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.大会準備\2023\2.第1回尾張スプリント競技会\"/>
    </mc:Choice>
  </mc:AlternateContent>
  <xr:revisionPtr revIDLastSave="0" documentId="13_ncr:1_{52127122-C7E7-4FCF-8B16-1DD8412579FE}" xr6:coauthVersionLast="47" xr6:coauthVersionMax="47" xr10:uidLastSave="{00000000-0000-0000-0000-000000000000}"/>
  <bookViews>
    <workbookView xWindow="-120" yWindow="-120" windowWidth="20730" windowHeight="11280" tabRatio="925" xr2:uid="{00000000-000D-0000-FFFF-FFFF00000000}"/>
  </bookViews>
  <sheets>
    <sheet name="注意事項" sheetId="4" r:id="rId1"/>
    <sheet name="①団体情報入力" sheetId="7" r:id="rId2"/>
    <sheet name="②選手情報入力" sheetId="3" r:id="rId3"/>
    <sheet name="③申込一覧表" sheetId="23" r:id="rId4"/>
    <sheet name="④振込書添付用紙" sheetId="22" r:id="rId5"/>
    <sheet name="　　　　　" sheetId="14" r:id="rId6"/>
    <sheet name="data_kyogisha" sheetId="2" r:id="rId7"/>
    <sheet name="syozoku" sheetId="24" r:id="rId8"/>
    <sheet name="種目情報" sheetId="18" r:id="rId9"/>
  </sheets>
  <externalReferences>
    <externalReference r:id="rId10"/>
    <externalReference r:id="rId11"/>
  </externalReferences>
  <definedNames>
    <definedName name="リレー">[1]一覧表!$R$13</definedName>
    <definedName name="女子種目">[2]一覧表!$U$13:$U$28</definedName>
    <definedName name="性別">[1]一覧表!$S$13:$S$14</definedName>
    <definedName name="大会名" localSheetId="3">#REF!</definedName>
    <definedName name="大会名">#REF!</definedName>
    <definedName name="男子種目">[1]一覧表!$T$13:$T$32</definedName>
    <definedName name="男種目">[2]一覧表!$T$13:$T$32</definedName>
  </definedNames>
  <calcPr calcId="181029"/>
</workbook>
</file>

<file path=xl/calcChain.xml><?xml version="1.0" encoding="utf-8"?>
<calcChain xmlns="http://schemas.openxmlformats.org/spreadsheetml/2006/main">
  <c r="H10" i="3" l="1"/>
  <c r="H11" i="3"/>
  <c r="H12" i="3"/>
  <c r="H13" i="3"/>
  <c r="H18" i="23" s="1"/>
  <c r="H14" i="3"/>
  <c r="H15" i="3"/>
  <c r="H16" i="3"/>
  <c r="H17" i="3"/>
  <c r="H18" i="3"/>
  <c r="H19" i="3"/>
  <c r="H20" i="3"/>
  <c r="H21" i="3"/>
  <c r="H26" i="23" s="1"/>
  <c r="H22" i="3"/>
  <c r="H23" i="3"/>
  <c r="H24" i="3"/>
  <c r="H25" i="3"/>
  <c r="H30" i="23" s="1"/>
  <c r="H26" i="3"/>
  <c r="H27" i="3"/>
  <c r="H28" i="3"/>
  <c r="H29" i="3"/>
  <c r="H34" i="23" s="1"/>
  <c r="H30" i="3"/>
  <c r="H31" i="3"/>
  <c r="H32" i="3"/>
  <c r="H33" i="3"/>
  <c r="H34" i="3"/>
  <c r="H35" i="3"/>
  <c r="H36" i="3"/>
  <c r="H37" i="3"/>
  <c r="H42" i="23" s="1"/>
  <c r="H38" i="3"/>
  <c r="H39" i="3"/>
  <c r="H40" i="3"/>
  <c r="H41" i="3"/>
  <c r="Q16" i="23" s="1"/>
  <c r="H42" i="3"/>
  <c r="H43" i="3"/>
  <c r="H44" i="3"/>
  <c r="H45" i="3"/>
  <c r="Q20" i="23" s="1"/>
  <c r="H46" i="3"/>
  <c r="H47" i="3"/>
  <c r="Q22" i="23" s="1"/>
  <c r="H48" i="3"/>
  <c r="H49" i="3"/>
  <c r="H50" i="3"/>
  <c r="H51" i="3"/>
  <c r="Q26" i="23" s="1"/>
  <c r="H52" i="3"/>
  <c r="H53" i="3"/>
  <c r="Q28" i="23" s="1"/>
  <c r="H54" i="3"/>
  <c r="H55" i="3"/>
  <c r="Q30" i="23" s="1"/>
  <c r="H56" i="3"/>
  <c r="H57" i="3"/>
  <c r="Q32" i="23" s="1"/>
  <c r="H58" i="3"/>
  <c r="H59" i="3"/>
  <c r="Q34" i="23" s="1"/>
  <c r="H60" i="3"/>
  <c r="H61" i="3"/>
  <c r="Q36" i="23" s="1"/>
  <c r="H62" i="3"/>
  <c r="H63" i="3"/>
  <c r="Q38" i="23" s="1"/>
  <c r="H64" i="3"/>
  <c r="H65" i="3"/>
  <c r="Q40" i="23" s="1"/>
  <c r="H66" i="3"/>
  <c r="H67" i="3"/>
  <c r="Q42" i="23" s="1"/>
  <c r="H68" i="3"/>
  <c r="Q41" i="23"/>
  <c r="Q37" i="23"/>
  <c r="Q33" i="23"/>
  <c r="Q29" i="23"/>
  <c r="Q24" i="23"/>
  <c r="H38" i="23"/>
  <c r="H22" i="23"/>
  <c r="H9" i="3"/>
  <c r="H14" i="23" s="1"/>
  <c r="P43" i="23"/>
  <c r="L43" i="23"/>
  <c r="J43" i="23"/>
  <c r="P42" i="23"/>
  <c r="L42" i="23"/>
  <c r="J42" i="23"/>
  <c r="P41" i="23"/>
  <c r="L41" i="23"/>
  <c r="J41" i="23"/>
  <c r="P40" i="23"/>
  <c r="L40" i="23"/>
  <c r="J40" i="23"/>
  <c r="P39" i="23"/>
  <c r="L39" i="23"/>
  <c r="J39" i="23"/>
  <c r="P38" i="23"/>
  <c r="L38" i="23"/>
  <c r="J38" i="23"/>
  <c r="P37" i="23"/>
  <c r="L37" i="23"/>
  <c r="J37" i="23"/>
  <c r="P36" i="23"/>
  <c r="L36" i="23"/>
  <c r="J36" i="23"/>
  <c r="P35" i="23"/>
  <c r="L35" i="23"/>
  <c r="J35" i="23"/>
  <c r="P34" i="23"/>
  <c r="L34" i="23"/>
  <c r="J34" i="23"/>
  <c r="P33" i="23"/>
  <c r="L33" i="23"/>
  <c r="J33" i="23"/>
  <c r="P32" i="23"/>
  <c r="L32" i="23"/>
  <c r="J32" i="23"/>
  <c r="P31" i="23"/>
  <c r="L31" i="23"/>
  <c r="J31" i="23"/>
  <c r="P30" i="23"/>
  <c r="L30" i="23"/>
  <c r="J30" i="23"/>
  <c r="P29" i="23"/>
  <c r="L29" i="23"/>
  <c r="J29" i="23"/>
  <c r="P28" i="23"/>
  <c r="L28" i="23"/>
  <c r="J28" i="23"/>
  <c r="P27" i="23"/>
  <c r="L27" i="23"/>
  <c r="J27" i="23"/>
  <c r="P26" i="23"/>
  <c r="L26" i="23"/>
  <c r="J26" i="23"/>
  <c r="Q25" i="23"/>
  <c r="P25" i="23"/>
  <c r="L25" i="23"/>
  <c r="J25" i="23"/>
  <c r="J24" i="23"/>
  <c r="L24" i="23"/>
  <c r="P24" i="23"/>
  <c r="P23" i="23"/>
  <c r="L23" i="23"/>
  <c r="J23" i="23"/>
  <c r="P22" i="23"/>
  <c r="L22" i="23"/>
  <c r="J22" i="23"/>
  <c r="P21" i="23"/>
  <c r="L21" i="23"/>
  <c r="J21" i="23"/>
  <c r="P20" i="23"/>
  <c r="L20" i="23"/>
  <c r="J20" i="23"/>
  <c r="P19" i="23"/>
  <c r="L19" i="23"/>
  <c r="J19" i="23"/>
  <c r="P18" i="23"/>
  <c r="L18" i="23"/>
  <c r="J18" i="23"/>
  <c r="P17" i="23"/>
  <c r="L17" i="23"/>
  <c r="J17" i="23"/>
  <c r="P16" i="23"/>
  <c r="L16" i="23"/>
  <c r="J16" i="23"/>
  <c r="P15" i="23"/>
  <c r="L15" i="23"/>
  <c r="J15" i="23"/>
  <c r="P14" i="23"/>
  <c r="L14" i="23"/>
  <c r="J14" i="23"/>
  <c r="G43" i="23"/>
  <c r="C43" i="23"/>
  <c r="A43" i="23"/>
  <c r="G42" i="23"/>
  <c r="C42" i="23"/>
  <c r="A42" i="23"/>
  <c r="G41" i="23"/>
  <c r="C41" i="23"/>
  <c r="A41" i="23"/>
  <c r="G40" i="23"/>
  <c r="C40" i="23"/>
  <c r="A40" i="23"/>
  <c r="G39" i="23"/>
  <c r="C39" i="23"/>
  <c r="A39" i="23"/>
  <c r="G38" i="23"/>
  <c r="C38" i="23"/>
  <c r="A38" i="23"/>
  <c r="G37" i="23"/>
  <c r="C37" i="23"/>
  <c r="A37" i="23"/>
  <c r="G36" i="23"/>
  <c r="C36" i="23"/>
  <c r="A36" i="23"/>
  <c r="G35" i="23"/>
  <c r="C35" i="23"/>
  <c r="A35" i="23"/>
  <c r="G34" i="23"/>
  <c r="C34" i="23"/>
  <c r="A34" i="23"/>
  <c r="G33" i="23"/>
  <c r="C33" i="23"/>
  <c r="A33" i="23"/>
  <c r="G32" i="23"/>
  <c r="C32" i="23"/>
  <c r="A32" i="23"/>
  <c r="G31" i="23"/>
  <c r="C31" i="23"/>
  <c r="A31" i="23"/>
  <c r="G30" i="23"/>
  <c r="C30" i="23"/>
  <c r="A30" i="23"/>
  <c r="G29" i="23"/>
  <c r="C29" i="23"/>
  <c r="A29" i="23"/>
  <c r="G28" i="23"/>
  <c r="C28" i="23"/>
  <c r="A28" i="23"/>
  <c r="G27" i="23"/>
  <c r="C27" i="23"/>
  <c r="A27" i="23"/>
  <c r="G26" i="23"/>
  <c r="C26" i="23"/>
  <c r="A26" i="23"/>
  <c r="G25" i="23"/>
  <c r="C25" i="23"/>
  <c r="A25" i="23"/>
  <c r="G24" i="23"/>
  <c r="C24" i="23"/>
  <c r="A24" i="23"/>
  <c r="G23" i="23"/>
  <c r="C23" i="23"/>
  <c r="A23" i="23"/>
  <c r="G22" i="23"/>
  <c r="C22" i="23"/>
  <c r="A22" i="23"/>
  <c r="G21" i="23"/>
  <c r="C21" i="23"/>
  <c r="A21" i="23"/>
  <c r="G20" i="23"/>
  <c r="C20" i="23"/>
  <c r="A20" i="23"/>
  <c r="G19" i="23"/>
  <c r="C19" i="23"/>
  <c r="A19" i="23"/>
  <c r="G18" i="23"/>
  <c r="C18" i="23"/>
  <c r="A18" i="23"/>
  <c r="G17" i="23"/>
  <c r="C17" i="23"/>
  <c r="A17" i="23"/>
  <c r="G16" i="23"/>
  <c r="C16" i="23"/>
  <c r="A16" i="23"/>
  <c r="G15" i="23"/>
  <c r="C15" i="23"/>
  <c r="A15" i="23"/>
  <c r="G14" i="23"/>
  <c r="C14" i="23"/>
  <c r="A14" i="23"/>
  <c r="F2" i="24"/>
  <c r="D2" i="24"/>
  <c r="E2" i="24"/>
  <c r="C2" i="24"/>
  <c r="A2" i="24"/>
  <c r="N11" i="3"/>
  <c r="P11" i="3" s="1"/>
  <c r="P8" i="23" s="1"/>
  <c r="N12" i="3"/>
  <c r="P12" i="3" s="1"/>
  <c r="P9" i="23" s="1"/>
  <c r="N13" i="3"/>
  <c r="P13" i="3" s="1"/>
  <c r="P10" i="23" s="1"/>
  <c r="N10" i="3"/>
  <c r="P10" i="3" s="1"/>
  <c r="P7" i="23" s="1"/>
  <c r="B3" i="22"/>
  <c r="C3" i="23"/>
  <c r="L3" i="23"/>
  <c r="Q43" i="23"/>
  <c r="Q39" i="23"/>
  <c r="Q35" i="23"/>
  <c r="Q31" i="23"/>
  <c r="Q27" i="23"/>
  <c r="Q23" i="23"/>
  <c r="Q21" i="23"/>
  <c r="Q19" i="23"/>
  <c r="Q18" i="23"/>
  <c r="Q17" i="23"/>
  <c r="Q15" i="23"/>
  <c r="Q14" i="23"/>
  <c r="H43" i="23"/>
  <c r="H41" i="23"/>
  <c r="H40" i="23"/>
  <c r="H39" i="23"/>
  <c r="H37" i="23"/>
  <c r="H36" i="23"/>
  <c r="H35" i="23"/>
  <c r="H33" i="23"/>
  <c r="H32" i="23"/>
  <c r="H31" i="23"/>
  <c r="H29" i="23"/>
  <c r="H28" i="23"/>
  <c r="H27" i="23"/>
  <c r="H25" i="23"/>
  <c r="H24" i="23"/>
  <c r="H23" i="23"/>
  <c r="H21" i="23"/>
  <c r="H20" i="23"/>
  <c r="H19" i="23"/>
  <c r="H17" i="23"/>
  <c r="H16" i="23"/>
  <c r="H15" i="23"/>
  <c r="P11" i="23" l="1"/>
  <c r="K8" i="23"/>
  <c r="K9" i="23"/>
  <c r="K10" i="23"/>
  <c r="K7" i="23"/>
  <c r="B4" i="22"/>
  <c r="C4" i="23"/>
  <c r="E3" i="2" l="1"/>
  <c r="E4" i="2"/>
  <c r="A4" i="2" s="1"/>
  <c r="E5" i="2"/>
  <c r="A5" i="2" s="1"/>
  <c r="E6" i="2"/>
  <c r="A6" i="2" s="1"/>
  <c r="E7" i="2"/>
  <c r="A7" i="2" s="1"/>
  <c r="E8" i="2"/>
  <c r="A8" i="2" s="1"/>
  <c r="E9" i="2"/>
  <c r="A9" i="2" s="1"/>
  <c r="E10" i="2"/>
  <c r="A10" i="2" s="1"/>
  <c r="E11" i="2"/>
  <c r="A11" i="2" s="1"/>
  <c r="E12" i="2"/>
  <c r="A12" i="2" s="1"/>
  <c r="E13" i="2"/>
  <c r="A13" i="2" s="1"/>
  <c r="E14" i="2"/>
  <c r="A14" i="2" s="1"/>
  <c r="E15" i="2"/>
  <c r="A15" i="2" s="1"/>
  <c r="E16" i="2"/>
  <c r="A16" i="2" s="1"/>
  <c r="E17" i="2"/>
  <c r="A17" i="2" s="1"/>
  <c r="E18" i="2"/>
  <c r="A18" i="2" s="1"/>
  <c r="E19" i="2"/>
  <c r="A19" i="2" s="1"/>
  <c r="E20" i="2"/>
  <c r="A20" i="2" s="1"/>
  <c r="E21" i="2"/>
  <c r="A21" i="2" s="1"/>
  <c r="E22" i="2"/>
  <c r="A22" i="2" s="1"/>
  <c r="E23" i="2"/>
  <c r="A23" i="2" s="1"/>
  <c r="E24" i="2"/>
  <c r="A24" i="2" s="1"/>
  <c r="E25" i="2"/>
  <c r="A25" i="2" s="1"/>
  <c r="E26" i="2"/>
  <c r="A26" i="2" s="1"/>
  <c r="E27" i="2"/>
  <c r="A27" i="2" s="1"/>
  <c r="E28" i="2"/>
  <c r="A28" i="2" s="1"/>
  <c r="E29" i="2"/>
  <c r="A29" i="2" s="1"/>
  <c r="E30" i="2"/>
  <c r="A30" i="2" s="1"/>
  <c r="E31" i="2"/>
  <c r="A31" i="2" s="1"/>
  <c r="E32" i="2"/>
  <c r="A32" i="2" s="1"/>
  <c r="E33" i="2"/>
  <c r="A33" i="2" s="1"/>
  <c r="E34" i="2"/>
  <c r="A34" i="2" s="1"/>
  <c r="E35" i="2"/>
  <c r="A35" i="2" s="1"/>
  <c r="E36" i="2"/>
  <c r="A36" i="2" s="1"/>
  <c r="E37" i="2"/>
  <c r="A37" i="2" s="1"/>
  <c r="E38" i="2"/>
  <c r="A38" i="2" s="1"/>
  <c r="E39" i="2"/>
  <c r="A39" i="2" s="1"/>
  <c r="E40" i="2"/>
  <c r="A40" i="2" s="1"/>
  <c r="E41" i="2"/>
  <c r="A41" i="2" s="1"/>
  <c r="E42" i="2"/>
  <c r="A42" i="2" s="1"/>
  <c r="E43" i="2"/>
  <c r="A43" i="2" s="1"/>
  <c r="E44" i="2"/>
  <c r="A44" i="2" s="1"/>
  <c r="E45" i="2"/>
  <c r="A45" i="2" s="1"/>
  <c r="E46" i="2"/>
  <c r="A46" i="2" s="1"/>
  <c r="E47" i="2"/>
  <c r="A47" i="2" s="1"/>
  <c r="E48" i="2"/>
  <c r="A48" i="2" s="1"/>
  <c r="E49" i="2"/>
  <c r="A49" i="2" s="1"/>
  <c r="E50" i="2"/>
  <c r="A50" i="2" s="1"/>
  <c r="E51" i="2"/>
  <c r="A51" i="2" s="1"/>
  <c r="E52" i="2"/>
  <c r="A52" i="2" s="1"/>
  <c r="E53" i="2"/>
  <c r="A53" i="2" s="1"/>
  <c r="E54" i="2"/>
  <c r="A54" i="2" s="1"/>
  <c r="E55" i="2"/>
  <c r="A55" i="2" s="1"/>
  <c r="E56" i="2"/>
  <c r="A56" i="2" s="1"/>
  <c r="E57" i="2"/>
  <c r="A57" i="2" s="1"/>
  <c r="E58" i="2"/>
  <c r="A58" i="2" s="1"/>
  <c r="E59" i="2"/>
  <c r="A59" i="2" s="1"/>
  <c r="E60" i="2"/>
  <c r="A60" i="2" s="1"/>
  <c r="E61" i="2"/>
  <c r="A61" i="2" s="1"/>
  <c r="F70" i="3"/>
  <c r="F69" i="3"/>
  <c r="E2" i="2"/>
  <c r="P61" i="2" l="1"/>
  <c r="P59" i="2"/>
  <c r="P57" i="2"/>
  <c r="P55" i="2"/>
  <c r="P53" i="2"/>
  <c r="P51" i="2"/>
  <c r="P49" i="2"/>
  <c r="P47" i="2"/>
  <c r="P45" i="2"/>
  <c r="P43" i="2"/>
  <c r="P41" i="2"/>
  <c r="P39" i="2"/>
  <c r="P37" i="2"/>
  <c r="P35" i="2"/>
  <c r="P33" i="2"/>
  <c r="P31" i="2"/>
  <c r="P29" i="2"/>
  <c r="P27" i="2"/>
  <c r="P25" i="2"/>
  <c r="P23" i="2"/>
  <c r="P21" i="2"/>
  <c r="P19" i="2"/>
  <c r="P17" i="2"/>
  <c r="P15" i="2"/>
  <c r="P13" i="2"/>
  <c r="P11" i="2"/>
  <c r="P9" i="2"/>
  <c r="P7" i="2"/>
  <c r="P5" i="2"/>
  <c r="P3" i="2"/>
  <c r="P60" i="2"/>
  <c r="P58" i="2"/>
  <c r="P56" i="2"/>
  <c r="P54" i="2"/>
  <c r="P52" i="2"/>
  <c r="P50" i="2"/>
  <c r="P48" i="2"/>
  <c r="P46" i="2"/>
  <c r="P44" i="2"/>
  <c r="P42" i="2"/>
  <c r="P40" i="2"/>
  <c r="P38" i="2"/>
  <c r="P36" i="2"/>
  <c r="P34" i="2"/>
  <c r="P32" i="2"/>
  <c r="P30" i="2"/>
  <c r="P28" i="2"/>
  <c r="P26" i="2"/>
  <c r="P24" i="2"/>
  <c r="P22" i="2"/>
  <c r="P20" i="2"/>
  <c r="P18" i="2"/>
  <c r="P16" i="2"/>
  <c r="P14" i="2"/>
  <c r="P12" i="2"/>
  <c r="P10" i="2"/>
  <c r="P8" i="2"/>
  <c r="P6" i="2"/>
  <c r="P4" i="2"/>
  <c r="P2" i="2"/>
  <c r="Q37" i="2"/>
  <c r="O56" i="2"/>
  <c r="Q47" i="2"/>
  <c r="O23" i="2"/>
  <c r="I42" i="2"/>
  <c r="L37" i="2"/>
  <c r="R23" i="2"/>
  <c r="I21" i="2"/>
  <c r="Q23" i="2"/>
  <c r="G44" i="2"/>
  <c r="G41" i="2"/>
  <c r="G36" i="2"/>
  <c r="I28" i="2"/>
  <c r="I22" i="2"/>
  <c r="O16" i="2"/>
  <c r="Q58" i="2"/>
  <c r="O27" i="2"/>
  <c r="F19" i="2"/>
  <c r="Q55" i="2"/>
  <c r="F39" i="2"/>
  <c r="O30" i="2"/>
  <c r="L59" i="2"/>
  <c r="L54" i="2"/>
  <c r="Q5" i="2"/>
  <c r="F57" i="2"/>
  <c r="I47" i="2"/>
  <c r="L45" i="2"/>
  <c r="G38" i="2"/>
  <c r="I37" i="2"/>
  <c r="G33" i="2"/>
  <c r="F23" i="2"/>
  <c r="H23" i="2" s="1"/>
  <c r="G21" i="2"/>
  <c r="G17" i="2"/>
  <c r="O14" i="2"/>
  <c r="I14" i="2"/>
  <c r="O12" i="2"/>
  <c r="I11" i="2"/>
  <c r="I9" i="2"/>
  <c r="F7" i="2"/>
  <c r="H7" i="2" s="1"/>
  <c r="G2" i="2"/>
  <c r="G8" i="2"/>
  <c r="B5" i="2"/>
  <c r="B3" i="2"/>
  <c r="O21" i="2"/>
  <c r="R7" i="2"/>
  <c r="R19" i="2"/>
  <c r="Q9" i="2"/>
  <c r="M47" i="2"/>
  <c r="O37" i="2"/>
  <c r="H19" i="2"/>
  <c r="O9" i="2"/>
  <c r="M53" i="2"/>
  <c r="R47" i="2"/>
  <c r="G47" i="2"/>
  <c r="G37" i="2"/>
  <c r="O28" i="2"/>
  <c r="I23" i="2"/>
  <c r="L21" i="2"/>
  <c r="Q11" i="2"/>
  <c r="L8" i="2"/>
  <c r="M7" i="2"/>
  <c r="L61" i="2"/>
  <c r="I57" i="2"/>
  <c r="R53" i="2"/>
  <c r="I53" i="2"/>
  <c r="L51" i="2"/>
  <c r="L47" i="2"/>
  <c r="B47" i="2"/>
  <c r="L41" i="2"/>
  <c r="I33" i="2"/>
  <c r="L23" i="2"/>
  <c r="G11" i="2"/>
  <c r="G9" i="2"/>
  <c r="O59" i="2"/>
  <c r="Q53" i="2"/>
  <c r="G53" i="2"/>
  <c r="I41" i="2"/>
  <c r="L36" i="2"/>
  <c r="R61" i="2"/>
  <c r="O57" i="2"/>
  <c r="L53" i="2"/>
  <c r="B53" i="2"/>
  <c r="O51" i="2"/>
  <c r="O41" i="2"/>
  <c r="O33" i="2"/>
  <c r="O11" i="2"/>
  <c r="L9" i="2"/>
  <c r="M39" i="2"/>
  <c r="Q61" i="2"/>
  <c r="B61" i="2"/>
  <c r="O61" i="2"/>
  <c r="H61" i="2"/>
  <c r="I51" i="2"/>
  <c r="Q41" i="2"/>
  <c r="R39" i="2"/>
  <c r="I39" i="2"/>
  <c r="O25" i="2"/>
  <c r="M23" i="2"/>
  <c r="G23" i="2"/>
  <c r="Q21" i="2"/>
  <c r="O17" i="2"/>
  <c r="I12" i="2"/>
  <c r="L11" i="2"/>
  <c r="I61" i="2"/>
  <c r="L39" i="2"/>
  <c r="M61" i="2"/>
  <c r="G61" i="2"/>
  <c r="O44" i="2"/>
  <c r="Q39" i="2"/>
  <c r="G39" i="2"/>
  <c r="M35" i="2"/>
  <c r="I30" i="2"/>
  <c r="I17" i="2"/>
  <c r="F27" i="2"/>
  <c r="J27" i="2"/>
  <c r="H27" i="2"/>
  <c r="M27" i="2"/>
  <c r="R27" i="2"/>
  <c r="G24" i="2"/>
  <c r="O24" i="2"/>
  <c r="I24" i="2"/>
  <c r="I15" i="2"/>
  <c r="O15" i="2"/>
  <c r="G59" i="2"/>
  <c r="I59" i="2"/>
  <c r="I54" i="2"/>
  <c r="O54" i="2"/>
  <c r="G48" i="2"/>
  <c r="O48" i="2"/>
  <c r="F41" i="2"/>
  <c r="J41" i="2"/>
  <c r="H41" i="2"/>
  <c r="M41" i="2"/>
  <c r="R41" i="2"/>
  <c r="G29" i="2"/>
  <c r="L29" i="2"/>
  <c r="L27" i="2"/>
  <c r="G20" i="2"/>
  <c r="L20" i="2"/>
  <c r="F11" i="2"/>
  <c r="H11" i="2" s="1"/>
  <c r="J11" i="2"/>
  <c r="M11" i="2"/>
  <c r="R11" i="2"/>
  <c r="I6" i="2"/>
  <c r="I45" i="2"/>
  <c r="O45" i="2"/>
  <c r="L43" i="2"/>
  <c r="G28" i="2"/>
  <c r="Q28" i="2"/>
  <c r="L28" i="2"/>
  <c r="I27" i="2"/>
  <c r="I26" i="2"/>
  <c r="O26" i="2"/>
  <c r="G13" i="2"/>
  <c r="L13" i="2"/>
  <c r="G42" i="2"/>
  <c r="Q42" i="2"/>
  <c r="L42" i="2"/>
  <c r="G40" i="2"/>
  <c r="O40" i="2"/>
  <c r="F35" i="2"/>
  <c r="R35" i="2"/>
  <c r="H35" i="2"/>
  <c r="Q27" i="2"/>
  <c r="G27" i="2"/>
  <c r="L24" i="2"/>
  <c r="G12" i="2"/>
  <c r="Q12" i="2"/>
  <c r="L12" i="2"/>
  <c r="I10" i="2"/>
  <c r="O10" i="2"/>
  <c r="J57" i="2"/>
  <c r="O53" i="2"/>
  <c r="H53" i="2"/>
  <c r="O47" i="2"/>
  <c r="H47" i="2"/>
  <c r="O39" i="2"/>
  <c r="H39" i="2"/>
  <c r="L33" i="2"/>
  <c r="M19" i="2"/>
  <c r="L17" i="2"/>
  <c r="R9" i="2"/>
  <c r="L5" i="2"/>
  <c r="J5" i="2"/>
  <c r="I5" i="2"/>
  <c r="M5" i="2"/>
  <c r="G5" i="2"/>
  <c r="F52" i="2"/>
  <c r="O52" i="2"/>
  <c r="I52" i="2"/>
  <c r="O34" i="2"/>
  <c r="I34" i="2"/>
  <c r="I25" i="2"/>
  <c r="L25" i="2"/>
  <c r="G25" i="2"/>
  <c r="Q25" i="2"/>
  <c r="I16" i="2"/>
  <c r="Q16" i="2"/>
  <c r="L16" i="2"/>
  <c r="G16" i="2"/>
  <c r="L2" i="2"/>
  <c r="I58" i="2"/>
  <c r="L58" i="2"/>
  <c r="I55" i="2"/>
  <c r="L55" i="2"/>
  <c r="G49" i="2"/>
  <c r="L49" i="2"/>
  <c r="Q49" i="2"/>
  <c r="F49" i="2"/>
  <c r="J49" i="2"/>
  <c r="B49" i="2"/>
  <c r="H49" i="2"/>
  <c r="M49" i="2"/>
  <c r="R49" i="2"/>
  <c r="G31" i="2"/>
  <c r="L31" i="2"/>
  <c r="Q31" i="2"/>
  <c r="F31" i="2"/>
  <c r="H31" i="2"/>
  <c r="M31" i="2"/>
  <c r="R31" i="2"/>
  <c r="J31" i="2"/>
  <c r="O60" i="2"/>
  <c r="I50" i="2"/>
  <c r="G50" i="2"/>
  <c r="L50" i="2"/>
  <c r="Q50" i="2"/>
  <c r="I32" i="2"/>
  <c r="G32" i="2"/>
  <c r="Q32" i="2"/>
  <c r="L32" i="2"/>
  <c r="O18" i="2"/>
  <c r="I18" i="2"/>
  <c r="G58" i="2"/>
  <c r="G55" i="2"/>
  <c r="I49" i="2"/>
  <c r="I31" i="2"/>
  <c r="G57" i="2"/>
  <c r="L57" i="2"/>
  <c r="Q57" i="2"/>
  <c r="B57" i="2"/>
  <c r="H57" i="2"/>
  <c r="M57" i="2"/>
  <c r="R57" i="2"/>
  <c r="G46" i="2"/>
  <c r="O46" i="2"/>
  <c r="I46" i="2"/>
  <c r="G15" i="2"/>
  <c r="L15" i="2"/>
  <c r="Q15" i="2"/>
  <c r="F15" i="2"/>
  <c r="J15" i="2"/>
  <c r="H15" i="2"/>
  <c r="M15" i="2"/>
  <c r="R15" i="2"/>
  <c r="B4" i="2"/>
  <c r="M4" i="2"/>
  <c r="Q4" i="2"/>
  <c r="J4" i="2"/>
  <c r="O4" i="2"/>
  <c r="I60" i="2"/>
  <c r="O58" i="2"/>
  <c r="O55" i="2"/>
  <c r="O50" i="2"/>
  <c r="O49" i="2"/>
  <c r="O32" i="2"/>
  <c r="O31" i="2"/>
  <c r="I19" i="2"/>
  <c r="O8" i="2"/>
  <c r="J61" i="2"/>
  <c r="F61" i="2"/>
  <c r="Q59" i="2"/>
  <c r="I56" i="2"/>
  <c r="Q54" i="2"/>
  <c r="G54" i="2"/>
  <c r="J53" i="2"/>
  <c r="F53" i="2"/>
  <c r="Q51" i="2"/>
  <c r="G51" i="2"/>
  <c r="I48" i="2"/>
  <c r="J47" i="2"/>
  <c r="F47" i="2"/>
  <c r="Q45" i="2"/>
  <c r="G45" i="2"/>
  <c r="I43" i="2"/>
  <c r="I40" i="2"/>
  <c r="J39" i="2"/>
  <c r="O38" i="2"/>
  <c r="I36" i="2"/>
  <c r="Q35" i="2"/>
  <c r="L35" i="2"/>
  <c r="G35" i="2"/>
  <c r="Q33" i="2"/>
  <c r="I29" i="2"/>
  <c r="Q24" i="2"/>
  <c r="J23" i="2"/>
  <c r="O22" i="2"/>
  <c r="I20" i="2"/>
  <c r="Q19" i="2"/>
  <c r="L19" i="2"/>
  <c r="G19" i="2"/>
  <c r="Q17" i="2"/>
  <c r="I13" i="2"/>
  <c r="I8" i="2"/>
  <c r="Q7" i="2"/>
  <c r="L7" i="2"/>
  <c r="G7" i="2"/>
  <c r="O6" i="2"/>
  <c r="O43" i="2"/>
  <c r="O36" i="2"/>
  <c r="O29" i="2"/>
  <c r="O20" i="2"/>
  <c r="O19" i="2"/>
  <c r="O13" i="2"/>
  <c r="O35" i="2"/>
  <c r="I35" i="2"/>
  <c r="O7" i="2"/>
  <c r="I7" i="2"/>
  <c r="Q43" i="2"/>
  <c r="G43" i="2"/>
  <c r="I38" i="2"/>
  <c r="Q36" i="2"/>
  <c r="J35" i="2"/>
  <c r="Q29" i="2"/>
  <c r="Q20" i="2"/>
  <c r="J19" i="2"/>
  <c r="Q13" i="2"/>
  <c r="Q8" i="2"/>
  <c r="J7" i="2"/>
  <c r="I2" i="2"/>
  <c r="A2" i="2" s="1"/>
  <c r="J2" i="2"/>
  <c r="Q3" i="2"/>
  <c r="I3" i="2"/>
  <c r="A3" i="2" s="1"/>
  <c r="L3" i="2"/>
  <c r="B41" i="2"/>
  <c r="B39" i="2"/>
  <c r="B35" i="2"/>
  <c r="B31" i="2"/>
  <c r="B27" i="2"/>
  <c r="B23" i="2"/>
  <c r="B19" i="2"/>
  <c r="B15" i="2"/>
  <c r="B11" i="2"/>
  <c r="B7" i="2"/>
  <c r="G60" i="2"/>
  <c r="L60" i="2"/>
  <c r="Q60" i="2"/>
  <c r="B59" i="2"/>
  <c r="F59" i="2"/>
  <c r="H59" i="2"/>
  <c r="J59" i="2"/>
  <c r="M59" i="2"/>
  <c r="R59" i="2"/>
  <c r="Q56" i="2"/>
  <c r="L56" i="2"/>
  <c r="G56" i="2"/>
  <c r="R55" i="2"/>
  <c r="M55" i="2"/>
  <c r="J55" i="2"/>
  <c r="H55" i="2"/>
  <c r="F55" i="2"/>
  <c r="B55" i="2"/>
  <c r="Q52" i="2"/>
  <c r="L52" i="2"/>
  <c r="G52" i="2"/>
  <c r="R51" i="2"/>
  <c r="M51" i="2"/>
  <c r="J51" i="2"/>
  <c r="H51" i="2"/>
  <c r="F51" i="2"/>
  <c r="B51" i="2"/>
  <c r="Q46" i="2"/>
  <c r="L46" i="2"/>
  <c r="R45" i="2"/>
  <c r="M45" i="2"/>
  <c r="J45" i="2"/>
  <c r="H45" i="2"/>
  <c r="F45" i="2"/>
  <c r="B45" i="2"/>
  <c r="I44" i="2"/>
  <c r="R43" i="2"/>
  <c r="M43" i="2"/>
  <c r="J43" i="2"/>
  <c r="F43" i="2"/>
  <c r="H43" i="2" s="1"/>
  <c r="B43" i="2"/>
  <c r="Q38" i="2"/>
  <c r="L38" i="2"/>
  <c r="R37" i="2"/>
  <c r="M37" i="2"/>
  <c r="J37" i="2"/>
  <c r="F37" i="2"/>
  <c r="H37" i="2" s="1"/>
  <c r="B37" i="2"/>
  <c r="Q34" i="2"/>
  <c r="L34" i="2"/>
  <c r="G34" i="2"/>
  <c r="R33" i="2"/>
  <c r="M33" i="2"/>
  <c r="J33" i="2"/>
  <c r="F33" i="2"/>
  <c r="H33" i="2" s="1"/>
  <c r="B33" i="2"/>
  <c r="Q30" i="2"/>
  <c r="L30" i="2"/>
  <c r="G30" i="2"/>
  <c r="R29" i="2"/>
  <c r="M29" i="2"/>
  <c r="J29" i="2"/>
  <c r="F29" i="2"/>
  <c r="H29" i="2" s="1"/>
  <c r="B29" i="2"/>
  <c r="Q26" i="2"/>
  <c r="L26" i="2"/>
  <c r="G26" i="2"/>
  <c r="R25" i="2"/>
  <c r="M25" i="2"/>
  <c r="J25" i="2"/>
  <c r="F25" i="2"/>
  <c r="H25" i="2" s="1"/>
  <c r="B25" i="2"/>
  <c r="Q22" i="2"/>
  <c r="L22" i="2"/>
  <c r="G22" i="2"/>
  <c r="R21" i="2"/>
  <c r="M21" i="2"/>
  <c r="J21" i="2"/>
  <c r="F21" i="2"/>
  <c r="H21" i="2" s="1"/>
  <c r="B21" i="2"/>
  <c r="Q18" i="2"/>
  <c r="L18" i="2"/>
  <c r="G18" i="2"/>
  <c r="R17" i="2"/>
  <c r="M17" i="2"/>
  <c r="J17" i="2"/>
  <c r="F17" i="2"/>
  <c r="H17" i="2" s="1"/>
  <c r="B17" i="2"/>
  <c r="Q14" i="2"/>
  <c r="L14" i="2"/>
  <c r="G14" i="2"/>
  <c r="R13" i="2"/>
  <c r="M13" i="2"/>
  <c r="J13" i="2"/>
  <c r="F13" i="2"/>
  <c r="H13" i="2" s="1"/>
  <c r="B13" i="2"/>
  <c r="Q10" i="2"/>
  <c r="L10" i="2"/>
  <c r="G10" i="2"/>
  <c r="M9" i="2"/>
  <c r="J9" i="2"/>
  <c r="F9" i="2"/>
  <c r="H9" i="2" s="1"/>
  <c r="B9" i="2"/>
  <c r="Q6" i="2"/>
  <c r="L6" i="2"/>
  <c r="G6" i="2"/>
  <c r="F5" i="2"/>
  <c r="H5" i="2" s="1"/>
  <c r="B50" i="2"/>
  <c r="F50" i="2"/>
  <c r="H50" i="2"/>
  <c r="J50" i="2"/>
  <c r="M50" i="2"/>
  <c r="R50" i="2"/>
  <c r="B46" i="2"/>
  <c r="F46" i="2"/>
  <c r="H46" i="2"/>
  <c r="J46" i="2"/>
  <c r="M46" i="2"/>
  <c r="R46" i="2"/>
  <c r="B42" i="2"/>
  <c r="F42" i="2"/>
  <c r="H42" i="2" s="1"/>
  <c r="J42" i="2"/>
  <c r="M42" i="2"/>
  <c r="R42" i="2"/>
  <c r="B38" i="2"/>
  <c r="F38" i="2"/>
  <c r="H38" i="2"/>
  <c r="J38" i="2"/>
  <c r="M38" i="2"/>
  <c r="R38" i="2"/>
  <c r="R60" i="2"/>
  <c r="M60" i="2"/>
  <c r="J60" i="2"/>
  <c r="H60" i="2"/>
  <c r="F60" i="2"/>
  <c r="B60" i="2"/>
  <c r="R58" i="2"/>
  <c r="M58" i="2"/>
  <c r="J58" i="2"/>
  <c r="H58" i="2"/>
  <c r="F58" i="2"/>
  <c r="B58" i="2"/>
  <c r="R56" i="2"/>
  <c r="M56" i="2"/>
  <c r="J56" i="2"/>
  <c r="H56" i="2"/>
  <c r="F56" i="2"/>
  <c r="B56" i="2"/>
  <c r="R54" i="2"/>
  <c r="M54" i="2"/>
  <c r="J54" i="2"/>
  <c r="H54" i="2"/>
  <c r="F54" i="2"/>
  <c r="B54" i="2"/>
  <c r="R52" i="2"/>
  <c r="M52" i="2"/>
  <c r="J52" i="2"/>
  <c r="H52" i="2"/>
  <c r="Q48" i="2"/>
  <c r="L48" i="2"/>
  <c r="Q44" i="2"/>
  <c r="L44" i="2"/>
  <c r="Q40" i="2"/>
  <c r="L40" i="2"/>
  <c r="B52" i="2"/>
  <c r="B48" i="2"/>
  <c r="F48" i="2"/>
  <c r="H48" i="2"/>
  <c r="J48" i="2"/>
  <c r="M48" i="2"/>
  <c r="R48" i="2"/>
  <c r="B44" i="2"/>
  <c r="F44" i="2"/>
  <c r="H44" i="2"/>
  <c r="J44" i="2"/>
  <c r="M44" i="2"/>
  <c r="R44" i="2"/>
  <c r="B40" i="2"/>
  <c r="F40" i="2"/>
  <c r="H40" i="2"/>
  <c r="J40" i="2"/>
  <c r="M40" i="2"/>
  <c r="R40" i="2"/>
  <c r="F71" i="3"/>
  <c r="R36" i="2"/>
  <c r="M36" i="2"/>
  <c r="J36" i="2"/>
  <c r="F36" i="2"/>
  <c r="H36" i="2" s="1"/>
  <c r="B36" i="2"/>
  <c r="R34" i="2"/>
  <c r="M34" i="2"/>
  <c r="J34" i="2"/>
  <c r="F34" i="2"/>
  <c r="H34" i="2" s="1"/>
  <c r="B34" i="2"/>
  <c r="R32" i="2"/>
  <c r="M32" i="2"/>
  <c r="J32" i="2"/>
  <c r="F32" i="2"/>
  <c r="H32" i="2" s="1"/>
  <c r="B32" i="2"/>
  <c r="R30" i="2"/>
  <c r="M30" i="2"/>
  <c r="J30" i="2"/>
  <c r="F30" i="2"/>
  <c r="H30" i="2" s="1"/>
  <c r="B30" i="2"/>
  <c r="R28" i="2"/>
  <c r="M28" i="2"/>
  <c r="J28" i="2"/>
  <c r="F28" i="2"/>
  <c r="H28" i="2" s="1"/>
  <c r="B28" i="2"/>
  <c r="R26" i="2"/>
  <c r="M26" i="2"/>
  <c r="J26" i="2"/>
  <c r="F26" i="2"/>
  <c r="H26" i="2" s="1"/>
  <c r="B26" i="2"/>
  <c r="R24" i="2"/>
  <c r="M24" i="2"/>
  <c r="J24" i="2"/>
  <c r="F24" i="2"/>
  <c r="H24" i="2" s="1"/>
  <c r="B24" i="2"/>
  <c r="R22" i="2"/>
  <c r="M22" i="2"/>
  <c r="J22" i="2"/>
  <c r="F22" i="2"/>
  <c r="H22" i="2" s="1"/>
  <c r="B22" i="2"/>
  <c r="R20" i="2"/>
  <c r="M20" i="2"/>
  <c r="J20" i="2"/>
  <c r="F20" i="2"/>
  <c r="H20" i="2" s="1"/>
  <c r="B20" i="2"/>
  <c r="R18" i="2"/>
  <c r="M18" i="2"/>
  <c r="J18" i="2"/>
  <c r="F18" i="2"/>
  <c r="H18" i="2" s="1"/>
  <c r="B18" i="2"/>
  <c r="R16" i="2"/>
  <c r="M16" i="2"/>
  <c r="J16" i="2"/>
  <c r="F16" i="2"/>
  <c r="H16" i="2" s="1"/>
  <c r="B16" i="2"/>
  <c r="R14" i="2"/>
  <c r="M14" i="2"/>
  <c r="J14" i="2"/>
  <c r="F14" i="2"/>
  <c r="H14" i="2" s="1"/>
  <c r="B14" i="2"/>
  <c r="R12" i="2"/>
  <c r="M12" i="2"/>
  <c r="J12" i="2"/>
  <c r="F12" i="2"/>
  <c r="H12" i="2" s="1"/>
  <c r="B12" i="2"/>
  <c r="R10" i="2"/>
  <c r="M10" i="2"/>
  <c r="J10" i="2"/>
  <c r="F10" i="2"/>
  <c r="H10" i="2" s="1"/>
  <c r="B10" i="2"/>
  <c r="R8" i="2"/>
  <c r="M8" i="2"/>
  <c r="J8" i="2"/>
  <c r="F8" i="2"/>
  <c r="H8" i="2" s="1"/>
  <c r="B8" i="2"/>
  <c r="R6" i="2"/>
  <c r="M6" i="2"/>
  <c r="J6" i="2"/>
  <c r="F6" i="2"/>
  <c r="H6" i="2" s="1"/>
  <c r="B6" i="2"/>
  <c r="L4" i="2"/>
  <c r="I4" i="2"/>
  <c r="R4" i="2" s="1"/>
  <c r="G4" i="2"/>
  <c r="G3" i="2"/>
  <c r="F4" i="2"/>
  <c r="H4" i="2" s="1"/>
  <c r="M3" i="2"/>
  <c r="J3" i="2"/>
  <c r="F3" i="2"/>
  <c r="H3" i="2" s="1"/>
  <c r="B2" i="2"/>
  <c r="Q2" i="2"/>
  <c r="M2" i="2"/>
  <c r="F2" i="2"/>
  <c r="H2" i="2" s="1"/>
  <c r="O42" i="2" l="1"/>
  <c r="R2" i="2"/>
  <c r="O2" i="2"/>
  <c r="R5" i="2"/>
  <c r="O5" i="2"/>
  <c r="O3" i="2"/>
  <c r="R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Q1" authorId="0" shapeId="0" xr:uid="{E0A71A0E-D6C4-4A70-85E7-B42E8559DF72}">
      <text>
        <r>
          <rPr>
            <b/>
            <sz val="9"/>
            <color indexed="81"/>
            <rFont val="MS P ゴシック"/>
            <family val="3"/>
            <charset val="128"/>
          </rPr>
          <t>何も記入しないでください。</t>
        </r>
      </text>
    </comment>
  </commentList>
</comments>
</file>

<file path=xl/sharedStrings.xml><?xml version="1.0" encoding="utf-8"?>
<sst xmlns="http://schemas.openxmlformats.org/spreadsheetml/2006/main" count="209" uniqueCount="161">
  <si>
    <t>男</t>
    <rPh sb="0" eb="1">
      <t>オトコ</t>
    </rPh>
    <phoneticPr fontId="2"/>
  </si>
  <si>
    <t>競技者NO</t>
  </si>
  <si>
    <t>所属コード1</t>
  </si>
  <si>
    <t>所属コード2</t>
  </si>
  <si>
    <t>ナンバー</t>
  </si>
  <si>
    <t>ナンバー2</t>
  </si>
  <si>
    <t>競技者名</t>
  </si>
  <si>
    <t>競技者名カナ</t>
  </si>
  <si>
    <t>競技者名略称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</si>
  <si>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</si>
  <si>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</si>
  <si>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</si>
  <si>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</si>
  <si>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</si>
  <si>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</si>
  <si>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</si>
  <si>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</si>
  <si>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</si>
  <si>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</si>
  <si>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入力責任者</t>
    <rPh sb="0" eb="2">
      <t>ニュウリョク</t>
    </rPh>
    <rPh sb="2" eb="5">
      <t>セキニンシャ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</si>
  <si>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</si>
  <si>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</si>
  <si>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</si>
  <si>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記録１</t>
    <rPh sb="0" eb="2">
      <t>キロク</t>
    </rPh>
    <phoneticPr fontId="2"/>
  </si>
  <si>
    <t>例</t>
    <rPh sb="0" eb="1">
      <t>レイ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</si>
  <si>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</si>
  <si>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</si>
  <si>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大会名</t>
    <rPh sb="0" eb="2">
      <t>タイカイ</t>
    </rPh>
    <rPh sb="2" eb="3">
      <t>メイ</t>
    </rPh>
    <phoneticPr fontId="2"/>
  </si>
  <si>
    <t>所属コード</t>
  </si>
  <si>
    <t>②選手情報入力</t>
    <rPh sb="1" eb="3">
      <t>センシュ</t>
    </rPh>
    <rPh sb="3" eb="5">
      <t>ジョウホウ</t>
    </rPh>
    <rPh sb="5" eb="7">
      <t>ニュウリョク</t>
    </rPh>
    <phoneticPr fontId="2"/>
  </si>
  <si>
    <t>↓</t>
    <phoneticPr fontId="2"/>
  </si>
  <si>
    <t xml:space="preserve">１ </t>
    <phoneticPr fontId="2"/>
  </si>
  <si>
    <t xml:space="preserve">２ </t>
    <phoneticPr fontId="2"/>
  </si>
  <si>
    <t xml:space="preserve">３ </t>
    <phoneticPr fontId="2"/>
  </si>
  <si>
    <t xml:space="preserve">４ </t>
    <phoneticPr fontId="2"/>
  </si>
  <si>
    <t>期　日</t>
    <rPh sb="0" eb="1">
      <t>キ</t>
    </rPh>
    <rPh sb="2" eb="3">
      <t>ヒ</t>
    </rPh>
    <phoneticPr fontId="2"/>
  </si>
  <si>
    <t>会　場</t>
    <rPh sb="0" eb="1">
      <t>カイ</t>
    </rPh>
    <rPh sb="2" eb="3">
      <t>バ</t>
    </rPh>
    <phoneticPr fontId="2"/>
  </si>
  <si>
    <t>　★作業の流れは次のとおりです。</t>
    <rPh sb="2" eb="4">
      <t>サギョウ</t>
    </rPh>
    <rPh sb="5" eb="6">
      <t>ナガ</t>
    </rPh>
    <rPh sb="8" eb="9">
      <t>ツギ</t>
    </rPh>
    <phoneticPr fontId="2"/>
  </si>
  <si>
    <t>　　②選手情報の入力</t>
    <rPh sb="3" eb="5">
      <t>センシュ</t>
    </rPh>
    <rPh sb="5" eb="7">
      <t>ジョウホウ</t>
    </rPh>
    <rPh sb="8" eb="10">
      <t>ニュウリョク</t>
    </rPh>
    <phoneticPr fontId="2"/>
  </si>
  <si>
    <t>送付先</t>
    <rPh sb="0" eb="2">
      <t>ソウフ</t>
    </rPh>
    <rPh sb="2" eb="3">
      <t>サキ</t>
    </rPh>
    <phoneticPr fontId="2"/>
  </si>
  <si>
    <t>　★問い合わせ先</t>
    <rPh sb="2" eb="3">
      <t>ト</t>
    </rPh>
    <rPh sb="4" eb="5">
      <t>ア</t>
    </rPh>
    <rPh sb="7" eb="8">
      <t>サキ</t>
    </rPh>
    <phoneticPr fontId="2"/>
  </si>
  <si>
    <t>　★データ入力前にこのページの内容を必ずお読みください。</t>
    <rPh sb="5" eb="7">
      <t>ニュウリョク</t>
    </rPh>
    <rPh sb="7" eb="8">
      <t>マエ</t>
    </rPh>
    <rPh sb="15" eb="17">
      <t>ナイヨウ</t>
    </rPh>
    <rPh sb="18" eb="19">
      <t>カナラ</t>
    </rPh>
    <rPh sb="21" eb="22">
      <t>ヨ</t>
    </rPh>
    <phoneticPr fontId="2"/>
  </si>
  <si>
    <t xml:space="preserve">５ </t>
    <phoneticPr fontId="2"/>
  </si>
  <si>
    <r>
      <t>　　※</t>
    </r>
    <r>
      <rPr>
        <b/>
        <sz val="11"/>
        <color indexed="10"/>
        <rFont val="ＭＳ ゴシック"/>
        <family val="3"/>
        <charset val="128"/>
      </rPr>
      <t>記録は、次のとおり入力してください。</t>
    </r>
    <rPh sb="3" eb="5">
      <t>キロク</t>
    </rPh>
    <rPh sb="7" eb="8">
      <t>ツギ</t>
    </rPh>
    <rPh sb="12" eb="14">
      <t>ニュウリョク</t>
    </rPh>
    <phoneticPr fontId="2"/>
  </si>
  <si>
    <t>このファイルの内容は、プログラム編成及び作成、記録処理、その他競技会運営の目的で使用します。</t>
    <rPh sb="7" eb="9">
      <t>ナイヨウ</t>
    </rPh>
    <rPh sb="16" eb="18">
      <t>ヘンセイ</t>
    </rPh>
    <rPh sb="18" eb="19">
      <t>オヨ</t>
    </rPh>
    <rPh sb="20" eb="22">
      <t>サクセイ</t>
    </rPh>
    <rPh sb="23" eb="25">
      <t>キロク</t>
    </rPh>
    <rPh sb="25" eb="27">
      <t>ショリ</t>
    </rPh>
    <rPh sb="30" eb="31">
      <t>タ</t>
    </rPh>
    <rPh sb="31" eb="34">
      <t>キョウギカイ</t>
    </rPh>
    <rPh sb="34" eb="36">
      <t>ウンエイ</t>
    </rPh>
    <rPh sb="37" eb="39">
      <t>モクテキ</t>
    </rPh>
    <rPh sb="40" eb="42">
      <t>シヨウ</t>
    </rPh>
    <phoneticPr fontId="2"/>
  </si>
  <si>
    <t>　＜注意事項等＞</t>
    <rPh sb="2" eb="4">
      <t>チュウイ</t>
    </rPh>
    <rPh sb="4" eb="6">
      <t>ジコウ</t>
    </rPh>
    <rPh sb="6" eb="7">
      <t>トウ</t>
    </rPh>
    <phoneticPr fontId="2"/>
  </si>
  <si>
    <r>
      <t>入力したデータを削除・修正する場合は、必ず「Delete」キーで処理してください。</t>
    </r>
    <r>
      <rPr>
        <b/>
        <sz val="11"/>
        <color indexed="10"/>
        <rFont val="ＭＳ 明朝"/>
        <family val="1"/>
        <charset val="128"/>
      </rPr>
      <t>※行削除をしないこと！</t>
    </r>
    <rPh sb="0" eb="2">
      <t>ニュウリョク</t>
    </rPh>
    <rPh sb="8" eb="10">
      <t>サクジョ</t>
    </rPh>
    <rPh sb="11" eb="13">
      <t>シュウセイ</t>
    </rPh>
    <rPh sb="15" eb="17">
      <t>バアイ</t>
    </rPh>
    <rPh sb="19" eb="20">
      <t>カナラ</t>
    </rPh>
    <rPh sb="32" eb="34">
      <t>ショリ</t>
    </rPh>
    <rPh sb="42" eb="43">
      <t>ギョウ</t>
    </rPh>
    <rPh sb="43" eb="45">
      <t>サクジョ</t>
    </rPh>
    <phoneticPr fontId="2"/>
  </si>
  <si>
    <t xml:space="preserve">６ </t>
    <phoneticPr fontId="2"/>
  </si>
  <si>
    <t>例１</t>
    <rPh sb="0" eb="1">
      <t>レイ</t>
    </rPh>
    <phoneticPr fontId="2"/>
  </si>
  <si>
    <t>監督名</t>
    <rPh sb="0" eb="2">
      <t>カントク</t>
    </rPh>
    <rPh sb="2" eb="3">
      <t>メイ</t>
    </rPh>
    <phoneticPr fontId="2"/>
  </si>
  <si>
    <r>
      <t xml:space="preserve">氏　名
</t>
    </r>
    <r>
      <rPr>
        <b/>
        <sz val="8"/>
        <color indexed="10"/>
        <rFont val="ＭＳ 明朝"/>
        <family val="1"/>
        <charset val="128"/>
      </rPr>
      <t>姓と名の間に
全角ｽﾍﾟｰｽ1つ</t>
    </r>
    <rPh sb="0" eb="1">
      <t>シ</t>
    </rPh>
    <rPh sb="2" eb="3">
      <t>メイ</t>
    </rPh>
    <rPh sb="4" eb="5">
      <t>セイ</t>
    </rPh>
    <rPh sb="6" eb="7">
      <t>メイ</t>
    </rPh>
    <rPh sb="8" eb="9">
      <t>アイダ</t>
    </rPh>
    <rPh sb="11" eb="13">
      <t>ゼンカク</t>
    </rPh>
    <phoneticPr fontId="2"/>
  </si>
  <si>
    <r>
      <t xml:space="preserve">ﾌﾘｶﾞﾅ
</t>
    </r>
    <r>
      <rPr>
        <b/>
        <sz val="8"/>
        <color indexed="10"/>
        <rFont val="ＭＳ 明朝"/>
        <family val="1"/>
        <charset val="128"/>
      </rPr>
      <t>姓と名の間に
半角ｽﾍﾟｰｽ1つ</t>
    </r>
    <rPh sb="13" eb="15">
      <t>ハンカク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</si>
  <si>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</si>
  <si>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</si>
  <si>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</si>
  <si>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※コピーしたデータを貼り付ける場合は、「形式を選択して貼り付け」から「値」で貼り付けてください。</t>
    <rPh sb="10" eb="11">
      <t>ハ</t>
    </rPh>
    <rPh sb="12" eb="13">
      <t>ツ</t>
    </rPh>
    <rPh sb="15" eb="17">
      <t>バアイ</t>
    </rPh>
    <rPh sb="20" eb="22">
      <t>ケイシキ</t>
    </rPh>
    <rPh sb="23" eb="25">
      <t>センタク</t>
    </rPh>
    <rPh sb="27" eb="28">
      <t>ハ</t>
    </rPh>
    <rPh sb="29" eb="30">
      <t>ツ</t>
    </rPh>
    <rPh sb="35" eb="36">
      <t>アタイ</t>
    </rPh>
    <rPh sb="38" eb="39">
      <t>ハ</t>
    </rPh>
    <rPh sb="40" eb="41">
      <t>ツ</t>
    </rPh>
    <phoneticPr fontId="2"/>
  </si>
  <si>
    <r>
      <t>申込は、</t>
    </r>
    <r>
      <rPr>
        <b/>
        <u/>
        <sz val="12"/>
        <color indexed="10"/>
        <rFont val="ＭＳ ゴシック"/>
        <family val="3"/>
        <charset val="128"/>
      </rPr>
      <t>メール送信と書類提出の両方が必要になります</t>
    </r>
    <r>
      <rPr>
        <sz val="11"/>
        <color indexed="8"/>
        <rFont val="ＭＳ 明朝"/>
        <family val="1"/>
        <charset val="128"/>
      </rPr>
      <t>ので、お忘れのないようにお願いします。</t>
    </r>
    <rPh sb="0" eb="1">
      <t>モウ</t>
    </rPh>
    <rPh sb="1" eb="2">
      <t>コ</t>
    </rPh>
    <rPh sb="7" eb="9">
      <t>ソウシン</t>
    </rPh>
    <rPh sb="10" eb="12">
      <t>ショルイ</t>
    </rPh>
    <rPh sb="12" eb="14">
      <t>テイシュツ</t>
    </rPh>
    <rPh sb="15" eb="17">
      <t>リョウホウ</t>
    </rPh>
    <rPh sb="18" eb="20">
      <t>ヒツヨウ</t>
    </rPh>
    <rPh sb="29" eb="30">
      <t>ワス</t>
    </rPh>
    <rPh sb="38" eb="39">
      <t>ネガ</t>
    </rPh>
    <phoneticPr fontId="3"/>
  </si>
  <si>
    <r>
      <t>　　※</t>
    </r>
    <r>
      <rPr>
        <b/>
        <sz val="11"/>
        <color rgb="FFFF0000"/>
        <rFont val="ＭＳ ゴシック"/>
        <family val="3"/>
        <charset val="128"/>
      </rPr>
      <t>氏名</t>
    </r>
    <r>
      <rPr>
        <sz val="11"/>
        <color theme="1"/>
        <rFont val="ＭＳ 明朝"/>
        <family val="1"/>
        <charset val="128"/>
      </rPr>
      <t>については、</t>
    </r>
    <r>
      <rPr>
        <b/>
        <sz val="11"/>
        <color rgb="FFFF0000"/>
        <rFont val="ＭＳ ゴシック"/>
        <family val="3"/>
        <charset val="128"/>
      </rPr>
      <t>姓と名の間に全角スペースを１つ</t>
    </r>
    <r>
      <rPr>
        <sz val="11"/>
        <color theme="1"/>
        <rFont val="ＭＳ 明朝"/>
        <family val="1"/>
        <charset val="128"/>
      </rPr>
      <t>入れてください。</t>
    </r>
    <rPh sb="3" eb="5">
      <t>シメイ</t>
    </rPh>
    <rPh sb="11" eb="12">
      <t>セイ</t>
    </rPh>
    <rPh sb="13" eb="14">
      <t>メイ</t>
    </rPh>
    <rPh sb="15" eb="16">
      <t>アイダ</t>
    </rPh>
    <rPh sb="17" eb="19">
      <t>ゼンカク</t>
    </rPh>
    <rPh sb="26" eb="27">
      <t>イ</t>
    </rPh>
    <phoneticPr fontId="2"/>
  </si>
  <si>
    <r>
      <t>　　※</t>
    </r>
    <r>
      <rPr>
        <b/>
        <sz val="11"/>
        <color rgb="FFFF0000"/>
        <rFont val="ＭＳ ゴシック"/>
        <family val="3"/>
        <charset val="128"/>
      </rPr>
      <t>ﾌﾘｶﾞﾅ</t>
    </r>
    <r>
      <rPr>
        <sz val="11"/>
        <color theme="1"/>
        <rFont val="ＭＳ 明朝"/>
        <family val="1"/>
        <charset val="128"/>
      </rPr>
      <t>については、</t>
    </r>
    <r>
      <rPr>
        <b/>
        <sz val="11"/>
        <color rgb="FFFF0000"/>
        <rFont val="ＭＳ ゴシック"/>
        <family val="3"/>
        <charset val="128"/>
      </rPr>
      <t>姓と名の間に半角スペースを１つ</t>
    </r>
    <r>
      <rPr>
        <sz val="11"/>
        <color theme="1"/>
        <rFont val="ＭＳ 明朝"/>
        <family val="1"/>
        <charset val="128"/>
      </rPr>
      <t>入れてください。</t>
    </r>
    <rPh sb="14" eb="15">
      <t>セイ</t>
    </rPh>
    <rPh sb="16" eb="17">
      <t>メイ</t>
    </rPh>
    <rPh sb="18" eb="19">
      <t>アイダ</t>
    </rPh>
    <rPh sb="20" eb="22">
      <t>ハンカク</t>
    </rPh>
    <rPh sb="29" eb="30">
      <t>イ</t>
    </rPh>
    <phoneticPr fontId="2"/>
  </si>
  <si>
    <t>⇒</t>
    <phoneticPr fontId="2"/>
  </si>
  <si>
    <t>※データを修正する場合は、必ず「Delete」キーを使用してください。</t>
    <rPh sb="5" eb="7">
      <t>シュウセイ</t>
    </rPh>
    <rPh sb="9" eb="11">
      <t>バアイ</t>
    </rPh>
    <rPh sb="13" eb="14">
      <t>カナラ</t>
    </rPh>
    <rPh sb="26" eb="28">
      <t>シヨウ</t>
    </rPh>
    <phoneticPr fontId="2"/>
  </si>
  <si>
    <t>※必要事項を全て入力してください。</t>
    <rPh sb="1" eb="3">
      <t>ヒツヨウ</t>
    </rPh>
    <rPh sb="3" eb="5">
      <t>ジコウ</t>
    </rPh>
    <rPh sb="6" eb="7">
      <t>スベ</t>
    </rPh>
    <rPh sb="8" eb="10">
      <t>ニュウリョク</t>
    </rPh>
    <phoneticPr fontId="2"/>
  </si>
  <si>
    <t>メール申込完了期限</t>
    <rPh sb="3" eb="5">
      <t>モウシコミ</t>
    </rPh>
    <rPh sb="5" eb="7">
      <t>カンリョウ</t>
    </rPh>
    <rPh sb="7" eb="9">
      <t>キゲン</t>
    </rPh>
    <phoneticPr fontId="2"/>
  </si>
  <si>
    <t>郵送期限</t>
    <rPh sb="0" eb="2">
      <t>ユウソウ</t>
    </rPh>
    <rPh sb="2" eb="4">
      <t>キゲン</t>
    </rPh>
    <phoneticPr fontId="2"/>
  </si>
  <si>
    <t>尾張　太郎</t>
    <rPh sb="0" eb="2">
      <t>オワリ</t>
    </rPh>
    <rPh sb="3" eb="5">
      <t>タロウ</t>
    </rPh>
    <phoneticPr fontId="2"/>
  </si>
  <si>
    <t>ｵﾜﾘ ﾀﾛｳ</t>
    <phoneticPr fontId="2"/>
  </si>
  <si>
    <t>いちい信金スポーツセンター</t>
    <rPh sb="3" eb="5">
      <t>シンキン</t>
    </rPh>
    <phoneticPr fontId="2"/>
  </si>
  <si>
    <t>↓</t>
    <phoneticPr fontId="2"/>
  </si>
  <si>
    <t>↓</t>
    <phoneticPr fontId="29"/>
  </si>
  <si>
    <t>男子</t>
  </si>
  <si>
    <t>種目</t>
  </si>
  <si>
    <t>記録</t>
  </si>
  <si>
    <t>No</t>
  </si>
  <si>
    <t>FLAG</t>
  </si>
  <si>
    <t>女子</t>
    <phoneticPr fontId="24"/>
  </si>
  <si>
    <r>
      <t>　 ※</t>
    </r>
    <r>
      <rPr>
        <b/>
        <sz val="16"/>
        <color rgb="FFFF0000"/>
        <rFont val="ＭＳ 明朝"/>
        <family val="1"/>
        <charset val="128"/>
      </rPr>
      <t>入力は、男子を先に入力し、続けて女子を入力してください。</t>
    </r>
    <rPh sb="3" eb="5">
      <t>ニュウリョク</t>
    </rPh>
    <rPh sb="7" eb="9">
      <t>ダンシ</t>
    </rPh>
    <rPh sb="10" eb="11">
      <t>サキ</t>
    </rPh>
    <rPh sb="12" eb="14">
      <t>ニュウリョク</t>
    </rPh>
    <rPh sb="16" eb="17">
      <t>ツヅ</t>
    </rPh>
    <rPh sb="19" eb="21">
      <t>ジョシ</t>
    </rPh>
    <rPh sb="22" eb="24">
      <t>ニュウリョク</t>
    </rPh>
    <phoneticPr fontId="2"/>
  </si>
  <si>
    <t>ﾅﾝﾊﾞｰ</t>
    <phoneticPr fontId="2"/>
  </si>
  <si>
    <t>①団体情報入力</t>
    <rPh sb="1" eb="3">
      <t>ダンタイ</t>
    </rPh>
    <rPh sb="3" eb="5">
      <t>ジョウホウ</t>
    </rPh>
    <rPh sb="5" eb="7">
      <t>ニュウリョク</t>
    </rPh>
    <phoneticPr fontId="2"/>
  </si>
  <si>
    <t>団体コード</t>
    <rPh sb="0" eb="2">
      <t>ダンタイ</t>
    </rPh>
    <phoneticPr fontId="2"/>
  </si>
  <si>
    <t>団体名・学校名</t>
    <rPh sb="0" eb="3">
      <t>ダンタイメイ</t>
    </rPh>
    <rPh sb="4" eb="6">
      <t>ガッコウ</t>
    </rPh>
    <rPh sb="6" eb="7">
      <t>メイ</t>
    </rPh>
    <phoneticPr fontId="2"/>
  </si>
  <si>
    <t>略称団体・学校名</t>
    <rPh sb="0" eb="2">
      <t>リャクショウ</t>
    </rPh>
    <rPh sb="2" eb="4">
      <t>ダンタイ</t>
    </rPh>
    <rPh sb="5" eb="7">
      <t>ガッコウ</t>
    </rPh>
    <rPh sb="7" eb="8">
      <t>メイ</t>
    </rPh>
    <phoneticPr fontId="2"/>
  </si>
  <si>
    <t>←入力（陸連登録団体コード）</t>
    <rPh sb="1" eb="3">
      <t>ニュウリョク</t>
    </rPh>
    <rPh sb="4" eb="6">
      <t>リクレン</t>
    </rPh>
    <rPh sb="6" eb="8">
      <t>トウロク</t>
    </rPh>
    <rPh sb="8" eb="10">
      <t>ダンタイ</t>
    </rPh>
    <phoneticPr fontId="2"/>
  </si>
  <si>
    <t>※正式登録団体・学校名を入力</t>
    <rPh sb="1" eb="7">
      <t>セイシキトウロクダンタイ</t>
    </rPh>
    <rPh sb="8" eb="11">
      <t>ガッコウメイ</t>
    </rPh>
    <rPh sb="12" eb="14">
      <t>ニュウリョク</t>
    </rPh>
    <phoneticPr fontId="2"/>
  </si>
  <si>
    <t>※プログラム記載の団体・学校名を入力</t>
    <rPh sb="6" eb="8">
      <t>キサイ</t>
    </rPh>
    <rPh sb="9" eb="11">
      <t>ダンタイ</t>
    </rPh>
    <rPh sb="12" eb="14">
      <t>ガッコウ</t>
    </rPh>
    <rPh sb="14" eb="15">
      <t>メイ</t>
    </rPh>
    <rPh sb="16" eb="18">
      <t>ニュウリョク</t>
    </rPh>
    <phoneticPr fontId="2"/>
  </si>
  <si>
    <t>←入力(ハイフンを入れる)　※緊急時に連絡がとれる番号</t>
    <rPh sb="1" eb="3">
      <t>ニュウリョク</t>
    </rPh>
    <rPh sb="9" eb="10">
      <t>イ</t>
    </rPh>
    <rPh sb="15" eb="18">
      <t>キンキュウジ</t>
    </rPh>
    <rPh sb="19" eb="21">
      <t>レンラク</t>
    </rPh>
    <rPh sb="25" eb="27">
      <t>バンゴウ</t>
    </rPh>
    <phoneticPr fontId="2"/>
  </si>
  <si>
    <t>第１回尾張スプリント競技会</t>
    <rPh sb="0" eb="1">
      <t>ダイ</t>
    </rPh>
    <rPh sb="2" eb="3">
      <t>カイ</t>
    </rPh>
    <rPh sb="3" eb="5">
      <t>オワリ</t>
    </rPh>
    <rPh sb="10" eb="13">
      <t>キョウギカイ</t>
    </rPh>
    <phoneticPr fontId="2"/>
  </si>
  <si>
    <t>令和5年4月23日(日)</t>
    <rPh sb="0" eb="2">
      <t>レイワ</t>
    </rPh>
    <rPh sb="10" eb="11">
      <t>ニチ</t>
    </rPh>
    <phoneticPr fontId="2"/>
  </si>
  <si>
    <r>
      <t xml:space="preserve">ｶﾃｺﾞﾘｰ
</t>
    </r>
    <r>
      <rPr>
        <b/>
        <sz val="8"/>
        <color rgb="FFFF0000"/>
        <rFont val="ＭＳ 明朝"/>
        <family val="1"/>
        <charset val="128"/>
      </rPr>
      <t>選択してください</t>
    </r>
    <rPh sb="7" eb="9">
      <t>センタク</t>
    </rPh>
    <phoneticPr fontId="2"/>
  </si>
  <si>
    <t>100m</t>
    <phoneticPr fontId="24"/>
  </si>
  <si>
    <t>小100m</t>
    <rPh sb="0" eb="1">
      <t>ショウ</t>
    </rPh>
    <phoneticPr fontId="24"/>
  </si>
  <si>
    <t>一般</t>
    <rPh sb="0" eb="2">
      <t>イッパン</t>
    </rPh>
    <phoneticPr fontId="2"/>
  </si>
  <si>
    <t>高校</t>
    <rPh sb="0" eb="2">
      <t>コウコウ</t>
    </rPh>
    <phoneticPr fontId="2"/>
  </si>
  <si>
    <t>中学</t>
    <rPh sb="0" eb="2">
      <t>チュウガク</t>
    </rPh>
    <phoneticPr fontId="2"/>
  </si>
  <si>
    <t>小学</t>
    <rPh sb="0" eb="2">
      <t>ショウガク</t>
    </rPh>
    <phoneticPr fontId="2"/>
  </si>
  <si>
    <r>
      <t xml:space="preserve">種目
</t>
    </r>
    <r>
      <rPr>
        <sz val="8"/>
        <color rgb="FFFF0000"/>
        <rFont val="ＭＳ 明朝"/>
        <family val="1"/>
        <charset val="128"/>
      </rPr>
      <t>※自動で表示
されます</t>
    </r>
    <rPh sb="0" eb="2">
      <t>シュモク</t>
    </rPh>
    <rPh sb="4" eb="6">
      <t>ジドウ</t>
    </rPh>
    <rPh sb="7" eb="9">
      <t>ヒョウジ</t>
    </rPh>
    <phoneticPr fontId="2"/>
  </si>
  <si>
    <t>100m</t>
    <phoneticPr fontId="2"/>
  </si>
  <si>
    <t>振込領収書のコピー添付用紙</t>
    <rPh sb="9" eb="11">
      <t>テンプ</t>
    </rPh>
    <rPh sb="11" eb="13">
      <t>ヨウシ</t>
    </rPh>
    <phoneticPr fontId="29"/>
  </si>
  <si>
    <t>Ｎｏ．</t>
    <phoneticPr fontId="29"/>
  </si>
  <si>
    <t>大会名：</t>
    <rPh sb="0" eb="3">
      <t>タイカイメイ</t>
    </rPh>
    <phoneticPr fontId="29"/>
  </si>
  <si>
    <t>団体名：</t>
    <rPh sb="0" eb="3">
      <t>ダンタイメイ</t>
    </rPh>
    <phoneticPr fontId="29"/>
  </si>
  <si>
    <t>大会日</t>
    <rPh sb="0" eb="2">
      <t>タイカイ</t>
    </rPh>
    <rPh sb="2" eb="3">
      <t>ビ</t>
    </rPh>
    <phoneticPr fontId="29"/>
  </si>
  <si>
    <t>大会名</t>
    <rPh sb="0" eb="2">
      <t>タイカイ</t>
    </rPh>
    <rPh sb="2" eb="3">
      <t>メイ</t>
    </rPh>
    <phoneticPr fontId="29"/>
  </si>
  <si>
    <t>所属団体
(学校名)</t>
    <rPh sb="0" eb="2">
      <t>ショゾク</t>
    </rPh>
    <rPh sb="2" eb="4">
      <t>ダンタイ</t>
    </rPh>
    <rPh sb="6" eb="8">
      <t>ガッコウ</t>
    </rPh>
    <rPh sb="8" eb="9">
      <t>メイ</t>
    </rPh>
    <phoneticPr fontId="29"/>
  </si>
  <si>
    <t>連絡先
電話番号</t>
    <rPh sb="0" eb="3">
      <t>レンラクサキ</t>
    </rPh>
    <rPh sb="4" eb="6">
      <t>デンワ</t>
    </rPh>
    <rPh sb="6" eb="8">
      <t>バンゴウ</t>
    </rPh>
    <phoneticPr fontId="29"/>
  </si>
  <si>
    <t>所属団体
住所</t>
    <rPh sb="0" eb="2">
      <t>ショゾク</t>
    </rPh>
    <rPh sb="2" eb="4">
      <t>ダンタイ</t>
    </rPh>
    <rPh sb="5" eb="7">
      <t>ジュウショ</t>
    </rPh>
    <phoneticPr fontId="29"/>
  </si>
  <si>
    <t>夜間連絡先
電話番号</t>
    <rPh sb="0" eb="2">
      <t>ヤカン</t>
    </rPh>
    <rPh sb="2" eb="5">
      <t>レンラクサキ</t>
    </rPh>
    <rPh sb="6" eb="8">
      <t>デンワ</t>
    </rPh>
    <rPh sb="8" eb="10">
      <t>バンゴウ</t>
    </rPh>
    <phoneticPr fontId="29"/>
  </si>
  <si>
    <t>個　人</t>
    <rPh sb="0" eb="1">
      <t>コ</t>
    </rPh>
    <rPh sb="2" eb="3">
      <t>ヒト</t>
    </rPh>
    <phoneticPr fontId="29"/>
  </si>
  <si>
    <t>円</t>
    <rPh sb="0" eb="1">
      <t>エン</t>
    </rPh>
    <phoneticPr fontId="29"/>
  </si>
  <si>
    <t>種目</t>
    <rPh sb="0" eb="2">
      <t>シュモク</t>
    </rPh>
    <phoneticPr fontId="29"/>
  </si>
  <si>
    <t>＝</t>
    <phoneticPr fontId="29"/>
  </si>
  <si>
    <t>合計金額</t>
    <rPh sb="0" eb="2">
      <t>ゴウケイ</t>
    </rPh>
    <rPh sb="2" eb="4">
      <t>キンガク</t>
    </rPh>
    <phoneticPr fontId="29"/>
  </si>
  <si>
    <t>ナンバー</t>
    <phoneticPr fontId="29"/>
  </si>
  <si>
    <t>氏名</t>
    <rPh sb="0" eb="2">
      <t>シメイ</t>
    </rPh>
    <phoneticPr fontId="29"/>
  </si>
  <si>
    <t>学年</t>
    <rPh sb="0" eb="2">
      <t>ガクネン</t>
    </rPh>
    <phoneticPr fontId="29"/>
  </si>
  <si>
    <t>出場種目</t>
    <rPh sb="0" eb="2">
      <t>シュツジョウ</t>
    </rPh>
    <rPh sb="2" eb="4">
      <t>シュモク</t>
    </rPh>
    <phoneticPr fontId="29"/>
  </si>
  <si>
    <t>陸上競技大会申込一覧表</t>
    <rPh sb="0" eb="2">
      <t>リクジョウ</t>
    </rPh>
    <rPh sb="2" eb="4">
      <t>キョウギ</t>
    </rPh>
    <rPh sb="4" eb="6">
      <t>タイカイ</t>
    </rPh>
    <rPh sb="6" eb="8">
      <t>モウシコミ</t>
    </rPh>
    <rPh sb="8" eb="10">
      <t>イチラン</t>
    </rPh>
    <rPh sb="10" eb="11">
      <t>ヒョウ</t>
    </rPh>
    <phoneticPr fontId="29"/>
  </si>
  <si>
    <t>×</t>
  </si>
  <si>
    <t>×</t>
    <phoneticPr fontId="24"/>
  </si>
  <si>
    <t>所属地コード</t>
  </si>
  <si>
    <t>所属名</t>
  </si>
  <si>
    <t>所属名カナ</t>
  </si>
  <si>
    <t>所属名略称</t>
  </si>
  <si>
    <t>所属名正式名称</t>
  </si>
  <si>
    <t>略称団体ｶﾅ・学校名ｶﾅ</t>
    <rPh sb="0" eb="2">
      <t>リャクショウ</t>
    </rPh>
    <rPh sb="2" eb="4">
      <t>ダンタイ</t>
    </rPh>
    <rPh sb="7" eb="9">
      <t>ガッコウ</t>
    </rPh>
    <rPh sb="9" eb="10">
      <t>メイ</t>
    </rPh>
    <phoneticPr fontId="2"/>
  </si>
  <si>
    <t>一般</t>
    <rPh sb="0" eb="2">
      <t>イッパン</t>
    </rPh>
    <phoneticPr fontId="24"/>
  </si>
  <si>
    <t>高校</t>
    <rPh sb="0" eb="2">
      <t>コウコウ</t>
    </rPh>
    <phoneticPr fontId="24"/>
  </si>
  <si>
    <t>中学</t>
    <rPh sb="0" eb="2">
      <t>チュウガク</t>
    </rPh>
    <phoneticPr fontId="24"/>
  </si>
  <si>
    <t>小学</t>
    <rPh sb="0" eb="2">
      <t>ショウガク</t>
    </rPh>
    <phoneticPr fontId="24"/>
  </si>
  <si>
    <t>※書類は③一覧表と④振込書添付用紙を印刷してください。</t>
    <rPh sb="1" eb="3">
      <t>ショルイ</t>
    </rPh>
    <rPh sb="5" eb="8">
      <t>イチランヒョウ</t>
    </rPh>
    <rPh sb="10" eb="12">
      <t>フリコミ</t>
    </rPh>
    <rPh sb="12" eb="13">
      <t>ショ</t>
    </rPh>
    <rPh sb="13" eb="15">
      <t>テンプ</t>
    </rPh>
    <rPh sb="15" eb="17">
      <t>ヨウシ</t>
    </rPh>
    <rPh sb="18" eb="20">
      <t>インサツ</t>
    </rPh>
    <phoneticPr fontId="2"/>
  </si>
  <si>
    <t>ナンバー・氏名等の入力間違いのないようにお願いします。</t>
    <rPh sb="5" eb="7">
      <t>シメイ</t>
    </rPh>
    <rPh sb="7" eb="8">
      <t>トウ</t>
    </rPh>
    <rPh sb="9" eb="11">
      <t>ニュウリョク</t>
    </rPh>
    <rPh sb="11" eb="13">
      <t>マチガ</t>
    </rPh>
    <rPh sb="21" eb="22">
      <t>ネガ</t>
    </rPh>
    <phoneticPr fontId="2"/>
  </si>
  <si>
    <t>　　①団体情報の入力シートに必要事項を入力してください。</t>
    <rPh sb="3" eb="5">
      <t>ダンタイ</t>
    </rPh>
    <rPh sb="5" eb="7">
      <t>ジョウホウ</t>
    </rPh>
    <rPh sb="8" eb="10">
      <t>ニュウリョク</t>
    </rPh>
    <phoneticPr fontId="2"/>
  </si>
  <si>
    <t>　・参加選手のナンバー、氏名、ﾌﾘｶﾞﾅ、カテゴリー、性別、学年、記録を入力してください。</t>
    <rPh sb="2" eb="4">
      <t>サンカ</t>
    </rPh>
    <rPh sb="4" eb="6">
      <t>センシュ</t>
    </rPh>
    <rPh sb="12" eb="14">
      <t>シメイ</t>
    </rPh>
    <rPh sb="27" eb="29">
      <t>セイベツ</t>
    </rPh>
    <rPh sb="30" eb="32">
      <t>ガクネン</t>
    </rPh>
    <rPh sb="33" eb="35">
      <t>キロク</t>
    </rPh>
    <rPh sb="36" eb="38">
      <t>ニュウリョク</t>
    </rPh>
    <phoneticPr fontId="2"/>
  </si>
  <si>
    <t>★記録がない場合は目標記録を入力してください。</t>
    <rPh sb="1" eb="3">
      <t>キロク</t>
    </rPh>
    <rPh sb="6" eb="8">
      <t>バアイ</t>
    </rPh>
    <rPh sb="9" eb="13">
      <t>モクヒョウキロク</t>
    </rPh>
    <rPh sb="14" eb="16">
      <t>ニュウリョク</t>
    </rPh>
    <phoneticPr fontId="2"/>
  </si>
  <si>
    <t>12秒34</t>
    <rPh sb="2" eb="3">
      <t>ビョウ</t>
    </rPh>
    <phoneticPr fontId="2"/>
  </si>
  <si>
    <r>
      <t>◎トラック種目・・・・秒をドット「．」で区切り、</t>
    </r>
    <r>
      <rPr>
        <b/>
        <u/>
        <sz val="11"/>
        <color rgb="FFFF0000"/>
        <rFont val="ＭＳ ゴシック"/>
        <family val="3"/>
        <charset val="128"/>
      </rPr>
      <t>100分の1秒まで入力</t>
    </r>
    <rPh sb="5" eb="7">
      <t>シュモク</t>
    </rPh>
    <phoneticPr fontId="2"/>
  </si>
  <si>
    <t>　　④ファイルの保存</t>
    <rPh sb="8" eb="10">
      <t>ホゾン</t>
    </rPh>
    <phoneticPr fontId="2"/>
  </si>
  <si>
    <t>　　メールに添付する際は、ファイル名が団体名になっていることを確認してください。</t>
    <rPh sb="10" eb="11">
      <t>サイ</t>
    </rPh>
    <rPh sb="19" eb="21">
      <t>ダンタイ</t>
    </rPh>
    <rPh sb="31" eb="33">
      <t>カクニン</t>
    </rPh>
    <phoneticPr fontId="2"/>
  </si>
  <si>
    <t>　　⑤メール送信</t>
    <rPh sb="6" eb="8">
      <t>ソウシン</t>
    </rPh>
    <phoneticPr fontId="2"/>
  </si>
  <si>
    <r>
      <t>　・</t>
    </r>
    <r>
      <rPr>
        <b/>
        <u/>
        <sz val="16"/>
        <color indexed="10"/>
        <rFont val="ＭＳ ゴシック"/>
        <family val="3"/>
        <charset val="128"/>
      </rPr>
      <t>メールの件名に「大会名」と「団体名」を入力してください。</t>
    </r>
    <rPh sb="6" eb="8">
      <t>ケンメイ</t>
    </rPh>
    <rPh sb="10" eb="12">
      <t>タイカイ</t>
    </rPh>
    <rPh sb="12" eb="13">
      <t>メイ</t>
    </rPh>
    <rPh sb="16" eb="18">
      <t>ダンタイ</t>
    </rPh>
    <rPh sb="18" eb="19">
      <t>メイ</t>
    </rPh>
    <rPh sb="21" eb="23">
      <t>ニュウリョク</t>
    </rPh>
    <phoneticPr fontId="2"/>
  </si>
  <si>
    <t>　　　例　第１回尾張スプリント競技会　津島北高</t>
    <rPh sb="3" eb="4">
      <t>レイ</t>
    </rPh>
    <rPh sb="5" eb="6">
      <t>ダイ</t>
    </rPh>
    <rPh sb="7" eb="8">
      <t>カイ</t>
    </rPh>
    <rPh sb="8" eb="10">
      <t>オワリ</t>
    </rPh>
    <rPh sb="15" eb="18">
      <t>キョウギカイ</t>
    </rPh>
    <rPh sb="19" eb="22">
      <t>ツシマキタ</t>
    </rPh>
    <rPh sb="22" eb="23">
      <t>コウ</t>
    </rPh>
    <phoneticPr fontId="2"/>
  </si>
  <si>
    <t>　　⑥参加料の振込</t>
    <rPh sb="3" eb="6">
      <t>サンカリョウ</t>
    </rPh>
    <rPh sb="7" eb="9">
      <t>フリコミ</t>
    </rPh>
    <phoneticPr fontId="29"/>
  </si>
  <si>
    <r>
      <t>　・参加料を振り込み、</t>
    </r>
    <r>
      <rPr>
        <b/>
        <sz val="11"/>
        <color rgb="FFFF0000"/>
        <rFont val="ＭＳ ゴシック"/>
        <family val="3"/>
        <charset val="128"/>
      </rPr>
      <t>明細書のコピーを「振込書添付用紙」に添付</t>
    </r>
    <r>
      <rPr>
        <sz val="11"/>
        <color theme="1"/>
        <rFont val="ＭＳ 明朝"/>
        <family val="1"/>
        <charset val="128"/>
      </rPr>
      <t>してください。</t>
    </r>
    <rPh sb="2" eb="5">
      <t>サンカリョウ</t>
    </rPh>
    <rPh sb="6" eb="7">
      <t>フ</t>
    </rPh>
    <rPh sb="8" eb="9">
      <t>コ</t>
    </rPh>
    <rPh sb="11" eb="14">
      <t>メイサイショ</t>
    </rPh>
    <rPh sb="20" eb="22">
      <t>フリコミ</t>
    </rPh>
    <rPh sb="22" eb="23">
      <t>ショ</t>
    </rPh>
    <rPh sb="23" eb="25">
      <t>テンプ</t>
    </rPh>
    <rPh sb="25" eb="27">
      <t>ヨウシ</t>
    </rPh>
    <rPh sb="29" eb="31">
      <t>テンプ</t>
    </rPh>
    <phoneticPr fontId="24"/>
  </si>
  <si>
    <t>　　⑦郵送</t>
    <rPh sb="3" eb="5">
      <t>ユウソウ</t>
    </rPh>
    <phoneticPr fontId="2"/>
  </si>
  <si>
    <r>
      <t>　・</t>
    </r>
    <r>
      <rPr>
        <b/>
        <sz val="11"/>
        <color indexed="10"/>
        <rFont val="ＭＳ ゴシック"/>
        <family val="3"/>
        <charset val="128"/>
      </rPr>
      <t>「申込一覧表」</t>
    </r>
    <r>
      <rPr>
        <sz val="11"/>
        <color indexed="8"/>
        <rFont val="ＭＳ 明朝"/>
        <family val="1"/>
        <charset val="128"/>
      </rPr>
      <t>と</t>
    </r>
    <r>
      <rPr>
        <b/>
        <sz val="11"/>
        <color indexed="10"/>
        <rFont val="ＭＳ ゴシック"/>
        <family val="3"/>
        <charset val="128"/>
      </rPr>
      <t>「振込書添付用紙」</t>
    </r>
    <r>
      <rPr>
        <sz val="11"/>
        <rFont val="ＭＳ 明朝"/>
        <family val="1"/>
        <charset val="128"/>
      </rPr>
      <t>を期限までに郵送してください。</t>
    </r>
    <rPh sb="3" eb="5">
      <t>モウシコ</t>
    </rPh>
    <rPh sb="5" eb="7">
      <t>イチラン</t>
    </rPh>
    <rPh sb="7" eb="8">
      <t>ヒョウ</t>
    </rPh>
    <rPh sb="11" eb="18">
      <t>フリコミショテンプヨウシ</t>
    </rPh>
    <rPh sb="20" eb="22">
      <t>キゲン</t>
    </rPh>
    <rPh sb="25" eb="27">
      <t>ユウソウ</t>
    </rPh>
    <phoneticPr fontId="2"/>
  </si>
  <si>
    <t>　　③申込一覧表の確認・印刷　※入力漏れや入力間違い等がないかを確認し、印刷をしてください。</t>
    <rPh sb="3" eb="5">
      <t>モウシコ</t>
    </rPh>
    <rPh sb="5" eb="7">
      <t>イチラン</t>
    </rPh>
    <rPh sb="7" eb="8">
      <t>ヒョウ</t>
    </rPh>
    <rPh sb="9" eb="11">
      <t>カクニン</t>
    </rPh>
    <rPh sb="12" eb="14">
      <t>インサツ</t>
    </rPh>
    <phoneticPr fontId="2"/>
  </si>
  <si>
    <t>　〒496-0819</t>
    <phoneticPr fontId="2"/>
  </si>
  <si>
    <t>　　津島市又吉町4丁目1番地</t>
    <rPh sb="2" eb="5">
      <t>ツシマシ</t>
    </rPh>
    <rPh sb="5" eb="8">
      <t>マタキチチョウ</t>
    </rPh>
    <rPh sb="9" eb="11">
      <t>チョウメ</t>
    </rPh>
    <rPh sb="12" eb="14">
      <t>バンチ</t>
    </rPh>
    <phoneticPr fontId="2"/>
  </si>
  <si>
    <t>愛知県立津島北高等学校</t>
    <rPh sb="0" eb="4">
      <t>アイチケンリツ</t>
    </rPh>
    <rPh sb="4" eb="7">
      <t>ツシマキタ</t>
    </rPh>
    <rPh sb="7" eb="9">
      <t>コウトウ</t>
    </rPh>
    <rPh sb="9" eb="11">
      <t>ガッコウ</t>
    </rPh>
    <phoneticPr fontId="2"/>
  </si>
  <si>
    <t>浜田　倫昌</t>
    <rPh sb="0" eb="2">
      <t>ハマダ</t>
    </rPh>
    <rPh sb="3" eb="5">
      <t>リンマサ</t>
    </rPh>
    <phoneticPr fontId="2"/>
  </si>
  <si>
    <t>浜田　倫昌　宛</t>
    <rPh sb="0" eb="2">
      <t>ハマダ</t>
    </rPh>
    <rPh sb="3" eb="5">
      <t>リンマサ</t>
    </rPh>
    <rPh sb="6" eb="7">
      <t>アテ</t>
    </rPh>
    <phoneticPr fontId="2"/>
  </si>
  <si>
    <t>　　⑧申込完了</t>
    <rPh sb="3" eb="5">
      <t>モウシコミ</t>
    </rPh>
    <rPh sb="5" eb="7">
      <t>カンリョウ</t>
    </rPh>
    <phoneticPr fontId="2"/>
  </si>
  <si>
    <t>　津島北高校</t>
    <rPh sb="1" eb="4">
      <t>ツシマキタ</t>
    </rPh>
    <rPh sb="4" eb="6">
      <t>コウコウ</t>
    </rPh>
    <phoneticPr fontId="2"/>
  </si>
  <si>
    <t>TEL：0567-28-3414</t>
    <phoneticPr fontId="2"/>
  </si>
  <si>
    <t>（津島北高校）</t>
    <rPh sb="1" eb="4">
      <t>ツシマキタ</t>
    </rPh>
    <rPh sb="4" eb="6">
      <t>コウコウ</t>
    </rPh>
    <phoneticPr fontId="2"/>
  </si>
  <si>
    <t>E-mail：owari.toiawase@gmail.com</t>
    <phoneticPr fontId="2"/>
  </si>
  <si>
    <t>このファイルは申込人数60名まで入力できます。男女合わせて60名を超える場合は、男女別で作成してください。</t>
    <rPh sb="7" eb="9">
      <t>モウシコミ</t>
    </rPh>
    <rPh sb="9" eb="11">
      <t>ニンズウ</t>
    </rPh>
    <rPh sb="13" eb="14">
      <t>メイ</t>
    </rPh>
    <rPh sb="16" eb="18">
      <t>ニュウリョク</t>
    </rPh>
    <rPh sb="23" eb="25">
      <t>ダンジョ</t>
    </rPh>
    <rPh sb="25" eb="26">
      <t>ア</t>
    </rPh>
    <rPh sb="31" eb="32">
      <t>メイ</t>
    </rPh>
    <rPh sb="33" eb="34">
      <t>コ</t>
    </rPh>
    <rPh sb="36" eb="38">
      <t>バアイ</t>
    </rPh>
    <rPh sb="40" eb="42">
      <t>ダンジョ</t>
    </rPh>
    <rPh sb="42" eb="43">
      <t>ベツ</t>
    </rPh>
    <rPh sb="44" eb="46">
      <t>サクセイ</t>
    </rPh>
    <phoneticPr fontId="2"/>
  </si>
  <si>
    <t>大会要項をよく読んで申込みしてください。</t>
    <rPh sb="0" eb="2">
      <t>タイカイ</t>
    </rPh>
    <rPh sb="2" eb="4">
      <t>ヨウコウ</t>
    </rPh>
    <rPh sb="7" eb="8">
      <t>ヨ</t>
    </rPh>
    <rPh sb="10" eb="12">
      <t>モウシコ</t>
    </rPh>
    <phoneticPr fontId="2"/>
  </si>
  <si>
    <t>令和5年4月11日(火)</t>
    <rPh sb="0" eb="2">
      <t>レイワ</t>
    </rPh>
    <rPh sb="3" eb="4">
      <t>ネン</t>
    </rPh>
    <rPh sb="5" eb="6">
      <t>ガツ</t>
    </rPh>
    <rPh sb="8" eb="9">
      <t>ヒ</t>
    </rPh>
    <rPh sb="10" eb="11">
      <t>ヒ</t>
    </rPh>
    <phoneticPr fontId="2"/>
  </si>
  <si>
    <t>令和5年4月11日(火)　必着</t>
  </si>
  <si>
    <r>
      <t>　・</t>
    </r>
    <r>
      <rPr>
        <b/>
        <u/>
        <sz val="11"/>
        <color indexed="10"/>
        <rFont val="ＭＳ ゴシック"/>
        <family val="3"/>
        <charset val="128"/>
      </rPr>
      <t>ファイル名の最後の○○〇を「各団体名」に変更し</t>
    </r>
    <r>
      <rPr>
        <sz val="11"/>
        <color indexed="8"/>
        <rFont val="ＭＳ 明朝"/>
        <family val="1"/>
        <charset val="128"/>
      </rPr>
      <t>保存してください。</t>
    </r>
    <rPh sb="6" eb="7">
      <t>メイ</t>
    </rPh>
    <rPh sb="8" eb="10">
      <t>サイゴ</t>
    </rPh>
    <rPh sb="16" eb="20">
      <t>カクダンタイメイ</t>
    </rPh>
    <rPh sb="22" eb="24">
      <t>ヘンコウ</t>
    </rPh>
    <rPh sb="25" eb="27">
      <t>ホゾン</t>
    </rPh>
    <phoneticPr fontId="2"/>
  </si>
  <si>
    <r>
      <t>　・入力したファイルを送信してください。　　</t>
    </r>
    <r>
      <rPr>
        <b/>
        <sz val="16"/>
        <color rgb="FFFF0000"/>
        <rFont val="ＭＳ 明朝"/>
        <family val="1"/>
        <charset val="128"/>
      </rPr>
      <t xml:space="preserve">E-mail：owari.taikai.moushikomi＠gmail.com
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</si>
</sst>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8"/>
      <color indexed="1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u/>
      <sz val="11"/>
      <color indexed="10"/>
      <name val="ＭＳ ゴシック"/>
      <family val="3"/>
      <charset val="128"/>
    </font>
    <font>
      <b/>
      <u/>
      <sz val="12"/>
      <color indexed="10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u/>
      <sz val="11"/>
      <color rgb="FFFF0000"/>
      <name val="ＭＳ 明朝"/>
      <family val="1"/>
      <charset val="128"/>
    </font>
    <font>
      <b/>
      <u/>
      <sz val="11"/>
      <color rgb="FFFF0000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u/>
      <sz val="16"/>
      <color indexed="10"/>
      <name val="ＭＳ ゴシック"/>
      <family val="3"/>
      <charset val="128"/>
    </font>
    <font>
      <b/>
      <sz val="16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b/>
      <sz val="40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6" fillId="0" borderId="0">
      <alignment vertical="center"/>
    </xf>
    <xf numFmtId="0" fontId="1" fillId="0" borderId="0">
      <alignment vertical="center"/>
    </xf>
    <xf numFmtId="6" fontId="3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9" fillId="0" borderId="0" xfId="0" applyFont="1">
      <alignment vertical="center"/>
    </xf>
    <xf numFmtId="49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8" fillId="2" borderId="2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14" fillId="0" borderId="16" xfId="0" applyFont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6" fillId="3" borderId="0" xfId="0" applyFont="1" applyFill="1">
      <alignment vertical="center"/>
    </xf>
    <xf numFmtId="0" fontId="0" fillId="3" borderId="0" xfId="0" applyFill="1">
      <alignment vertical="center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 applyProtection="1">
      <alignment horizontal="center" vertical="center" shrinkToFit="1"/>
      <protection locked="0"/>
    </xf>
    <xf numFmtId="0" fontId="14" fillId="0" borderId="17" xfId="0" applyFont="1" applyBorder="1" applyAlignment="1" applyProtection="1">
      <alignment horizontal="center" vertical="center" shrinkToFit="1"/>
      <protection locked="0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0" fontId="17" fillId="0" borderId="0" xfId="0" applyFont="1">
      <alignment vertical="center"/>
    </xf>
    <xf numFmtId="0" fontId="14" fillId="0" borderId="32" xfId="0" applyFont="1" applyBorder="1">
      <alignment vertical="center"/>
    </xf>
    <xf numFmtId="0" fontId="14" fillId="0" borderId="37" xfId="0" applyFont="1" applyBorder="1">
      <alignment vertical="center"/>
    </xf>
    <xf numFmtId="0" fontId="14" fillId="0" borderId="41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36" xfId="0" applyFont="1" applyBorder="1">
      <alignment vertical="center"/>
    </xf>
    <xf numFmtId="0" fontId="23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5" fillId="0" borderId="0" xfId="3" applyFont="1">
      <alignment vertical="center"/>
    </xf>
    <xf numFmtId="0" fontId="14" fillId="0" borderId="0" xfId="3" applyFont="1">
      <alignment vertical="center"/>
    </xf>
    <xf numFmtId="0" fontId="14" fillId="0" borderId="0" xfId="3" applyFont="1" applyAlignment="1">
      <alignment horizontal="right" vertical="center"/>
    </xf>
    <xf numFmtId="0" fontId="5" fillId="3" borderId="0" xfId="0" applyFont="1" applyFill="1">
      <alignment vertical="center"/>
    </xf>
    <xf numFmtId="2" fontId="14" fillId="0" borderId="6" xfId="0" applyNumberFormat="1" applyFont="1" applyBorder="1" applyAlignment="1" applyProtection="1">
      <alignment horizontal="center" vertical="center" shrinkToFit="1"/>
      <protection locked="0"/>
    </xf>
    <xf numFmtId="2" fontId="14" fillId="0" borderId="17" xfId="0" applyNumberFormat="1" applyFont="1" applyBorder="1" applyAlignment="1" applyProtection="1">
      <alignment horizontal="center" vertical="center" shrinkToFit="1"/>
      <protection locked="0"/>
    </xf>
    <xf numFmtId="0" fontId="21" fillId="0" borderId="0" xfId="0" applyFont="1">
      <alignment vertical="center"/>
    </xf>
    <xf numFmtId="0" fontId="14" fillId="0" borderId="34" xfId="0" applyFont="1" applyBorder="1">
      <alignment vertical="center"/>
    </xf>
    <xf numFmtId="0" fontId="18" fillId="0" borderId="34" xfId="0" applyFont="1" applyBorder="1">
      <alignment vertical="center"/>
    </xf>
    <xf numFmtId="0" fontId="14" fillId="0" borderId="35" xfId="0" applyFont="1" applyBorder="1">
      <alignment vertical="center"/>
    </xf>
    <xf numFmtId="0" fontId="14" fillId="0" borderId="31" xfId="0" applyFont="1" applyBorder="1">
      <alignment vertical="center"/>
    </xf>
    <xf numFmtId="0" fontId="17" fillId="3" borderId="0" xfId="0" applyFont="1" applyFill="1" applyAlignment="1">
      <alignment horizontal="center" vertical="center"/>
    </xf>
    <xf numFmtId="0" fontId="17" fillId="3" borderId="0" xfId="0" applyFont="1" applyFill="1">
      <alignment vertical="center"/>
    </xf>
    <xf numFmtId="0" fontId="16" fillId="3" borderId="50" xfId="0" applyFont="1" applyFill="1" applyBorder="1">
      <alignment vertical="center"/>
    </xf>
    <xf numFmtId="0" fontId="16" fillId="3" borderId="51" xfId="0" applyFont="1" applyFill="1" applyBorder="1">
      <alignment vertical="center"/>
    </xf>
    <xf numFmtId="0" fontId="17" fillId="3" borderId="51" xfId="0" applyFont="1" applyFill="1" applyBorder="1">
      <alignment vertical="center"/>
    </xf>
    <xf numFmtId="0" fontId="14" fillId="3" borderId="52" xfId="0" applyFont="1" applyFill="1" applyBorder="1">
      <alignment vertical="center"/>
    </xf>
    <xf numFmtId="0" fontId="17" fillId="3" borderId="53" xfId="0" applyFont="1" applyFill="1" applyBorder="1">
      <alignment vertical="center"/>
    </xf>
    <xf numFmtId="0" fontId="14" fillId="3" borderId="54" xfId="0" applyFont="1" applyFill="1" applyBorder="1">
      <alignment vertical="center"/>
    </xf>
    <xf numFmtId="0" fontId="14" fillId="3" borderId="57" xfId="0" applyFont="1" applyFill="1" applyBorder="1">
      <alignment vertical="center"/>
    </xf>
    <xf numFmtId="0" fontId="30" fillId="0" borderId="0" xfId="0" applyFont="1">
      <alignment vertical="center"/>
    </xf>
    <xf numFmtId="0" fontId="14" fillId="0" borderId="27" xfId="0" applyFont="1" applyBorder="1" applyAlignment="1">
      <alignment horizontal="center" vertical="center" wrapText="1"/>
    </xf>
    <xf numFmtId="0" fontId="33" fillId="0" borderId="0" xfId="0" applyFont="1">
      <alignment vertical="center"/>
    </xf>
    <xf numFmtId="0" fontId="17" fillId="3" borderId="0" xfId="0" applyFont="1" applyFill="1" applyAlignment="1">
      <alignment horizontal="right" vertical="center"/>
    </xf>
    <xf numFmtId="0" fontId="36" fillId="0" borderId="0" xfId="0" applyFont="1">
      <alignment vertical="center"/>
    </xf>
    <xf numFmtId="0" fontId="0" fillId="0" borderId="0" xfId="0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39" fillId="0" borderId="0" xfId="3" applyFont="1">
      <alignment vertical="center"/>
    </xf>
    <xf numFmtId="0" fontId="14" fillId="0" borderId="29" xfId="3" applyFont="1" applyBorder="1">
      <alignment vertical="center"/>
    </xf>
    <xf numFmtId="0" fontId="14" fillId="0" borderId="30" xfId="3" applyFont="1" applyBorder="1">
      <alignment vertical="center"/>
    </xf>
    <xf numFmtId="0" fontId="40" fillId="0" borderId="31" xfId="3" applyFont="1" applyBorder="1" applyAlignment="1">
      <alignment horizontal="distributed" vertical="distributed"/>
    </xf>
    <xf numFmtId="0" fontId="40" fillId="0" borderId="33" xfId="3" applyFont="1" applyBorder="1" applyAlignment="1">
      <alignment horizontal="distributed" vertical="distributed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 vertical="center"/>
    </xf>
    <xf numFmtId="6" fontId="14" fillId="0" borderId="2" xfId="4" applyFont="1" applyBorder="1" applyAlignment="1">
      <alignment horizontal="center" vertical="center"/>
    </xf>
    <xf numFmtId="0" fontId="17" fillId="3" borderId="55" xfId="0" applyFont="1" applyFill="1" applyBorder="1">
      <alignment vertical="center"/>
    </xf>
    <xf numFmtId="0" fontId="26" fillId="3" borderId="56" xfId="0" applyFont="1" applyFill="1" applyBorder="1">
      <alignment vertical="center"/>
    </xf>
    <xf numFmtId="0" fontId="17" fillId="3" borderId="56" xfId="0" applyFont="1" applyFill="1" applyBorder="1">
      <alignment vertical="center"/>
    </xf>
    <xf numFmtId="0" fontId="17" fillId="3" borderId="56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17" fillId="3" borderId="0" xfId="0" applyFont="1" applyFill="1" applyAlignment="1">
      <alignment horizontal="right" vertical="center"/>
    </xf>
    <xf numFmtId="0" fontId="28" fillId="2" borderId="45" xfId="0" applyFont="1" applyFill="1" applyBorder="1" applyAlignment="1">
      <alignment horizontal="center" vertical="center"/>
    </xf>
    <xf numFmtId="0" fontId="28" fillId="2" borderId="46" xfId="0" applyFont="1" applyFill="1" applyBorder="1" applyAlignment="1">
      <alignment horizontal="center" vertical="center"/>
    </xf>
    <xf numFmtId="0" fontId="25" fillId="2" borderId="46" xfId="0" applyFont="1" applyFill="1" applyBorder="1" applyAlignment="1">
      <alignment horizontal="center" vertical="center"/>
    </xf>
    <xf numFmtId="0" fontId="25" fillId="2" borderId="47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58" fontId="23" fillId="0" borderId="12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40" fillId="0" borderId="31" xfId="3" applyFont="1" applyBorder="1" applyAlignment="1" applyProtection="1">
      <alignment vertical="center" shrinkToFit="1"/>
      <protection locked="0"/>
    </xf>
    <xf numFmtId="0" fontId="40" fillId="0" borderId="33" xfId="3" applyFont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14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4" fillId="0" borderId="0" xfId="0" applyFont="1" applyAlignment="1">
      <alignment vertical="center"/>
    </xf>
    <xf numFmtId="0" fontId="35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8" fillId="0" borderId="19" xfId="0" applyFont="1" applyBorder="1" applyAlignment="1" applyProtection="1">
      <alignment horizontal="distributed" vertical="center" indent="1"/>
    </xf>
    <xf numFmtId="0" fontId="5" fillId="0" borderId="0" xfId="0" applyFont="1" applyProtection="1">
      <alignment vertical="center"/>
    </xf>
    <xf numFmtId="0" fontId="8" fillId="0" borderId="5" xfId="0" applyFont="1" applyBorder="1" applyAlignment="1" applyProtection="1">
      <alignment horizontal="distributed" vertical="center" indent="1"/>
    </xf>
    <xf numFmtId="0" fontId="7" fillId="0" borderId="0" xfId="0" applyFont="1" applyProtection="1">
      <alignment vertical="center"/>
    </xf>
    <xf numFmtId="0" fontId="8" fillId="0" borderId="20" xfId="0" applyFont="1" applyBorder="1" applyAlignment="1" applyProtection="1">
      <alignment horizontal="distributed" vertical="center" indent="1"/>
    </xf>
    <xf numFmtId="0" fontId="39" fillId="0" borderId="0" xfId="3" applyFont="1" applyAlignment="1" applyProtection="1">
      <alignment horizontal="center" vertical="center"/>
    </xf>
    <xf numFmtId="0" fontId="39" fillId="0" borderId="0" xfId="3" applyFont="1" applyProtection="1">
      <alignment vertical="center"/>
    </xf>
    <xf numFmtId="0" fontId="39" fillId="0" borderId="29" xfId="3" applyFont="1" applyBorder="1" applyAlignment="1" applyProtection="1">
      <alignment horizontal="center" vertical="center"/>
    </xf>
    <xf numFmtId="0" fontId="39" fillId="0" borderId="30" xfId="3" applyFont="1" applyBorder="1" applyAlignment="1" applyProtection="1">
      <alignment horizontal="center" vertical="center"/>
    </xf>
    <xf numFmtId="0" fontId="14" fillId="0" borderId="0" xfId="3" applyFont="1" applyProtection="1">
      <alignment vertical="center"/>
    </xf>
    <xf numFmtId="0" fontId="39" fillId="0" borderId="0" xfId="3" applyFont="1" applyAlignment="1" applyProtection="1">
      <alignment horizontal="center" vertical="center"/>
    </xf>
    <xf numFmtId="0" fontId="14" fillId="0" borderId="8" xfId="3" applyFont="1" applyBorder="1" applyAlignment="1" applyProtection="1">
      <alignment horizontal="center" vertical="center"/>
    </xf>
    <xf numFmtId="0" fontId="14" fillId="0" borderId="38" xfId="3" applyFont="1" applyBorder="1" applyAlignment="1" applyProtection="1">
      <alignment horizontal="center" vertical="center"/>
    </xf>
    <xf numFmtId="0" fontId="14" fillId="0" borderId="26" xfId="3" applyFont="1" applyBorder="1" applyAlignment="1" applyProtection="1">
      <alignment vertical="center" wrapText="1"/>
    </xf>
    <xf numFmtId="0" fontId="14" fillId="0" borderId="38" xfId="3" applyFont="1" applyBorder="1" applyAlignment="1" applyProtection="1">
      <alignment vertical="center" wrapText="1"/>
    </xf>
    <xf numFmtId="0" fontId="14" fillId="0" borderId="27" xfId="3" applyFont="1" applyBorder="1" applyAlignment="1" applyProtection="1">
      <alignment vertical="center" wrapText="1"/>
    </xf>
    <xf numFmtId="0" fontId="14" fillId="0" borderId="26" xfId="3" applyFont="1" applyBorder="1" applyAlignment="1" applyProtection="1">
      <alignment horizontal="center" vertical="center"/>
    </xf>
    <xf numFmtId="0" fontId="14" fillId="0" borderId="27" xfId="3" applyFont="1" applyBorder="1" applyAlignment="1" applyProtection="1">
      <alignment horizontal="center" vertical="center"/>
    </xf>
    <xf numFmtId="58" fontId="14" fillId="0" borderId="26" xfId="3" applyNumberFormat="1" applyFont="1" applyBorder="1" applyAlignment="1" applyProtection="1">
      <alignment horizontal="center" vertical="center"/>
    </xf>
    <xf numFmtId="0" fontId="14" fillId="0" borderId="11" xfId="3" applyFont="1" applyBorder="1" applyAlignment="1" applyProtection="1">
      <alignment horizontal="center" vertical="center"/>
    </xf>
    <xf numFmtId="0" fontId="14" fillId="0" borderId="5" xfId="3" applyFont="1" applyBorder="1" applyAlignment="1" applyProtection="1">
      <alignment horizontal="center" vertical="center" wrapText="1"/>
    </xf>
    <xf numFmtId="0" fontId="14" fillId="0" borderId="2" xfId="3" applyFont="1" applyBorder="1" applyAlignment="1" applyProtection="1">
      <alignment horizontal="center" vertical="center" wrapText="1"/>
    </xf>
    <xf numFmtId="0" fontId="14" fillId="0" borderId="10" xfId="3" applyFont="1" applyBorder="1" applyProtection="1">
      <alignment vertical="center"/>
    </xf>
    <xf numFmtId="0" fontId="14" fillId="0" borderId="12" xfId="3" applyFont="1" applyBorder="1" applyProtection="1">
      <alignment vertical="center"/>
    </xf>
    <xf numFmtId="0" fontId="14" fillId="0" borderId="28" xfId="3" applyFont="1" applyBorder="1" applyProtection="1">
      <alignment vertical="center"/>
    </xf>
    <xf numFmtId="0" fontId="14" fillId="0" borderId="15" xfId="3" applyFont="1" applyBorder="1" applyAlignment="1" applyProtection="1">
      <alignment horizontal="center" vertical="center" wrapText="1"/>
    </xf>
    <xf numFmtId="0" fontId="14" fillId="0" borderId="15" xfId="3" applyFont="1" applyBorder="1" applyProtection="1">
      <alignment vertical="center"/>
    </xf>
    <xf numFmtId="0" fontId="14" fillId="0" borderId="4" xfId="3" applyFont="1" applyBorder="1" applyProtection="1">
      <alignment vertical="center"/>
    </xf>
    <xf numFmtId="0" fontId="14" fillId="0" borderId="20" xfId="3" applyFont="1" applyBorder="1" applyAlignment="1" applyProtection="1">
      <alignment horizontal="center" vertical="center" wrapText="1"/>
    </xf>
    <xf numFmtId="0" fontId="14" fillId="0" borderId="14" xfId="3" applyFont="1" applyBorder="1" applyAlignment="1" applyProtection="1">
      <alignment horizontal="center" vertical="center" wrapText="1"/>
    </xf>
    <xf numFmtId="0" fontId="14" fillId="0" borderId="40" xfId="3" applyFont="1" applyBorder="1" applyAlignment="1" applyProtection="1">
      <alignment vertical="center" wrapText="1"/>
    </xf>
    <xf numFmtId="0" fontId="14" fillId="0" borderId="42" xfId="3" applyFont="1" applyBorder="1" applyAlignment="1" applyProtection="1">
      <alignment vertical="center" wrapText="1"/>
    </xf>
    <xf numFmtId="0" fontId="14" fillId="0" borderId="39" xfId="3" applyFont="1" applyBorder="1" applyAlignment="1" applyProtection="1">
      <alignment vertical="center" wrapText="1"/>
    </xf>
    <xf numFmtId="0" fontId="14" fillId="0" borderId="14" xfId="3" applyFont="1" applyBorder="1" applyProtection="1">
      <alignment vertical="center"/>
    </xf>
    <xf numFmtId="0" fontId="14" fillId="0" borderId="17" xfId="3" applyFont="1" applyBorder="1" applyProtection="1">
      <alignment vertical="center"/>
    </xf>
    <xf numFmtId="0" fontId="14" fillId="0" borderId="0" xfId="3" applyFont="1" applyAlignment="1" applyProtection="1">
      <alignment horizontal="center" vertical="center" wrapText="1"/>
    </xf>
    <xf numFmtId="0" fontId="40" fillId="0" borderId="50" xfId="3" applyFont="1" applyBorder="1" applyAlignment="1" applyProtection="1">
      <alignment horizontal="center" vertical="center"/>
    </xf>
    <xf numFmtId="0" fontId="40" fillId="0" borderId="51" xfId="3" applyFont="1" applyBorder="1" applyAlignment="1" applyProtection="1">
      <alignment horizontal="center" vertical="center"/>
    </xf>
    <xf numFmtId="0" fontId="30" fillId="0" borderId="64" xfId="3" applyFont="1" applyBorder="1" applyAlignment="1" applyProtection="1">
      <alignment horizontal="center" vertical="center"/>
    </xf>
    <xf numFmtId="0" fontId="30" fillId="0" borderId="66" xfId="3" applyFont="1" applyBorder="1" applyAlignment="1" applyProtection="1">
      <alignment horizontal="center" vertical="center"/>
    </xf>
    <xf numFmtId="6" fontId="28" fillId="0" borderId="58" xfId="5" applyFont="1" applyBorder="1" applyAlignment="1" applyProtection="1">
      <alignment horizontal="center" vertical="center"/>
    </xf>
    <xf numFmtId="6" fontId="28" fillId="0" borderId="51" xfId="5" applyFont="1" applyBorder="1" applyAlignment="1" applyProtection="1">
      <alignment horizontal="center" vertical="center"/>
    </xf>
    <xf numFmtId="0" fontId="40" fillId="0" borderId="65" xfId="3" applyFont="1" applyBorder="1" applyAlignment="1" applyProtection="1">
      <alignment horizontal="center" vertical="center"/>
    </xf>
    <xf numFmtId="38" fontId="28" fillId="0" borderId="51" xfId="6" applyFont="1" applyBorder="1" applyAlignment="1" applyProtection="1">
      <alignment horizontal="center" vertical="center"/>
    </xf>
    <xf numFmtId="0" fontId="40" fillId="0" borderId="65" xfId="3" applyFont="1" applyBorder="1" applyAlignment="1" applyProtection="1">
      <alignment horizontal="center" vertical="center"/>
    </xf>
    <xf numFmtId="38" fontId="28" fillId="0" borderId="72" xfId="6" applyFont="1" applyBorder="1" applyAlignment="1" applyProtection="1">
      <alignment horizontal="center" vertical="center"/>
    </xf>
    <xf numFmtId="6" fontId="28" fillId="0" borderId="52" xfId="5" applyFont="1" applyBorder="1" applyAlignment="1" applyProtection="1">
      <alignment horizontal="center" vertical="center"/>
    </xf>
    <xf numFmtId="0" fontId="40" fillId="0" borderId="53" xfId="3" applyFont="1" applyBorder="1" applyAlignment="1" applyProtection="1">
      <alignment horizontal="center" vertical="center"/>
    </xf>
    <xf numFmtId="0" fontId="40" fillId="0" borderId="0" xfId="3" applyFont="1" applyAlignment="1" applyProtection="1">
      <alignment horizontal="center" vertical="center"/>
    </xf>
    <xf numFmtId="0" fontId="30" fillId="0" borderId="10" xfId="3" applyFont="1" applyBorder="1" applyAlignment="1" applyProtection="1">
      <alignment horizontal="center" vertical="center"/>
    </xf>
    <xf numFmtId="0" fontId="30" fillId="0" borderId="28" xfId="3" applyFont="1" applyBorder="1" applyAlignment="1" applyProtection="1">
      <alignment horizontal="center" vertical="center"/>
    </xf>
    <xf numFmtId="6" fontId="28" fillId="0" borderId="10" xfId="5" applyFont="1" applyBorder="1" applyAlignment="1" applyProtection="1">
      <alignment horizontal="center" vertical="center"/>
    </xf>
    <xf numFmtId="6" fontId="28" fillId="0" borderId="12" xfId="5" applyFont="1" applyBorder="1" applyAlignment="1" applyProtection="1">
      <alignment horizontal="center" vertical="center"/>
    </xf>
    <xf numFmtId="0" fontId="40" fillId="0" borderId="12" xfId="3" applyFont="1" applyBorder="1" applyAlignment="1" applyProtection="1">
      <alignment horizontal="center" vertical="center"/>
    </xf>
    <xf numFmtId="38" fontId="28" fillId="0" borderId="12" xfId="6" applyFont="1" applyBorder="1" applyAlignment="1" applyProtection="1">
      <alignment horizontal="center" vertical="center"/>
    </xf>
    <xf numFmtId="0" fontId="40" fillId="0" borderId="12" xfId="3" applyFont="1" applyBorder="1" applyAlignment="1" applyProtection="1">
      <alignment horizontal="center" vertical="center"/>
    </xf>
    <xf numFmtId="38" fontId="28" fillId="0" borderId="71" xfId="6" applyFont="1" applyBorder="1" applyAlignment="1" applyProtection="1">
      <alignment horizontal="center" vertical="center"/>
    </xf>
    <xf numFmtId="6" fontId="28" fillId="0" borderId="74" xfId="5" applyFont="1" applyBorder="1" applyAlignment="1" applyProtection="1">
      <alignment horizontal="center" vertical="center"/>
    </xf>
    <xf numFmtId="6" fontId="28" fillId="0" borderId="73" xfId="5" applyFont="1" applyBorder="1" applyAlignment="1" applyProtection="1">
      <alignment horizontal="center" vertical="center"/>
    </xf>
    <xf numFmtId="0" fontId="40" fillId="0" borderId="55" xfId="3" applyFont="1" applyBorder="1" applyAlignment="1" applyProtection="1">
      <alignment horizontal="center" vertical="center"/>
    </xf>
    <xf numFmtId="0" fontId="40" fillId="0" borderId="56" xfId="3" applyFont="1" applyBorder="1" applyAlignment="1" applyProtection="1">
      <alignment horizontal="center" vertical="center"/>
    </xf>
    <xf numFmtId="0" fontId="30" fillId="0" borderId="75" xfId="3" applyFont="1" applyBorder="1" applyAlignment="1" applyProtection="1">
      <alignment horizontal="center" vertical="center"/>
    </xf>
    <xf numFmtId="0" fontId="30" fillId="0" borderId="76" xfId="3" applyFont="1" applyBorder="1" applyAlignment="1" applyProtection="1">
      <alignment horizontal="center" vertical="center"/>
    </xf>
    <xf numFmtId="6" fontId="28" fillId="0" borderId="77" xfId="5" applyFont="1" applyBorder="1" applyAlignment="1" applyProtection="1">
      <alignment horizontal="center" vertical="center"/>
    </xf>
    <xf numFmtId="6" fontId="28" fillId="0" borderId="56" xfId="5" applyFont="1" applyBorder="1" applyAlignment="1" applyProtection="1">
      <alignment horizontal="center" vertical="center"/>
    </xf>
    <xf numFmtId="0" fontId="40" fillId="0" borderId="56" xfId="3" applyFont="1" applyBorder="1" applyAlignment="1" applyProtection="1">
      <alignment horizontal="center" vertical="center"/>
    </xf>
    <xf numFmtId="38" fontId="28" fillId="0" borderId="56" xfId="6" applyFont="1" applyBorder="1" applyAlignment="1" applyProtection="1">
      <alignment horizontal="center" vertical="center"/>
    </xf>
    <xf numFmtId="0" fontId="40" fillId="0" borderId="78" xfId="3" applyFont="1" applyBorder="1" applyAlignment="1" applyProtection="1">
      <alignment horizontal="center" vertical="center"/>
    </xf>
    <xf numFmtId="38" fontId="28" fillId="0" borderId="69" xfId="6" applyFont="1" applyBorder="1" applyAlignment="1" applyProtection="1">
      <alignment horizontal="center" vertical="center"/>
    </xf>
    <xf numFmtId="6" fontId="28" fillId="0" borderId="57" xfId="5" applyFont="1" applyBorder="1" applyAlignment="1" applyProtection="1">
      <alignment horizontal="center" vertical="center"/>
    </xf>
    <xf numFmtId="0" fontId="40" fillId="0" borderId="0" xfId="3" applyFont="1" applyProtection="1">
      <alignment vertical="center"/>
    </xf>
    <xf numFmtId="38" fontId="28" fillId="0" borderId="0" xfId="6" applyFont="1" applyBorder="1" applyAlignment="1" applyProtection="1">
      <alignment vertical="center"/>
    </xf>
    <xf numFmtId="0" fontId="40" fillId="0" borderId="69" xfId="3" applyFont="1" applyBorder="1" applyAlignment="1" applyProtection="1">
      <alignment horizontal="center" vertical="center"/>
    </xf>
    <xf numFmtId="6" fontId="28" fillId="0" borderId="70" xfId="5" applyFont="1" applyBorder="1" applyAlignment="1" applyProtection="1">
      <alignment horizontal="center" vertical="center"/>
    </xf>
    <xf numFmtId="0" fontId="14" fillId="0" borderId="67" xfId="3" applyFont="1" applyBorder="1" applyAlignment="1" applyProtection="1">
      <alignment horizontal="center" vertical="center"/>
    </xf>
    <xf numFmtId="0" fontId="14" fillId="0" borderId="68" xfId="3" applyFont="1" applyBorder="1" applyAlignment="1" applyProtection="1">
      <alignment horizontal="center" vertical="center"/>
    </xf>
    <xf numFmtId="0" fontId="14" fillId="0" borderId="59" xfId="3" applyFont="1" applyBorder="1" applyAlignment="1" applyProtection="1">
      <alignment horizontal="center" vertical="center"/>
    </xf>
    <xf numFmtId="0" fontId="14" fillId="0" borderId="33" xfId="3" applyFont="1" applyBorder="1" applyAlignment="1" applyProtection="1">
      <alignment horizontal="center" vertical="center"/>
    </xf>
    <xf numFmtId="0" fontId="14" fillId="0" borderId="49" xfId="3" applyFont="1" applyBorder="1" applyAlignment="1" applyProtection="1">
      <alignment horizontal="center" vertical="center"/>
    </xf>
    <xf numFmtId="0" fontId="14" fillId="0" borderId="68" xfId="3" applyFont="1" applyBorder="1" applyAlignment="1" applyProtection="1">
      <alignment horizontal="center" vertical="center" wrapText="1"/>
    </xf>
    <xf numFmtId="0" fontId="14" fillId="0" borderId="30" xfId="3" applyFont="1" applyBorder="1" applyAlignment="1" applyProtection="1">
      <alignment horizontal="center" vertical="center"/>
    </xf>
    <xf numFmtId="0" fontId="14" fillId="0" borderId="19" xfId="3" applyFont="1" applyBorder="1" applyAlignment="1" applyProtection="1">
      <alignment horizontal="center" vertical="center"/>
    </xf>
    <xf numFmtId="0" fontId="14" fillId="0" borderId="13" xfId="3" applyFont="1" applyBorder="1" applyAlignment="1" applyProtection="1">
      <alignment horizontal="center" vertical="center"/>
    </xf>
    <xf numFmtId="0" fontId="14" fillId="0" borderId="13" xfId="3" applyFont="1" applyBorder="1" applyAlignment="1" applyProtection="1">
      <alignment horizontal="center" vertical="center"/>
    </xf>
    <xf numFmtId="0" fontId="14" fillId="0" borderId="16" xfId="3" applyFont="1" applyBorder="1" applyAlignment="1" applyProtection="1">
      <alignment horizontal="center" vertical="center"/>
    </xf>
    <xf numFmtId="0" fontId="14" fillId="0" borderId="3" xfId="3" applyFont="1" applyBorder="1" applyAlignment="1" applyProtection="1">
      <alignment horizontal="center" vertical="center"/>
    </xf>
    <xf numFmtId="0" fontId="14" fillId="0" borderId="15" xfId="3" applyFont="1" applyBorder="1" applyAlignment="1" applyProtection="1">
      <alignment horizontal="center" vertical="center"/>
    </xf>
    <xf numFmtId="0" fontId="14" fillId="0" borderId="43" xfId="3" applyFont="1" applyBorder="1" applyAlignment="1" applyProtection="1">
      <alignment horizontal="center" vertical="center"/>
    </xf>
    <xf numFmtId="0" fontId="14" fillId="0" borderId="1" xfId="3" applyFont="1" applyBorder="1" applyAlignment="1" applyProtection="1">
      <alignment horizontal="center" vertical="center"/>
    </xf>
    <xf numFmtId="0" fontId="14" fillId="0" borderId="48" xfId="3" applyFont="1" applyBorder="1" applyAlignment="1" applyProtection="1">
      <alignment horizontal="center" vertical="center"/>
    </xf>
    <xf numFmtId="0" fontId="14" fillId="0" borderId="15" xfId="3" applyFont="1" applyBorder="1" applyAlignment="1" applyProtection="1">
      <alignment horizontal="center" vertical="center"/>
    </xf>
    <xf numFmtId="0" fontId="14" fillId="0" borderId="4" xfId="3" applyFont="1" applyBorder="1" applyAlignment="1" applyProtection="1">
      <alignment horizontal="center" vertical="center"/>
    </xf>
    <xf numFmtId="0" fontId="14" fillId="0" borderId="5" xfId="3" applyFont="1" applyBorder="1" applyAlignment="1" applyProtection="1">
      <alignment horizontal="center" vertical="center"/>
    </xf>
    <xf numFmtId="0" fontId="14" fillId="0" borderId="2" xfId="3" applyFont="1" applyBorder="1" applyAlignment="1" applyProtection="1">
      <alignment horizontal="center" vertical="center"/>
    </xf>
    <xf numFmtId="0" fontId="14" fillId="0" borderId="10" xfId="3" applyFont="1" applyBorder="1" applyAlignment="1" applyProtection="1">
      <alignment horizontal="center" vertical="center"/>
    </xf>
    <xf numFmtId="0" fontId="14" fillId="0" borderId="12" xfId="3" applyFont="1" applyBorder="1" applyAlignment="1" applyProtection="1">
      <alignment horizontal="center" vertical="center"/>
    </xf>
    <xf numFmtId="0" fontId="14" fillId="0" borderId="28" xfId="3" applyFont="1" applyBorder="1" applyAlignment="1" applyProtection="1">
      <alignment horizontal="center" vertical="center"/>
    </xf>
    <xf numFmtId="0" fontId="14" fillId="0" borderId="2" xfId="3" applyFont="1" applyBorder="1" applyAlignment="1" applyProtection="1">
      <alignment horizontal="center" vertical="center"/>
    </xf>
    <xf numFmtId="0" fontId="14" fillId="0" borderId="6" xfId="3" applyFont="1" applyBorder="1" applyAlignment="1" applyProtection="1">
      <alignment horizontal="center" vertical="center"/>
    </xf>
    <xf numFmtId="0" fontId="14" fillId="0" borderId="20" xfId="3" applyFont="1" applyBorder="1" applyAlignment="1" applyProtection="1">
      <alignment horizontal="center" vertical="center"/>
    </xf>
    <xf numFmtId="0" fontId="14" fillId="0" borderId="14" xfId="3" applyFont="1" applyBorder="1" applyAlignment="1" applyProtection="1">
      <alignment horizontal="center" vertical="center"/>
    </xf>
    <xf numFmtId="0" fontId="14" fillId="0" borderId="40" xfId="3" applyFont="1" applyBorder="1" applyAlignment="1" applyProtection="1">
      <alignment horizontal="center" vertical="center"/>
    </xf>
    <xf numFmtId="0" fontId="14" fillId="0" borderId="42" xfId="3" applyFont="1" applyBorder="1" applyAlignment="1" applyProtection="1">
      <alignment horizontal="center" vertical="center"/>
    </xf>
    <xf numFmtId="0" fontId="14" fillId="0" borderId="39" xfId="3" applyFont="1" applyBorder="1" applyAlignment="1" applyProtection="1">
      <alignment horizontal="center" vertical="center"/>
    </xf>
    <xf numFmtId="0" fontId="14" fillId="0" borderId="14" xfId="3" applyFont="1" applyBorder="1" applyAlignment="1" applyProtection="1">
      <alignment horizontal="center" vertical="center"/>
    </xf>
    <xf numFmtId="0" fontId="14" fillId="0" borderId="17" xfId="3" applyFont="1" applyBorder="1" applyAlignment="1" applyProtection="1">
      <alignment horizontal="center" vertical="center"/>
    </xf>
    <xf numFmtId="0" fontId="14" fillId="0" borderId="60" xfId="3" applyFont="1" applyBorder="1" applyAlignment="1" applyProtection="1">
      <alignment horizontal="center" vertical="center"/>
    </xf>
    <xf numFmtId="0" fontId="14" fillId="0" borderId="18" xfId="3" applyFont="1" applyBorder="1" applyAlignment="1" applyProtection="1">
      <alignment horizontal="center" vertical="center"/>
    </xf>
    <xf numFmtId="0" fontId="14" fillId="0" borderId="61" xfId="3" applyFont="1" applyBorder="1" applyAlignment="1" applyProtection="1">
      <alignment horizontal="center" vertical="center"/>
    </xf>
    <xf numFmtId="0" fontId="14" fillId="0" borderId="22" xfId="3" applyFont="1" applyBorder="1" applyAlignment="1" applyProtection="1">
      <alignment horizontal="center" vertical="center"/>
    </xf>
    <xf numFmtId="0" fontId="14" fillId="0" borderId="18" xfId="3" applyFont="1" applyBorder="1" applyAlignment="1" applyProtection="1">
      <alignment horizontal="center" vertical="center"/>
    </xf>
    <xf numFmtId="0" fontId="14" fillId="0" borderId="7" xfId="3" applyFont="1" applyBorder="1" applyAlignment="1" applyProtection="1">
      <alignment horizontal="center" vertical="center"/>
    </xf>
    <xf numFmtId="0" fontId="14" fillId="0" borderId="62" xfId="3" applyFont="1" applyBorder="1" applyAlignment="1" applyProtection="1">
      <alignment horizontal="center" vertical="center"/>
    </xf>
    <xf numFmtId="0" fontId="14" fillId="0" borderId="44" xfId="3" applyFont="1" applyBorder="1" applyAlignment="1" applyProtection="1">
      <alignment horizontal="center" vertical="center"/>
    </xf>
    <xf numFmtId="0" fontId="14" fillId="0" borderId="63" xfId="3" applyFont="1" applyBorder="1" applyAlignment="1" applyProtection="1">
      <alignment horizontal="center" vertical="center"/>
    </xf>
    <xf numFmtId="0" fontId="14" fillId="0" borderId="31" xfId="3" applyFont="1" applyBorder="1" applyAlignment="1" applyProtection="1">
      <alignment horizontal="center" vertical="center"/>
    </xf>
    <xf numFmtId="0" fontId="14" fillId="0" borderId="44" xfId="3" applyFont="1" applyBorder="1" applyAlignment="1" applyProtection="1">
      <alignment horizontal="center" vertical="center"/>
    </xf>
    <xf numFmtId="0" fontId="14" fillId="0" borderId="21" xfId="3" applyFont="1" applyBorder="1" applyAlignment="1" applyProtection="1">
      <alignment horizontal="center" vertical="center"/>
    </xf>
  </cellXfs>
  <cellStyles count="7">
    <cellStyle name="桁区切り 2" xfId="6" xr:uid="{993B1AFA-74A5-4D18-BB5A-AA51B51AAB85}"/>
    <cellStyle name="通貨" xfId="4" builtinId="7"/>
    <cellStyle name="通貨 2" xfId="5" xr:uid="{74E419EB-E85A-4ED0-BD63-F1E5966BDBE1}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colors>
    <mruColors>
      <color rgb="FFFFFF99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5</xdr:row>
      <xdr:rowOff>123825</xdr:rowOff>
    </xdr:from>
    <xdr:to>
      <xdr:col>8</xdr:col>
      <xdr:colOff>361950</xdr:colOff>
      <xdr:row>53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8BD6D98-8F1B-4B8E-9D24-DC35D019DA3E}"/>
            </a:ext>
          </a:extLst>
        </xdr:cNvPr>
        <xdr:cNvSpPr/>
      </xdr:nvSpPr>
      <xdr:spPr>
        <a:xfrm>
          <a:off x="276225" y="1597025"/>
          <a:ext cx="5368925" cy="796290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ichi-rk.jp/photo/&#31532;&#65297;&#22238;&#21517;&#21476;&#23627;&#22320;&#21306;&#29992;&#65301;&#65296;&#20154;&#299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2467;&#12500;&#12540;2012nagoyatiku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人数"/>
      <sheetName val="Sheet3"/>
      <sheetName val="Sheet4"/>
      <sheetName val="Sheet5"/>
      <sheetName val="Sheet6"/>
    </sheetNames>
    <sheetDataSet>
      <sheetData sheetId="0">
        <row r="13">
          <cell r="R13" t="str">
            <v>○</v>
          </cell>
          <cell r="S13" t="str">
            <v>男</v>
          </cell>
          <cell r="T13" t="str">
            <v>100m</v>
          </cell>
        </row>
        <row r="14">
          <cell r="S14" t="str">
            <v>女</v>
          </cell>
          <cell r="T14" t="str">
            <v>200m</v>
          </cell>
        </row>
        <row r="15">
          <cell r="T15" t="str">
            <v>400m</v>
          </cell>
        </row>
        <row r="16">
          <cell r="T16" t="str">
            <v>800m</v>
          </cell>
        </row>
        <row r="17">
          <cell r="T17" t="str">
            <v>1500m</v>
          </cell>
        </row>
        <row r="18">
          <cell r="T18" t="str">
            <v>5000m</v>
          </cell>
        </row>
        <row r="19">
          <cell r="T19" t="str">
            <v>110mH</v>
          </cell>
        </row>
        <row r="20">
          <cell r="T20" t="str">
            <v>400mH</v>
          </cell>
        </row>
        <row r="21">
          <cell r="T21" t="str">
            <v>3000mSC</v>
          </cell>
        </row>
        <row r="22">
          <cell r="T22" t="str">
            <v>5000mW</v>
          </cell>
        </row>
        <row r="23">
          <cell r="T23" t="str">
            <v>走高跳</v>
          </cell>
        </row>
        <row r="24">
          <cell r="T24" t="str">
            <v>走幅跳</v>
          </cell>
        </row>
        <row r="25">
          <cell r="T25" t="str">
            <v>三段跳</v>
          </cell>
        </row>
        <row r="26">
          <cell r="T26" t="str">
            <v>砲丸投</v>
          </cell>
        </row>
        <row r="27">
          <cell r="T27" t="str">
            <v>高校砲丸投</v>
          </cell>
        </row>
        <row r="28">
          <cell r="T28" t="str">
            <v>円盤投</v>
          </cell>
        </row>
        <row r="29">
          <cell r="T29" t="str">
            <v>高校円盤投</v>
          </cell>
        </row>
        <row r="30">
          <cell r="T30" t="str">
            <v>ﾊﾝﾏｰ投</v>
          </cell>
        </row>
        <row r="31">
          <cell r="T31" t="str">
            <v>高校ﾊﾝﾏｰ投</v>
          </cell>
        </row>
        <row r="32">
          <cell r="T32" t="str">
            <v>やり投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人数"/>
      <sheetName val="Sheet3"/>
      <sheetName val="Sheet4"/>
      <sheetName val="Sheet5"/>
      <sheetName val="Sheet6"/>
    </sheetNames>
    <sheetDataSet>
      <sheetData sheetId="0">
        <row r="13">
          <cell r="T13" t="str">
            <v>100m</v>
          </cell>
          <cell r="U13" t="str">
            <v>100m</v>
          </cell>
        </row>
        <row r="14">
          <cell r="T14" t="str">
            <v>200m</v>
          </cell>
          <cell r="U14" t="str">
            <v>200m</v>
          </cell>
        </row>
        <row r="15">
          <cell r="T15" t="str">
            <v>400m</v>
          </cell>
          <cell r="U15" t="str">
            <v>400m</v>
          </cell>
        </row>
        <row r="16">
          <cell r="T16" t="str">
            <v>800m</v>
          </cell>
          <cell r="U16" t="str">
            <v>800m</v>
          </cell>
        </row>
        <row r="17">
          <cell r="T17" t="str">
            <v>1500m</v>
          </cell>
          <cell r="U17" t="str">
            <v>1500m</v>
          </cell>
        </row>
        <row r="18">
          <cell r="T18" t="str">
            <v>5000m</v>
          </cell>
          <cell r="U18" t="str">
            <v>3000m</v>
          </cell>
        </row>
        <row r="19">
          <cell r="T19" t="str">
            <v>110mH</v>
          </cell>
          <cell r="U19" t="str">
            <v>100mH</v>
          </cell>
        </row>
        <row r="20">
          <cell r="T20" t="str">
            <v>400mH</v>
          </cell>
          <cell r="U20" t="str">
            <v>400mH</v>
          </cell>
        </row>
        <row r="21">
          <cell r="T21" t="str">
            <v>3000mSC</v>
          </cell>
          <cell r="U21" t="str">
            <v>5000mW</v>
          </cell>
        </row>
        <row r="22">
          <cell r="T22" t="str">
            <v>5000mW</v>
          </cell>
          <cell r="U22" t="str">
            <v>走高跳</v>
          </cell>
        </row>
        <row r="23">
          <cell r="T23" t="str">
            <v>走高跳</v>
          </cell>
          <cell r="U23" t="str">
            <v>走幅跳</v>
          </cell>
        </row>
        <row r="24">
          <cell r="T24" t="str">
            <v>走幅跳</v>
          </cell>
          <cell r="U24" t="str">
            <v>三段跳</v>
          </cell>
        </row>
        <row r="25">
          <cell r="T25" t="str">
            <v>三段跳</v>
          </cell>
          <cell r="U25" t="str">
            <v>砲丸投</v>
          </cell>
        </row>
        <row r="26">
          <cell r="T26" t="str">
            <v>砲丸投</v>
          </cell>
          <cell r="U26" t="str">
            <v>円盤投</v>
          </cell>
        </row>
        <row r="27">
          <cell r="T27" t="str">
            <v>高校砲丸投</v>
          </cell>
          <cell r="U27" t="str">
            <v>ﾊﾝﾏｰ投</v>
          </cell>
        </row>
        <row r="28">
          <cell r="T28" t="str">
            <v>円盤投</v>
          </cell>
          <cell r="U28" t="str">
            <v>やり投</v>
          </cell>
        </row>
        <row r="29">
          <cell r="T29" t="str">
            <v>高校円盤投</v>
          </cell>
        </row>
        <row r="30">
          <cell r="T30" t="str">
            <v>ﾊﾝﾏｰ投</v>
          </cell>
        </row>
        <row r="31">
          <cell r="T31" t="str">
            <v>高校ﾊﾝﾏｰ投</v>
          </cell>
        </row>
        <row r="32">
          <cell r="T32" t="str">
            <v>やり投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showGridLines="0" tabSelected="1" workbookViewId="0">
      <selection sqref="A1:N1"/>
    </sheetView>
  </sheetViews>
  <sheetFormatPr defaultColWidth="9" defaultRowHeight="13.5"/>
  <cols>
    <col min="1" max="3" width="9" style="2"/>
    <col min="4" max="4" width="9" style="2" customWidth="1"/>
    <col min="5" max="16384" width="9" style="2"/>
  </cols>
  <sheetData>
    <row r="1" spans="1:14" ht="16.5" customHeight="1">
      <c r="A1" s="86" t="s">
        <v>41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customFormat="1" ht="7.5" customHeight="1"/>
    <row r="3" spans="1:14" ht="19.5" customHeight="1">
      <c r="B3" s="7" t="s">
        <v>27</v>
      </c>
      <c r="C3" s="90" t="s">
        <v>85</v>
      </c>
      <c r="D3" s="90"/>
      <c r="E3" s="90"/>
      <c r="F3" s="90"/>
      <c r="G3" s="90"/>
      <c r="H3" s="90"/>
      <c r="I3" s="35"/>
      <c r="J3" s="63"/>
      <c r="K3" s="63"/>
      <c r="L3" s="63"/>
    </row>
    <row r="4" spans="1:14" ht="18.75" customHeight="1">
      <c r="B4" s="8" t="s">
        <v>35</v>
      </c>
      <c r="C4" s="88" t="s">
        <v>86</v>
      </c>
      <c r="D4" s="88"/>
      <c r="E4" s="88"/>
      <c r="F4" s="88"/>
      <c r="G4" s="88"/>
      <c r="H4" s="88"/>
      <c r="I4" s="35"/>
      <c r="J4" s="63"/>
      <c r="K4" s="63"/>
      <c r="L4" s="63"/>
    </row>
    <row r="5" spans="1:14" ht="19.5" customHeight="1">
      <c r="B5" s="8" t="s">
        <v>36</v>
      </c>
      <c r="C5" s="89" t="s">
        <v>66</v>
      </c>
      <c r="D5" s="89"/>
      <c r="E5" s="89"/>
      <c r="F5" s="89"/>
      <c r="G5" s="89"/>
      <c r="H5" s="89"/>
      <c r="I5" s="35"/>
      <c r="J5" s="63"/>
      <c r="K5" s="63"/>
      <c r="L5" s="63"/>
    </row>
    <row r="6" spans="1:14" customFormat="1" ht="7.5" customHeight="1" thickBot="1"/>
    <row r="7" spans="1:14" ht="19.5" customHeight="1" thickBot="1">
      <c r="B7" s="82" t="s">
        <v>62</v>
      </c>
      <c r="C7" s="83"/>
      <c r="D7" s="83"/>
      <c r="E7" s="84" t="s">
        <v>157</v>
      </c>
      <c r="F7" s="84"/>
      <c r="G7" s="84"/>
      <c r="H7" s="84"/>
      <c r="I7" s="85"/>
      <c r="J7" s="38"/>
      <c r="K7" s="38"/>
      <c r="L7" s="38"/>
      <c r="M7" s="38"/>
      <c r="N7" s="3"/>
    </row>
    <row r="8" spans="1:14" ht="8.1" customHeight="1" thickBot="1">
      <c r="B8" s="87"/>
      <c r="C8" s="87"/>
      <c r="D8" s="87"/>
      <c r="E8" s="87"/>
      <c r="F8" s="87"/>
      <c r="G8" s="87"/>
      <c r="H8" s="87"/>
    </row>
    <row r="9" spans="1:14" ht="19.5" customHeight="1" thickBot="1">
      <c r="B9" s="82" t="s">
        <v>63</v>
      </c>
      <c r="C9" s="83"/>
      <c r="D9" s="83"/>
      <c r="E9" s="84" t="s">
        <v>158</v>
      </c>
      <c r="F9" s="84"/>
      <c r="G9" s="84"/>
      <c r="H9" s="84"/>
      <c r="I9" s="85"/>
      <c r="J9" s="45" t="s">
        <v>128</v>
      </c>
      <c r="K9" s="38"/>
      <c r="L9" s="38"/>
      <c r="M9" s="38"/>
      <c r="N9" s="3"/>
    </row>
    <row r="10" spans="1:14" customFormat="1" ht="13.5" customHeight="1"/>
    <row r="11" spans="1:14" ht="16.5" customHeight="1">
      <c r="A11" s="3" t="s">
        <v>45</v>
      </c>
    </row>
    <row r="12" spans="1:14" ht="16.5" customHeight="1">
      <c r="A12" s="5" t="s">
        <v>31</v>
      </c>
      <c r="B12" s="2" t="s">
        <v>155</v>
      </c>
    </row>
    <row r="13" spans="1:14" ht="16.5" customHeight="1">
      <c r="A13" s="5" t="s">
        <v>32</v>
      </c>
      <c r="B13" s="2" t="s">
        <v>156</v>
      </c>
    </row>
    <row r="14" spans="1:14" ht="16.5" customHeight="1">
      <c r="A14" s="5" t="s">
        <v>33</v>
      </c>
      <c r="B14" s="2" t="s">
        <v>129</v>
      </c>
    </row>
    <row r="15" spans="1:14" ht="16.5" customHeight="1">
      <c r="A15" s="5" t="s">
        <v>34</v>
      </c>
      <c r="B15" s="96" t="s">
        <v>46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</row>
    <row r="16" spans="1:14" ht="16.5" customHeight="1">
      <c r="A16" s="5" t="s">
        <v>42</v>
      </c>
      <c r="B16" s="2" t="s">
        <v>56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</row>
    <row r="17" spans="1:13" ht="16.5" customHeight="1">
      <c r="A17" s="5" t="s">
        <v>47</v>
      </c>
      <c r="B17" s="2" t="s">
        <v>44</v>
      </c>
    </row>
    <row r="18" spans="1:13" ht="16.5" customHeight="1"/>
    <row r="19" spans="1:13" ht="16.5" customHeight="1">
      <c r="A19" s="2" t="s">
        <v>37</v>
      </c>
    </row>
    <row r="20" spans="1:13" ht="16.5" customHeight="1">
      <c r="A20" s="3" t="s">
        <v>130</v>
      </c>
    </row>
    <row r="21" spans="1:13" ht="16.5" customHeight="1">
      <c r="A21" s="6" t="s">
        <v>30</v>
      </c>
    </row>
    <row r="22" spans="1:13" ht="16.5" customHeight="1">
      <c r="A22" s="3" t="s">
        <v>38</v>
      </c>
    </row>
    <row r="23" spans="1:13" ht="16.5" customHeight="1">
      <c r="A23" s="6" t="s">
        <v>30</v>
      </c>
      <c r="B23" s="2" t="s">
        <v>131</v>
      </c>
    </row>
    <row r="24" spans="1:13" ht="18.75">
      <c r="A24" s="6" t="s">
        <v>30</v>
      </c>
      <c r="B24" s="61" t="s">
        <v>75</v>
      </c>
    </row>
    <row r="25" spans="1:13" ht="16.5" customHeight="1">
      <c r="A25" s="6" t="s">
        <v>30</v>
      </c>
      <c r="B25" s="2" t="s">
        <v>57</v>
      </c>
    </row>
    <row r="26" spans="1:13" ht="16.5" customHeight="1" thickBot="1">
      <c r="A26" s="6" t="s">
        <v>30</v>
      </c>
      <c r="B26" s="2" t="s">
        <v>58</v>
      </c>
    </row>
    <row r="27" spans="1:13" ht="16.5" customHeight="1" thickTop="1">
      <c r="A27" s="6" t="s">
        <v>30</v>
      </c>
      <c r="B27" s="52" t="s">
        <v>43</v>
      </c>
      <c r="C27" s="53"/>
      <c r="D27" s="53"/>
      <c r="E27" s="53"/>
      <c r="F27" s="53"/>
      <c r="G27" s="54"/>
      <c r="H27" s="54"/>
      <c r="I27" s="54"/>
      <c r="J27" s="54"/>
      <c r="K27" s="54"/>
      <c r="L27" s="54"/>
      <c r="M27" s="55"/>
    </row>
    <row r="28" spans="1:13" ht="16.5" customHeight="1">
      <c r="A28" s="6" t="s">
        <v>30</v>
      </c>
      <c r="B28" s="56"/>
      <c r="C28" s="51" t="s">
        <v>134</v>
      </c>
      <c r="D28" s="51"/>
      <c r="E28" s="51"/>
      <c r="F28" s="51"/>
      <c r="G28" s="51"/>
      <c r="H28" s="51"/>
      <c r="I28" s="51"/>
      <c r="J28" s="51"/>
      <c r="K28" s="51"/>
      <c r="L28" s="51"/>
      <c r="M28" s="57"/>
    </row>
    <row r="29" spans="1:13" ht="16.5" customHeight="1">
      <c r="A29" s="6" t="s">
        <v>30</v>
      </c>
      <c r="B29" s="56"/>
      <c r="C29" s="62" t="s">
        <v>48</v>
      </c>
      <c r="D29" s="81" t="s">
        <v>133</v>
      </c>
      <c r="E29" s="81"/>
      <c r="F29" s="50" t="s">
        <v>59</v>
      </c>
      <c r="G29" s="50">
        <v>12.34</v>
      </c>
      <c r="H29" s="51"/>
      <c r="I29" s="51"/>
      <c r="J29" s="51"/>
      <c r="K29" s="51"/>
      <c r="L29" s="51"/>
      <c r="M29" s="57"/>
    </row>
    <row r="30" spans="1:13" ht="16.5" customHeight="1" thickBot="1">
      <c r="A30" s="6" t="s">
        <v>67</v>
      </c>
      <c r="B30" s="76"/>
      <c r="C30" s="77" t="s">
        <v>132</v>
      </c>
      <c r="D30" s="78"/>
      <c r="E30" s="79"/>
      <c r="F30" s="79"/>
      <c r="G30" s="79"/>
      <c r="H30" s="78"/>
      <c r="I30" s="78"/>
      <c r="J30" s="78"/>
      <c r="K30" s="78"/>
      <c r="L30" s="78"/>
      <c r="M30" s="58"/>
    </row>
    <row r="31" spans="1:13" ht="16.5" customHeight="1" thickTop="1">
      <c r="A31" s="6" t="s">
        <v>67</v>
      </c>
    </row>
    <row r="32" spans="1:13" ht="16.5" customHeight="1">
      <c r="A32" s="3" t="s">
        <v>144</v>
      </c>
    </row>
    <row r="33" spans="1:2" ht="16.5" customHeight="1">
      <c r="A33" s="6" t="s">
        <v>67</v>
      </c>
    </row>
    <row r="34" spans="1:2" ht="16.5" customHeight="1">
      <c r="A34" s="3" t="s">
        <v>135</v>
      </c>
    </row>
    <row r="35" spans="1:2" ht="16.5" customHeight="1">
      <c r="A35" s="6" t="s">
        <v>67</v>
      </c>
      <c r="B35" s="2" t="s">
        <v>159</v>
      </c>
    </row>
    <row r="36" spans="1:2" ht="16.5" customHeight="1">
      <c r="A36" s="6" t="s">
        <v>67</v>
      </c>
      <c r="B36" s="80" t="s">
        <v>136</v>
      </c>
    </row>
    <row r="37" spans="1:2" ht="16.5" customHeight="1">
      <c r="A37" s="6" t="s">
        <v>67</v>
      </c>
    </row>
    <row r="38" spans="1:2" ht="16.5" customHeight="1">
      <c r="A38" s="3" t="s">
        <v>137</v>
      </c>
    </row>
    <row r="39" spans="1:2" ht="16.5" customHeight="1">
      <c r="A39" s="6" t="s">
        <v>67</v>
      </c>
      <c r="B39" s="97" t="s">
        <v>160</v>
      </c>
    </row>
    <row r="40" spans="1:2" ht="18.75">
      <c r="A40" s="6" t="s">
        <v>67</v>
      </c>
      <c r="B40" s="59" t="s">
        <v>138</v>
      </c>
    </row>
    <row r="41" spans="1:2" ht="16.5" customHeight="1">
      <c r="A41" s="6" t="s">
        <v>67</v>
      </c>
      <c r="B41" s="2" t="s">
        <v>139</v>
      </c>
    </row>
    <row r="42" spans="1:2" ht="16.5" customHeight="1">
      <c r="A42" s="6" t="s">
        <v>30</v>
      </c>
    </row>
    <row r="43" spans="1:2" s="40" customFormat="1" ht="16.5" customHeight="1">
      <c r="A43" s="39" t="s">
        <v>140</v>
      </c>
    </row>
    <row r="44" spans="1:2" s="40" customFormat="1" ht="16.5" customHeight="1">
      <c r="A44" s="41" t="s">
        <v>68</v>
      </c>
      <c r="B44" s="40" t="s">
        <v>141</v>
      </c>
    </row>
    <row r="45" spans="1:2" s="40" customFormat="1" ht="16.5" customHeight="1">
      <c r="A45" s="41" t="s">
        <v>68</v>
      </c>
    </row>
    <row r="46" spans="1:2" ht="16.5" customHeight="1">
      <c r="A46" s="3" t="s">
        <v>142</v>
      </c>
    </row>
    <row r="47" spans="1:2" ht="16.5" customHeight="1">
      <c r="A47" s="6" t="s">
        <v>67</v>
      </c>
      <c r="B47" s="2" t="s">
        <v>143</v>
      </c>
    </row>
    <row r="48" spans="1:2" ht="16.5" customHeight="1">
      <c r="A48" s="6" t="s">
        <v>67</v>
      </c>
    </row>
    <row r="49" spans="1:11" ht="16.5" customHeight="1">
      <c r="A49" s="6" t="s">
        <v>67</v>
      </c>
      <c r="C49" s="37" t="s">
        <v>39</v>
      </c>
    </row>
    <row r="50" spans="1:11" ht="16.5" customHeight="1">
      <c r="A50" s="6" t="s">
        <v>67</v>
      </c>
      <c r="C50" s="29" t="s">
        <v>145</v>
      </c>
      <c r="D50" s="29"/>
      <c r="E50" s="29"/>
      <c r="F50" s="29"/>
      <c r="G50" s="29"/>
      <c r="H50" s="29"/>
    </row>
    <row r="51" spans="1:11" ht="16.5" customHeight="1">
      <c r="A51" s="6" t="s">
        <v>67</v>
      </c>
      <c r="C51" s="29" t="s">
        <v>146</v>
      </c>
      <c r="D51" s="29"/>
      <c r="E51" s="29"/>
      <c r="F51" s="29"/>
      <c r="G51" s="29"/>
      <c r="H51" s="29"/>
    </row>
    <row r="52" spans="1:11" ht="16.5" customHeight="1">
      <c r="A52" s="6" t="s">
        <v>67</v>
      </c>
      <c r="C52" s="29"/>
      <c r="D52" s="29" t="s">
        <v>147</v>
      </c>
      <c r="E52" s="29"/>
      <c r="F52" s="29"/>
      <c r="G52" s="29" t="s">
        <v>149</v>
      </c>
      <c r="H52" s="29"/>
    </row>
    <row r="53" spans="1:11" ht="16.5" customHeight="1">
      <c r="A53" s="6" t="s">
        <v>67</v>
      </c>
    </row>
    <row r="54" spans="1:11" ht="16.5" customHeight="1" thickBot="1">
      <c r="A54" s="3" t="s">
        <v>150</v>
      </c>
    </row>
    <row r="55" spans="1:11" ht="16.5" customHeight="1">
      <c r="B55" s="30" t="s">
        <v>40</v>
      </c>
      <c r="C55" s="46"/>
      <c r="D55" s="47"/>
      <c r="E55" s="46"/>
      <c r="F55" s="46"/>
      <c r="G55" s="46"/>
      <c r="H55" s="46"/>
      <c r="I55" s="46"/>
      <c r="J55" s="46"/>
      <c r="K55" s="48"/>
    </row>
    <row r="56" spans="1:11" ht="16.5" customHeight="1">
      <c r="B56" s="31" t="s">
        <v>151</v>
      </c>
      <c r="D56" s="2" t="s">
        <v>148</v>
      </c>
      <c r="F56" s="2" t="s">
        <v>152</v>
      </c>
      <c r="H56" s="2" t="s">
        <v>153</v>
      </c>
      <c r="K56" s="32"/>
    </row>
    <row r="57" spans="1:11" ht="16.5" customHeight="1">
      <c r="B57" s="31"/>
      <c r="F57" s="2" t="s">
        <v>154</v>
      </c>
      <c r="K57" s="32"/>
    </row>
    <row r="58" spans="1:11" ht="5.0999999999999996" customHeight="1" thickBot="1">
      <c r="B58" s="33"/>
      <c r="C58" s="49"/>
      <c r="D58" s="49"/>
      <c r="E58" s="49"/>
      <c r="F58" s="49"/>
      <c r="G58" s="49"/>
      <c r="H58" s="49"/>
      <c r="I58" s="49"/>
      <c r="J58" s="49"/>
      <c r="K58" s="34"/>
    </row>
    <row r="59" spans="1:11" ht="16.5" customHeight="1"/>
  </sheetData>
  <sheetProtection algorithmName="SHA-512" hashValue="643X3opxvqZJLW+1F6g/iMcxxCIS03LsbDvqVboxjuVjJsCR9Bl2ZTdrkYx7VkAE045TDVvBvkSLIvDaz3ILCA==" saltValue="o6ryOU8UimbSjCO5P8fAlw==" spinCount="100000" sheet="1" selectLockedCells="1" selectUnlockedCells="1"/>
  <mergeCells count="10">
    <mergeCell ref="D29:E29"/>
    <mergeCell ref="B9:D9"/>
    <mergeCell ref="E9:I9"/>
    <mergeCell ref="A1:N1"/>
    <mergeCell ref="B8:H8"/>
    <mergeCell ref="C4:H4"/>
    <mergeCell ref="C5:H5"/>
    <mergeCell ref="B7:D7"/>
    <mergeCell ref="E7:I7"/>
    <mergeCell ref="C3:H3"/>
  </mergeCells>
  <phoneticPr fontId="2"/>
  <pageMargins left="0.7" right="0.7" top="0.75" bottom="0.75" header="0.3" footer="0.3"/>
  <pageSetup paperSize="9" orientation="portrait" verticalDpi="0" r:id="rId1"/>
  <ignoredErrors>
    <ignoredError sqref="A12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zoomScaleNormal="100" workbookViewId="0">
      <selection activeCell="C2" sqref="C2"/>
    </sheetView>
  </sheetViews>
  <sheetFormatPr defaultColWidth="9" defaultRowHeight="13.5"/>
  <cols>
    <col min="1" max="1" width="4.5" style="99" bestFit="1" customWidth="1"/>
    <col min="2" max="2" width="26.625" style="99" customWidth="1"/>
    <col min="3" max="3" width="45.625" style="99" customWidth="1"/>
    <col min="4" max="4" width="4.5" style="99" customWidth="1"/>
    <col min="5" max="16384" width="9" style="99"/>
  </cols>
  <sheetData>
    <row r="1" spans="1:4" ht="18" thickBot="1">
      <c r="A1" s="98" t="s">
        <v>77</v>
      </c>
    </row>
    <row r="2" spans="1:4" ht="24.95" customHeight="1">
      <c r="B2" s="100" t="s">
        <v>78</v>
      </c>
      <c r="C2" s="71"/>
      <c r="D2" s="101" t="s">
        <v>81</v>
      </c>
    </row>
    <row r="3" spans="1:4" ht="24.95" customHeight="1">
      <c r="B3" s="102" t="s">
        <v>79</v>
      </c>
      <c r="C3" s="72"/>
      <c r="D3" s="103" t="s">
        <v>82</v>
      </c>
    </row>
    <row r="4" spans="1:4" ht="24.95" customHeight="1">
      <c r="B4" s="102" t="s">
        <v>80</v>
      </c>
      <c r="C4" s="72"/>
      <c r="D4" s="103" t="s">
        <v>83</v>
      </c>
    </row>
    <row r="5" spans="1:4" ht="24.95" customHeight="1">
      <c r="B5" s="102" t="s">
        <v>123</v>
      </c>
      <c r="C5" s="72"/>
      <c r="D5" s="103"/>
    </row>
    <row r="6" spans="1:4" ht="24.95" customHeight="1">
      <c r="B6" s="102" t="s">
        <v>49</v>
      </c>
      <c r="C6" s="72"/>
      <c r="D6" s="101"/>
    </row>
    <row r="7" spans="1:4" ht="24.95" customHeight="1">
      <c r="B7" s="102" t="s">
        <v>19</v>
      </c>
      <c r="C7" s="72"/>
      <c r="D7" s="101"/>
    </row>
    <row r="8" spans="1:4" ht="24.95" customHeight="1" thickBot="1">
      <c r="B8" s="104" t="s">
        <v>20</v>
      </c>
      <c r="C8" s="73"/>
      <c r="D8" s="101" t="s">
        <v>84</v>
      </c>
    </row>
  </sheetData>
  <sheetProtection algorithmName="SHA-512" hashValue="xTN8kdTQFjCIWwfg/polLpcIxp8dNh86EhdUFZTCK+kZF431P+jwx2CTvavcyAE90+gebCAkTRezaq/irEKy+g==" saltValue="mb92Y2W+ktWM7ubI680FhA==" spinCount="100000" sheet="1" selectLockedCells="1"/>
  <phoneticPr fontId="2"/>
  <dataValidations count="2">
    <dataValidation imeMode="off" allowBlank="1" showInputMessage="1" showErrorMessage="1" sqref="C8 C2" xr:uid="{00000000-0002-0000-0100-000001000000}"/>
    <dataValidation imeMode="hiragana" allowBlank="1" showInputMessage="1" showErrorMessage="1" sqref="C6:C7" xr:uid="{00000000-0002-0000-0100-000002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1"/>
  <sheetViews>
    <sheetView zoomScaleNormal="100" workbookViewId="0">
      <pane ySplit="8" topLeftCell="A9" activePane="bottomLeft" state="frozen"/>
      <selection pane="bottomLeft" activeCell="B9" sqref="B9"/>
    </sheetView>
  </sheetViews>
  <sheetFormatPr defaultColWidth="9" defaultRowHeight="13.5"/>
  <cols>
    <col min="1" max="1" width="4.5" style="1" bestFit="1" customWidth="1"/>
    <col min="2" max="2" width="6.625" style="1" customWidth="1"/>
    <col min="3" max="4" width="16.625" style="1" customWidth="1"/>
    <col min="5" max="5" width="9.625" style="1" bestFit="1" customWidth="1"/>
    <col min="6" max="7" width="5.5" style="1" bestFit="1" customWidth="1"/>
    <col min="8" max="8" width="12.75" style="1" bestFit="1" customWidth="1"/>
    <col min="9" max="9" width="9.5" style="1" bestFit="1" customWidth="1"/>
    <col min="10" max="10" width="9.25" style="1" customWidth="1"/>
    <col min="11" max="11" width="9" style="1"/>
    <col min="12" max="13" width="9" style="1" hidden="1" customWidth="1"/>
    <col min="14" max="16" width="0" style="1" hidden="1" customWidth="1"/>
    <col min="17" max="16384" width="9" style="1"/>
  </cols>
  <sheetData>
    <row r="1" spans="1:16" ht="17.25">
      <c r="A1" s="4" t="s">
        <v>29</v>
      </c>
    </row>
    <row r="2" spans="1:16">
      <c r="A2" s="3"/>
    </row>
    <row r="3" spans="1:16">
      <c r="A3" s="3"/>
      <c r="B3" s="42" t="s">
        <v>61</v>
      </c>
      <c r="C3" s="10"/>
      <c r="D3" s="10"/>
      <c r="E3" s="10"/>
      <c r="F3" s="10"/>
      <c r="G3" s="10"/>
      <c r="H3" s="10"/>
      <c r="I3" s="10"/>
    </row>
    <row r="4" spans="1:16">
      <c r="A4" s="3"/>
      <c r="B4" s="21" t="s">
        <v>55</v>
      </c>
      <c r="C4" s="10"/>
      <c r="D4" s="10"/>
      <c r="E4" s="10"/>
      <c r="F4" s="10"/>
      <c r="G4" s="10"/>
      <c r="H4" s="10"/>
      <c r="I4" s="10"/>
    </row>
    <row r="5" spans="1:16">
      <c r="A5" s="3"/>
      <c r="B5" s="21" t="s">
        <v>60</v>
      </c>
      <c r="C5" s="10"/>
      <c r="D5" s="10"/>
      <c r="E5" s="10"/>
      <c r="F5" s="10"/>
      <c r="G5" s="10"/>
      <c r="H5" s="10"/>
      <c r="I5" s="10"/>
    </row>
    <row r="6" spans="1:16" ht="14.25" thickBot="1"/>
    <row r="7" spans="1:16" ht="36.75" customHeight="1">
      <c r="A7" s="12"/>
      <c r="B7" s="60" t="s">
        <v>76</v>
      </c>
      <c r="C7" s="18" t="s">
        <v>50</v>
      </c>
      <c r="D7" s="18" t="s">
        <v>51</v>
      </c>
      <c r="E7" s="18" t="s">
        <v>87</v>
      </c>
      <c r="F7" s="13" t="s">
        <v>21</v>
      </c>
      <c r="G7" s="15" t="s">
        <v>22</v>
      </c>
      <c r="H7" s="65" t="s">
        <v>94</v>
      </c>
      <c r="I7" s="15" t="s">
        <v>23</v>
      </c>
    </row>
    <row r="8" spans="1:16">
      <c r="A8" s="19" t="s">
        <v>24</v>
      </c>
      <c r="B8" s="9">
        <v>1001</v>
      </c>
      <c r="C8" s="9" t="s">
        <v>64</v>
      </c>
      <c r="D8" s="9" t="s">
        <v>65</v>
      </c>
      <c r="E8" s="9" t="s">
        <v>91</v>
      </c>
      <c r="F8" s="9" t="s">
        <v>0</v>
      </c>
      <c r="G8" s="17">
        <v>2</v>
      </c>
      <c r="H8" s="16" t="s">
        <v>95</v>
      </c>
      <c r="I8" s="17">
        <v>12.53</v>
      </c>
    </row>
    <row r="9" spans="1:16">
      <c r="A9" s="20">
        <v>1</v>
      </c>
      <c r="B9" s="23"/>
      <c r="C9" s="23"/>
      <c r="D9" s="23"/>
      <c r="E9" s="23"/>
      <c r="F9" s="23"/>
      <c r="G9" s="24"/>
      <c r="H9" s="25" t="str">
        <f>IF(E9="","",IF(E9="小学","小100m","100m"))</f>
        <v/>
      </c>
      <c r="I9" s="43"/>
    </row>
    <row r="10" spans="1:16">
      <c r="A10" s="20">
        <v>2</v>
      </c>
      <c r="B10" s="23"/>
      <c r="C10" s="23"/>
      <c r="D10" s="23"/>
      <c r="E10" s="23"/>
      <c r="F10" s="23"/>
      <c r="G10" s="24"/>
      <c r="H10" s="25" t="str">
        <f t="shared" ref="H10:H68" si="0">IF(E10="","",IF(E10="小学","小100m","100m"))</f>
        <v/>
      </c>
      <c r="I10" s="43"/>
      <c r="L10" s="1" t="s">
        <v>26</v>
      </c>
      <c r="M10" s="74" t="s">
        <v>90</v>
      </c>
      <c r="N10" s="74">
        <f>COUNTIF($E$9:$E$68,M10)</f>
        <v>0</v>
      </c>
      <c r="O10" s="74">
        <v>800</v>
      </c>
      <c r="P10" s="75">
        <f>N10*O10</f>
        <v>0</v>
      </c>
    </row>
    <row r="11" spans="1:16">
      <c r="A11" s="20">
        <v>3</v>
      </c>
      <c r="B11" s="23"/>
      <c r="C11" s="23"/>
      <c r="D11" s="23"/>
      <c r="E11" s="23"/>
      <c r="F11" s="23"/>
      <c r="G11" s="24"/>
      <c r="H11" s="25" t="str">
        <f t="shared" si="0"/>
        <v/>
      </c>
      <c r="I11" s="43"/>
      <c r="L11" s="1" t="s">
        <v>25</v>
      </c>
      <c r="M11" s="74" t="s">
        <v>91</v>
      </c>
      <c r="N11" s="74">
        <f>COUNTIF($E$9:$E$68,M11)</f>
        <v>0</v>
      </c>
      <c r="O11" s="74">
        <v>800</v>
      </c>
      <c r="P11" s="75">
        <f t="shared" ref="P11:P13" si="1">N11*O11</f>
        <v>0</v>
      </c>
    </row>
    <row r="12" spans="1:16">
      <c r="A12" s="20">
        <v>4</v>
      </c>
      <c r="B12" s="23"/>
      <c r="C12" s="23"/>
      <c r="D12" s="23"/>
      <c r="E12" s="23"/>
      <c r="F12" s="23"/>
      <c r="G12" s="24"/>
      <c r="H12" s="25" t="str">
        <f t="shared" si="0"/>
        <v/>
      </c>
      <c r="I12" s="43"/>
      <c r="M12" s="74" t="s">
        <v>92</v>
      </c>
      <c r="N12" s="74">
        <f>COUNTIF($E$9:$E$68,M12)</f>
        <v>0</v>
      </c>
      <c r="O12" s="74">
        <v>600</v>
      </c>
      <c r="P12" s="75">
        <f t="shared" si="1"/>
        <v>0</v>
      </c>
    </row>
    <row r="13" spans="1:16">
      <c r="A13" s="20">
        <v>5</v>
      </c>
      <c r="B13" s="23"/>
      <c r="C13" s="23"/>
      <c r="D13" s="23"/>
      <c r="E13" s="23"/>
      <c r="F13" s="23"/>
      <c r="G13" s="24"/>
      <c r="H13" s="25" t="str">
        <f t="shared" si="0"/>
        <v/>
      </c>
      <c r="I13" s="43"/>
      <c r="M13" s="74" t="s">
        <v>93</v>
      </c>
      <c r="N13" s="74">
        <f>COUNTIF($E$9:$E$68,M13)</f>
        <v>0</v>
      </c>
      <c r="O13" s="74">
        <v>400</v>
      </c>
      <c r="P13" s="75">
        <f t="shared" si="1"/>
        <v>0</v>
      </c>
    </row>
    <row r="14" spans="1:16">
      <c r="A14" s="20">
        <v>6</v>
      </c>
      <c r="B14" s="23"/>
      <c r="C14" s="23"/>
      <c r="D14" s="23"/>
      <c r="E14" s="23"/>
      <c r="F14" s="23"/>
      <c r="G14" s="24"/>
      <c r="H14" s="25" t="str">
        <f t="shared" si="0"/>
        <v/>
      </c>
      <c r="I14" s="43"/>
    </row>
    <row r="15" spans="1:16">
      <c r="A15" s="20">
        <v>7</v>
      </c>
      <c r="B15" s="23"/>
      <c r="C15" s="23"/>
      <c r="D15" s="23"/>
      <c r="E15" s="23"/>
      <c r="F15" s="23"/>
      <c r="G15" s="24"/>
      <c r="H15" s="25" t="str">
        <f t="shared" si="0"/>
        <v/>
      </c>
      <c r="I15" s="43"/>
    </row>
    <row r="16" spans="1:16">
      <c r="A16" s="20">
        <v>8</v>
      </c>
      <c r="B16" s="23"/>
      <c r="C16" s="23"/>
      <c r="D16" s="23"/>
      <c r="E16" s="23"/>
      <c r="F16" s="23"/>
      <c r="G16" s="24"/>
      <c r="H16" s="25" t="str">
        <f t="shared" si="0"/>
        <v/>
      </c>
      <c r="I16" s="43"/>
    </row>
    <row r="17" spans="1:9">
      <c r="A17" s="20">
        <v>9</v>
      </c>
      <c r="B17" s="23"/>
      <c r="C17" s="23"/>
      <c r="D17" s="23"/>
      <c r="E17" s="23"/>
      <c r="F17" s="23"/>
      <c r="G17" s="24"/>
      <c r="H17" s="25" t="str">
        <f t="shared" si="0"/>
        <v/>
      </c>
      <c r="I17" s="43"/>
    </row>
    <row r="18" spans="1:9">
      <c r="A18" s="20">
        <v>10</v>
      </c>
      <c r="B18" s="23"/>
      <c r="C18" s="23"/>
      <c r="D18" s="23"/>
      <c r="E18" s="23"/>
      <c r="F18" s="23"/>
      <c r="G18" s="24"/>
      <c r="H18" s="25" t="str">
        <f t="shared" si="0"/>
        <v/>
      </c>
      <c r="I18" s="43"/>
    </row>
    <row r="19" spans="1:9">
      <c r="A19" s="20">
        <v>11</v>
      </c>
      <c r="B19" s="23"/>
      <c r="C19" s="23"/>
      <c r="D19" s="23"/>
      <c r="E19" s="23"/>
      <c r="F19" s="23"/>
      <c r="G19" s="24"/>
      <c r="H19" s="25" t="str">
        <f t="shared" si="0"/>
        <v/>
      </c>
      <c r="I19" s="43"/>
    </row>
    <row r="20" spans="1:9">
      <c r="A20" s="20">
        <v>12</v>
      </c>
      <c r="B20" s="23"/>
      <c r="C20" s="23"/>
      <c r="D20" s="23"/>
      <c r="E20" s="23"/>
      <c r="F20" s="23"/>
      <c r="G20" s="24"/>
      <c r="H20" s="25" t="str">
        <f t="shared" si="0"/>
        <v/>
      </c>
      <c r="I20" s="43"/>
    </row>
    <row r="21" spans="1:9">
      <c r="A21" s="20">
        <v>13</v>
      </c>
      <c r="B21" s="23"/>
      <c r="C21" s="23"/>
      <c r="D21" s="23"/>
      <c r="E21" s="23"/>
      <c r="F21" s="23"/>
      <c r="G21" s="24"/>
      <c r="H21" s="25" t="str">
        <f t="shared" si="0"/>
        <v/>
      </c>
      <c r="I21" s="43"/>
    </row>
    <row r="22" spans="1:9">
      <c r="A22" s="20">
        <v>14</v>
      </c>
      <c r="B22" s="23"/>
      <c r="C22" s="23"/>
      <c r="D22" s="23"/>
      <c r="E22" s="23"/>
      <c r="F22" s="23"/>
      <c r="G22" s="24"/>
      <c r="H22" s="25" t="str">
        <f t="shared" si="0"/>
        <v/>
      </c>
      <c r="I22" s="43"/>
    </row>
    <row r="23" spans="1:9">
      <c r="A23" s="20">
        <v>15</v>
      </c>
      <c r="B23" s="23"/>
      <c r="C23" s="23"/>
      <c r="D23" s="23"/>
      <c r="E23" s="23"/>
      <c r="F23" s="23"/>
      <c r="G23" s="24"/>
      <c r="H23" s="25" t="str">
        <f t="shared" si="0"/>
        <v/>
      </c>
      <c r="I23" s="43"/>
    </row>
    <row r="24" spans="1:9">
      <c r="A24" s="20">
        <v>16</v>
      </c>
      <c r="B24" s="23"/>
      <c r="C24" s="23"/>
      <c r="D24" s="23"/>
      <c r="E24" s="23"/>
      <c r="F24" s="23"/>
      <c r="G24" s="24"/>
      <c r="H24" s="25" t="str">
        <f t="shared" si="0"/>
        <v/>
      </c>
      <c r="I24" s="43"/>
    </row>
    <row r="25" spans="1:9">
      <c r="A25" s="20">
        <v>17</v>
      </c>
      <c r="B25" s="23"/>
      <c r="C25" s="23"/>
      <c r="D25" s="23"/>
      <c r="E25" s="23"/>
      <c r="F25" s="23"/>
      <c r="G25" s="24"/>
      <c r="H25" s="25" t="str">
        <f t="shared" si="0"/>
        <v/>
      </c>
      <c r="I25" s="43"/>
    </row>
    <row r="26" spans="1:9">
      <c r="A26" s="20">
        <v>18</v>
      </c>
      <c r="B26" s="23"/>
      <c r="C26" s="23"/>
      <c r="D26" s="23"/>
      <c r="E26" s="23"/>
      <c r="F26" s="23"/>
      <c r="G26" s="24"/>
      <c r="H26" s="25" t="str">
        <f t="shared" si="0"/>
        <v/>
      </c>
      <c r="I26" s="43"/>
    </row>
    <row r="27" spans="1:9">
      <c r="A27" s="20">
        <v>19</v>
      </c>
      <c r="B27" s="23"/>
      <c r="C27" s="23"/>
      <c r="D27" s="23"/>
      <c r="E27" s="23"/>
      <c r="F27" s="23"/>
      <c r="G27" s="24"/>
      <c r="H27" s="25" t="str">
        <f t="shared" si="0"/>
        <v/>
      </c>
      <c r="I27" s="43"/>
    </row>
    <row r="28" spans="1:9">
      <c r="A28" s="20">
        <v>20</v>
      </c>
      <c r="B28" s="23"/>
      <c r="C28" s="23"/>
      <c r="D28" s="23"/>
      <c r="E28" s="23"/>
      <c r="F28" s="23"/>
      <c r="G28" s="24"/>
      <c r="H28" s="25" t="str">
        <f t="shared" si="0"/>
        <v/>
      </c>
      <c r="I28" s="43"/>
    </row>
    <row r="29" spans="1:9">
      <c r="A29" s="20">
        <v>21</v>
      </c>
      <c r="B29" s="23"/>
      <c r="C29" s="23"/>
      <c r="D29" s="23"/>
      <c r="E29" s="23"/>
      <c r="F29" s="23"/>
      <c r="G29" s="24"/>
      <c r="H29" s="25" t="str">
        <f t="shared" si="0"/>
        <v/>
      </c>
      <c r="I29" s="43"/>
    </row>
    <row r="30" spans="1:9">
      <c r="A30" s="20">
        <v>22</v>
      </c>
      <c r="B30" s="23"/>
      <c r="C30" s="23"/>
      <c r="D30" s="23"/>
      <c r="E30" s="23"/>
      <c r="F30" s="23"/>
      <c r="G30" s="24"/>
      <c r="H30" s="25" t="str">
        <f t="shared" si="0"/>
        <v/>
      </c>
      <c r="I30" s="43"/>
    </row>
    <row r="31" spans="1:9">
      <c r="A31" s="20">
        <v>23</v>
      </c>
      <c r="B31" s="23"/>
      <c r="C31" s="23"/>
      <c r="D31" s="23"/>
      <c r="E31" s="23"/>
      <c r="F31" s="23"/>
      <c r="G31" s="24"/>
      <c r="H31" s="25" t="str">
        <f t="shared" si="0"/>
        <v/>
      </c>
      <c r="I31" s="43"/>
    </row>
    <row r="32" spans="1:9">
      <c r="A32" s="20">
        <v>24</v>
      </c>
      <c r="B32" s="23"/>
      <c r="C32" s="23"/>
      <c r="D32" s="23"/>
      <c r="E32" s="23"/>
      <c r="F32" s="23"/>
      <c r="G32" s="24"/>
      <c r="H32" s="25" t="str">
        <f t="shared" si="0"/>
        <v/>
      </c>
      <c r="I32" s="43"/>
    </row>
    <row r="33" spans="1:9">
      <c r="A33" s="20">
        <v>25</v>
      </c>
      <c r="B33" s="23"/>
      <c r="C33" s="23"/>
      <c r="D33" s="23"/>
      <c r="E33" s="23"/>
      <c r="F33" s="23"/>
      <c r="G33" s="24"/>
      <c r="H33" s="25" t="str">
        <f t="shared" si="0"/>
        <v/>
      </c>
      <c r="I33" s="43"/>
    </row>
    <row r="34" spans="1:9">
      <c r="A34" s="20">
        <v>26</v>
      </c>
      <c r="B34" s="23"/>
      <c r="C34" s="23"/>
      <c r="D34" s="23"/>
      <c r="E34" s="23"/>
      <c r="F34" s="23"/>
      <c r="G34" s="24"/>
      <c r="H34" s="25" t="str">
        <f t="shared" si="0"/>
        <v/>
      </c>
      <c r="I34" s="43"/>
    </row>
    <row r="35" spans="1:9">
      <c r="A35" s="20">
        <v>27</v>
      </c>
      <c r="B35" s="23"/>
      <c r="C35" s="23"/>
      <c r="D35" s="23"/>
      <c r="E35" s="23"/>
      <c r="F35" s="23"/>
      <c r="G35" s="24"/>
      <c r="H35" s="25" t="str">
        <f t="shared" si="0"/>
        <v/>
      </c>
      <c r="I35" s="43"/>
    </row>
    <row r="36" spans="1:9">
      <c r="A36" s="20">
        <v>28</v>
      </c>
      <c r="B36" s="23"/>
      <c r="C36" s="23"/>
      <c r="D36" s="23"/>
      <c r="E36" s="23"/>
      <c r="F36" s="23"/>
      <c r="G36" s="24"/>
      <c r="H36" s="25" t="str">
        <f t="shared" si="0"/>
        <v/>
      </c>
      <c r="I36" s="43"/>
    </row>
    <row r="37" spans="1:9">
      <c r="A37" s="20">
        <v>29</v>
      </c>
      <c r="B37" s="23"/>
      <c r="C37" s="23"/>
      <c r="D37" s="23"/>
      <c r="E37" s="23"/>
      <c r="F37" s="23"/>
      <c r="G37" s="24"/>
      <c r="H37" s="25" t="str">
        <f t="shared" si="0"/>
        <v/>
      </c>
      <c r="I37" s="43"/>
    </row>
    <row r="38" spans="1:9">
      <c r="A38" s="20">
        <v>30</v>
      </c>
      <c r="B38" s="23"/>
      <c r="C38" s="23"/>
      <c r="D38" s="23"/>
      <c r="E38" s="23"/>
      <c r="F38" s="23"/>
      <c r="G38" s="24"/>
      <c r="H38" s="25" t="str">
        <f t="shared" si="0"/>
        <v/>
      </c>
      <c r="I38" s="43"/>
    </row>
    <row r="39" spans="1:9">
      <c r="A39" s="20">
        <v>31</v>
      </c>
      <c r="B39" s="23"/>
      <c r="C39" s="23"/>
      <c r="D39" s="23"/>
      <c r="E39" s="23"/>
      <c r="F39" s="23"/>
      <c r="G39" s="24"/>
      <c r="H39" s="25" t="str">
        <f t="shared" si="0"/>
        <v/>
      </c>
      <c r="I39" s="43"/>
    </row>
    <row r="40" spans="1:9">
      <c r="A40" s="20">
        <v>32</v>
      </c>
      <c r="B40" s="23"/>
      <c r="C40" s="23"/>
      <c r="D40" s="23"/>
      <c r="E40" s="23"/>
      <c r="F40" s="23"/>
      <c r="G40" s="24"/>
      <c r="H40" s="25" t="str">
        <f t="shared" si="0"/>
        <v/>
      </c>
      <c r="I40" s="43"/>
    </row>
    <row r="41" spans="1:9">
      <c r="A41" s="20">
        <v>33</v>
      </c>
      <c r="B41" s="23"/>
      <c r="C41" s="23"/>
      <c r="D41" s="23"/>
      <c r="E41" s="23"/>
      <c r="F41" s="23"/>
      <c r="G41" s="24"/>
      <c r="H41" s="25" t="str">
        <f t="shared" si="0"/>
        <v/>
      </c>
      <c r="I41" s="43"/>
    </row>
    <row r="42" spans="1:9">
      <c r="A42" s="20">
        <v>34</v>
      </c>
      <c r="B42" s="23"/>
      <c r="C42" s="23"/>
      <c r="D42" s="23"/>
      <c r="E42" s="23"/>
      <c r="F42" s="23"/>
      <c r="G42" s="24"/>
      <c r="H42" s="25" t="str">
        <f t="shared" si="0"/>
        <v/>
      </c>
      <c r="I42" s="43"/>
    </row>
    <row r="43" spans="1:9">
      <c r="A43" s="20">
        <v>35</v>
      </c>
      <c r="B43" s="23"/>
      <c r="C43" s="23"/>
      <c r="D43" s="23"/>
      <c r="E43" s="23"/>
      <c r="F43" s="23"/>
      <c r="G43" s="24"/>
      <c r="H43" s="25" t="str">
        <f t="shared" si="0"/>
        <v/>
      </c>
      <c r="I43" s="43"/>
    </row>
    <row r="44" spans="1:9">
      <c r="A44" s="20">
        <v>36</v>
      </c>
      <c r="B44" s="23"/>
      <c r="C44" s="23"/>
      <c r="D44" s="23"/>
      <c r="E44" s="23"/>
      <c r="F44" s="23"/>
      <c r="G44" s="24"/>
      <c r="H44" s="25" t="str">
        <f t="shared" si="0"/>
        <v/>
      </c>
      <c r="I44" s="43"/>
    </row>
    <row r="45" spans="1:9">
      <c r="A45" s="20">
        <v>37</v>
      </c>
      <c r="B45" s="23"/>
      <c r="C45" s="23"/>
      <c r="D45" s="23"/>
      <c r="E45" s="23"/>
      <c r="F45" s="23"/>
      <c r="G45" s="24"/>
      <c r="H45" s="25" t="str">
        <f t="shared" si="0"/>
        <v/>
      </c>
      <c r="I45" s="43"/>
    </row>
    <row r="46" spans="1:9">
      <c r="A46" s="20">
        <v>38</v>
      </c>
      <c r="B46" s="23"/>
      <c r="C46" s="23"/>
      <c r="D46" s="23"/>
      <c r="E46" s="23"/>
      <c r="F46" s="23"/>
      <c r="G46" s="24"/>
      <c r="H46" s="25" t="str">
        <f t="shared" si="0"/>
        <v/>
      </c>
      <c r="I46" s="43"/>
    </row>
    <row r="47" spans="1:9">
      <c r="A47" s="20">
        <v>39</v>
      </c>
      <c r="B47" s="23"/>
      <c r="C47" s="23"/>
      <c r="D47" s="23"/>
      <c r="E47" s="23"/>
      <c r="F47" s="23"/>
      <c r="G47" s="24"/>
      <c r="H47" s="25" t="str">
        <f t="shared" si="0"/>
        <v/>
      </c>
      <c r="I47" s="43"/>
    </row>
    <row r="48" spans="1:9">
      <c r="A48" s="20">
        <v>40</v>
      </c>
      <c r="B48" s="23"/>
      <c r="C48" s="23"/>
      <c r="D48" s="23"/>
      <c r="E48" s="23"/>
      <c r="F48" s="23"/>
      <c r="G48" s="24"/>
      <c r="H48" s="25" t="str">
        <f t="shared" si="0"/>
        <v/>
      </c>
      <c r="I48" s="43"/>
    </row>
    <row r="49" spans="1:9">
      <c r="A49" s="20">
        <v>41</v>
      </c>
      <c r="B49" s="23"/>
      <c r="C49" s="23"/>
      <c r="D49" s="23"/>
      <c r="E49" s="23"/>
      <c r="F49" s="23"/>
      <c r="G49" s="24"/>
      <c r="H49" s="25" t="str">
        <f t="shared" si="0"/>
        <v/>
      </c>
      <c r="I49" s="43"/>
    </row>
    <row r="50" spans="1:9">
      <c r="A50" s="20">
        <v>42</v>
      </c>
      <c r="B50" s="23"/>
      <c r="C50" s="23"/>
      <c r="D50" s="23"/>
      <c r="E50" s="23"/>
      <c r="F50" s="23"/>
      <c r="G50" s="24"/>
      <c r="H50" s="25" t="str">
        <f t="shared" si="0"/>
        <v/>
      </c>
      <c r="I50" s="43"/>
    </row>
    <row r="51" spans="1:9">
      <c r="A51" s="20">
        <v>43</v>
      </c>
      <c r="B51" s="23"/>
      <c r="C51" s="23"/>
      <c r="D51" s="23"/>
      <c r="E51" s="23"/>
      <c r="F51" s="23"/>
      <c r="G51" s="24"/>
      <c r="H51" s="25" t="str">
        <f t="shared" si="0"/>
        <v/>
      </c>
      <c r="I51" s="43"/>
    </row>
    <row r="52" spans="1:9">
      <c r="A52" s="20">
        <v>44</v>
      </c>
      <c r="B52" s="23"/>
      <c r="C52" s="23"/>
      <c r="D52" s="23"/>
      <c r="E52" s="23"/>
      <c r="F52" s="23"/>
      <c r="G52" s="24"/>
      <c r="H52" s="25" t="str">
        <f t="shared" si="0"/>
        <v/>
      </c>
      <c r="I52" s="43"/>
    </row>
    <row r="53" spans="1:9">
      <c r="A53" s="20">
        <v>45</v>
      </c>
      <c r="B53" s="23"/>
      <c r="C53" s="23"/>
      <c r="D53" s="23"/>
      <c r="E53" s="23"/>
      <c r="F53" s="23"/>
      <c r="G53" s="24"/>
      <c r="H53" s="25" t="str">
        <f t="shared" si="0"/>
        <v/>
      </c>
      <c r="I53" s="43"/>
    </row>
    <row r="54" spans="1:9">
      <c r="A54" s="20">
        <v>46</v>
      </c>
      <c r="B54" s="23"/>
      <c r="C54" s="23"/>
      <c r="D54" s="23"/>
      <c r="E54" s="23"/>
      <c r="F54" s="23"/>
      <c r="G54" s="24"/>
      <c r="H54" s="25" t="str">
        <f t="shared" si="0"/>
        <v/>
      </c>
      <c r="I54" s="43"/>
    </row>
    <row r="55" spans="1:9">
      <c r="A55" s="20">
        <v>47</v>
      </c>
      <c r="B55" s="23"/>
      <c r="C55" s="23"/>
      <c r="D55" s="23"/>
      <c r="E55" s="23"/>
      <c r="F55" s="23"/>
      <c r="G55" s="24"/>
      <c r="H55" s="25" t="str">
        <f t="shared" si="0"/>
        <v/>
      </c>
      <c r="I55" s="43"/>
    </row>
    <row r="56" spans="1:9">
      <c r="A56" s="20">
        <v>48</v>
      </c>
      <c r="B56" s="23"/>
      <c r="C56" s="23"/>
      <c r="D56" s="23"/>
      <c r="E56" s="23"/>
      <c r="F56" s="23"/>
      <c r="G56" s="24"/>
      <c r="H56" s="25" t="str">
        <f t="shared" si="0"/>
        <v/>
      </c>
      <c r="I56" s="43"/>
    </row>
    <row r="57" spans="1:9">
      <c r="A57" s="20">
        <v>49</v>
      </c>
      <c r="B57" s="23"/>
      <c r="C57" s="23"/>
      <c r="D57" s="23"/>
      <c r="E57" s="23"/>
      <c r="F57" s="23"/>
      <c r="G57" s="24"/>
      <c r="H57" s="25" t="str">
        <f t="shared" si="0"/>
        <v/>
      </c>
      <c r="I57" s="43"/>
    </row>
    <row r="58" spans="1:9">
      <c r="A58" s="20">
        <v>50</v>
      </c>
      <c r="B58" s="23"/>
      <c r="C58" s="23"/>
      <c r="D58" s="23"/>
      <c r="E58" s="23"/>
      <c r="F58" s="23"/>
      <c r="G58" s="24"/>
      <c r="H58" s="25" t="str">
        <f t="shared" si="0"/>
        <v/>
      </c>
      <c r="I58" s="43"/>
    </row>
    <row r="59" spans="1:9">
      <c r="A59" s="20">
        <v>51</v>
      </c>
      <c r="B59" s="23"/>
      <c r="C59" s="23"/>
      <c r="D59" s="23"/>
      <c r="E59" s="23"/>
      <c r="F59" s="23"/>
      <c r="G59" s="24"/>
      <c r="H59" s="25" t="str">
        <f t="shared" si="0"/>
        <v/>
      </c>
      <c r="I59" s="43"/>
    </row>
    <row r="60" spans="1:9">
      <c r="A60" s="20">
        <v>52</v>
      </c>
      <c r="B60" s="23"/>
      <c r="C60" s="23"/>
      <c r="D60" s="23"/>
      <c r="E60" s="23"/>
      <c r="F60" s="23"/>
      <c r="G60" s="24"/>
      <c r="H60" s="25" t="str">
        <f t="shared" si="0"/>
        <v/>
      </c>
      <c r="I60" s="43"/>
    </row>
    <row r="61" spans="1:9">
      <c r="A61" s="20">
        <v>53</v>
      </c>
      <c r="B61" s="23"/>
      <c r="C61" s="23"/>
      <c r="D61" s="23"/>
      <c r="E61" s="23"/>
      <c r="F61" s="23"/>
      <c r="G61" s="24"/>
      <c r="H61" s="25" t="str">
        <f t="shared" si="0"/>
        <v/>
      </c>
      <c r="I61" s="43"/>
    </row>
    <row r="62" spans="1:9">
      <c r="A62" s="20">
        <v>54</v>
      </c>
      <c r="B62" s="23"/>
      <c r="C62" s="23"/>
      <c r="D62" s="23"/>
      <c r="E62" s="23"/>
      <c r="F62" s="23"/>
      <c r="G62" s="24"/>
      <c r="H62" s="25" t="str">
        <f t="shared" si="0"/>
        <v/>
      </c>
      <c r="I62" s="43"/>
    </row>
    <row r="63" spans="1:9">
      <c r="A63" s="20">
        <v>55</v>
      </c>
      <c r="B63" s="23"/>
      <c r="C63" s="23"/>
      <c r="D63" s="23"/>
      <c r="E63" s="23"/>
      <c r="F63" s="23"/>
      <c r="G63" s="24"/>
      <c r="H63" s="25" t="str">
        <f t="shared" si="0"/>
        <v/>
      </c>
      <c r="I63" s="43"/>
    </row>
    <row r="64" spans="1:9">
      <c r="A64" s="20">
        <v>56</v>
      </c>
      <c r="B64" s="23"/>
      <c r="C64" s="23"/>
      <c r="D64" s="23"/>
      <c r="E64" s="23"/>
      <c r="F64" s="23"/>
      <c r="G64" s="24"/>
      <c r="H64" s="25" t="str">
        <f t="shared" si="0"/>
        <v/>
      </c>
      <c r="I64" s="43"/>
    </row>
    <row r="65" spans="1:9">
      <c r="A65" s="20">
        <v>57</v>
      </c>
      <c r="B65" s="23"/>
      <c r="C65" s="23"/>
      <c r="D65" s="23"/>
      <c r="E65" s="23"/>
      <c r="F65" s="23"/>
      <c r="G65" s="24"/>
      <c r="H65" s="25" t="str">
        <f t="shared" si="0"/>
        <v/>
      </c>
      <c r="I65" s="43"/>
    </row>
    <row r="66" spans="1:9">
      <c r="A66" s="20">
        <v>58</v>
      </c>
      <c r="B66" s="23"/>
      <c r="C66" s="23"/>
      <c r="D66" s="23"/>
      <c r="E66" s="23"/>
      <c r="F66" s="23"/>
      <c r="G66" s="24"/>
      <c r="H66" s="25" t="str">
        <f t="shared" si="0"/>
        <v/>
      </c>
      <c r="I66" s="43"/>
    </row>
    <row r="67" spans="1:9">
      <c r="A67" s="20">
        <v>59</v>
      </c>
      <c r="B67" s="23"/>
      <c r="C67" s="23"/>
      <c r="D67" s="23"/>
      <c r="E67" s="23"/>
      <c r="F67" s="23"/>
      <c r="G67" s="24"/>
      <c r="H67" s="25" t="str">
        <f t="shared" si="0"/>
        <v/>
      </c>
      <c r="I67" s="43"/>
    </row>
    <row r="68" spans="1:9" ht="14.25" thickBot="1">
      <c r="A68" s="11">
        <v>60</v>
      </c>
      <c r="B68" s="26"/>
      <c r="C68" s="26"/>
      <c r="D68" s="26"/>
      <c r="E68" s="26"/>
      <c r="F68" s="26"/>
      <c r="G68" s="27"/>
      <c r="H68" s="28" t="str">
        <f t="shared" si="0"/>
        <v/>
      </c>
      <c r="I68" s="44"/>
    </row>
    <row r="69" spans="1:9">
      <c r="E69" s="6" t="s">
        <v>52</v>
      </c>
      <c r="F69" s="36">
        <f>COUNTIF($F$9:$F$68,"男")</f>
        <v>0</v>
      </c>
    </row>
    <row r="70" spans="1:9">
      <c r="E70" s="6" t="s">
        <v>53</v>
      </c>
      <c r="F70" s="36">
        <f>COUNTIF($F$9:$F$68,"女")</f>
        <v>0</v>
      </c>
    </row>
    <row r="71" spans="1:9">
      <c r="E71" s="6" t="s">
        <v>54</v>
      </c>
      <c r="F71" s="36">
        <f>SUM(F69:F70)</f>
        <v>0</v>
      </c>
    </row>
  </sheetData>
  <sheetProtection algorithmName="SHA-512" hashValue="vdItLMrloTjxz4lS0Y0M8I0tglJw01jxHxdKtedGECL5c+MmrOG6+TqoGB0tplgSks2q3mWbdb2opMUaXE1Ieg==" saltValue="ZqYXNRHGcmR0C5+iQ198iw==" spinCount="100000" sheet="1" selectLockedCells="1"/>
  <phoneticPr fontId="2"/>
  <dataValidations count="6">
    <dataValidation imeMode="off" allowBlank="1" showInputMessage="1" showErrorMessage="1" sqref="B9:B68 G9:G68" xr:uid="{00000000-0002-0000-0200-000003000000}"/>
    <dataValidation type="list" imeMode="on" allowBlank="1" showInputMessage="1" showErrorMessage="1" sqref="F9:F68" xr:uid="{00000000-0002-0000-0200-000005000000}">
      <formula1>$L$10:$L$11</formula1>
    </dataValidation>
    <dataValidation imeMode="on" allowBlank="1" showInputMessage="1" showErrorMessage="1" sqref="C9:C68" xr:uid="{00000000-0002-0000-0200-000006000000}"/>
    <dataValidation imeMode="halfKatakana" allowBlank="1" showInputMessage="1" showErrorMessage="1" sqref="D8:D68 E8" xr:uid="{00000000-0002-0000-0200-000007000000}"/>
    <dataValidation type="list" imeMode="off" allowBlank="1" showInputMessage="1" showErrorMessage="1" sqref="E9:E68" xr:uid="{35A5DED6-C838-41FA-82F3-1EC20CF6FACC}">
      <formula1>$M$10:$M$13</formula1>
    </dataValidation>
    <dataValidation type="decimal" imeMode="off" allowBlank="1" showInputMessage="1" showErrorMessage="1" sqref="I9:I68" xr:uid="{3A093C53-68DF-4DFD-8B23-5D73FB8AEC73}">
      <formula1>10</formula1>
      <formula2>20</formula2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D294F-3235-4924-8DB9-A3CFB83D32EE}">
  <dimension ref="A1:R53"/>
  <sheetViews>
    <sheetView zoomScaleNormal="100" zoomScaleSheetLayoutView="90" workbookViewId="0">
      <selection sqref="A1:O1"/>
    </sheetView>
  </sheetViews>
  <sheetFormatPr defaultColWidth="5.125" defaultRowHeight="21.95" customHeight="1"/>
  <cols>
    <col min="1" max="18" width="5.375" style="109" customWidth="1"/>
    <col min="19" max="16384" width="5.125" style="109"/>
  </cols>
  <sheetData>
    <row r="1" spans="1:18" ht="24" customHeight="1" thickBot="1">
      <c r="A1" s="105" t="s">
        <v>115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107"/>
      <c r="R1" s="108"/>
    </row>
    <row r="2" spans="1:18" ht="5.0999999999999996" customHeight="1" thickBo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1:18" ht="24.95" customHeight="1">
      <c r="A3" s="111" t="s">
        <v>101</v>
      </c>
      <c r="B3" s="112"/>
      <c r="C3" s="113" t="str">
        <f>注意事項!C3</f>
        <v>第１回尾張スプリント競技会</v>
      </c>
      <c r="D3" s="114"/>
      <c r="E3" s="114"/>
      <c r="F3" s="114"/>
      <c r="G3" s="114"/>
      <c r="H3" s="114"/>
      <c r="I3" s="115"/>
      <c r="J3" s="116" t="s">
        <v>100</v>
      </c>
      <c r="K3" s="117"/>
      <c r="L3" s="118" t="str">
        <f>注意事項!C4</f>
        <v>令和5年4月23日(日)</v>
      </c>
      <c r="M3" s="112"/>
      <c r="N3" s="112"/>
      <c r="O3" s="112"/>
      <c r="P3" s="112"/>
      <c r="Q3" s="112"/>
      <c r="R3" s="119"/>
    </row>
    <row r="4" spans="1:18" ht="32.1" customHeight="1">
      <c r="A4" s="120" t="s">
        <v>102</v>
      </c>
      <c r="B4" s="121"/>
      <c r="C4" s="122">
        <f>①団体情報入力!C3</f>
        <v>0</v>
      </c>
      <c r="D4" s="123"/>
      <c r="E4" s="123"/>
      <c r="F4" s="123"/>
      <c r="G4" s="123"/>
      <c r="H4" s="123"/>
      <c r="I4" s="124"/>
      <c r="J4" s="125" t="s">
        <v>103</v>
      </c>
      <c r="K4" s="125"/>
      <c r="L4" s="126"/>
      <c r="M4" s="126"/>
      <c r="N4" s="126"/>
      <c r="O4" s="126"/>
      <c r="P4" s="126"/>
      <c r="Q4" s="126"/>
      <c r="R4" s="127"/>
    </row>
    <row r="5" spans="1:18" ht="32.1" customHeight="1" thickBot="1">
      <c r="A5" s="128" t="s">
        <v>104</v>
      </c>
      <c r="B5" s="129"/>
      <c r="C5" s="130"/>
      <c r="D5" s="131"/>
      <c r="E5" s="131"/>
      <c r="F5" s="131"/>
      <c r="G5" s="131"/>
      <c r="H5" s="131"/>
      <c r="I5" s="132"/>
      <c r="J5" s="129" t="s">
        <v>105</v>
      </c>
      <c r="K5" s="129"/>
      <c r="L5" s="133"/>
      <c r="M5" s="133"/>
      <c r="N5" s="133"/>
      <c r="O5" s="133"/>
      <c r="P5" s="133"/>
      <c r="Q5" s="133"/>
      <c r="R5" s="134"/>
    </row>
    <row r="6" spans="1:18" ht="8.1" customHeight="1" thickBot="1">
      <c r="A6" s="135"/>
      <c r="B6" s="135"/>
      <c r="J6" s="135"/>
      <c r="K6" s="135"/>
    </row>
    <row r="7" spans="1:18" ht="15" customHeight="1" thickTop="1">
      <c r="A7" s="136" t="s">
        <v>106</v>
      </c>
      <c r="B7" s="137"/>
      <c r="C7" s="137"/>
      <c r="D7" s="137"/>
      <c r="E7" s="138" t="s">
        <v>124</v>
      </c>
      <c r="F7" s="139"/>
      <c r="G7" s="140">
        <v>800</v>
      </c>
      <c r="H7" s="141"/>
      <c r="I7" s="142" t="s">
        <v>107</v>
      </c>
      <c r="J7" s="142" t="s">
        <v>117</v>
      </c>
      <c r="K7" s="143">
        <f>②選手情報入力!N10</f>
        <v>0</v>
      </c>
      <c r="L7" s="143"/>
      <c r="M7" s="144" t="s">
        <v>108</v>
      </c>
      <c r="N7" s="144"/>
      <c r="O7" s="145" t="s">
        <v>109</v>
      </c>
      <c r="P7" s="141">
        <f>②選手情報入力!P10</f>
        <v>0</v>
      </c>
      <c r="Q7" s="141"/>
      <c r="R7" s="146"/>
    </row>
    <row r="8" spans="1:18" ht="15" customHeight="1">
      <c r="A8" s="147"/>
      <c r="B8" s="148"/>
      <c r="C8" s="148"/>
      <c r="D8" s="148"/>
      <c r="E8" s="149" t="s">
        <v>125</v>
      </c>
      <c r="F8" s="150"/>
      <c r="G8" s="151">
        <v>800</v>
      </c>
      <c r="H8" s="152"/>
      <c r="I8" s="153" t="s">
        <v>107</v>
      </c>
      <c r="J8" s="153" t="s">
        <v>116</v>
      </c>
      <c r="K8" s="154">
        <f>②選手情報入力!N11</f>
        <v>0</v>
      </c>
      <c r="L8" s="154"/>
      <c r="M8" s="155" t="s">
        <v>108</v>
      </c>
      <c r="N8" s="155"/>
      <c r="O8" s="156" t="s">
        <v>109</v>
      </c>
      <c r="P8" s="157">
        <f>②選手情報入力!P11</f>
        <v>0</v>
      </c>
      <c r="Q8" s="152"/>
      <c r="R8" s="158"/>
    </row>
    <row r="9" spans="1:18" ht="15" customHeight="1">
      <c r="A9" s="147"/>
      <c r="B9" s="148"/>
      <c r="C9" s="148"/>
      <c r="D9" s="148"/>
      <c r="E9" s="149" t="s">
        <v>126</v>
      </c>
      <c r="F9" s="150"/>
      <c r="G9" s="151">
        <v>600</v>
      </c>
      <c r="H9" s="152"/>
      <c r="I9" s="153" t="s">
        <v>107</v>
      </c>
      <c r="J9" s="153" t="s">
        <v>116</v>
      </c>
      <c r="K9" s="154">
        <f>②選手情報入力!N12</f>
        <v>0</v>
      </c>
      <c r="L9" s="154"/>
      <c r="M9" s="155" t="s">
        <v>108</v>
      </c>
      <c r="N9" s="155"/>
      <c r="O9" s="156" t="s">
        <v>109</v>
      </c>
      <c r="P9" s="157">
        <f>②選手情報入力!P12</f>
        <v>0</v>
      </c>
      <c r="Q9" s="152"/>
      <c r="R9" s="158"/>
    </row>
    <row r="10" spans="1:18" ht="15" customHeight="1" thickBot="1">
      <c r="A10" s="159"/>
      <c r="B10" s="160"/>
      <c r="C10" s="160"/>
      <c r="D10" s="160"/>
      <c r="E10" s="161" t="s">
        <v>127</v>
      </c>
      <c r="F10" s="162"/>
      <c r="G10" s="163">
        <v>400</v>
      </c>
      <c r="H10" s="164"/>
      <c r="I10" s="165" t="s">
        <v>107</v>
      </c>
      <c r="J10" s="165" t="s">
        <v>116</v>
      </c>
      <c r="K10" s="166">
        <f>②選手情報入力!N13</f>
        <v>0</v>
      </c>
      <c r="L10" s="166"/>
      <c r="M10" s="167" t="s">
        <v>108</v>
      </c>
      <c r="N10" s="167"/>
      <c r="O10" s="168" t="s">
        <v>109</v>
      </c>
      <c r="P10" s="164">
        <f>②選手情報入力!P13</f>
        <v>0</v>
      </c>
      <c r="Q10" s="164"/>
      <c r="R10" s="169"/>
    </row>
    <row r="11" spans="1:18" ht="20.100000000000001" customHeight="1" thickTop="1" thickBot="1">
      <c r="B11" s="170"/>
      <c r="C11" s="170"/>
      <c r="D11" s="170"/>
      <c r="E11" s="170"/>
      <c r="F11" s="170"/>
      <c r="G11" s="171"/>
      <c r="H11" s="171"/>
      <c r="I11" s="171"/>
      <c r="J11" s="171"/>
      <c r="K11" s="171"/>
      <c r="L11" s="159" t="s">
        <v>110</v>
      </c>
      <c r="M11" s="160"/>
      <c r="N11" s="160"/>
      <c r="O11" s="172"/>
      <c r="P11" s="173">
        <f>SUM(P7:R10)</f>
        <v>0</v>
      </c>
      <c r="Q11" s="164"/>
      <c r="R11" s="169"/>
    </row>
    <row r="12" spans="1:18" ht="8.1" customHeight="1" thickTop="1" thickBot="1"/>
    <row r="13" spans="1:18" ht="15.95" customHeight="1" thickBot="1">
      <c r="A13" s="174" t="s">
        <v>111</v>
      </c>
      <c r="B13" s="175"/>
      <c r="C13" s="176" t="s">
        <v>112</v>
      </c>
      <c r="D13" s="177"/>
      <c r="E13" s="177"/>
      <c r="F13" s="178"/>
      <c r="G13" s="179" t="s">
        <v>113</v>
      </c>
      <c r="H13" s="176" t="s">
        <v>114</v>
      </c>
      <c r="I13" s="180"/>
      <c r="J13" s="178" t="s">
        <v>111</v>
      </c>
      <c r="K13" s="175"/>
      <c r="L13" s="176" t="s">
        <v>112</v>
      </c>
      <c r="M13" s="177"/>
      <c r="N13" s="177"/>
      <c r="O13" s="178"/>
      <c r="P13" s="179" t="s">
        <v>113</v>
      </c>
      <c r="Q13" s="176" t="s">
        <v>114</v>
      </c>
      <c r="R13" s="180"/>
    </row>
    <row r="14" spans="1:18" ht="18.95" customHeight="1">
      <c r="A14" s="181" t="str">
        <f>IF(②選手情報入力!B9="","",②選手情報入力!B9)</f>
        <v/>
      </c>
      <c r="B14" s="182"/>
      <c r="C14" s="116" t="str">
        <f>IF(②選手情報入力!C9="","",②選手情報入力!C9)</f>
        <v/>
      </c>
      <c r="D14" s="112"/>
      <c r="E14" s="112"/>
      <c r="F14" s="117"/>
      <c r="G14" s="183" t="str">
        <f>IF(②選手情報入力!G9="","",②選手情報入力!G9)</f>
        <v/>
      </c>
      <c r="H14" s="182" t="str">
        <f>IF(②選手情報入力!H9="","",②選手情報入力!H9)</f>
        <v/>
      </c>
      <c r="I14" s="184"/>
      <c r="J14" s="185" t="str">
        <f>IF(②選手情報入力!B39="","",②選手情報入力!B39)</f>
        <v/>
      </c>
      <c r="K14" s="186"/>
      <c r="L14" s="187" t="str">
        <f>IF(②選手情報入力!C39="","",②選手情報入力!C39)</f>
        <v/>
      </c>
      <c r="M14" s="188"/>
      <c r="N14" s="188"/>
      <c r="O14" s="189"/>
      <c r="P14" s="190" t="str">
        <f>IF(②選手情報入力!G39="","",②選手情報入力!G39)</f>
        <v/>
      </c>
      <c r="Q14" s="186" t="str">
        <f>IF(②選手情報入力!H39="","",②選手情報入力!H39)</f>
        <v/>
      </c>
      <c r="R14" s="191"/>
    </row>
    <row r="15" spans="1:18" ht="18.95" customHeight="1">
      <c r="A15" s="192" t="str">
        <f>IF(②選手情報入力!B10="","",②選手情報入力!B10)</f>
        <v/>
      </c>
      <c r="B15" s="193"/>
      <c r="C15" s="194" t="str">
        <f>IF(②選手情報入力!C10="","",②選手情報入力!C10)</f>
        <v/>
      </c>
      <c r="D15" s="195"/>
      <c r="E15" s="195"/>
      <c r="F15" s="196"/>
      <c r="G15" s="197" t="str">
        <f>IF(②選手情報入力!G10="","",②選手情報入力!G10)</f>
        <v/>
      </c>
      <c r="H15" s="193" t="str">
        <f>IF(②選手情報入力!H10="","",②選手情報入力!H10)</f>
        <v/>
      </c>
      <c r="I15" s="198"/>
      <c r="J15" s="192" t="str">
        <f>IF(②選手情報入力!B40="","",②選手情報入力!B40)</f>
        <v/>
      </c>
      <c r="K15" s="193"/>
      <c r="L15" s="194" t="str">
        <f>IF(②選手情報入力!C40="","",②選手情報入力!C40)</f>
        <v/>
      </c>
      <c r="M15" s="195"/>
      <c r="N15" s="195"/>
      <c r="O15" s="196"/>
      <c r="P15" s="197" t="str">
        <f>IF(②選手情報入力!G40="","",②選手情報入力!G40)</f>
        <v/>
      </c>
      <c r="Q15" s="193" t="str">
        <f>IF(②選手情報入力!H40="","",②選手情報入力!H40)</f>
        <v/>
      </c>
      <c r="R15" s="198"/>
    </row>
    <row r="16" spans="1:18" ht="18.95" customHeight="1">
      <c r="A16" s="192" t="str">
        <f>IF(②選手情報入力!B11="","",②選手情報入力!B11)</f>
        <v/>
      </c>
      <c r="B16" s="193"/>
      <c r="C16" s="194" t="str">
        <f>IF(②選手情報入力!C11="","",②選手情報入力!C11)</f>
        <v/>
      </c>
      <c r="D16" s="195"/>
      <c r="E16" s="195"/>
      <c r="F16" s="196"/>
      <c r="G16" s="197" t="str">
        <f>IF(②選手情報入力!G11="","",②選手情報入力!G11)</f>
        <v/>
      </c>
      <c r="H16" s="193" t="str">
        <f>IF(②選手情報入力!H11="","",②選手情報入力!H11)</f>
        <v/>
      </c>
      <c r="I16" s="198"/>
      <c r="J16" s="192" t="str">
        <f>IF(②選手情報入力!B41="","",②選手情報入力!B41)</f>
        <v/>
      </c>
      <c r="K16" s="193"/>
      <c r="L16" s="194" t="str">
        <f>IF(②選手情報入力!C41="","",②選手情報入力!C41)</f>
        <v/>
      </c>
      <c r="M16" s="195"/>
      <c r="N16" s="195"/>
      <c r="O16" s="196"/>
      <c r="P16" s="197" t="str">
        <f>IF(②選手情報入力!G41="","",②選手情報入力!G41)</f>
        <v/>
      </c>
      <c r="Q16" s="193" t="str">
        <f>IF(②選手情報入力!H41="","",②選手情報入力!H41)</f>
        <v/>
      </c>
      <c r="R16" s="198"/>
    </row>
    <row r="17" spans="1:18" ht="18.95" customHeight="1">
      <c r="A17" s="192" t="str">
        <f>IF(②選手情報入力!B12="","",②選手情報入力!B12)</f>
        <v/>
      </c>
      <c r="B17" s="193"/>
      <c r="C17" s="194" t="str">
        <f>IF(②選手情報入力!C12="","",②選手情報入力!C12)</f>
        <v/>
      </c>
      <c r="D17" s="195"/>
      <c r="E17" s="195"/>
      <c r="F17" s="196"/>
      <c r="G17" s="197" t="str">
        <f>IF(②選手情報入力!G12="","",②選手情報入力!G12)</f>
        <v/>
      </c>
      <c r="H17" s="193" t="str">
        <f>IF(②選手情報入力!H12="","",②選手情報入力!H12)</f>
        <v/>
      </c>
      <c r="I17" s="198"/>
      <c r="J17" s="192" t="str">
        <f>IF(②選手情報入力!B42="","",②選手情報入力!B42)</f>
        <v/>
      </c>
      <c r="K17" s="193"/>
      <c r="L17" s="194" t="str">
        <f>IF(②選手情報入力!C42="","",②選手情報入力!C42)</f>
        <v/>
      </c>
      <c r="M17" s="195"/>
      <c r="N17" s="195"/>
      <c r="O17" s="196"/>
      <c r="P17" s="197" t="str">
        <f>IF(②選手情報入力!G42="","",②選手情報入力!G42)</f>
        <v/>
      </c>
      <c r="Q17" s="193" t="str">
        <f>IF(②選手情報入力!H42="","",②選手情報入力!H42)</f>
        <v/>
      </c>
      <c r="R17" s="198"/>
    </row>
    <row r="18" spans="1:18" ht="18.95" customHeight="1">
      <c r="A18" s="192" t="str">
        <f>IF(②選手情報入力!B13="","",②選手情報入力!B13)</f>
        <v/>
      </c>
      <c r="B18" s="193"/>
      <c r="C18" s="194" t="str">
        <f>IF(②選手情報入力!C13="","",②選手情報入力!C13)</f>
        <v/>
      </c>
      <c r="D18" s="195"/>
      <c r="E18" s="195"/>
      <c r="F18" s="196"/>
      <c r="G18" s="197" t="str">
        <f>IF(②選手情報入力!G13="","",②選手情報入力!G13)</f>
        <v/>
      </c>
      <c r="H18" s="193" t="str">
        <f>IF(②選手情報入力!H13="","",②選手情報入力!H13)</f>
        <v/>
      </c>
      <c r="I18" s="198"/>
      <c r="J18" s="192" t="str">
        <f>IF(②選手情報入力!B43="","",②選手情報入力!B43)</f>
        <v/>
      </c>
      <c r="K18" s="193"/>
      <c r="L18" s="194" t="str">
        <f>IF(②選手情報入力!C43="","",②選手情報入力!C43)</f>
        <v/>
      </c>
      <c r="M18" s="195"/>
      <c r="N18" s="195"/>
      <c r="O18" s="196"/>
      <c r="P18" s="197" t="str">
        <f>IF(②選手情報入力!G43="","",②選手情報入力!G43)</f>
        <v/>
      </c>
      <c r="Q18" s="193" t="str">
        <f>IF(②選手情報入力!H43="","",②選手情報入力!H43)</f>
        <v/>
      </c>
      <c r="R18" s="198"/>
    </row>
    <row r="19" spans="1:18" ht="18.95" customHeight="1">
      <c r="A19" s="192" t="str">
        <f>IF(②選手情報入力!B14="","",②選手情報入力!B14)</f>
        <v/>
      </c>
      <c r="B19" s="193"/>
      <c r="C19" s="194" t="str">
        <f>IF(②選手情報入力!C14="","",②選手情報入力!C14)</f>
        <v/>
      </c>
      <c r="D19" s="195"/>
      <c r="E19" s="195"/>
      <c r="F19" s="196"/>
      <c r="G19" s="197" t="str">
        <f>IF(②選手情報入力!G14="","",②選手情報入力!G14)</f>
        <v/>
      </c>
      <c r="H19" s="193" t="str">
        <f>IF(②選手情報入力!H14="","",②選手情報入力!H14)</f>
        <v/>
      </c>
      <c r="I19" s="198"/>
      <c r="J19" s="192" t="str">
        <f>IF(②選手情報入力!B44="","",②選手情報入力!B44)</f>
        <v/>
      </c>
      <c r="K19" s="193"/>
      <c r="L19" s="194" t="str">
        <f>IF(②選手情報入力!C44="","",②選手情報入力!C44)</f>
        <v/>
      </c>
      <c r="M19" s="195"/>
      <c r="N19" s="195"/>
      <c r="O19" s="196"/>
      <c r="P19" s="197" t="str">
        <f>IF(②選手情報入力!G44="","",②選手情報入力!G44)</f>
        <v/>
      </c>
      <c r="Q19" s="193" t="str">
        <f>IF(②選手情報入力!H44="","",②選手情報入力!H44)</f>
        <v/>
      </c>
      <c r="R19" s="198"/>
    </row>
    <row r="20" spans="1:18" ht="18.95" customHeight="1">
      <c r="A20" s="192" t="str">
        <f>IF(②選手情報入力!B15="","",②選手情報入力!B15)</f>
        <v/>
      </c>
      <c r="B20" s="193"/>
      <c r="C20" s="194" t="str">
        <f>IF(②選手情報入力!C15="","",②選手情報入力!C15)</f>
        <v/>
      </c>
      <c r="D20" s="195"/>
      <c r="E20" s="195"/>
      <c r="F20" s="196"/>
      <c r="G20" s="197" t="str">
        <f>IF(②選手情報入力!G15="","",②選手情報入力!G15)</f>
        <v/>
      </c>
      <c r="H20" s="193" t="str">
        <f>IF(②選手情報入力!H15="","",②選手情報入力!H15)</f>
        <v/>
      </c>
      <c r="I20" s="198"/>
      <c r="J20" s="192" t="str">
        <f>IF(②選手情報入力!B45="","",②選手情報入力!B45)</f>
        <v/>
      </c>
      <c r="K20" s="193"/>
      <c r="L20" s="194" t="str">
        <f>IF(②選手情報入力!C45="","",②選手情報入力!C45)</f>
        <v/>
      </c>
      <c r="M20" s="195"/>
      <c r="N20" s="195"/>
      <c r="O20" s="196"/>
      <c r="P20" s="197" t="str">
        <f>IF(②選手情報入力!G45="","",②選手情報入力!G45)</f>
        <v/>
      </c>
      <c r="Q20" s="193" t="str">
        <f>IF(②選手情報入力!H45="","",②選手情報入力!H45)</f>
        <v/>
      </c>
      <c r="R20" s="198"/>
    </row>
    <row r="21" spans="1:18" ht="18.95" customHeight="1">
      <c r="A21" s="192" t="str">
        <f>IF(②選手情報入力!B16="","",②選手情報入力!B16)</f>
        <v/>
      </c>
      <c r="B21" s="193"/>
      <c r="C21" s="194" t="str">
        <f>IF(②選手情報入力!C16="","",②選手情報入力!C16)</f>
        <v/>
      </c>
      <c r="D21" s="195"/>
      <c r="E21" s="195"/>
      <c r="F21" s="196"/>
      <c r="G21" s="197" t="str">
        <f>IF(②選手情報入力!G16="","",②選手情報入力!G16)</f>
        <v/>
      </c>
      <c r="H21" s="193" t="str">
        <f>IF(②選手情報入力!H16="","",②選手情報入力!H16)</f>
        <v/>
      </c>
      <c r="I21" s="198"/>
      <c r="J21" s="192" t="str">
        <f>IF(②選手情報入力!B46="","",②選手情報入力!B46)</f>
        <v/>
      </c>
      <c r="K21" s="193"/>
      <c r="L21" s="194" t="str">
        <f>IF(②選手情報入力!C46="","",②選手情報入力!C46)</f>
        <v/>
      </c>
      <c r="M21" s="195"/>
      <c r="N21" s="195"/>
      <c r="O21" s="196"/>
      <c r="P21" s="197" t="str">
        <f>IF(②選手情報入力!G46="","",②選手情報入力!G46)</f>
        <v/>
      </c>
      <c r="Q21" s="193" t="str">
        <f>IF(②選手情報入力!H46="","",②選手情報入力!H46)</f>
        <v/>
      </c>
      <c r="R21" s="198"/>
    </row>
    <row r="22" spans="1:18" ht="18.95" customHeight="1">
      <c r="A22" s="192" t="str">
        <f>IF(②選手情報入力!B17="","",②選手情報入力!B17)</f>
        <v/>
      </c>
      <c r="B22" s="193"/>
      <c r="C22" s="194" t="str">
        <f>IF(②選手情報入力!C17="","",②選手情報入力!C17)</f>
        <v/>
      </c>
      <c r="D22" s="195"/>
      <c r="E22" s="195"/>
      <c r="F22" s="196"/>
      <c r="G22" s="197" t="str">
        <f>IF(②選手情報入力!G17="","",②選手情報入力!G17)</f>
        <v/>
      </c>
      <c r="H22" s="193" t="str">
        <f>IF(②選手情報入力!H17="","",②選手情報入力!H17)</f>
        <v/>
      </c>
      <c r="I22" s="198"/>
      <c r="J22" s="192" t="str">
        <f>IF(②選手情報入力!B47="","",②選手情報入力!B47)</f>
        <v/>
      </c>
      <c r="K22" s="193"/>
      <c r="L22" s="194" t="str">
        <f>IF(②選手情報入力!C47="","",②選手情報入力!C47)</f>
        <v/>
      </c>
      <c r="M22" s="195"/>
      <c r="N22" s="195"/>
      <c r="O22" s="196"/>
      <c r="P22" s="197" t="str">
        <f>IF(②選手情報入力!G47="","",②選手情報入力!G47)</f>
        <v/>
      </c>
      <c r="Q22" s="193" t="str">
        <f>IF(②選手情報入力!H47="","",②選手情報入力!H47)</f>
        <v/>
      </c>
      <c r="R22" s="198"/>
    </row>
    <row r="23" spans="1:18" ht="18.95" customHeight="1" thickBot="1">
      <c r="A23" s="199" t="str">
        <f>IF(②選手情報入力!B18="","",②選手情報入力!B18)</f>
        <v/>
      </c>
      <c r="B23" s="200"/>
      <c r="C23" s="201" t="str">
        <f>IF(②選手情報入力!C18="","",②選手情報入力!C18)</f>
        <v/>
      </c>
      <c r="D23" s="202"/>
      <c r="E23" s="202"/>
      <c r="F23" s="203"/>
      <c r="G23" s="204" t="str">
        <f>IF(②選手情報入力!G18="","",②選手情報入力!G18)</f>
        <v/>
      </c>
      <c r="H23" s="200" t="str">
        <f>IF(②選手情報入力!H18="","",②選手情報入力!H18)</f>
        <v/>
      </c>
      <c r="I23" s="205"/>
      <c r="J23" s="199" t="str">
        <f>IF(②選手情報入力!B48="","",②選手情報入力!B48)</f>
        <v/>
      </c>
      <c r="K23" s="200"/>
      <c r="L23" s="201" t="str">
        <f>IF(②選手情報入力!C48="","",②選手情報入力!C48)</f>
        <v/>
      </c>
      <c r="M23" s="202"/>
      <c r="N23" s="202"/>
      <c r="O23" s="203"/>
      <c r="P23" s="204" t="str">
        <f>IF(②選手情報入力!G48="","",②選手情報入力!G48)</f>
        <v/>
      </c>
      <c r="Q23" s="200" t="str">
        <f>IF(②選手情報入力!H48="","",②選手情報入力!H48)</f>
        <v/>
      </c>
      <c r="R23" s="205"/>
    </row>
    <row r="24" spans="1:18" ht="18.95" customHeight="1">
      <c r="A24" s="181" t="str">
        <f>IF(②選手情報入力!B19="","",②選手情報入力!B19)</f>
        <v/>
      </c>
      <c r="B24" s="182"/>
      <c r="C24" s="116" t="str">
        <f>IF(②選手情報入力!C19="","",②選手情報入力!C19)</f>
        <v/>
      </c>
      <c r="D24" s="112"/>
      <c r="E24" s="112"/>
      <c r="F24" s="117"/>
      <c r="G24" s="183" t="str">
        <f>IF(②選手情報入力!G19="","",②選手情報入力!G19)</f>
        <v/>
      </c>
      <c r="H24" s="182" t="str">
        <f>IF(②選手情報入力!H19="","",②選手情報入力!H19)</f>
        <v/>
      </c>
      <c r="I24" s="184"/>
      <c r="J24" s="181" t="str">
        <f>IF(②選手情報入力!B49="","",②選手情報入力!B49)</f>
        <v/>
      </c>
      <c r="K24" s="182"/>
      <c r="L24" s="116" t="str">
        <f>IF(②選手情報入力!C49="","",②選手情報入力!C49)</f>
        <v/>
      </c>
      <c r="M24" s="112"/>
      <c r="N24" s="112"/>
      <c r="O24" s="117"/>
      <c r="P24" s="183" t="str">
        <f>IF(②選手情報入力!G49="","",②選手情報入力!G49)</f>
        <v/>
      </c>
      <c r="Q24" s="182" t="str">
        <f>IF(②選手情報入力!H49="","",②選手情報入力!H49)</f>
        <v/>
      </c>
      <c r="R24" s="184"/>
    </row>
    <row r="25" spans="1:18" ht="18.95" customHeight="1">
      <c r="A25" s="192" t="str">
        <f>IF(②選手情報入力!B20="","",②選手情報入力!B20)</f>
        <v/>
      </c>
      <c r="B25" s="193"/>
      <c r="C25" s="194" t="str">
        <f>IF(②選手情報入力!C20="","",②選手情報入力!C20)</f>
        <v/>
      </c>
      <c r="D25" s="195"/>
      <c r="E25" s="195"/>
      <c r="F25" s="196"/>
      <c r="G25" s="197" t="str">
        <f>IF(②選手情報入力!G20="","",②選手情報入力!G20)</f>
        <v/>
      </c>
      <c r="H25" s="193" t="str">
        <f>IF(②選手情報入力!H20="","",②選手情報入力!H20)</f>
        <v/>
      </c>
      <c r="I25" s="198"/>
      <c r="J25" s="189" t="str">
        <f>IF(②選手情報入力!B50="","",②選手情報入力!B50)</f>
        <v/>
      </c>
      <c r="K25" s="186"/>
      <c r="L25" s="187" t="str">
        <f>IF(②選手情報入力!C50="","",②選手情報入力!C50)</f>
        <v/>
      </c>
      <c r="M25" s="188"/>
      <c r="N25" s="188"/>
      <c r="O25" s="189"/>
      <c r="P25" s="190" t="str">
        <f>IF(②選手情報入力!G50="","",②選手情報入力!G50)</f>
        <v/>
      </c>
      <c r="Q25" s="186" t="str">
        <f>IF(②選手情報入力!H50="","",②選手情報入力!H50)</f>
        <v/>
      </c>
      <c r="R25" s="191"/>
    </row>
    <row r="26" spans="1:18" ht="18.95" customHeight="1">
      <c r="A26" s="192" t="str">
        <f>IF(②選手情報入力!B21="","",②選手情報入力!B21)</f>
        <v/>
      </c>
      <c r="B26" s="193"/>
      <c r="C26" s="194" t="str">
        <f>IF(②選手情報入力!C21="","",②選手情報入力!C21)</f>
        <v/>
      </c>
      <c r="D26" s="195"/>
      <c r="E26" s="195"/>
      <c r="F26" s="196"/>
      <c r="G26" s="197" t="str">
        <f>IF(②選手情報入力!G21="","",②選手情報入力!G21)</f>
        <v/>
      </c>
      <c r="H26" s="193" t="str">
        <f>IF(②選手情報入力!H21="","",②選手情報入力!H21)</f>
        <v/>
      </c>
      <c r="I26" s="198"/>
      <c r="J26" s="196" t="str">
        <f>IF(②選手情報入力!B51="","",②選手情報入力!B51)</f>
        <v/>
      </c>
      <c r="K26" s="193"/>
      <c r="L26" s="194" t="str">
        <f>IF(②選手情報入力!C51="","",②選手情報入力!C51)</f>
        <v/>
      </c>
      <c r="M26" s="195"/>
      <c r="N26" s="195"/>
      <c r="O26" s="196"/>
      <c r="P26" s="197" t="str">
        <f>IF(②選手情報入力!G51="","",②選手情報入力!G51)</f>
        <v/>
      </c>
      <c r="Q26" s="193" t="str">
        <f>IF(②選手情報入力!H51="","",②選手情報入力!H51)</f>
        <v/>
      </c>
      <c r="R26" s="198"/>
    </row>
    <row r="27" spans="1:18" ht="18.95" customHeight="1">
      <c r="A27" s="192" t="str">
        <f>IF(②選手情報入力!B22="","",②選手情報入力!B22)</f>
        <v/>
      </c>
      <c r="B27" s="193"/>
      <c r="C27" s="194" t="str">
        <f>IF(②選手情報入力!C22="","",②選手情報入力!C22)</f>
        <v/>
      </c>
      <c r="D27" s="195"/>
      <c r="E27" s="195"/>
      <c r="F27" s="196"/>
      <c r="G27" s="197" t="str">
        <f>IF(②選手情報入力!G22="","",②選手情報入力!G22)</f>
        <v/>
      </c>
      <c r="H27" s="193" t="str">
        <f>IF(②選手情報入力!H22="","",②選手情報入力!H22)</f>
        <v/>
      </c>
      <c r="I27" s="198"/>
      <c r="J27" s="196" t="str">
        <f>IF(②選手情報入力!B52="","",②選手情報入力!B52)</f>
        <v/>
      </c>
      <c r="K27" s="193"/>
      <c r="L27" s="194" t="str">
        <f>IF(②選手情報入力!C52="","",②選手情報入力!C52)</f>
        <v/>
      </c>
      <c r="M27" s="195"/>
      <c r="N27" s="195"/>
      <c r="O27" s="196"/>
      <c r="P27" s="197" t="str">
        <f>IF(②選手情報入力!G52="","",②選手情報入力!G52)</f>
        <v/>
      </c>
      <c r="Q27" s="193" t="str">
        <f>IF(②選手情報入力!H52="","",②選手情報入力!H52)</f>
        <v/>
      </c>
      <c r="R27" s="198"/>
    </row>
    <row r="28" spans="1:18" ht="18.95" customHeight="1">
      <c r="A28" s="192" t="str">
        <f>IF(②選手情報入力!B23="","",②選手情報入力!B23)</f>
        <v/>
      </c>
      <c r="B28" s="193"/>
      <c r="C28" s="194" t="str">
        <f>IF(②選手情報入力!C23="","",②選手情報入力!C23)</f>
        <v/>
      </c>
      <c r="D28" s="195"/>
      <c r="E28" s="195"/>
      <c r="F28" s="196"/>
      <c r="G28" s="197" t="str">
        <f>IF(②選手情報入力!G23="","",②選手情報入力!G23)</f>
        <v/>
      </c>
      <c r="H28" s="193" t="str">
        <f>IF(②選手情報入力!H23="","",②選手情報入力!H23)</f>
        <v/>
      </c>
      <c r="I28" s="198"/>
      <c r="J28" s="196" t="str">
        <f>IF(②選手情報入力!B53="","",②選手情報入力!B53)</f>
        <v/>
      </c>
      <c r="K28" s="193"/>
      <c r="L28" s="194" t="str">
        <f>IF(②選手情報入力!C53="","",②選手情報入力!C53)</f>
        <v/>
      </c>
      <c r="M28" s="195"/>
      <c r="N28" s="195"/>
      <c r="O28" s="196"/>
      <c r="P28" s="197" t="str">
        <f>IF(②選手情報入力!G53="","",②選手情報入力!G53)</f>
        <v/>
      </c>
      <c r="Q28" s="193" t="str">
        <f>IF(②選手情報入力!H53="","",②選手情報入力!H53)</f>
        <v/>
      </c>
      <c r="R28" s="198"/>
    </row>
    <row r="29" spans="1:18" ht="18.95" customHeight="1">
      <c r="A29" s="192" t="str">
        <f>IF(②選手情報入力!B24="","",②選手情報入力!B24)</f>
        <v/>
      </c>
      <c r="B29" s="193"/>
      <c r="C29" s="194" t="str">
        <f>IF(②選手情報入力!C24="","",②選手情報入力!C24)</f>
        <v/>
      </c>
      <c r="D29" s="195"/>
      <c r="E29" s="195"/>
      <c r="F29" s="196"/>
      <c r="G29" s="197" t="str">
        <f>IF(②選手情報入力!G24="","",②選手情報入力!G24)</f>
        <v/>
      </c>
      <c r="H29" s="193" t="str">
        <f>IF(②選手情報入力!H24="","",②選手情報入力!H24)</f>
        <v/>
      </c>
      <c r="I29" s="198"/>
      <c r="J29" s="196" t="str">
        <f>IF(②選手情報入力!B54="","",②選手情報入力!B54)</f>
        <v/>
      </c>
      <c r="K29" s="193"/>
      <c r="L29" s="194" t="str">
        <f>IF(②選手情報入力!C54="","",②選手情報入力!C54)</f>
        <v/>
      </c>
      <c r="M29" s="195"/>
      <c r="N29" s="195"/>
      <c r="O29" s="196"/>
      <c r="P29" s="197" t="str">
        <f>IF(②選手情報入力!G54="","",②選手情報入力!G54)</f>
        <v/>
      </c>
      <c r="Q29" s="193" t="str">
        <f>IF(②選手情報入力!H54="","",②選手情報入力!H54)</f>
        <v/>
      </c>
      <c r="R29" s="198"/>
    </row>
    <row r="30" spans="1:18" ht="18.95" customHeight="1">
      <c r="A30" s="192" t="str">
        <f>IF(②選手情報入力!B25="","",②選手情報入力!B25)</f>
        <v/>
      </c>
      <c r="B30" s="193"/>
      <c r="C30" s="194" t="str">
        <f>IF(②選手情報入力!C25="","",②選手情報入力!C25)</f>
        <v/>
      </c>
      <c r="D30" s="195"/>
      <c r="E30" s="195"/>
      <c r="F30" s="196"/>
      <c r="G30" s="197" t="str">
        <f>IF(②選手情報入力!G25="","",②選手情報入力!G25)</f>
        <v/>
      </c>
      <c r="H30" s="193" t="str">
        <f>IF(②選手情報入力!H25="","",②選手情報入力!H25)</f>
        <v/>
      </c>
      <c r="I30" s="198"/>
      <c r="J30" s="196" t="str">
        <f>IF(②選手情報入力!B55="","",②選手情報入力!B55)</f>
        <v/>
      </c>
      <c r="K30" s="193"/>
      <c r="L30" s="194" t="str">
        <f>IF(②選手情報入力!C55="","",②選手情報入力!C55)</f>
        <v/>
      </c>
      <c r="M30" s="195"/>
      <c r="N30" s="195"/>
      <c r="O30" s="196"/>
      <c r="P30" s="197" t="str">
        <f>IF(②選手情報入力!G55="","",②選手情報入力!G55)</f>
        <v/>
      </c>
      <c r="Q30" s="193" t="str">
        <f>IF(②選手情報入力!H55="","",②選手情報入力!H55)</f>
        <v/>
      </c>
      <c r="R30" s="198"/>
    </row>
    <row r="31" spans="1:18" ht="18.95" customHeight="1">
      <c r="A31" s="192" t="str">
        <f>IF(②選手情報入力!B26="","",②選手情報入力!B26)</f>
        <v/>
      </c>
      <c r="B31" s="193"/>
      <c r="C31" s="194" t="str">
        <f>IF(②選手情報入力!C26="","",②選手情報入力!C26)</f>
        <v/>
      </c>
      <c r="D31" s="195"/>
      <c r="E31" s="195"/>
      <c r="F31" s="196"/>
      <c r="G31" s="197" t="str">
        <f>IF(②選手情報入力!G26="","",②選手情報入力!G26)</f>
        <v/>
      </c>
      <c r="H31" s="193" t="str">
        <f>IF(②選手情報入力!H26="","",②選手情報入力!H26)</f>
        <v/>
      </c>
      <c r="I31" s="198"/>
      <c r="J31" s="196" t="str">
        <f>IF(②選手情報入力!B56="","",②選手情報入力!B56)</f>
        <v/>
      </c>
      <c r="K31" s="193"/>
      <c r="L31" s="194" t="str">
        <f>IF(②選手情報入力!C56="","",②選手情報入力!C56)</f>
        <v/>
      </c>
      <c r="M31" s="195"/>
      <c r="N31" s="195"/>
      <c r="O31" s="196"/>
      <c r="P31" s="197" t="str">
        <f>IF(②選手情報入力!G56="","",②選手情報入力!G56)</f>
        <v/>
      </c>
      <c r="Q31" s="193" t="str">
        <f>IF(②選手情報入力!H56="","",②選手情報入力!H56)</f>
        <v/>
      </c>
      <c r="R31" s="198"/>
    </row>
    <row r="32" spans="1:18" ht="18.95" customHeight="1">
      <c r="A32" s="192" t="str">
        <f>IF(②選手情報入力!B27="","",②選手情報入力!B27)</f>
        <v/>
      </c>
      <c r="B32" s="193"/>
      <c r="C32" s="194" t="str">
        <f>IF(②選手情報入力!C27="","",②選手情報入力!C27)</f>
        <v/>
      </c>
      <c r="D32" s="195"/>
      <c r="E32" s="195"/>
      <c r="F32" s="196"/>
      <c r="G32" s="197" t="str">
        <f>IF(②選手情報入力!G27="","",②選手情報入力!G27)</f>
        <v/>
      </c>
      <c r="H32" s="193" t="str">
        <f>IF(②選手情報入力!H27="","",②選手情報入力!H27)</f>
        <v/>
      </c>
      <c r="I32" s="198"/>
      <c r="J32" s="196" t="str">
        <f>IF(②選手情報入力!B57="","",②選手情報入力!B57)</f>
        <v/>
      </c>
      <c r="K32" s="193"/>
      <c r="L32" s="194" t="str">
        <f>IF(②選手情報入力!C57="","",②選手情報入力!C57)</f>
        <v/>
      </c>
      <c r="M32" s="195"/>
      <c r="N32" s="195"/>
      <c r="O32" s="196"/>
      <c r="P32" s="197" t="str">
        <f>IF(②選手情報入力!G57="","",②選手情報入力!G57)</f>
        <v/>
      </c>
      <c r="Q32" s="193" t="str">
        <f>IF(②選手情報入力!H57="","",②選手情報入力!H57)</f>
        <v/>
      </c>
      <c r="R32" s="198"/>
    </row>
    <row r="33" spans="1:18" ht="18.95" customHeight="1" thickBot="1">
      <c r="A33" s="199" t="str">
        <f>IF(②選手情報入力!B28="","",②選手情報入力!B28)</f>
        <v/>
      </c>
      <c r="B33" s="200"/>
      <c r="C33" s="201" t="str">
        <f>IF(②選手情報入力!C28="","",②選手情報入力!C28)</f>
        <v/>
      </c>
      <c r="D33" s="202"/>
      <c r="E33" s="202"/>
      <c r="F33" s="203"/>
      <c r="G33" s="204" t="str">
        <f>IF(②選手情報入力!G28="","",②選手情報入力!G28)</f>
        <v/>
      </c>
      <c r="H33" s="200" t="str">
        <f>IF(②選手情報入力!H28="","",②選手情報入力!H28)</f>
        <v/>
      </c>
      <c r="I33" s="205"/>
      <c r="J33" s="203" t="str">
        <f>IF(②選手情報入力!B58="","",②選手情報入力!B58)</f>
        <v/>
      </c>
      <c r="K33" s="200"/>
      <c r="L33" s="201" t="str">
        <f>IF(②選手情報入力!C58="","",②選手情報入力!C58)</f>
        <v/>
      </c>
      <c r="M33" s="202"/>
      <c r="N33" s="202"/>
      <c r="O33" s="203"/>
      <c r="P33" s="204" t="str">
        <f>IF(②選手情報入力!G58="","",②選手情報入力!G58)</f>
        <v/>
      </c>
      <c r="Q33" s="200" t="str">
        <f>IF(②選手情報入力!H58="","",②選手情報入力!H58)</f>
        <v/>
      </c>
      <c r="R33" s="205"/>
    </row>
    <row r="34" spans="1:18" ht="18.95" customHeight="1">
      <c r="A34" s="181" t="str">
        <f>IF(②選手情報入力!B29="","",②選手情報入力!B29)</f>
        <v/>
      </c>
      <c r="B34" s="182"/>
      <c r="C34" s="116" t="str">
        <f>IF(②選手情報入力!C29="","",②選手情報入力!C29)</f>
        <v/>
      </c>
      <c r="D34" s="112"/>
      <c r="E34" s="112"/>
      <c r="F34" s="117"/>
      <c r="G34" s="183" t="str">
        <f>IF(②選手情報入力!G29="","",②選手情報入力!G29)</f>
        <v/>
      </c>
      <c r="H34" s="182" t="str">
        <f>IF(②選手情報入力!H29="","",②選手情報入力!H29)</f>
        <v/>
      </c>
      <c r="I34" s="184"/>
      <c r="J34" s="206" t="str">
        <f>IF(②選手情報入力!B59="","",②選手情報入力!B59)</f>
        <v/>
      </c>
      <c r="K34" s="207"/>
      <c r="L34" s="208" t="str">
        <f>IF(②選手情報入力!C59="","",②選手情報入力!C59)</f>
        <v/>
      </c>
      <c r="M34" s="209"/>
      <c r="N34" s="209"/>
      <c r="O34" s="206"/>
      <c r="P34" s="210" t="str">
        <f>IF(②選手情報入力!G59="","",②選手情報入力!G59)</f>
        <v/>
      </c>
      <c r="Q34" s="207" t="str">
        <f>IF(②選手情報入力!H59="","",②選手情報入力!H59)</f>
        <v/>
      </c>
      <c r="R34" s="211"/>
    </row>
    <row r="35" spans="1:18" ht="18.95" customHeight="1">
      <c r="A35" s="192" t="str">
        <f>IF(②選手情報入力!B30="","",②選手情報入力!B30)</f>
        <v/>
      </c>
      <c r="B35" s="193"/>
      <c r="C35" s="194" t="str">
        <f>IF(②選手情報入力!C30="","",②選手情報入力!C30)</f>
        <v/>
      </c>
      <c r="D35" s="195"/>
      <c r="E35" s="195"/>
      <c r="F35" s="196"/>
      <c r="G35" s="197" t="str">
        <f>IF(②選手情報入力!G30="","",②選手情報入力!G30)</f>
        <v/>
      </c>
      <c r="H35" s="193" t="str">
        <f>IF(②選手情報入力!H30="","",②選手情報入力!H30)</f>
        <v/>
      </c>
      <c r="I35" s="198"/>
      <c r="J35" s="192" t="str">
        <f>IF(②選手情報入力!B60="","",②選手情報入力!B60)</f>
        <v/>
      </c>
      <c r="K35" s="193"/>
      <c r="L35" s="194" t="str">
        <f>IF(②選手情報入力!C60="","",②選手情報入力!C60)</f>
        <v/>
      </c>
      <c r="M35" s="195"/>
      <c r="N35" s="195"/>
      <c r="O35" s="196"/>
      <c r="P35" s="197" t="str">
        <f>IF(②選手情報入力!G60="","",②選手情報入力!G60)</f>
        <v/>
      </c>
      <c r="Q35" s="193" t="str">
        <f>IF(②選手情報入力!H60="","",②選手情報入力!H60)</f>
        <v/>
      </c>
      <c r="R35" s="198"/>
    </row>
    <row r="36" spans="1:18" ht="18.95" customHeight="1">
      <c r="A36" s="192" t="str">
        <f>IF(②選手情報入力!B31="","",②選手情報入力!B31)</f>
        <v/>
      </c>
      <c r="B36" s="193"/>
      <c r="C36" s="194" t="str">
        <f>IF(②選手情報入力!C31="","",②選手情報入力!C31)</f>
        <v/>
      </c>
      <c r="D36" s="195"/>
      <c r="E36" s="195"/>
      <c r="F36" s="196"/>
      <c r="G36" s="197" t="str">
        <f>IF(②選手情報入力!G31="","",②選手情報入力!G31)</f>
        <v/>
      </c>
      <c r="H36" s="193" t="str">
        <f>IF(②選手情報入力!H31="","",②選手情報入力!H31)</f>
        <v/>
      </c>
      <c r="I36" s="198"/>
      <c r="J36" s="192" t="str">
        <f>IF(②選手情報入力!B61="","",②選手情報入力!B61)</f>
        <v/>
      </c>
      <c r="K36" s="193"/>
      <c r="L36" s="194" t="str">
        <f>IF(②選手情報入力!C61="","",②選手情報入力!C61)</f>
        <v/>
      </c>
      <c r="M36" s="195"/>
      <c r="N36" s="195"/>
      <c r="O36" s="196"/>
      <c r="P36" s="197" t="str">
        <f>IF(②選手情報入力!G61="","",②選手情報入力!G61)</f>
        <v/>
      </c>
      <c r="Q36" s="193" t="str">
        <f>IF(②選手情報入力!H61="","",②選手情報入力!H61)</f>
        <v/>
      </c>
      <c r="R36" s="198"/>
    </row>
    <row r="37" spans="1:18" ht="18.95" customHeight="1">
      <c r="A37" s="192" t="str">
        <f>IF(②選手情報入力!B32="","",②選手情報入力!B32)</f>
        <v/>
      </c>
      <c r="B37" s="193"/>
      <c r="C37" s="194" t="str">
        <f>IF(②選手情報入力!C32="","",②選手情報入力!C32)</f>
        <v/>
      </c>
      <c r="D37" s="195"/>
      <c r="E37" s="195"/>
      <c r="F37" s="196"/>
      <c r="G37" s="197" t="str">
        <f>IF(②選手情報入力!G32="","",②選手情報入力!G32)</f>
        <v/>
      </c>
      <c r="H37" s="193" t="str">
        <f>IF(②選手情報入力!H32="","",②選手情報入力!H32)</f>
        <v/>
      </c>
      <c r="I37" s="198"/>
      <c r="J37" s="192" t="str">
        <f>IF(②選手情報入力!B62="","",②選手情報入力!B62)</f>
        <v/>
      </c>
      <c r="K37" s="193"/>
      <c r="L37" s="194" t="str">
        <f>IF(②選手情報入力!C62="","",②選手情報入力!C62)</f>
        <v/>
      </c>
      <c r="M37" s="195"/>
      <c r="N37" s="195"/>
      <c r="O37" s="196"/>
      <c r="P37" s="197" t="str">
        <f>IF(②選手情報入力!G62="","",②選手情報入力!G62)</f>
        <v/>
      </c>
      <c r="Q37" s="193" t="str">
        <f>IF(②選手情報入力!H62="","",②選手情報入力!H62)</f>
        <v/>
      </c>
      <c r="R37" s="198"/>
    </row>
    <row r="38" spans="1:18" ht="18.95" customHeight="1">
      <c r="A38" s="192" t="str">
        <f>IF(②選手情報入力!B33="","",②選手情報入力!B33)</f>
        <v/>
      </c>
      <c r="B38" s="193"/>
      <c r="C38" s="194" t="str">
        <f>IF(②選手情報入力!C33="","",②選手情報入力!C33)</f>
        <v/>
      </c>
      <c r="D38" s="195"/>
      <c r="E38" s="195"/>
      <c r="F38" s="196"/>
      <c r="G38" s="197" t="str">
        <f>IF(②選手情報入力!G33="","",②選手情報入力!G33)</f>
        <v/>
      </c>
      <c r="H38" s="193" t="str">
        <f>IF(②選手情報入力!H33="","",②選手情報入力!H33)</f>
        <v/>
      </c>
      <c r="I38" s="198"/>
      <c r="J38" s="192" t="str">
        <f>IF(②選手情報入力!B63="","",②選手情報入力!B63)</f>
        <v/>
      </c>
      <c r="K38" s="193"/>
      <c r="L38" s="194" t="str">
        <f>IF(②選手情報入力!C63="","",②選手情報入力!C63)</f>
        <v/>
      </c>
      <c r="M38" s="195"/>
      <c r="N38" s="195"/>
      <c r="O38" s="196"/>
      <c r="P38" s="197" t="str">
        <f>IF(②選手情報入力!G63="","",②選手情報入力!G63)</f>
        <v/>
      </c>
      <c r="Q38" s="193" t="str">
        <f>IF(②選手情報入力!H63="","",②選手情報入力!H63)</f>
        <v/>
      </c>
      <c r="R38" s="198"/>
    </row>
    <row r="39" spans="1:18" ht="18.95" customHeight="1">
      <c r="A39" s="192" t="str">
        <f>IF(②選手情報入力!B34="","",②選手情報入力!B34)</f>
        <v/>
      </c>
      <c r="B39" s="193"/>
      <c r="C39" s="194" t="str">
        <f>IF(②選手情報入力!C34="","",②選手情報入力!C34)</f>
        <v/>
      </c>
      <c r="D39" s="195"/>
      <c r="E39" s="195"/>
      <c r="F39" s="196"/>
      <c r="G39" s="197" t="str">
        <f>IF(②選手情報入力!G34="","",②選手情報入力!G34)</f>
        <v/>
      </c>
      <c r="H39" s="193" t="str">
        <f>IF(②選手情報入力!H34="","",②選手情報入力!H34)</f>
        <v/>
      </c>
      <c r="I39" s="198"/>
      <c r="J39" s="192" t="str">
        <f>IF(②選手情報入力!B64="","",②選手情報入力!B64)</f>
        <v/>
      </c>
      <c r="K39" s="193"/>
      <c r="L39" s="194" t="str">
        <f>IF(②選手情報入力!C64="","",②選手情報入力!C64)</f>
        <v/>
      </c>
      <c r="M39" s="195"/>
      <c r="N39" s="195"/>
      <c r="O39" s="196"/>
      <c r="P39" s="197" t="str">
        <f>IF(②選手情報入力!G64="","",②選手情報入力!G64)</f>
        <v/>
      </c>
      <c r="Q39" s="193" t="str">
        <f>IF(②選手情報入力!H64="","",②選手情報入力!H64)</f>
        <v/>
      </c>
      <c r="R39" s="198"/>
    </row>
    <row r="40" spans="1:18" ht="18.95" customHeight="1">
      <c r="A40" s="192" t="str">
        <f>IF(②選手情報入力!B35="","",②選手情報入力!B35)</f>
        <v/>
      </c>
      <c r="B40" s="193"/>
      <c r="C40" s="194" t="str">
        <f>IF(②選手情報入力!C35="","",②選手情報入力!C35)</f>
        <v/>
      </c>
      <c r="D40" s="195"/>
      <c r="E40" s="195"/>
      <c r="F40" s="196"/>
      <c r="G40" s="197" t="str">
        <f>IF(②選手情報入力!G35="","",②選手情報入力!G35)</f>
        <v/>
      </c>
      <c r="H40" s="193" t="str">
        <f>IF(②選手情報入力!H35="","",②選手情報入力!H35)</f>
        <v/>
      </c>
      <c r="I40" s="198"/>
      <c r="J40" s="192" t="str">
        <f>IF(②選手情報入力!B65="","",②選手情報入力!B65)</f>
        <v/>
      </c>
      <c r="K40" s="193"/>
      <c r="L40" s="194" t="str">
        <f>IF(②選手情報入力!C65="","",②選手情報入力!C65)</f>
        <v/>
      </c>
      <c r="M40" s="195"/>
      <c r="N40" s="195"/>
      <c r="O40" s="196"/>
      <c r="P40" s="197" t="str">
        <f>IF(②選手情報入力!G65="","",②選手情報入力!G65)</f>
        <v/>
      </c>
      <c r="Q40" s="193" t="str">
        <f>IF(②選手情報入力!H65="","",②選手情報入力!H65)</f>
        <v/>
      </c>
      <c r="R40" s="198"/>
    </row>
    <row r="41" spans="1:18" ht="18.95" customHeight="1">
      <c r="A41" s="192" t="str">
        <f>IF(②選手情報入力!B36="","",②選手情報入力!B36)</f>
        <v/>
      </c>
      <c r="B41" s="193"/>
      <c r="C41" s="194" t="str">
        <f>IF(②選手情報入力!C36="","",②選手情報入力!C36)</f>
        <v/>
      </c>
      <c r="D41" s="195"/>
      <c r="E41" s="195"/>
      <c r="F41" s="196"/>
      <c r="G41" s="197" t="str">
        <f>IF(②選手情報入力!G36="","",②選手情報入力!G36)</f>
        <v/>
      </c>
      <c r="H41" s="193" t="str">
        <f>IF(②選手情報入力!H36="","",②選手情報入力!H36)</f>
        <v/>
      </c>
      <c r="I41" s="198"/>
      <c r="J41" s="192" t="str">
        <f>IF(②選手情報入力!B66="","",②選手情報入力!B66)</f>
        <v/>
      </c>
      <c r="K41" s="193"/>
      <c r="L41" s="194" t="str">
        <f>IF(②選手情報入力!C66="","",②選手情報入力!C66)</f>
        <v/>
      </c>
      <c r="M41" s="195"/>
      <c r="N41" s="195"/>
      <c r="O41" s="196"/>
      <c r="P41" s="197" t="str">
        <f>IF(②選手情報入力!G66="","",②選手情報入力!G66)</f>
        <v/>
      </c>
      <c r="Q41" s="193" t="str">
        <f>IF(②選手情報入力!H66="","",②選手情報入力!H66)</f>
        <v/>
      </c>
      <c r="R41" s="198"/>
    </row>
    <row r="42" spans="1:18" ht="18.95" customHeight="1">
      <c r="A42" s="192" t="str">
        <f>IF(②選手情報入力!B37="","",②選手情報入力!B37)</f>
        <v/>
      </c>
      <c r="B42" s="193"/>
      <c r="C42" s="194" t="str">
        <f>IF(②選手情報入力!C37="","",②選手情報入力!C37)</f>
        <v/>
      </c>
      <c r="D42" s="195"/>
      <c r="E42" s="195"/>
      <c r="F42" s="196"/>
      <c r="G42" s="197" t="str">
        <f>IF(②選手情報入力!G37="","",②選手情報入力!G37)</f>
        <v/>
      </c>
      <c r="H42" s="193" t="str">
        <f>IF(②選手情報入力!H37="","",②選手情報入力!H37)</f>
        <v/>
      </c>
      <c r="I42" s="198"/>
      <c r="J42" s="192" t="str">
        <f>IF(②選手情報入力!B67="","",②選手情報入力!B67)</f>
        <v/>
      </c>
      <c r="K42" s="193"/>
      <c r="L42" s="194" t="str">
        <f>IF(②選手情報入力!C67="","",②選手情報入力!C67)</f>
        <v/>
      </c>
      <c r="M42" s="195"/>
      <c r="N42" s="195"/>
      <c r="O42" s="196"/>
      <c r="P42" s="197" t="str">
        <f>IF(②選手情報入力!G67="","",②選手情報入力!G67)</f>
        <v/>
      </c>
      <c r="Q42" s="193" t="str">
        <f>IF(②選手情報入力!H67="","",②選手情報入力!H67)</f>
        <v/>
      </c>
      <c r="R42" s="198"/>
    </row>
    <row r="43" spans="1:18" ht="18.95" customHeight="1" thickBot="1">
      <c r="A43" s="199" t="str">
        <f>IF(②選手情報入力!B38="","",②選手情報入力!B38)</f>
        <v/>
      </c>
      <c r="B43" s="200"/>
      <c r="C43" s="201" t="str">
        <f>IF(②選手情報入力!C38="","",②選手情報入力!C38)</f>
        <v/>
      </c>
      <c r="D43" s="202"/>
      <c r="E43" s="202"/>
      <c r="F43" s="203"/>
      <c r="G43" s="204" t="str">
        <f>IF(②選手情報入力!G38="","",②選手情報入力!G38)</f>
        <v/>
      </c>
      <c r="H43" s="200" t="str">
        <f>IF(②選手情報入力!H38="","",②選手情報入力!H38)</f>
        <v/>
      </c>
      <c r="I43" s="205"/>
      <c r="J43" s="212" t="str">
        <f>IF(②選手情報入力!B68="","",②選手情報入力!B68)</f>
        <v/>
      </c>
      <c r="K43" s="213"/>
      <c r="L43" s="214" t="str">
        <f>IF(②選手情報入力!C68="","",②選手情報入力!C68)</f>
        <v/>
      </c>
      <c r="M43" s="215"/>
      <c r="N43" s="215"/>
      <c r="O43" s="212"/>
      <c r="P43" s="216" t="str">
        <f>IF(②選手情報入力!G68="","",②選手情報入力!G68)</f>
        <v/>
      </c>
      <c r="Q43" s="213" t="str">
        <f>IF(②選手情報入力!H68="","",②選手情報入力!H68)</f>
        <v/>
      </c>
      <c r="R43" s="217"/>
    </row>
    <row r="44" spans="1:18" ht="15" customHeight="1"/>
    <row r="45" spans="1:18" ht="15" customHeight="1"/>
    <row r="46" spans="1:18" ht="15" customHeight="1"/>
    <row r="47" spans="1:18" ht="15" customHeight="1"/>
    <row r="48" spans="1:18" ht="15" customHeight="1"/>
    <row r="49" s="109" customFormat="1" ht="15" customHeight="1"/>
    <row r="50" s="109" customFormat="1" ht="15" customHeight="1"/>
    <row r="51" s="109" customFormat="1" ht="15" customHeight="1"/>
    <row r="52" s="109" customFormat="1" ht="15" customHeight="1"/>
    <row r="53" s="109" customFormat="1" ht="15" customHeight="1"/>
  </sheetData>
  <sheetProtection algorithmName="SHA-512" hashValue="HCkNRYg39w2uJAfQp40MWCHJrdeLYYeBRX6cRqIMhqFY8oZ3iIdyXZy1eKuX2fysDseNMa13UHWWAe5s89q1eQ==" saltValue="6n2pyPeTkGY0HTJ8VixS+w==" spinCount="100000" sheet="1" objects="1" scenarios="1"/>
  <mergeCells count="223">
    <mergeCell ref="C5:I5"/>
    <mergeCell ref="J5:K5"/>
    <mergeCell ref="L5:R5"/>
    <mergeCell ref="A4:B4"/>
    <mergeCell ref="A1:O1"/>
    <mergeCell ref="Q1:R1"/>
    <mergeCell ref="C3:I3"/>
    <mergeCell ref="A15:B15"/>
    <mergeCell ref="H15:I15"/>
    <mergeCell ref="C15:F15"/>
    <mergeCell ref="L3:R3"/>
    <mergeCell ref="A3:B3"/>
    <mergeCell ref="J3:K3"/>
    <mergeCell ref="C4:I4"/>
    <mergeCell ref="J13:K13"/>
    <mergeCell ref="C13:F13"/>
    <mergeCell ref="H13:I13"/>
    <mergeCell ref="L13:O13"/>
    <mergeCell ref="Q13:R13"/>
    <mergeCell ref="G7:H7"/>
    <mergeCell ref="A13:B13"/>
    <mergeCell ref="A14:B14"/>
    <mergeCell ref="H14:I14"/>
    <mergeCell ref="C14:F14"/>
    <mergeCell ref="A17:B17"/>
    <mergeCell ref="H17:I17"/>
    <mergeCell ref="C17:F17"/>
    <mergeCell ref="J15:K15"/>
    <mergeCell ref="Q15:R15"/>
    <mergeCell ref="L15:O15"/>
    <mergeCell ref="J14:K14"/>
    <mergeCell ref="Q14:R14"/>
    <mergeCell ref="L14:O14"/>
    <mergeCell ref="A16:B16"/>
    <mergeCell ref="H16:I16"/>
    <mergeCell ref="C16:F16"/>
    <mergeCell ref="J27:K27"/>
    <mergeCell ref="L27:O27"/>
    <mergeCell ref="Q27:R27"/>
    <mergeCell ref="A19:B19"/>
    <mergeCell ref="H19:I19"/>
    <mergeCell ref="C19:F19"/>
    <mergeCell ref="J17:K17"/>
    <mergeCell ref="Q17:R17"/>
    <mergeCell ref="L17:O17"/>
    <mergeCell ref="J16:K16"/>
    <mergeCell ref="Q16:R16"/>
    <mergeCell ref="L16:O16"/>
    <mergeCell ref="J26:K26"/>
    <mergeCell ref="L26:O26"/>
    <mergeCell ref="Q26:R26"/>
    <mergeCell ref="A18:B18"/>
    <mergeCell ref="H18:I18"/>
    <mergeCell ref="C18:F18"/>
    <mergeCell ref="J29:K29"/>
    <mergeCell ref="L29:O29"/>
    <mergeCell ref="Q29:R29"/>
    <mergeCell ref="A21:B21"/>
    <mergeCell ref="H21:I21"/>
    <mergeCell ref="C21:F21"/>
    <mergeCell ref="Q19:R19"/>
    <mergeCell ref="L19:O19"/>
    <mergeCell ref="J18:K18"/>
    <mergeCell ref="Q18:R18"/>
    <mergeCell ref="L18:O18"/>
    <mergeCell ref="J28:K28"/>
    <mergeCell ref="L28:O28"/>
    <mergeCell ref="Q28:R28"/>
    <mergeCell ref="A20:B20"/>
    <mergeCell ref="H20:I20"/>
    <mergeCell ref="C20:F20"/>
    <mergeCell ref="J31:K31"/>
    <mergeCell ref="L31:O31"/>
    <mergeCell ref="Q31:R31"/>
    <mergeCell ref="A23:B23"/>
    <mergeCell ref="H23:I23"/>
    <mergeCell ref="C23:F23"/>
    <mergeCell ref="A22:B22"/>
    <mergeCell ref="H22:I22"/>
    <mergeCell ref="C22:F22"/>
    <mergeCell ref="A24:B24"/>
    <mergeCell ref="H24:I24"/>
    <mergeCell ref="C24:F24"/>
    <mergeCell ref="A30:B30"/>
    <mergeCell ref="H30:I30"/>
    <mergeCell ref="C30:F30"/>
    <mergeCell ref="J25:K25"/>
    <mergeCell ref="L25:O25"/>
    <mergeCell ref="Q25:R25"/>
    <mergeCell ref="J30:K30"/>
    <mergeCell ref="L30:O30"/>
    <mergeCell ref="Q30:R30"/>
    <mergeCell ref="A32:B32"/>
    <mergeCell ref="H32:I32"/>
    <mergeCell ref="C32:F32"/>
    <mergeCell ref="A31:B31"/>
    <mergeCell ref="H31:I31"/>
    <mergeCell ref="C31:F31"/>
    <mergeCell ref="J32:K32"/>
    <mergeCell ref="L32:O32"/>
    <mergeCell ref="Q32:R32"/>
    <mergeCell ref="A26:B26"/>
    <mergeCell ref="H26:I26"/>
    <mergeCell ref="C26:F26"/>
    <mergeCell ref="A25:B25"/>
    <mergeCell ref="H25:I25"/>
    <mergeCell ref="C25:F25"/>
    <mergeCell ref="A29:B29"/>
    <mergeCell ref="H29:I29"/>
    <mergeCell ref="C29:F29"/>
    <mergeCell ref="A28:B28"/>
    <mergeCell ref="H28:I28"/>
    <mergeCell ref="C28:F28"/>
    <mergeCell ref="A27:B27"/>
    <mergeCell ref="H27:I27"/>
    <mergeCell ref="C27:F27"/>
    <mergeCell ref="A34:B34"/>
    <mergeCell ref="H34:I34"/>
    <mergeCell ref="C34:F34"/>
    <mergeCell ref="J35:K35"/>
    <mergeCell ref="L35:O35"/>
    <mergeCell ref="Q35:R35"/>
    <mergeCell ref="A33:B33"/>
    <mergeCell ref="H33:I33"/>
    <mergeCell ref="C33:F33"/>
    <mergeCell ref="J34:K34"/>
    <mergeCell ref="L34:O34"/>
    <mergeCell ref="Q34:R34"/>
    <mergeCell ref="J33:K33"/>
    <mergeCell ref="L33:O33"/>
    <mergeCell ref="Q33:R33"/>
    <mergeCell ref="A36:B36"/>
    <mergeCell ref="H36:I36"/>
    <mergeCell ref="C36:F36"/>
    <mergeCell ref="J37:K37"/>
    <mergeCell ref="L37:O37"/>
    <mergeCell ref="Q37:R37"/>
    <mergeCell ref="A35:B35"/>
    <mergeCell ref="H35:I35"/>
    <mergeCell ref="C35:F35"/>
    <mergeCell ref="J36:K36"/>
    <mergeCell ref="L36:O36"/>
    <mergeCell ref="Q36:R36"/>
    <mergeCell ref="A38:B38"/>
    <mergeCell ref="H38:I38"/>
    <mergeCell ref="C38:F38"/>
    <mergeCell ref="J39:K39"/>
    <mergeCell ref="L39:O39"/>
    <mergeCell ref="Q39:R39"/>
    <mergeCell ref="A37:B37"/>
    <mergeCell ref="H37:I37"/>
    <mergeCell ref="C37:F37"/>
    <mergeCell ref="J38:K38"/>
    <mergeCell ref="L38:O38"/>
    <mergeCell ref="Q38:R38"/>
    <mergeCell ref="C39:F39"/>
    <mergeCell ref="J40:K40"/>
    <mergeCell ref="L40:O40"/>
    <mergeCell ref="Q40:R40"/>
    <mergeCell ref="A41:B41"/>
    <mergeCell ref="H41:I41"/>
    <mergeCell ref="C41:F41"/>
    <mergeCell ref="A40:B40"/>
    <mergeCell ref="H40:I40"/>
    <mergeCell ref="C40:F40"/>
    <mergeCell ref="P11:R11"/>
    <mergeCell ref="L11:O11"/>
    <mergeCell ref="K7:L7"/>
    <mergeCell ref="M7:N7"/>
    <mergeCell ref="P7:R7"/>
    <mergeCell ref="J4:K4"/>
    <mergeCell ref="L4:R4"/>
    <mergeCell ref="A43:B43"/>
    <mergeCell ref="H43:I43"/>
    <mergeCell ref="C43:F43"/>
    <mergeCell ref="A42:B42"/>
    <mergeCell ref="H42:I42"/>
    <mergeCell ref="C42:F42"/>
    <mergeCell ref="J43:K43"/>
    <mergeCell ref="L43:O43"/>
    <mergeCell ref="Q43:R43"/>
    <mergeCell ref="J42:K42"/>
    <mergeCell ref="L42:O42"/>
    <mergeCell ref="Q42:R42"/>
    <mergeCell ref="J41:K41"/>
    <mergeCell ref="L41:O41"/>
    <mergeCell ref="Q41:R41"/>
    <mergeCell ref="A39:B39"/>
    <mergeCell ref="H39:I39"/>
    <mergeCell ref="A5:B5"/>
    <mergeCell ref="J24:K24"/>
    <mergeCell ref="L24:O24"/>
    <mergeCell ref="Q24:R24"/>
    <mergeCell ref="A7:D10"/>
    <mergeCell ref="M8:N8"/>
    <mergeCell ref="M9:N9"/>
    <mergeCell ref="M10:N10"/>
    <mergeCell ref="P8:R8"/>
    <mergeCell ref="J23:K23"/>
    <mergeCell ref="Q23:R23"/>
    <mergeCell ref="L23:O23"/>
    <mergeCell ref="J22:K22"/>
    <mergeCell ref="Q22:R22"/>
    <mergeCell ref="L22:O22"/>
    <mergeCell ref="J21:K21"/>
    <mergeCell ref="Q21:R21"/>
    <mergeCell ref="L21:O21"/>
    <mergeCell ref="J20:K20"/>
    <mergeCell ref="Q20:R20"/>
    <mergeCell ref="L20:O20"/>
    <mergeCell ref="J19:K19"/>
    <mergeCell ref="E7:F7"/>
    <mergeCell ref="E8:F8"/>
    <mergeCell ref="E9:F9"/>
    <mergeCell ref="E10:F10"/>
    <mergeCell ref="P9:R9"/>
    <mergeCell ref="P10:R10"/>
    <mergeCell ref="G8:H8"/>
    <mergeCell ref="G9:H9"/>
    <mergeCell ref="G10:H10"/>
    <mergeCell ref="K8:L8"/>
    <mergeCell ref="K9:L9"/>
    <mergeCell ref="K10:L10"/>
  </mergeCells>
  <phoneticPr fontId="24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  <headerFooter>
    <firstHeader>&amp;R&amp;"ＭＳ 明朝,標準"&amp;14&amp;P枚目</firstHeader>
  </headerFooter>
  <ignoredErrors>
    <ignoredError sqref="C3:I3 Q11:R11 C4 A14:I14 A15:I33 A34:I43 K7:L10 P7:R10" unlocked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D5DD9-B25B-47CE-9C34-1602A22F5AAA}">
  <dimension ref="A1:I4"/>
  <sheetViews>
    <sheetView workbookViewId="0"/>
  </sheetViews>
  <sheetFormatPr defaultColWidth="9" defaultRowHeight="13.5"/>
  <cols>
    <col min="1" max="1" width="12.625" style="40" customWidth="1"/>
    <col min="2" max="16384" width="9" style="40"/>
  </cols>
  <sheetData>
    <row r="1" spans="1:9" ht="30" customHeight="1" thickBot="1">
      <c r="A1" s="66" t="s">
        <v>96</v>
      </c>
      <c r="H1" s="67" t="s">
        <v>97</v>
      </c>
      <c r="I1" s="68"/>
    </row>
    <row r="3" spans="1:9" ht="30" customHeight="1" thickBot="1">
      <c r="A3" s="69" t="s">
        <v>98</v>
      </c>
      <c r="B3" s="91" t="str">
        <f>注意事項!C3</f>
        <v>第１回尾張スプリント競技会</v>
      </c>
      <c r="C3" s="91"/>
      <c r="D3" s="91"/>
      <c r="E3" s="91"/>
      <c r="F3" s="91"/>
      <c r="G3" s="91"/>
    </row>
    <row r="4" spans="1:9" ht="30" customHeight="1" thickBot="1">
      <c r="A4" s="70" t="s">
        <v>99</v>
      </c>
      <c r="B4" s="92">
        <f>①団体情報入力!C3</f>
        <v>0</v>
      </c>
      <c r="C4" s="92"/>
      <c r="D4" s="92"/>
      <c r="E4" s="92"/>
      <c r="F4" s="92"/>
      <c r="G4" s="92"/>
    </row>
  </sheetData>
  <sheetProtection password="C644" sheet="1" objects="1" scenarios="1"/>
  <mergeCells count="2">
    <mergeCell ref="B3:G3"/>
    <mergeCell ref="B4:G4"/>
  </mergeCells>
  <phoneticPr fontId="24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/>
  <sheetData/>
  <sheetProtection selectLockedCells="1" selectUnlockedCells="1"/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62"/>
  <sheetViews>
    <sheetView workbookViewId="0">
      <pane ySplit="1" topLeftCell="A2" activePane="bottomLeft" state="frozen"/>
      <selection pane="bottomLeft"/>
    </sheetView>
  </sheetViews>
  <sheetFormatPr defaultRowHeight="13.5"/>
  <cols>
    <col min="1" max="1" width="14.625" customWidth="1"/>
    <col min="2" max="3" width="11" bestFit="1" customWidth="1"/>
    <col min="4" max="4" width="8.5" bestFit="1" customWidth="1"/>
    <col min="5" max="5" width="9.5" bestFit="1" customWidth="1"/>
    <col min="7" max="7" width="12.5" bestFit="1" customWidth="1"/>
    <col min="8" max="8" width="13" bestFit="1" customWidth="1"/>
    <col min="9" max="12" width="5.25" bestFit="1" customWidth="1"/>
    <col min="13" max="13" width="13" bestFit="1" customWidth="1"/>
    <col min="14" max="14" width="9.875" bestFit="1" customWidth="1"/>
    <col min="15" max="15" width="20.375" bestFit="1" customWidth="1"/>
    <col min="16" max="16" width="19.375" bestFit="1" customWidth="1"/>
    <col min="17" max="17" width="26.25" bestFit="1" customWidth="1"/>
    <col min="18" max="18" width="18.875" bestFit="1" customWidth="1"/>
  </cols>
  <sheetData>
    <row r="1" spans="1:18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s="22" t="s">
        <v>16</v>
      </c>
      <c r="Q1" t="s">
        <v>17</v>
      </c>
      <c r="R1" t="s">
        <v>18</v>
      </c>
    </row>
    <row r="2" spans="1:18">
      <c r="A2" t="str">
        <f>IF(E2="","",①団体情報入力!$C$2*100000+I2*10000+E2)</f>
        <v/>
      </c>
      <c r="B2" t="str">
        <f>IF(E2="","",①団体情報入力!$C$2)</f>
        <v/>
      </c>
      <c r="E2" t="str">
        <f>IF(②選手情報入力!B9="","",②選手情報入力!B9)</f>
        <v/>
      </c>
      <c r="F2" t="str">
        <f>IF(E2="","",②選手情報入力!C9)</f>
        <v/>
      </c>
      <c r="G2" t="str">
        <f>IF(E2="","",②選手情報入力!D9)</f>
        <v/>
      </c>
      <c r="H2" t="str">
        <f>IF(E2="","",F2)</f>
        <v/>
      </c>
      <c r="I2" t="str">
        <f>IF(E2="","",IF(②選手情報入力!F9="男",1,2))</f>
        <v/>
      </c>
      <c r="J2" t="str">
        <f>IF(E2="","",IF(②選手情報入力!G9="","",②選手情報入力!G9))</f>
        <v/>
      </c>
      <c r="L2" t="str">
        <f>IF(E2="","",0)</f>
        <v/>
      </c>
      <c r="M2" t="str">
        <f>IF(E2="","","愛知")</f>
        <v/>
      </c>
      <c r="O2" t="str">
        <f>IF(E2="","",IF(②選手情報入力!H9="","",IF(I2=1,VLOOKUP(②選手情報入力!H9,種目情報!$A$4:$B$12,2,FALSE),VLOOKUP(②選手情報入力!H9,種目情報!$E$4:$F$7,2,FALSE))))</f>
        <v/>
      </c>
      <c r="P2" t="str">
        <f>IF(E2="","",IF(②選手情報入力!I9="","",IF(LEN(②選手情報入力!I9)&gt;=6,②選手情報入力!I9&amp;0,②選手情報入力!I9)))</f>
        <v/>
      </c>
      <c r="Q2" t="str">
        <f>IF(E2="","",IF(②選手情報入力!H9="","",0))</f>
        <v/>
      </c>
      <c r="R2" t="str">
        <f>IF(E2="","",IF(②選手情報入力!H9="","",IF(I2=1,VLOOKUP(②選手情報入力!H9,種目情報!$A$4:$C$12,3,FALSE),VLOOKUP(②選手情報入力!H9,種目情報!$E$4:$G$7,3,FALSE))))</f>
        <v/>
      </c>
    </row>
    <row r="3" spans="1:18">
      <c r="A3" t="str">
        <f>IF(E3="","",①団体情報入力!$C$2*100000+I3*10000+E3)</f>
        <v/>
      </c>
      <c r="B3" t="str">
        <f>IF(E3="","",①団体情報入力!$C$2)</f>
        <v/>
      </c>
      <c r="E3" t="str">
        <f>IF(②選手情報入力!B10="","",②選手情報入力!B10)</f>
        <v/>
      </c>
      <c r="F3" t="str">
        <f>IF(E3="","",②選手情報入力!C10)</f>
        <v/>
      </c>
      <c r="G3" t="str">
        <f>IF(E3="","",②選手情報入力!D10)</f>
        <v/>
      </c>
      <c r="H3" t="str">
        <f t="shared" ref="H3:H61" si="0">IF(E3="","",F3)</f>
        <v/>
      </c>
      <c r="I3" t="str">
        <f>IF(E3="","",IF(②選手情報入力!F10="男",1,2))</f>
        <v/>
      </c>
      <c r="J3" t="str">
        <f>IF(E3="","",IF(②選手情報入力!G10="","",②選手情報入力!G10))</f>
        <v/>
      </c>
      <c r="L3" t="str">
        <f t="shared" ref="L3:L61" si="1">IF(E3="","",0)</f>
        <v/>
      </c>
      <c r="M3" t="str">
        <f t="shared" ref="M3:M61" si="2">IF(E3="","","愛知")</f>
        <v/>
      </c>
      <c r="O3" t="str">
        <f>IF(E3="","",IF(②選手情報入力!H10="","",IF(I3=1,VLOOKUP(②選手情報入力!H10,種目情報!$A$4:$B$12,2,FALSE),VLOOKUP(②選手情報入力!H10,種目情報!$E$4:$F$7,2,FALSE))))</f>
        <v/>
      </c>
      <c r="P3" t="str">
        <f>IF(E3="","",IF(②選手情報入力!I10="","",IF(LEN(②選手情報入力!I10)&gt;=6,②選手情報入力!I10&amp;0,②選手情報入力!I10)))</f>
        <v/>
      </c>
      <c r="Q3" t="str">
        <f>IF(E3="","",IF(②選手情報入力!H10="","",0))</f>
        <v/>
      </c>
      <c r="R3" t="str">
        <f>IF(E3="","",IF(②選手情報入力!H10="","",IF(I3=1,VLOOKUP(②選手情報入力!H10,種目情報!$A$4:$C$12,3,FALSE),VLOOKUP(②選手情報入力!H10,種目情報!$E$4:$G$7,3,FALSE))))</f>
        <v/>
      </c>
    </row>
    <row r="4" spans="1:18">
      <c r="A4" t="str">
        <f>IF(E4="","",①団体情報入力!$C$2*100000+I4*10000+E4)</f>
        <v/>
      </c>
      <c r="B4" t="str">
        <f>IF(E4="","",①団体情報入力!$C$2)</f>
        <v/>
      </c>
      <c r="E4" t="str">
        <f>IF(②選手情報入力!B11="","",②選手情報入力!B11)</f>
        <v/>
      </c>
      <c r="F4" t="str">
        <f>IF(E4="","",②選手情報入力!C11)</f>
        <v/>
      </c>
      <c r="G4" t="str">
        <f>IF(E4="","",②選手情報入力!D11)</f>
        <v/>
      </c>
      <c r="H4" t="str">
        <f t="shared" si="0"/>
        <v/>
      </c>
      <c r="I4" t="str">
        <f>IF(E4="","",IF(②選手情報入力!F11="男",1,2))</f>
        <v/>
      </c>
      <c r="J4" t="str">
        <f>IF(E4="","",IF(②選手情報入力!G11="","",②選手情報入力!G11))</f>
        <v/>
      </c>
      <c r="L4" t="str">
        <f t="shared" si="1"/>
        <v/>
      </c>
      <c r="M4" t="str">
        <f t="shared" si="2"/>
        <v/>
      </c>
      <c r="O4" t="str">
        <f>IF(E4="","",IF(②選手情報入力!H11="","",IF(I4=1,VLOOKUP(②選手情報入力!H11,種目情報!$A$4:$B$12,2,FALSE),VLOOKUP(②選手情報入力!H11,種目情報!$E$4:$F$7,2,FALSE))))</f>
        <v/>
      </c>
      <c r="P4" t="str">
        <f>IF(E4="","",IF(②選手情報入力!I11="","",IF(LEN(②選手情報入力!I11)&gt;=6,②選手情報入力!I11&amp;0,②選手情報入力!I11)))</f>
        <v/>
      </c>
      <c r="Q4" t="str">
        <f>IF(E4="","",IF(②選手情報入力!H11="","",0))</f>
        <v/>
      </c>
      <c r="R4" t="str">
        <f>IF(E4="","",IF(②選手情報入力!H11="","",IF(I4=1,VLOOKUP(②選手情報入力!H11,種目情報!$A$4:$C$12,3,FALSE),VLOOKUP(②選手情報入力!H11,種目情報!$E$4:$G$7,3,FALSE))))</f>
        <v/>
      </c>
    </row>
    <row r="5" spans="1:18">
      <c r="A5" t="str">
        <f>IF(E5="","",①団体情報入力!$C$2*100000+I5*10000+E5)</f>
        <v/>
      </c>
      <c r="B5" t="str">
        <f>IF(E5="","",①団体情報入力!$C$2)</f>
        <v/>
      </c>
      <c r="E5" t="str">
        <f>IF(②選手情報入力!B12="","",②選手情報入力!B12)</f>
        <v/>
      </c>
      <c r="F5" t="str">
        <f>IF(E5="","",②選手情報入力!C12)</f>
        <v/>
      </c>
      <c r="G5" t="str">
        <f>IF(E5="","",②選手情報入力!D12)</f>
        <v/>
      </c>
      <c r="H5" t="str">
        <f t="shared" si="0"/>
        <v/>
      </c>
      <c r="I5" t="str">
        <f>IF(E5="","",IF(②選手情報入力!F12="男",1,2))</f>
        <v/>
      </c>
      <c r="J5" t="str">
        <f>IF(E5="","",IF(②選手情報入力!G12="","",②選手情報入力!G12))</f>
        <v/>
      </c>
      <c r="L5" t="str">
        <f t="shared" si="1"/>
        <v/>
      </c>
      <c r="M5" t="str">
        <f t="shared" si="2"/>
        <v/>
      </c>
      <c r="O5" t="str">
        <f>IF(E5="","",IF(②選手情報入力!H12="","",IF(I5=1,VLOOKUP(②選手情報入力!H12,種目情報!$A$4:$B$12,2,FALSE),VLOOKUP(②選手情報入力!H12,種目情報!$E$4:$F$7,2,FALSE))))</f>
        <v/>
      </c>
      <c r="P5" t="str">
        <f>IF(E5="","",IF(②選手情報入力!I12="","",IF(LEN(②選手情報入力!I12)&gt;=6,②選手情報入力!I12&amp;0,②選手情報入力!I12)))</f>
        <v/>
      </c>
      <c r="Q5" t="str">
        <f>IF(E5="","",IF(②選手情報入力!H12="","",0))</f>
        <v/>
      </c>
      <c r="R5" t="str">
        <f>IF(E5="","",IF(②選手情報入力!H12="","",IF(I5=1,VLOOKUP(②選手情報入力!H12,種目情報!$A$4:$C$12,3,FALSE),VLOOKUP(②選手情報入力!H12,種目情報!$E$4:$G$7,3,FALSE))))</f>
        <v/>
      </c>
    </row>
    <row r="6" spans="1:18">
      <c r="A6" t="str">
        <f>IF(E6="","",①団体情報入力!$C$2*100000+I6*10000+E6)</f>
        <v/>
      </c>
      <c r="B6" t="str">
        <f>IF(E6="","",①団体情報入力!$C$2)</f>
        <v/>
      </c>
      <c r="E6" t="str">
        <f>IF(②選手情報入力!B13="","",②選手情報入力!B13)</f>
        <v/>
      </c>
      <c r="F6" t="str">
        <f>IF(E6="","",②選手情報入力!C13)</f>
        <v/>
      </c>
      <c r="G6" t="str">
        <f>IF(E6="","",②選手情報入力!D13)</f>
        <v/>
      </c>
      <c r="H6" t="str">
        <f t="shared" si="0"/>
        <v/>
      </c>
      <c r="I6" t="str">
        <f>IF(E6="","",IF(②選手情報入力!F13="男",1,2))</f>
        <v/>
      </c>
      <c r="J6" t="str">
        <f>IF(E6="","",IF(②選手情報入力!G13="","",②選手情報入力!G13))</f>
        <v/>
      </c>
      <c r="L6" t="str">
        <f t="shared" si="1"/>
        <v/>
      </c>
      <c r="M6" t="str">
        <f t="shared" si="2"/>
        <v/>
      </c>
      <c r="O6" t="str">
        <f>IF(E6="","",IF(②選手情報入力!H13="","",IF(I6=1,VLOOKUP(②選手情報入力!H13,種目情報!$A$4:$B$12,2,FALSE),VLOOKUP(②選手情報入力!H13,種目情報!$E$4:$F$7,2,FALSE))))</f>
        <v/>
      </c>
      <c r="P6" t="str">
        <f>IF(E6="","",IF(②選手情報入力!I13="","",IF(LEN(②選手情報入力!I13)&gt;=6,②選手情報入力!I13&amp;0,②選手情報入力!I13)))</f>
        <v/>
      </c>
      <c r="Q6" t="str">
        <f>IF(E6="","",IF(②選手情報入力!H13="","",0))</f>
        <v/>
      </c>
      <c r="R6" t="str">
        <f>IF(E6="","",IF(②選手情報入力!H13="","",IF(I6=1,VLOOKUP(②選手情報入力!H13,種目情報!$A$4:$C$12,3,FALSE),VLOOKUP(②選手情報入力!H13,種目情報!$E$4:$G$7,3,FALSE))))</f>
        <v/>
      </c>
    </row>
    <row r="7" spans="1:18">
      <c r="A7" t="str">
        <f>IF(E7="","",①団体情報入力!$C$2*100000+I7*10000+E7)</f>
        <v/>
      </c>
      <c r="B7" t="str">
        <f>IF(E7="","",①団体情報入力!$C$2)</f>
        <v/>
      </c>
      <c r="E7" t="str">
        <f>IF(②選手情報入力!B14="","",②選手情報入力!B14)</f>
        <v/>
      </c>
      <c r="F7" t="str">
        <f>IF(E7="","",②選手情報入力!C14)</f>
        <v/>
      </c>
      <c r="G7" t="str">
        <f>IF(E7="","",②選手情報入力!D14)</f>
        <v/>
      </c>
      <c r="H7" t="str">
        <f t="shared" si="0"/>
        <v/>
      </c>
      <c r="I7" t="str">
        <f>IF(E7="","",IF(②選手情報入力!F14="男",1,2))</f>
        <v/>
      </c>
      <c r="J7" t="str">
        <f>IF(E7="","",IF(②選手情報入力!G14="","",②選手情報入力!G14))</f>
        <v/>
      </c>
      <c r="L7" t="str">
        <f t="shared" si="1"/>
        <v/>
      </c>
      <c r="M7" t="str">
        <f t="shared" si="2"/>
        <v/>
      </c>
      <c r="O7" t="str">
        <f>IF(E7="","",IF(②選手情報入力!H14="","",IF(I7=1,VLOOKUP(②選手情報入力!H14,種目情報!$A$4:$B$12,2,FALSE),VLOOKUP(②選手情報入力!H14,種目情報!$E$4:$F$7,2,FALSE))))</f>
        <v/>
      </c>
      <c r="P7" t="str">
        <f>IF(E7="","",IF(②選手情報入力!I14="","",IF(LEN(②選手情報入力!I14)&gt;=6,②選手情報入力!I14&amp;0,②選手情報入力!I14)))</f>
        <v/>
      </c>
      <c r="Q7" t="str">
        <f>IF(E7="","",IF(②選手情報入力!H14="","",0))</f>
        <v/>
      </c>
      <c r="R7" t="str">
        <f>IF(E7="","",IF(②選手情報入力!H14="","",IF(I7=1,VLOOKUP(②選手情報入力!H14,種目情報!$A$4:$C$12,3,FALSE),VLOOKUP(②選手情報入力!H14,種目情報!$E$4:$G$7,3,FALSE))))</f>
        <v/>
      </c>
    </row>
    <row r="8" spans="1:18">
      <c r="A8" t="str">
        <f>IF(E8="","",①団体情報入力!$C$2*100000+I8*10000+E8)</f>
        <v/>
      </c>
      <c r="B8" t="str">
        <f>IF(E8="","",①団体情報入力!$C$2)</f>
        <v/>
      </c>
      <c r="E8" t="str">
        <f>IF(②選手情報入力!B15="","",②選手情報入力!B15)</f>
        <v/>
      </c>
      <c r="F8" t="str">
        <f>IF(E8="","",②選手情報入力!C15)</f>
        <v/>
      </c>
      <c r="G8" t="str">
        <f>IF(E8="","",②選手情報入力!D15)</f>
        <v/>
      </c>
      <c r="H8" t="str">
        <f t="shared" si="0"/>
        <v/>
      </c>
      <c r="I8" t="str">
        <f>IF(E8="","",IF(②選手情報入力!F15="男",1,2))</f>
        <v/>
      </c>
      <c r="J8" t="str">
        <f>IF(E8="","",IF(②選手情報入力!G15="","",②選手情報入力!G15))</f>
        <v/>
      </c>
      <c r="L8" t="str">
        <f t="shared" si="1"/>
        <v/>
      </c>
      <c r="M8" t="str">
        <f t="shared" si="2"/>
        <v/>
      </c>
      <c r="O8" t="str">
        <f>IF(E8="","",IF(②選手情報入力!H15="","",IF(I8=1,VLOOKUP(②選手情報入力!H15,種目情報!$A$4:$B$12,2,FALSE),VLOOKUP(②選手情報入力!H15,種目情報!$E$4:$F$7,2,FALSE))))</f>
        <v/>
      </c>
      <c r="P8" t="str">
        <f>IF(E8="","",IF(②選手情報入力!I15="","",IF(LEN(②選手情報入力!I15)&gt;=6,②選手情報入力!I15&amp;0,②選手情報入力!I15)))</f>
        <v/>
      </c>
      <c r="Q8" t="str">
        <f>IF(E8="","",IF(②選手情報入力!H15="","",0))</f>
        <v/>
      </c>
      <c r="R8" t="str">
        <f>IF(E8="","",IF(②選手情報入力!H15="","",IF(I8=1,VLOOKUP(②選手情報入力!H15,種目情報!$A$4:$C$12,3,FALSE),VLOOKUP(②選手情報入力!H15,種目情報!$E$4:$G$7,3,FALSE))))</f>
        <v/>
      </c>
    </row>
    <row r="9" spans="1:18">
      <c r="A9" t="str">
        <f>IF(E9="","",①団体情報入力!$C$2*100000+I9*10000+E9)</f>
        <v/>
      </c>
      <c r="B9" t="str">
        <f>IF(E9="","",①団体情報入力!$C$2)</f>
        <v/>
      </c>
      <c r="E9" t="str">
        <f>IF(②選手情報入力!B16="","",②選手情報入力!B16)</f>
        <v/>
      </c>
      <c r="F9" t="str">
        <f>IF(E9="","",②選手情報入力!C16)</f>
        <v/>
      </c>
      <c r="G9" t="str">
        <f>IF(E9="","",②選手情報入力!D16)</f>
        <v/>
      </c>
      <c r="H9" t="str">
        <f t="shared" si="0"/>
        <v/>
      </c>
      <c r="I9" t="str">
        <f>IF(E9="","",IF(②選手情報入力!F16="男",1,2))</f>
        <v/>
      </c>
      <c r="J9" t="str">
        <f>IF(E9="","",IF(②選手情報入力!G16="","",②選手情報入力!G16))</f>
        <v/>
      </c>
      <c r="L9" t="str">
        <f t="shared" si="1"/>
        <v/>
      </c>
      <c r="M9" t="str">
        <f t="shared" si="2"/>
        <v/>
      </c>
      <c r="O9" t="str">
        <f>IF(E9="","",IF(②選手情報入力!H16="","",IF(I9=1,VLOOKUP(②選手情報入力!H16,種目情報!$A$4:$B$12,2,FALSE),VLOOKUP(②選手情報入力!H16,種目情報!$E$4:$F$7,2,FALSE))))</f>
        <v/>
      </c>
      <c r="P9" t="str">
        <f>IF(E9="","",IF(②選手情報入力!I16="","",IF(LEN(②選手情報入力!I16)&gt;=6,②選手情報入力!I16&amp;0,②選手情報入力!I16)))</f>
        <v/>
      </c>
      <c r="Q9" t="str">
        <f>IF(E9="","",IF(②選手情報入力!H16="","",0))</f>
        <v/>
      </c>
      <c r="R9" t="str">
        <f>IF(E9="","",IF(②選手情報入力!H16="","",IF(I9=1,VLOOKUP(②選手情報入力!H16,種目情報!$A$4:$C$12,3,FALSE),VLOOKUP(②選手情報入力!H16,種目情報!$E$4:$G$7,3,FALSE))))</f>
        <v/>
      </c>
    </row>
    <row r="10" spans="1:18">
      <c r="A10" t="str">
        <f>IF(E10="","",①団体情報入力!$C$2*100000+I10*10000+E10)</f>
        <v/>
      </c>
      <c r="B10" t="str">
        <f>IF(E10="","",①団体情報入力!$C$2)</f>
        <v/>
      </c>
      <c r="E10" t="str">
        <f>IF(②選手情報入力!B17="","",②選手情報入力!B17)</f>
        <v/>
      </c>
      <c r="F10" t="str">
        <f>IF(E10="","",②選手情報入力!C17)</f>
        <v/>
      </c>
      <c r="G10" t="str">
        <f>IF(E10="","",②選手情報入力!D17)</f>
        <v/>
      </c>
      <c r="H10" t="str">
        <f t="shared" si="0"/>
        <v/>
      </c>
      <c r="I10" t="str">
        <f>IF(E10="","",IF(②選手情報入力!F17="男",1,2))</f>
        <v/>
      </c>
      <c r="J10" t="str">
        <f>IF(E10="","",IF(②選手情報入力!G17="","",②選手情報入力!G17))</f>
        <v/>
      </c>
      <c r="L10" t="str">
        <f t="shared" si="1"/>
        <v/>
      </c>
      <c r="M10" t="str">
        <f t="shared" si="2"/>
        <v/>
      </c>
      <c r="O10" t="str">
        <f>IF(E10="","",IF(②選手情報入力!H17="","",IF(I10=1,VLOOKUP(②選手情報入力!H17,種目情報!$A$4:$B$12,2,FALSE),VLOOKUP(②選手情報入力!H17,種目情報!$E$4:$F$7,2,FALSE))))</f>
        <v/>
      </c>
      <c r="P10" t="str">
        <f>IF(E10="","",IF(②選手情報入力!I17="","",IF(LEN(②選手情報入力!I17)&gt;=6,②選手情報入力!I17&amp;0,②選手情報入力!I17)))</f>
        <v/>
      </c>
      <c r="Q10" t="str">
        <f>IF(E10="","",IF(②選手情報入力!H17="","",0))</f>
        <v/>
      </c>
      <c r="R10" t="str">
        <f>IF(E10="","",IF(②選手情報入力!H17="","",IF(I10=1,VLOOKUP(②選手情報入力!H17,種目情報!$A$4:$C$12,3,FALSE),VLOOKUP(②選手情報入力!H17,種目情報!$E$4:$G$7,3,FALSE))))</f>
        <v/>
      </c>
    </row>
    <row r="11" spans="1:18">
      <c r="A11" t="str">
        <f>IF(E11="","",①団体情報入力!$C$2*100000+I11*10000+E11)</f>
        <v/>
      </c>
      <c r="B11" t="str">
        <f>IF(E11="","",①団体情報入力!$C$2)</f>
        <v/>
      </c>
      <c r="E11" t="str">
        <f>IF(②選手情報入力!B18="","",②選手情報入力!B18)</f>
        <v/>
      </c>
      <c r="F11" t="str">
        <f>IF(E11="","",②選手情報入力!C18)</f>
        <v/>
      </c>
      <c r="G11" t="str">
        <f>IF(E11="","",②選手情報入力!D18)</f>
        <v/>
      </c>
      <c r="H11" t="str">
        <f t="shared" si="0"/>
        <v/>
      </c>
      <c r="I11" t="str">
        <f>IF(E11="","",IF(②選手情報入力!F18="男",1,2))</f>
        <v/>
      </c>
      <c r="J11" t="str">
        <f>IF(E11="","",IF(②選手情報入力!G18="","",②選手情報入力!G18))</f>
        <v/>
      </c>
      <c r="L11" t="str">
        <f t="shared" si="1"/>
        <v/>
      </c>
      <c r="M11" t="str">
        <f t="shared" si="2"/>
        <v/>
      </c>
      <c r="O11" t="str">
        <f>IF(E11="","",IF(②選手情報入力!H18="","",IF(I11=1,VLOOKUP(②選手情報入力!H18,種目情報!$A$4:$B$12,2,FALSE),VLOOKUP(②選手情報入力!H18,種目情報!$E$4:$F$7,2,FALSE))))</f>
        <v/>
      </c>
      <c r="P11" t="str">
        <f>IF(E11="","",IF(②選手情報入力!I18="","",IF(LEN(②選手情報入力!I18)&gt;=6,②選手情報入力!I18&amp;0,②選手情報入力!I18)))</f>
        <v/>
      </c>
      <c r="Q11" t="str">
        <f>IF(E11="","",IF(②選手情報入力!H18="","",0))</f>
        <v/>
      </c>
      <c r="R11" t="str">
        <f>IF(E11="","",IF(②選手情報入力!H18="","",IF(I11=1,VLOOKUP(②選手情報入力!H18,種目情報!$A$4:$C$12,3,FALSE),VLOOKUP(②選手情報入力!H18,種目情報!$E$4:$G$7,3,FALSE))))</f>
        <v/>
      </c>
    </row>
    <row r="12" spans="1:18">
      <c r="A12" t="str">
        <f>IF(E12="","",①団体情報入力!$C$2*100000+I12*10000+E12)</f>
        <v/>
      </c>
      <c r="B12" t="str">
        <f>IF(E12="","",①団体情報入力!$C$2)</f>
        <v/>
      </c>
      <c r="E12" t="str">
        <f>IF(②選手情報入力!B19="","",②選手情報入力!B19)</f>
        <v/>
      </c>
      <c r="F12" t="str">
        <f>IF(E12="","",②選手情報入力!C19)</f>
        <v/>
      </c>
      <c r="G12" t="str">
        <f>IF(E12="","",②選手情報入力!D19)</f>
        <v/>
      </c>
      <c r="H12" t="str">
        <f t="shared" si="0"/>
        <v/>
      </c>
      <c r="I12" t="str">
        <f>IF(E12="","",IF(②選手情報入力!F19="男",1,2))</f>
        <v/>
      </c>
      <c r="J12" t="str">
        <f>IF(E12="","",IF(②選手情報入力!G19="","",②選手情報入力!G19))</f>
        <v/>
      </c>
      <c r="L12" t="str">
        <f t="shared" si="1"/>
        <v/>
      </c>
      <c r="M12" t="str">
        <f t="shared" si="2"/>
        <v/>
      </c>
      <c r="O12" t="str">
        <f>IF(E12="","",IF(②選手情報入力!H19="","",IF(I12=1,VLOOKUP(②選手情報入力!H19,種目情報!$A$4:$B$12,2,FALSE),VLOOKUP(②選手情報入力!H19,種目情報!$E$4:$F$7,2,FALSE))))</f>
        <v/>
      </c>
      <c r="P12" t="str">
        <f>IF(E12="","",IF(②選手情報入力!I19="","",IF(LEN(②選手情報入力!I19)&gt;=6,②選手情報入力!I19&amp;0,②選手情報入力!I19)))</f>
        <v/>
      </c>
      <c r="Q12" t="str">
        <f>IF(E12="","",IF(②選手情報入力!H19="","",0))</f>
        <v/>
      </c>
      <c r="R12" t="str">
        <f>IF(E12="","",IF(②選手情報入力!H19="","",IF(I12=1,VLOOKUP(②選手情報入力!H19,種目情報!$A$4:$C$12,3,FALSE),VLOOKUP(②選手情報入力!H19,種目情報!$E$4:$G$7,3,FALSE))))</f>
        <v/>
      </c>
    </row>
    <row r="13" spans="1:18">
      <c r="A13" t="str">
        <f>IF(E13="","",①団体情報入力!$C$2*100000+I13*10000+E13)</f>
        <v/>
      </c>
      <c r="B13" t="str">
        <f>IF(E13="","",①団体情報入力!$C$2)</f>
        <v/>
      </c>
      <c r="E13" t="str">
        <f>IF(②選手情報入力!B20="","",②選手情報入力!B20)</f>
        <v/>
      </c>
      <c r="F13" t="str">
        <f>IF(E13="","",②選手情報入力!C20)</f>
        <v/>
      </c>
      <c r="G13" t="str">
        <f>IF(E13="","",②選手情報入力!D20)</f>
        <v/>
      </c>
      <c r="H13" t="str">
        <f t="shared" si="0"/>
        <v/>
      </c>
      <c r="I13" t="str">
        <f>IF(E13="","",IF(②選手情報入力!F20="男",1,2))</f>
        <v/>
      </c>
      <c r="J13" t="str">
        <f>IF(E13="","",IF(②選手情報入力!G20="","",②選手情報入力!G20))</f>
        <v/>
      </c>
      <c r="L13" t="str">
        <f t="shared" si="1"/>
        <v/>
      </c>
      <c r="M13" t="str">
        <f t="shared" si="2"/>
        <v/>
      </c>
      <c r="O13" t="str">
        <f>IF(E13="","",IF(②選手情報入力!H20="","",IF(I13=1,VLOOKUP(②選手情報入力!H20,種目情報!$A$4:$B$12,2,FALSE),VLOOKUP(②選手情報入力!H20,種目情報!$E$4:$F$7,2,FALSE))))</f>
        <v/>
      </c>
      <c r="P13" t="str">
        <f>IF(E13="","",IF(②選手情報入力!I20="","",IF(LEN(②選手情報入力!I20)&gt;=6,②選手情報入力!I20&amp;0,②選手情報入力!I20)))</f>
        <v/>
      </c>
      <c r="Q13" t="str">
        <f>IF(E13="","",IF(②選手情報入力!H20="","",0))</f>
        <v/>
      </c>
      <c r="R13" t="str">
        <f>IF(E13="","",IF(②選手情報入力!H20="","",IF(I13=1,VLOOKUP(②選手情報入力!H20,種目情報!$A$4:$C$12,3,FALSE),VLOOKUP(②選手情報入力!H20,種目情報!$E$4:$G$7,3,FALSE))))</f>
        <v/>
      </c>
    </row>
    <row r="14" spans="1:18">
      <c r="A14" t="str">
        <f>IF(E14="","",①団体情報入力!$C$2*100000+I14*10000+E14)</f>
        <v/>
      </c>
      <c r="B14" t="str">
        <f>IF(E14="","",①団体情報入力!$C$2)</f>
        <v/>
      </c>
      <c r="E14" t="str">
        <f>IF(②選手情報入力!B21="","",②選手情報入力!B21)</f>
        <v/>
      </c>
      <c r="F14" t="str">
        <f>IF(E14="","",②選手情報入力!C21)</f>
        <v/>
      </c>
      <c r="G14" t="str">
        <f>IF(E14="","",②選手情報入力!D21)</f>
        <v/>
      </c>
      <c r="H14" t="str">
        <f t="shared" si="0"/>
        <v/>
      </c>
      <c r="I14" t="str">
        <f>IF(E14="","",IF(②選手情報入力!F21="男",1,2))</f>
        <v/>
      </c>
      <c r="J14" t="str">
        <f>IF(E14="","",IF(②選手情報入力!G21="","",②選手情報入力!G21))</f>
        <v/>
      </c>
      <c r="L14" t="str">
        <f t="shared" si="1"/>
        <v/>
      </c>
      <c r="M14" t="str">
        <f t="shared" si="2"/>
        <v/>
      </c>
      <c r="O14" t="str">
        <f>IF(E14="","",IF(②選手情報入力!H21="","",IF(I14=1,VLOOKUP(②選手情報入力!H21,種目情報!$A$4:$B$12,2,FALSE),VLOOKUP(②選手情報入力!H21,種目情報!$E$4:$F$7,2,FALSE))))</f>
        <v/>
      </c>
      <c r="P14" t="str">
        <f>IF(E14="","",IF(②選手情報入力!I21="","",IF(LEN(②選手情報入力!I21)&gt;=6,②選手情報入力!I21&amp;0,②選手情報入力!I21)))</f>
        <v/>
      </c>
      <c r="Q14" t="str">
        <f>IF(E14="","",IF(②選手情報入力!H21="","",0))</f>
        <v/>
      </c>
      <c r="R14" t="str">
        <f>IF(E14="","",IF(②選手情報入力!H21="","",IF(I14=1,VLOOKUP(②選手情報入力!H21,種目情報!$A$4:$C$12,3,FALSE),VLOOKUP(②選手情報入力!H21,種目情報!$E$4:$G$7,3,FALSE))))</f>
        <v/>
      </c>
    </row>
    <row r="15" spans="1:18">
      <c r="A15" t="str">
        <f>IF(E15="","",①団体情報入力!$C$2*100000+I15*10000+E15)</f>
        <v/>
      </c>
      <c r="B15" t="str">
        <f>IF(E15="","",①団体情報入力!$C$2)</f>
        <v/>
      </c>
      <c r="E15" t="str">
        <f>IF(②選手情報入力!B22="","",②選手情報入力!B22)</f>
        <v/>
      </c>
      <c r="F15" t="str">
        <f>IF(E15="","",②選手情報入力!C22)</f>
        <v/>
      </c>
      <c r="G15" t="str">
        <f>IF(E15="","",②選手情報入力!D22)</f>
        <v/>
      </c>
      <c r="H15" t="str">
        <f t="shared" si="0"/>
        <v/>
      </c>
      <c r="I15" t="str">
        <f>IF(E15="","",IF(②選手情報入力!F22="男",1,2))</f>
        <v/>
      </c>
      <c r="J15" t="str">
        <f>IF(E15="","",IF(②選手情報入力!G22="","",②選手情報入力!G22))</f>
        <v/>
      </c>
      <c r="L15" t="str">
        <f t="shared" si="1"/>
        <v/>
      </c>
      <c r="M15" t="str">
        <f t="shared" si="2"/>
        <v/>
      </c>
      <c r="O15" t="str">
        <f>IF(E15="","",IF(②選手情報入力!H22="","",IF(I15=1,VLOOKUP(②選手情報入力!H22,種目情報!$A$4:$B$12,2,FALSE),VLOOKUP(②選手情報入力!H22,種目情報!$E$4:$F$7,2,FALSE))))</f>
        <v/>
      </c>
      <c r="P15" t="str">
        <f>IF(E15="","",IF(②選手情報入力!I22="","",IF(LEN(②選手情報入力!I22)&gt;=6,②選手情報入力!I22&amp;0,②選手情報入力!I22)))</f>
        <v/>
      </c>
      <c r="Q15" t="str">
        <f>IF(E15="","",IF(②選手情報入力!H22="","",0))</f>
        <v/>
      </c>
      <c r="R15" t="str">
        <f>IF(E15="","",IF(②選手情報入力!H22="","",IF(I15=1,VLOOKUP(②選手情報入力!H22,種目情報!$A$4:$C$12,3,FALSE),VLOOKUP(②選手情報入力!H22,種目情報!$E$4:$G$7,3,FALSE))))</f>
        <v/>
      </c>
    </row>
    <row r="16" spans="1:18">
      <c r="A16" t="str">
        <f>IF(E16="","",①団体情報入力!$C$2*100000+I16*10000+E16)</f>
        <v/>
      </c>
      <c r="B16" t="str">
        <f>IF(E16="","",①団体情報入力!$C$2)</f>
        <v/>
      </c>
      <c r="E16" t="str">
        <f>IF(②選手情報入力!B23="","",②選手情報入力!B23)</f>
        <v/>
      </c>
      <c r="F16" t="str">
        <f>IF(E16="","",②選手情報入力!C23)</f>
        <v/>
      </c>
      <c r="G16" t="str">
        <f>IF(E16="","",②選手情報入力!D23)</f>
        <v/>
      </c>
      <c r="H16" t="str">
        <f t="shared" si="0"/>
        <v/>
      </c>
      <c r="I16" t="str">
        <f>IF(E16="","",IF(②選手情報入力!F23="男",1,2))</f>
        <v/>
      </c>
      <c r="J16" t="str">
        <f>IF(E16="","",IF(②選手情報入力!G23="","",②選手情報入力!G23))</f>
        <v/>
      </c>
      <c r="L16" t="str">
        <f t="shared" si="1"/>
        <v/>
      </c>
      <c r="M16" t="str">
        <f t="shared" si="2"/>
        <v/>
      </c>
      <c r="O16" t="str">
        <f>IF(E16="","",IF(②選手情報入力!H23="","",IF(I16=1,VLOOKUP(②選手情報入力!H23,種目情報!$A$4:$B$12,2,FALSE),VLOOKUP(②選手情報入力!H23,種目情報!$E$4:$F$7,2,FALSE))))</f>
        <v/>
      </c>
      <c r="P16" t="str">
        <f>IF(E16="","",IF(②選手情報入力!I23="","",IF(LEN(②選手情報入力!I23)&gt;=6,②選手情報入力!I23&amp;0,②選手情報入力!I23)))</f>
        <v/>
      </c>
      <c r="Q16" t="str">
        <f>IF(E16="","",IF(②選手情報入力!H23="","",0))</f>
        <v/>
      </c>
      <c r="R16" t="str">
        <f>IF(E16="","",IF(②選手情報入力!H23="","",IF(I16=1,VLOOKUP(②選手情報入力!H23,種目情報!$A$4:$C$12,3,FALSE),VLOOKUP(②選手情報入力!H23,種目情報!$E$4:$G$7,3,FALSE))))</f>
        <v/>
      </c>
    </row>
    <row r="17" spans="1:18">
      <c r="A17" t="str">
        <f>IF(E17="","",①団体情報入力!$C$2*100000+I17*10000+E17)</f>
        <v/>
      </c>
      <c r="B17" t="str">
        <f>IF(E17="","",①団体情報入力!$C$2)</f>
        <v/>
      </c>
      <c r="E17" t="str">
        <f>IF(②選手情報入力!B24="","",②選手情報入力!B24)</f>
        <v/>
      </c>
      <c r="F17" t="str">
        <f>IF(E17="","",②選手情報入力!C24)</f>
        <v/>
      </c>
      <c r="G17" t="str">
        <f>IF(E17="","",②選手情報入力!D24)</f>
        <v/>
      </c>
      <c r="H17" t="str">
        <f t="shared" si="0"/>
        <v/>
      </c>
      <c r="I17" t="str">
        <f>IF(E17="","",IF(②選手情報入力!F24="男",1,2))</f>
        <v/>
      </c>
      <c r="J17" t="str">
        <f>IF(E17="","",IF(②選手情報入力!G24="","",②選手情報入力!G24))</f>
        <v/>
      </c>
      <c r="L17" t="str">
        <f t="shared" si="1"/>
        <v/>
      </c>
      <c r="M17" t="str">
        <f t="shared" si="2"/>
        <v/>
      </c>
      <c r="O17" t="str">
        <f>IF(E17="","",IF(②選手情報入力!H24="","",IF(I17=1,VLOOKUP(②選手情報入力!H24,種目情報!$A$4:$B$12,2,FALSE),VLOOKUP(②選手情報入力!H24,種目情報!$E$4:$F$7,2,FALSE))))</f>
        <v/>
      </c>
      <c r="P17" t="str">
        <f>IF(E17="","",IF(②選手情報入力!I24="","",IF(LEN(②選手情報入力!I24)&gt;=6,②選手情報入力!I24&amp;0,②選手情報入力!I24)))</f>
        <v/>
      </c>
      <c r="Q17" t="str">
        <f>IF(E17="","",IF(②選手情報入力!H24="","",0))</f>
        <v/>
      </c>
      <c r="R17" t="str">
        <f>IF(E17="","",IF(②選手情報入力!H24="","",IF(I17=1,VLOOKUP(②選手情報入力!H24,種目情報!$A$4:$C$12,3,FALSE),VLOOKUP(②選手情報入力!H24,種目情報!$E$4:$G$7,3,FALSE))))</f>
        <v/>
      </c>
    </row>
    <row r="18" spans="1:18">
      <c r="A18" t="str">
        <f>IF(E18="","",①団体情報入力!$C$2*100000+I18*10000+E18)</f>
        <v/>
      </c>
      <c r="B18" t="str">
        <f>IF(E18="","",①団体情報入力!$C$2)</f>
        <v/>
      </c>
      <c r="E18" t="str">
        <f>IF(②選手情報入力!B25="","",②選手情報入力!B25)</f>
        <v/>
      </c>
      <c r="F18" t="str">
        <f>IF(E18="","",②選手情報入力!C25)</f>
        <v/>
      </c>
      <c r="G18" t="str">
        <f>IF(E18="","",②選手情報入力!D25)</f>
        <v/>
      </c>
      <c r="H18" t="str">
        <f t="shared" si="0"/>
        <v/>
      </c>
      <c r="I18" t="str">
        <f>IF(E18="","",IF(②選手情報入力!F25="男",1,2))</f>
        <v/>
      </c>
      <c r="J18" t="str">
        <f>IF(E18="","",IF(②選手情報入力!G25="","",②選手情報入力!G25))</f>
        <v/>
      </c>
      <c r="L18" t="str">
        <f t="shared" si="1"/>
        <v/>
      </c>
      <c r="M18" t="str">
        <f t="shared" si="2"/>
        <v/>
      </c>
      <c r="O18" t="str">
        <f>IF(E18="","",IF(②選手情報入力!H25="","",IF(I18=1,VLOOKUP(②選手情報入力!H25,種目情報!$A$4:$B$12,2,FALSE),VLOOKUP(②選手情報入力!H25,種目情報!$E$4:$F$7,2,FALSE))))</f>
        <v/>
      </c>
      <c r="P18" t="str">
        <f>IF(E18="","",IF(②選手情報入力!I25="","",IF(LEN(②選手情報入力!I25)&gt;=6,②選手情報入力!I25&amp;0,②選手情報入力!I25)))</f>
        <v/>
      </c>
      <c r="Q18" t="str">
        <f>IF(E18="","",IF(②選手情報入力!H25="","",0))</f>
        <v/>
      </c>
      <c r="R18" t="str">
        <f>IF(E18="","",IF(②選手情報入力!H25="","",IF(I18=1,VLOOKUP(②選手情報入力!H25,種目情報!$A$4:$C$12,3,FALSE),VLOOKUP(②選手情報入力!H25,種目情報!$E$4:$G$7,3,FALSE))))</f>
        <v/>
      </c>
    </row>
    <row r="19" spans="1:18">
      <c r="A19" t="str">
        <f>IF(E19="","",①団体情報入力!$C$2*100000+I19*10000+E19)</f>
        <v/>
      </c>
      <c r="B19" t="str">
        <f>IF(E19="","",①団体情報入力!$C$2)</f>
        <v/>
      </c>
      <c r="E19" t="str">
        <f>IF(②選手情報入力!B26="","",②選手情報入力!B26)</f>
        <v/>
      </c>
      <c r="F19" t="str">
        <f>IF(E19="","",②選手情報入力!C26)</f>
        <v/>
      </c>
      <c r="G19" t="str">
        <f>IF(E19="","",②選手情報入力!D26)</f>
        <v/>
      </c>
      <c r="H19" t="str">
        <f t="shared" si="0"/>
        <v/>
      </c>
      <c r="I19" t="str">
        <f>IF(E19="","",IF(②選手情報入力!F26="男",1,2))</f>
        <v/>
      </c>
      <c r="J19" t="str">
        <f>IF(E19="","",IF(②選手情報入力!G26="","",②選手情報入力!G26))</f>
        <v/>
      </c>
      <c r="L19" t="str">
        <f t="shared" si="1"/>
        <v/>
      </c>
      <c r="M19" t="str">
        <f t="shared" si="2"/>
        <v/>
      </c>
      <c r="O19" t="str">
        <f>IF(E19="","",IF(②選手情報入力!H26="","",IF(I19=1,VLOOKUP(②選手情報入力!H26,種目情報!$A$4:$B$12,2,FALSE),VLOOKUP(②選手情報入力!H26,種目情報!$E$4:$F$7,2,FALSE))))</f>
        <v/>
      </c>
      <c r="P19" t="str">
        <f>IF(E19="","",IF(②選手情報入力!I26="","",IF(LEN(②選手情報入力!I26)&gt;=6,②選手情報入力!I26&amp;0,②選手情報入力!I26)))</f>
        <v/>
      </c>
      <c r="Q19" t="str">
        <f>IF(E19="","",IF(②選手情報入力!H26="","",0))</f>
        <v/>
      </c>
      <c r="R19" t="str">
        <f>IF(E19="","",IF(②選手情報入力!H26="","",IF(I19=1,VLOOKUP(②選手情報入力!H26,種目情報!$A$4:$C$12,3,FALSE),VLOOKUP(②選手情報入力!H26,種目情報!$E$4:$G$7,3,FALSE))))</f>
        <v/>
      </c>
    </row>
    <row r="20" spans="1:18">
      <c r="A20" t="str">
        <f>IF(E20="","",①団体情報入力!$C$2*100000+I20*10000+E20)</f>
        <v/>
      </c>
      <c r="B20" t="str">
        <f>IF(E20="","",①団体情報入力!$C$2)</f>
        <v/>
      </c>
      <c r="E20" t="str">
        <f>IF(②選手情報入力!B27="","",②選手情報入力!B27)</f>
        <v/>
      </c>
      <c r="F20" t="str">
        <f>IF(E20="","",②選手情報入力!C27)</f>
        <v/>
      </c>
      <c r="G20" t="str">
        <f>IF(E20="","",②選手情報入力!D27)</f>
        <v/>
      </c>
      <c r="H20" t="str">
        <f t="shared" si="0"/>
        <v/>
      </c>
      <c r="I20" t="str">
        <f>IF(E20="","",IF(②選手情報入力!F27="男",1,2))</f>
        <v/>
      </c>
      <c r="J20" t="str">
        <f>IF(E20="","",IF(②選手情報入力!G27="","",②選手情報入力!G27))</f>
        <v/>
      </c>
      <c r="L20" t="str">
        <f t="shared" si="1"/>
        <v/>
      </c>
      <c r="M20" t="str">
        <f t="shared" si="2"/>
        <v/>
      </c>
      <c r="O20" t="str">
        <f>IF(E20="","",IF(②選手情報入力!H27="","",IF(I20=1,VLOOKUP(②選手情報入力!H27,種目情報!$A$4:$B$12,2,FALSE),VLOOKUP(②選手情報入力!H27,種目情報!$E$4:$F$7,2,FALSE))))</f>
        <v/>
      </c>
      <c r="P20" t="str">
        <f>IF(E20="","",IF(②選手情報入力!I27="","",IF(LEN(②選手情報入力!I27)&gt;=6,②選手情報入力!I27&amp;0,②選手情報入力!I27)))</f>
        <v/>
      </c>
      <c r="Q20" t="str">
        <f>IF(E20="","",IF(②選手情報入力!H27="","",0))</f>
        <v/>
      </c>
      <c r="R20" t="str">
        <f>IF(E20="","",IF(②選手情報入力!H27="","",IF(I20=1,VLOOKUP(②選手情報入力!H27,種目情報!$A$4:$C$12,3,FALSE),VLOOKUP(②選手情報入力!H27,種目情報!$E$4:$G$7,3,FALSE))))</f>
        <v/>
      </c>
    </row>
    <row r="21" spans="1:18">
      <c r="A21" t="str">
        <f>IF(E21="","",①団体情報入力!$C$2*100000+I21*10000+E21)</f>
        <v/>
      </c>
      <c r="B21" t="str">
        <f>IF(E21="","",①団体情報入力!$C$2)</f>
        <v/>
      </c>
      <c r="E21" t="str">
        <f>IF(②選手情報入力!B28="","",②選手情報入力!B28)</f>
        <v/>
      </c>
      <c r="F21" t="str">
        <f>IF(E21="","",②選手情報入力!C28)</f>
        <v/>
      </c>
      <c r="G21" t="str">
        <f>IF(E21="","",②選手情報入力!D28)</f>
        <v/>
      </c>
      <c r="H21" t="str">
        <f t="shared" si="0"/>
        <v/>
      </c>
      <c r="I21" t="str">
        <f>IF(E21="","",IF(②選手情報入力!F28="男",1,2))</f>
        <v/>
      </c>
      <c r="J21" t="str">
        <f>IF(E21="","",IF(②選手情報入力!G28="","",②選手情報入力!G28))</f>
        <v/>
      </c>
      <c r="L21" t="str">
        <f t="shared" si="1"/>
        <v/>
      </c>
      <c r="M21" t="str">
        <f t="shared" si="2"/>
        <v/>
      </c>
      <c r="O21" t="str">
        <f>IF(E21="","",IF(②選手情報入力!H28="","",IF(I21=1,VLOOKUP(②選手情報入力!H28,種目情報!$A$4:$B$12,2,FALSE),VLOOKUP(②選手情報入力!H28,種目情報!$E$4:$F$7,2,FALSE))))</f>
        <v/>
      </c>
      <c r="P21" t="str">
        <f>IF(E21="","",IF(②選手情報入力!I28="","",IF(LEN(②選手情報入力!I28)&gt;=6,②選手情報入力!I28&amp;0,②選手情報入力!I28)))</f>
        <v/>
      </c>
      <c r="Q21" t="str">
        <f>IF(E21="","",IF(②選手情報入力!H28="","",0))</f>
        <v/>
      </c>
      <c r="R21" t="str">
        <f>IF(E21="","",IF(②選手情報入力!H28="","",IF(I21=1,VLOOKUP(②選手情報入力!H28,種目情報!$A$4:$C$12,3,FALSE),VLOOKUP(②選手情報入力!H28,種目情報!$E$4:$G$7,3,FALSE))))</f>
        <v/>
      </c>
    </row>
    <row r="22" spans="1:18">
      <c r="A22" t="str">
        <f>IF(E22="","",①団体情報入力!$C$2*100000+I22*10000+E22)</f>
        <v/>
      </c>
      <c r="B22" t="str">
        <f>IF(E22="","",①団体情報入力!$C$2)</f>
        <v/>
      </c>
      <c r="E22" t="str">
        <f>IF(②選手情報入力!B29="","",②選手情報入力!B29)</f>
        <v/>
      </c>
      <c r="F22" t="str">
        <f>IF(E22="","",②選手情報入力!C29)</f>
        <v/>
      </c>
      <c r="G22" t="str">
        <f>IF(E22="","",②選手情報入力!D29)</f>
        <v/>
      </c>
      <c r="H22" t="str">
        <f t="shared" si="0"/>
        <v/>
      </c>
      <c r="I22" t="str">
        <f>IF(E22="","",IF(②選手情報入力!F29="男",1,2))</f>
        <v/>
      </c>
      <c r="J22" t="str">
        <f>IF(E22="","",IF(②選手情報入力!G29="","",②選手情報入力!G29))</f>
        <v/>
      </c>
      <c r="L22" t="str">
        <f t="shared" si="1"/>
        <v/>
      </c>
      <c r="M22" t="str">
        <f t="shared" si="2"/>
        <v/>
      </c>
      <c r="O22" t="str">
        <f>IF(E22="","",IF(②選手情報入力!H29="","",IF(I22=1,VLOOKUP(②選手情報入力!H29,種目情報!$A$4:$B$12,2,FALSE),VLOOKUP(②選手情報入力!H29,種目情報!$E$4:$F$7,2,FALSE))))</f>
        <v/>
      </c>
      <c r="P22" t="str">
        <f>IF(E22="","",IF(②選手情報入力!I29="","",IF(LEN(②選手情報入力!I29)&gt;=6,②選手情報入力!I29&amp;0,②選手情報入力!I29)))</f>
        <v/>
      </c>
      <c r="Q22" t="str">
        <f>IF(E22="","",IF(②選手情報入力!H29="","",0))</f>
        <v/>
      </c>
      <c r="R22" t="str">
        <f>IF(E22="","",IF(②選手情報入力!H29="","",IF(I22=1,VLOOKUP(②選手情報入力!H29,種目情報!$A$4:$C$12,3,FALSE),VLOOKUP(②選手情報入力!H29,種目情報!$E$4:$G$7,3,FALSE))))</f>
        <v/>
      </c>
    </row>
    <row r="23" spans="1:18">
      <c r="A23" t="str">
        <f>IF(E23="","",①団体情報入力!$C$2*100000+I23*10000+E23)</f>
        <v/>
      </c>
      <c r="B23" t="str">
        <f>IF(E23="","",①団体情報入力!$C$2)</f>
        <v/>
      </c>
      <c r="E23" t="str">
        <f>IF(②選手情報入力!B30="","",②選手情報入力!B30)</f>
        <v/>
      </c>
      <c r="F23" t="str">
        <f>IF(E23="","",②選手情報入力!C30)</f>
        <v/>
      </c>
      <c r="G23" t="str">
        <f>IF(E23="","",②選手情報入力!D30)</f>
        <v/>
      </c>
      <c r="H23" t="str">
        <f t="shared" si="0"/>
        <v/>
      </c>
      <c r="I23" t="str">
        <f>IF(E23="","",IF(②選手情報入力!F30="男",1,2))</f>
        <v/>
      </c>
      <c r="J23" t="str">
        <f>IF(E23="","",IF(②選手情報入力!G30="","",②選手情報入力!G30))</f>
        <v/>
      </c>
      <c r="L23" t="str">
        <f t="shared" si="1"/>
        <v/>
      </c>
      <c r="M23" t="str">
        <f t="shared" si="2"/>
        <v/>
      </c>
      <c r="O23" t="str">
        <f>IF(E23="","",IF(②選手情報入力!H30="","",IF(I23=1,VLOOKUP(②選手情報入力!H30,種目情報!$A$4:$B$12,2,FALSE),VLOOKUP(②選手情報入力!H30,種目情報!$E$4:$F$7,2,FALSE))))</f>
        <v/>
      </c>
      <c r="P23" t="str">
        <f>IF(E23="","",IF(②選手情報入力!I30="","",IF(LEN(②選手情報入力!I30)&gt;=6,②選手情報入力!I30&amp;0,②選手情報入力!I30)))</f>
        <v/>
      </c>
      <c r="Q23" t="str">
        <f>IF(E23="","",IF(②選手情報入力!H30="","",0))</f>
        <v/>
      </c>
      <c r="R23" t="str">
        <f>IF(E23="","",IF(②選手情報入力!H30="","",IF(I23=1,VLOOKUP(②選手情報入力!H30,種目情報!$A$4:$C$12,3,FALSE),VLOOKUP(②選手情報入力!H30,種目情報!$E$4:$G$7,3,FALSE))))</f>
        <v/>
      </c>
    </row>
    <row r="24" spans="1:18">
      <c r="A24" t="str">
        <f>IF(E24="","",①団体情報入力!$C$2*100000+I24*10000+E24)</f>
        <v/>
      </c>
      <c r="B24" t="str">
        <f>IF(E24="","",①団体情報入力!$C$2)</f>
        <v/>
      </c>
      <c r="E24" t="str">
        <f>IF(②選手情報入力!B31="","",②選手情報入力!B31)</f>
        <v/>
      </c>
      <c r="F24" t="str">
        <f>IF(E24="","",②選手情報入力!C31)</f>
        <v/>
      </c>
      <c r="G24" t="str">
        <f>IF(E24="","",②選手情報入力!D31)</f>
        <v/>
      </c>
      <c r="H24" t="str">
        <f t="shared" si="0"/>
        <v/>
      </c>
      <c r="I24" t="str">
        <f>IF(E24="","",IF(②選手情報入力!F31="男",1,2))</f>
        <v/>
      </c>
      <c r="J24" t="str">
        <f>IF(E24="","",IF(②選手情報入力!G31="","",②選手情報入力!G31))</f>
        <v/>
      </c>
      <c r="L24" t="str">
        <f t="shared" si="1"/>
        <v/>
      </c>
      <c r="M24" t="str">
        <f t="shared" si="2"/>
        <v/>
      </c>
      <c r="O24" t="str">
        <f>IF(E24="","",IF(②選手情報入力!H31="","",IF(I24=1,VLOOKUP(②選手情報入力!H31,種目情報!$A$4:$B$12,2,FALSE),VLOOKUP(②選手情報入力!H31,種目情報!$E$4:$F$7,2,FALSE))))</f>
        <v/>
      </c>
      <c r="P24" t="str">
        <f>IF(E24="","",IF(②選手情報入力!I31="","",IF(LEN(②選手情報入力!I31)&gt;=6,②選手情報入力!I31&amp;0,②選手情報入力!I31)))</f>
        <v/>
      </c>
      <c r="Q24" t="str">
        <f>IF(E24="","",IF(②選手情報入力!H31="","",0))</f>
        <v/>
      </c>
      <c r="R24" t="str">
        <f>IF(E24="","",IF(②選手情報入力!H31="","",IF(I24=1,VLOOKUP(②選手情報入力!H31,種目情報!$A$4:$C$12,3,FALSE),VLOOKUP(②選手情報入力!H31,種目情報!$E$4:$G$7,3,FALSE))))</f>
        <v/>
      </c>
    </row>
    <row r="25" spans="1:18">
      <c r="A25" t="str">
        <f>IF(E25="","",①団体情報入力!$C$2*100000+I25*10000+E25)</f>
        <v/>
      </c>
      <c r="B25" t="str">
        <f>IF(E25="","",①団体情報入力!$C$2)</f>
        <v/>
      </c>
      <c r="E25" t="str">
        <f>IF(②選手情報入力!B32="","",②選手情報入力!B32)</f>
        <v/>
      </c>
      <c r="F25" t="str">
        <f>IF(E25="","",②選手情報入力!C32)</f>
        <v/>
      </c>
      <c r="G25" t="str">
        <f>IF(E25="","",②選手情報入力!D32)</f>
        <v/>
      </c>
      <c r="H25" t="str">
        <f t="shared" si="0"/>
        <v/>
      </c>
      <c r="I25" t="str">
        <f>IF(E25="","",IF(②選手情報入力!F32="男",1,2))</f>
        <v/>
      </c>
      <c r="J25" t="str">
        <f>IF(E25="","",IF(②選手情報入力!G32="","",②選手情報入力!G32))</f>
        <v/>
      </c>
      <c r="L25" t="str">
        <f t="shared" si="1"/>
        <v/>
      </c>
      <c r="M25" t="str">
        <f t="shared" si="2"/>
        <v/>
      </c>
      <c r="O25" t="str">
        <f>IF(E25="","",IF(②選手情報入力!H32="","",IF(I25=1,VLOOKUP(②選手情報入力!H32,種目情報!$A$4:$B$12,2,FALSE),VLOOKUP(②選手情報入力!H32,種目情報!$E$4:$F$7,2,FALSE))))</f>
        <v/>
      </c>
      <c r="P25" t="str">
        <f>IF(E25="","",IF(②選手情報入力!I32="","",IF(LEN(②選手情報入力!I32)&gt;=6,②選手情報入力!I32&amp;0,②選手情報入力!I32)))</f>
        <v/>
      </c>
      <c r="Q25" t="str">
        <f>IF(E25="","",IF(②選手情報入力!H32="","",0))</f>
        <v/>
      </c>
      <c r="R25" t="str">
        <f>IF(E25="","",IF(②選手情報入力!H32="","",IF(I25=1,VLOOKUP(②選手情報入力!H32,種目情報!$A$4:$C$12,3,FALSE),VLOOKUP(②選手情報入力!H32,種目情報!$E$4:$G$7,3,FALSE))))</f>
        <v/>
      </c>
    </row>
    <row r="26" spans="1:18">
      <c r="A26" t="str">
        <f>IF(E26="","",①団体情報入力!$C$2*100000+I26*10000+E26)</f>
        <v/>
      </c>
      <c r="B26" t="str">
        <f>IF(E26="","",①団体情報入力!$C$2)</f>
        <v/>
      </c>
      <c r="E26" t="str">
        <f>IF(②選手情報入力!B33="","",②選手情報入力!B33)</f>
        <v/>
      </c>
      <c r="F26" t="str">
        <f>IF(E26="","",②選手情報入力!C33)</f>
        <v/>
      </c>
      <c r="G26" t="str">
        <f>IF(E26="","",②選手情報入力!D33)</f>
        <v/>
      </c>
      <c r="H26" t="str">
        <f t="shared" si="0"/>
        <v/>
      </c>
      <c r="I26" t="str">
        <f>IF(E26="","",IF(②選手情報入力!F33="男",1,2))</f>
        <v/>
      </c>
      <c r="J26" t="str">
        <f>IF(E26="","",IF(②選手情報入力!G33="","",②選手情報入力!G33))</f>
        <v/>
      </c>
      <c r="L26" t="str">
        <f t="shared" si="1"/>
        <v/>
      </c>
      <c r="M26" t="str">
        <f t="shared" si="2"/>
        <v/>
      </c>
      <c r="O26" t="str">
        <f>IF(E26="","",IF(②選手情報入力!H33="","",IF(I26=1,VLOOKUP(②選手情報入力!H33,種目情報!$A$4:$B$12,2,FALSE),VLOOKUP(②選手情報入力!H33,種目情報!$E$4:$F$7,2,FALSE))))</f>
        <v/>
      </c>
      <c r="P26" t="str">
        <f>IF(E26="","",IF(②選手情報入力!I33="","",IF(LEN(②選手情報入力!I33)&gt;=6,②選手情報入力!I33&amp;0,②選手情報入力!I33)))</f>
        <v/>
      </c>
      <c r="Q26" t="str">
        <f>IF(E26="","",IF(②選手情報入力!H33="","",0))</f>
        <v/>
      </c>
      <c r="R26" t="str">
        <f>IF(E26="","",IF(②選手情報入力!H33="","",IF(I26=1,VLOOKUP(②選手情報入力!H33,種目情報!$A$4:$C$12,3,FALSE),VLOOKUP(②選手情報入力!H33,種目情報!$E$4:$G$7,3,FALSE))))</f>
        <v/>
      </c>
    </row>
    <row r="27" spans="1:18">
      <c r="A27" t="str">
        <f>IF(E27="","",①団体情報入力!$C$2*100000+I27*10000+E27)</f>
        <v/>
      </c>
      <c r="B27" t="str">
        <f>IF(E27="","",①団体情報入力!$C$2)</f>
        <v/>
      </c>
      <c r="E27" t="str">
        <f>IF(②選手情報入力!B34="","",②選手情報入力!B34)</f>
        <v/>
      </c>
      <c r="F27" t="str">
        <f>IF(E27="","",②選手情報入力!C34)</f>
        <v/>
      </c>
      <c r="G27" t="str">
        <f>IF(E27="","",②選手情報入力!D34)</f>
        <v/>
      </c>
      <c r="H27" t="str">
        <f t="shared" si="0"/>
        <v/>
      </c>
      <c r="I27" t="str">
        <f>IF(E27="","",IF(②選手情報入力!F34="男",1,2))</f>
        <v/>
      </c>
      <c r="J27" t="str">
        <f>IF(E27="","",IF(②選手情報入力!G34="","",②選手情報入力!G34))</f>
        <v/>
      </c>
      <c r="L27" t="str">
        <f t="shared" si="1"/>
        <v/>
      </c>
      <c r="M27" t="str">
        <f t="shared" si="2"/>
        <v/>
      </c>
      <c r="O27" t="str">
        <f>IF(E27="","",IF(②選手情報入力!H34="","",IF(I27=1,VLOOKUP(②選手情報入力!H34,種目情報!$A$4:$B$12,2,FALSE),VLOOKUP(②選手情報入力!H34,種目情報!$E$4:$F$7,2,FALSE))))</f>
        <v/>
      </c>
      <c r="P27" t="str">
        <f>IF(E27="","",IF(②選手情報入力!I34="","",IF(LEN(②選手情報入力!I34)&gt;=6,②選手情報入力!I34&amp;0,②選手情報入力!I34)))</f>
        <v/>
      </c>
      <c r="Q27" t="str">
        <f>IF(E27="","",IF(②選手情報入力!H34="","",0))</f>
        <v/>
      </c>
      <c r="R27" t="str">
        <f>IF(E27="","",IF(②選手情報入力!H34="","",IF(I27=1,VLOOKUP(②選手情報入力!H34,種目情報!$A$4:$C$12,3,FALSE),VLOOKUP(②選手情報入力!H34,種目情報!$E$4:$G$7,3,FALSE))))</f>
        <v/>
      </c>
    </row>
    <row r="28" spans="1:18">
      <c r="A28" t="str">
        <f>IF(E28="","",①団体情報入力!$C$2*100000+I28*10000+E28)</f>
        <v/>
      </c>
      <c r="B28" t="str">
        <f>IF(E28="","",①団体情報入力!$C$2)</f>
        <v/>
      </c>
      <c r="E28" t="str">
        <f>IF(②選手情報入力!B35="","",②選手情報入力!B35)</f>
        <v/>
      </c>
      <c r="F28" t="str">
        <f>IF(E28="","",②選手情報入力!C35)</f>
        <v/>
      </c>
      <c r="G28" t="str">
        <f>IF(E28="","",②選手情報入力!D35)</f>
        <v/>
      </c>
      <c r="H28" t="str">
        <f t="shared" si="0"/>
        <v/>
      </c>
      <c r="I28" t="str">
        <f>IF(E28="","",IF(②選手情報入力!F35="男",1,2))</f>
        <v/>
      </c>
      <c r="J28" t="str">
        <f>IF(E28="","",IF(②選手情報入力!G35="","",②選手情報入力!G35))</f>
        <v/>
      </c>
      <c r="L28" t="str">
        <f t="shared" si="1"/>
        <v/>
      </c>
      <c r="M28" t="str">
        <f t="shared" si="2"/>
        <v/>
      </c>
      <c r="O28" t="str">
        <f>IF(E28="","",IF(②選手情報入力!H35="","",IF(I28=1,VLOOKUP(②選手情報入力!H35,種目情報!$A$4:$B$12,2,FALSE),VLOOKUP(②選手情報入力!H35,種目情報!$E$4:$F$7,2,FALSE))))</f>
        <v/>
      </c>
      <c r="P28" t="str">
        <f>IF(E28="","",IF(②選手情報入力!I35="","",IF(LEN(②選手情報入力!I35)&gt;=6,②選手情報入力!I35&amp;0,②選手情報入力!I35)))</f>
        <v/>
      </c>
      <c r="Q28" t="str">
        <f>IF(E28="","",IF(②選手情報入力!H35="","",0))</f>
        <v/>
      </c>
      <c r="R28" t="str">
        <f>IF(E28="","",IF(②選手情報入力!H35="","",IF(I28=1,VLOOKUP(②選手情報入力!H35,種目情報!$A$4:$C$12,3,FALSE),VLOOKUP(②選手情報入力!H35,種目情報!$E$4:$G$7,3,FALSE))))</f>
        <v/>
      </c>
    </row>
    <row r="29" spans="1:18">
      <c r="A29" t="str">
        <f>IF(E29="","",①団体情報入力!$C$2*100000+I29*10000+E29)</f>
        <v/>
      </c>
      <c r="B29" t="str">
        <f>IF(E29="","",①団体情報入力!$C$2)</f>
        <v/>
      </c>
      <c r="E29" t="str">
        <f>IF(②選手情報入力!B36="","",②選手情報入力!B36)</f>
        <v/>
      </c>
      <c r="F29" t="str">
        <f>IF(E29="","",②選手情報入力!C36)</f>
        <v/>
      </c>
      <c r="G29" t="str">
        <f>IF(E29="","",②選手情報入力!D36)</f>
        <v/>
      </c>
      <c r="H29" t="str">
        <f t="shared" si="0"/>
        <v/>
      </c>
      <c r="I29" t="str">
        <f>IF(E29="","",IF(②選手情報入力!F36="男",1,2))</f>
        <v/>
      </c>
      <c r="J29" t="str">
        <f>IF(E29="","",IF(②選手情報入力!G36="","",②選手情報入力!G36))</f>
        <v/>
      </c>
      <c r="L29" t="str">
        <f t="shared" si="1"/>
        <v/>
      </c>
      <c r="M29" t="str">
        <f t="shared" si="2"/>
        <v/>
      </c>
      <c r="O29" t="str">
        <f>IF(E29="","",IF(②選手情報入力!H36="","",IF(I29=1,VLOOKUP(②選手情報入力!H36,種目情報!$A$4:$B$12,2,FALSE),VLOOKUP(②選手情報入力!H36,種目情報!$E$4:$F$7,2,FALSE))))</f>
        <v/>
      </c>
      <c r="P29" t="str">
        <f>IF(E29="","",IF(②選手情報入力!I36="","",IF(LEN(②選手情報入力!I36)&gt;=6,②選手情報入力!I36&amp;0,②選手情報入力!I36)))</f>
        <v/>
      </c>
      <c r="Q29" t="str">
        <f>IF(E29="","",IF(②選手情報入力!H36="","",0))</f>
        <v/>
      </c>
      <c r="R29" t="str">
        <f>IF(E29="","",IF(②選手情報入力!H36="","",IF(I29=1,VLOOKUP(②選手情報入力!H36,種目情報!$A$4:$C$12,3,FALSE),VLOOKUP(②選手情報入力!H36,種目情報!$E$4:$G$7,3,FALSE))))</f>
        <v/>
      </c>
    </row>
    <row r="30" spans="1:18">
      <c r="A30" t="str">
        <f>IF(E30="","",①団体情報入力!$C$2*100000+I30*10000+E30)</f>
        <v/>
      </c>
      <c r="B30" t="str">
        <f>IF(E30="","",①団体情報入力!$C$2)</f>
        <v/>
      </c>
      <c r="E30" t="str">
        <f>IF(②選手情報入力!B37="","",②選手情報入力!B37)</f>
        <v/>
      </c>
      <c r="F30" t="str">
        <f>IF(E30="","",②選手情報入力!C37)</f>
        <v/>
      </c>
      <c r="G30" t="str">
        <f>IF(E30="","",②選手情報入力!D37)</f>
        <v/>
      </c>
      <c r="H30" t="str">
        <f t="shared" si="0"/>
        <v/>
      </c>
      <c r="I30" t="str">
        <f>IF(E30="","",IF(②選手情報入力!F37="男",1,2))</f>
        <v/>
      </c>
      <c r="J30" t="str">
        <f>IF(E30="","",IF(②選手情報入力!G37="","",②選手情報入力!G37))</f>
        <v/>
      </c>
      <c r="L30" t="str">
        <f t="shared" si="1"/>
        <v/>
      </c>
      <c r="M30" t="str">
        <f t="shared" si="2"/>
        <v/>
      </c>
      <c r="O30" t="str">
        <f>IF(E30="","",IF(②選手情報入力!H37="","",IF(I30=1,VLOOKUP(②選手情報入力!H37,種目情報!$A$4:$B$12,2,FALSE),VLOOKUP(②選手情報入力!H37,種目情報!$E$4:$F$7,2,FALSE))))</f>
        <v/>
      </c>
      <c r="P30" t="str">
        <f>IF(E30="","",IF(②選手情報入力!I37="","",IF(LEN(②選手情報入力!I37)&gt;=6,②選手情報入力!I37&amp;0,②選手情報入力!I37)))</f>
        <v/>
      </c>
      <c r="Q30" t="str">
        <f>IF(E30="","",IF(②選手情報入力!H37="","",0))</f>
        <v/>
      </c>
      <c r="R30" t="str">
        <f>IF(E30="","",IF(②選手情報入力!H37="","",IF(I30=1,VLOOKUP(②選手情報入力!H37,種目情報!$A$4:$C$12,3,FALSE),VLOOKUP(②選手情報入力!H37,種目情報!$E$4:$G$7,3,FALSE))))</f>
        <v/>
      </c>
    </row>
    <row r="31" spans="1:18">
      <c r="A31" t="str">
        <f>IF(E31="","",①団体情報入力!$C$2*100000+I31*10000+E31)</f>
        <v/>
      </c>
      <c r="B31" t="str">
        <f>IF(E31="","",①団体情報入力!$C$2)</f>
        <v/>
      </c>
      <c r="E31" t="str">
        <f>IF(②選手情報入力!B38="","",②選手情報入力!B38)</f>
        <v/>
      </c>
      <c r="F31" t="str">
        <f>IF(E31="","",②選手情報入力!C38)</f>
        <v/>
      </c>
      <c r="G31" t="str">
        <f>IF(E31="","",②選手情報入力!D38)</f>
        <v/>
      </c>
      <c r="H31" t="str">
        <f t="shared" si="0"/>
        <v/>
      </c>
      <c r="I31" t="str">
        <f>IF(E31="","",IF(②選手情報入力!F38="男",1,2))</f>
        <v/>
      </c>
      <c r="J31" t="str">
        <f>IF(E31="","",IF(②選手情報入力!G38="","",②選手情報入力!G38))</f>
        <v/>
      </c>
      <c r="L31" t="str">
        <f t="shared" si="1"/>
        <v/>
      </c>
      <c r="M31" t="str">
        <f t="shared" si="2"/>
        <v/>
      </c>
      <c r="O31" t="str">
        <f>IF(E31="","",IF(②選手情報入力!H38="","",IF(I31=1,VLOOKUP(②選手情報入力!H38,種目情報!$A$4:$B$12,2,FALSE),VLOOKUP(②選手情報入力!H38,種目情報!$E$4:$F$7,2,FALSE))))</f>
        <v/>
      </c>
      <c r="P31" t="str">
        <f>IF(E31="","",IF(②選手情報入力!I38="","",IF(LEN(②選手情報入力!I38)&gt;=6,②選手情報入力!I38&amp;0,②選手情報入力!I38)))</f>
        <v/>
      </c>
      <c r="Q31" t="str">
        <f>IF(E31="","",IF(②選手情報入力!H38="","",0))</f>
        <v/>
      </c>
      <c r="R31" t="str">
        <f>IF(E31="","",IF(②選手情報入力!H38="","",IF(I31=1,VLOOKUP(②選手情報入力!H38,種目情報!$A$4:$C$12,3,FALSE),VLOOKUP(②選手情報入力!H38,種目情報!$E$4:$G$7,3,FALSE))))</f>
        <v/>
      </c>
    </row>
    <row r="32" spans="1:18">
      <c r="A32" t="str">
        <f>IF(E32="","",①団体情報入力!$C$2*100000+I32*10000+E32)</f>
        <v/>
      </c>
      <c r="B32" t="str">
        <f>IF(E32="","",①団体情報入力!$C$2)</f>
        <v/>
      </c>
      <c r="E32" t="str">
        <f>IF(②選手情報入力!B39="","",②選手情報入力!B39)</f>
        <v/>
      </c>
      <c r="F32" t="str">
        <f>IF(E32="","",②選手情報入力!C39)</f>
        <v/>
      </c>
      <c r="G32" t="str">
        <f>IF(E32="","",②選手情報入力!D39)</f>
        <v/>
      </c>
      <c r="H32" t="str">
        <f t="shared" si="0"/>
        <v/>
      </c>
      <c r="I32" t="str">
        <f>IF(E32="","",IF(②選手情報入力!F39="男",1,2))</f>
        <v/>
      </c>
      <c r="J32" t="str">
        <f>IF(E32="","",IF(②選手情報入力!G39="","",②選手情報入力!G39))</f>
        <v/>
      </c>
      <c r="L32" t="str">
        <f t="shared" si="1"/>
        <v/>
      </c>
      <c r="M32" t="str">
        <f t="shared" si="2"/>
        <v/>
      </c>
      <c r="O32" t="str">
        <f>IF(E32="","",IF(②選手情報入力!H39="","",IF(I32=1,VLOOKUP(②選手情報入力!H39,種目情報!$A$4:$B$12,2,FALSE),VLOOKUP(②選手情報入力!H39,種目情報!$E$4:$F$7,2,FALSE))))</f>
        <v/>
      </c>
      <c r="P32" t="str">
        <f>IF(E32="","",IF(②選手情報入力!I39="","",IF(LEN(②選手情報入力!I39)&gt;=6,②選手情報入力!I39&amp;0,②選手情報入力!I39)))</f>
        <v/>
      </c>
      <c r="Q32" t="str">
        <f>IF(E32="","",IF(②選手情報入力!H39="","",0))</f>
        <v/>
      </c>
      <c r="R32" t="str">
        <f>IF(E32="","",IF(②選手情報入力!H39="","",IF(I32=1,VLOOKUP(②選手情報入力!H39,種目情報!$A$4:$C$12,3,FALSE),VLOOKUP(②選手情報入力!H39,種目情報!$E$4:$G$7,3,FALSE))))</f>
        <v/>
      </c>
    </row>
    <row r="33" spans="1:18">
      <c r="A33" t="str">
        <f>IF(E33="","",①団体情報入力!$C$2*100000+I33*10000+E33)</f>
        <v/>
      </c>
      <c r="B33" t="str">
        <f>IF(E33="","",①団体情報入力!$C$2)</f>
        <v/>
      </c>
      <c r="E33" t="str">
        <f>IF(②選手情報入力!B40="","",②選手情報入力!B40)</f>
        <v/>
      </c>
      <c r="F33" t="str">
        <f>IF(E33="","",②選手情報入力!C40)</f>
        <v/>
      </c>
      <c r="G33" t="str">
        <f>IF(E33="","",②選手情報入力!D40)</f>
        <v/>
      </c>
      <c r="H33" t="str">
        <f t="shared" si="0"/>
        <v/>
      </c>
      <c r="I33" t="str">
        <f>IF(E33="","",IF(②選手情報入力!F40="男",1,2))</f>
        <v/>
      </c>
      <c r="J33" t="str">
        <f>IF(E33="","",IF(②選手情報入力!G40="","",②選手情報入力!G40))</f>
        <v/>
      </c>
      <c r="L33" t="str">
        <f t="shared" si="1"/>
        <v/>
      </c>
      <c r="M33" t="str">
        <f t="shared" si="2"/>
        <v/>
      </c>
      <c r="O33" t="str">
        <f>IF(E33="","",IF(②選手情報入力!H40="","",IF(I33=1,VLOOKUP(②選手情報入力!H40,種目情報!$A$4:$B$12,2,FALSE),VLOOKUP(②選手情報入力!H40,種目情報!$E$4:$F$7,2,FALSE))))</f>
        <v/>
      </c>
      <c r="P33" t="str">
        <f>IF(E33="","",IF(②選手情報入力!I40="","",IF(LEN(②選手情報入力!I40)&gt;=6,②選手情報入力!I40&amp;0,②選手情報入力!I40)))</f>
        <v/>
      </c>
      <c r="Q33" t="str">
        <f>IF(E33="","",IF(②選手情報入力!H40="","",0))</f>
        <v/>
      </c>
      <c r="R33" t="str">
        <f>IF(E33="","",IF(②選手情報入力!H40="","",IF(I33=1,VLOOKUP(②選手情報入力!H40,種目情報!$A$4:$C$12,3,FALSE),VLOOKUP(②選手情報入力!H40,種目情報!$E$4:$G$7,3,FALSE))))</f>
        <v/>
      </c>
    </row>
    <row r="34" spans="1:18">
      <c r="A34" t="str">
        <f>IF(E34="","",①団体情報入力!$C$2*100000+I34*10000+E34)</f>
        <v/>
      </c>
      <c r="B34" t="str">
        <f>IF(E34="","",①団体情報入力!$C$2)</f>
        <v/>
      </c>
      <c r="E34" t="str">
        <f>IF(②選手情報入力!B41="","",②選手情報入力!B41)</f>
        <v/>
      </c>
      <c r="F34" t="str">
        <f>IF(E34="","",②選手情報入力!C41)</f>
        <v/>
      </c>
      <c r="G34" t="str">
        <f>IF(E34="","",②選手情報入力!D41)</f>
        <v/>
      </c>
      <c r="H34" t="str">
        <f t="shared" si="0"/>
        <v/>
      </c>
      <c r="I34" t="str">
        <f>IF(E34="","",IF(②選手情報入力!F41="男",1,2))</f>
        <v/>
      </c>
      <c r="J34" t="str">
        <f>IF(E34="","",IF(②選手情報入力!G41="","",②選手情報入力!G41))</f>
        <v/>
      </c>
      <c r="L34" t="str">
        <f t="shared" si="1"/>
        <v/>
      </c>
      <c r="M34" t="str">
        <f t="shared" si="2"/>
        <v/>
      </c>
      <c r="O34" t="str">
        <f>IF(E34="","",IF(②選手情報入力!H41="","",IF(I34=1,VLOOKUP(②選手情報入力!H41,種目情報!$A$4:$B$12,2,FALSE),VLOOKUP(②選手情報入力!H41,種目情報!$E$4:$F$7,2,FALSE))))</f>
        <v/>
      </c>
      <c r="P34" t="str">
        <f>IF(E34="","",IF(②選手情報入力!I41="","",IF(LEN(②選手情報入力!I41)&gt;=6,②選手情報入力!I41&amp;0,②選手情報入力!I41)))</f>
        <v/>
      </c>
      <c r="Q34" t="str">
        <f>IF(E34="","",IF(②選手情報入力!H41="","",0))</f>
        <v/>
      </c>
      <c r="R34" t="str">
        <f>IF(E34="","",IF(②選手情報入力!H41="","",IF(I34=1,VLOOKUP(②選手情報入力!H41,種目情報!$A$4:$C$12,3,FALSE),VLOOKUP(②選手情報入力!H41,種目情報!$E$4:$G$7,3,FALSE))))</f>
        <v/>
      </c>
    </row>
    <row r="35" spans="1:18">
      <c r="A35" t="str">
        <f>IF(E35="","",①団体情報入力!$C$2*100000+I35*10000+E35)</f>
        <v/>
      </c>
      <c r="B35" t="str">
        <f>IF(E35="","",①団体情報入力!$C$2)</f>
        <v/>
      </c>
      <c r="E35" t="str">
        <f>IF(②選手情報入力!B42="","",②選手情報入力!B42)</f>
        <v/>
      </c>
      <c r="F35" t="str">
        <f>IF(E35="","",②選手情報入力!C42)</f>
        <v/>
      </c>
      <c r="G35" t="str">
        <f>IF(E35="","",②選手情報入力!D42)</f>
        <v/>
      </c>
      <c r="H35" t="str">
        <f t="shared" si="0"/>
        <v/>
      </c>
      <c r="I35" t="str">
        <f>IF(E35="","",IF(②選手情報入力!F42="男",1,2))</f>
        <v/>
      </c>
      <c r="J35" t="str">
        <f>IF(E35="","",IF(②選手情報入力!G42="","",②選手情報入力!G42))</f>
        <v/>
      </c>
      <c r="L35" t="str">
        <f t="shared" si="1"/>
        <v/>
      </c>
      <c r="M35" t="str">
        <f t="shared" si="2"/>
        <v/>
      </c>
      <c r="O35" t="str">
        <f>IF(E35="","",IF(②選手情報入力!H42="","",IF(I35=1,VLOOKUP(②選手情報入力!H42,種目情報!$A$4:$B$12,2,FALSE),VLOOKUP(②選手情報入力!H42,種目情報!$E$4:$F$7,2,FALSE))))</f>
        <v/>
      </c>
      <c r="P35" t="str">
        <f>IF(E35="","",IF(②選手情報入力!I42="","",IF(LEN(②選手情報入力!I42)&gt;=6,②選手情報入力!I42&amp;0,②選手情報入力!I42)))</f>
        <v/>
      </c>
      <c r="Q35" t="str">
        <f>IF(E35="","",IF(②選手情報入力!H42="","",0))</f>
        <v/>
      </c>
      <c r="R35" t="str">
        <f>IF(E35="","",IF(②選手情報入力!H42="","",IF(I35=1,VLOOKUP(②選手情報入力!H42,種目情報!$A$4:$C$12,3,FALSE),VLOOKUP(②選手情報入力!H42,種目情報!$E$4:$G$7,3,FALSE))))</f>
        <v/>
      </c>
    </row>
    <row r="36" spans="1:18">
      <c r="A36" t="str">
        <f>IF(E36="","",①団体情報入力!$C$2*100000+I36*10000+E36)</f>
        <v/>
      </c>
      <c r="B36" t="str">
        <f>IF(E36="","",①団体情報入力!$C$2)</f>
        <v/>
      </c>
      <c r="E36" t="str">
        <f>IF(②選手情報入力!B43="","",②選手情報入力!B43)</f>
        <v/>
      </c>
      <c r="F36" t="str">
        <f>IF(E36="","",②選手情報入力!C43)</f>
        <v/>
      </c>
      <c r="G36" t="str">
        <f>IF(E36="","",②選手情報入力!D43)</f>
        <v/>
      </c>
      <c r="H36" t="str">
        <f t="shared" si="0"/>
        <v/>
      </c>
      <c r="I36" t="str">
        <f>IF(E36="","",IF(②選手情報入力!F43="男",1,2))</f>
        <v/>
      </c>
      <c r="J36" t="str">
        <f>IF(E36="","",IF(②選手情報入力!G43="","",②選手情報入力!G43))</f>
        <v/>
      </c>
      <c r="L36" t="str">
        <f t="shared" si="1"/>
        <v/>
      </c>
      <c r="M36" t="str">
        <f t="shared" si="2"/>
        <v/>
      </c>
      <c r="O36" t="str">
        <f>IF(E36="","",IF(②選手情報入力!H43="","",IF(I36=1,VLOOKUP(②選手情報入力!H43,種目情報!$A$4:$B$12,2,FALSE),VLOOKUP(②選手情報入力!H43,種目情報!$E$4:$F$7,2,FALSE))))</f>
        <v/>
      </c>
      <c r="P36" t="str">
        <f>IF(E36="","",IF(②選手情報入力!I43="","",IF(LEN(②選手情報入力!I43)&gt;=6,②選手情報入力!I43&amp;0,②選手情報入力!I43)))</f>
        <v/>
      </c>
      <c r="Q36" t="str">
        <f>IF(E36="","",IF(②選手情報入力!H43="","",0))</f>
        <v/>
      </c>
      <c r="R36" t="str">
        <f>IF(E36="","",IF(②選手情報入力!H43="","",IF(I36=1,VLOOKUP(②選手情報入力!H43,種目情報!$A$4:$C$12,3,FALSE),VLOOKUP(②選手情報入力!H43,種目情報!$E$4:$G$7,3,FALSE))))</f>
        <v/>
      </c>
    </row>
    <row r="37" spans="1:18">
      <c r="A37" t="str">
        <f>IF(E37="","",①団体情報入力!$C$2*100000+I37*10000+E37)</f>
        <v/>
      </c>
      <c r="B37" t="str">
        <f>IF(E37="","",①団体情報入力!$C$2)</f>
        <v/>
      </c>
      <c r="E37" t="str">
        <f>IF(②選手情報入力!B44="","",②選手情報入力!B44)</f>
        <v/>
      </c>
      <c r="F37" t="str">
        <f>IF(E37="","",②選手情報入力!C44)</f>
        <v/>
      </c>
      <c r="G37" t="str">
        <f>IF(E37="","",②選手情報入力!D44)</f>
        <v/>
      </c>
      <c r="H37" t="str">
        <f t="shared" si="0"/>
        <v/>
      </c>
      <c r="I37" t="str">
        <f>IF(E37="","",IF(②選手情報入力!F44="男",1,2))</f>
        <v/>
      </c>
      <c r="J37" t="str">
        <f>IF(E37="","",IF(②選手情報入力!G44="","",②選手情報入力!G44))</f>
        <v/>
      </c>
      <c r="L37" t="str">
        <f t="shared" si="1"/>
        <v/>
      </c>
      <c r="M37" t="str">
        <f t="shared" si="2"/>
        <v/>
      </c>
      <c r="O37" t="str">
        <f>IF(E37="","",IF(②選手情報入力!H44="","",IF(I37=1,VLOOKUP(②選手情報入力!H44,種目情報!$A$4:$B$12,2,FALSE),VLOOKUP(②選手情報入力!H44,種目情報!$E$4:$F$7,2,FALSE))))</f>
        <v/>
      </c>
      <c r="P37" t="str">
        <f>IF(E37="","",IF(②選手情報入力!I44="","",IF(LEN(②選手情報入力!I44)&gt;=6,②選手情報入力!I44&amp;0,②選手情報入力!I44)))</f>
        <v/>
      </c>
      <c r="Q37" t="str">
        <f>IF(E37="","",IF(②選手情報入力!H44="","",0))</f>
        <v/>
      </c>
      <c r="R37" t="str">
        <f>IF(E37="","",IF(②選手情報入力!H44="","",IF(I37=1,VLOOKUP(②選手情報入力!H44,種目情報!$A$4:$C$12,3,FALSE),VLOOKUP(②選手情報入力!H44,種目情報!$E$4:$G$7,3,FALSE))))</f>
        <v/>
      </c>
    </row>
    <row r="38" spans="1:18">
      <c r="A38" t="str">
        <f>IF(E38="","",①団体情報入力!$C$2*100000+I38*10000+E38)</f>
        <v/>
      </c>
      <c r="B38" t="str">
        <f>IF(E38="","",①団体情報入力!$C$2)</f>
        <v/>
      </c>
      <c r="E38" t="str">
        <f>IF(②選手情報入力!B45="","",②選手情報入力!B45)</f>
        <v/>
      </c>
      <c r="F38" t="str">
        <f>IF(E38="","",②選手情報入力!C45)</f>
        <v/>
      </c>
      <c r="G38" t="str">
        <f>IF(E38="","",②選手情報入力!D45)</f>
        <v/>
      </c>
      <c r="H38" t="str">
        <f t="shared" si="0"/>
        <v/>
      </c>
      <c r="I38" t="str">
        <f>IF(E38="","",IF(②選手情報入力!F45="男",1,2))</f>
        <v/>
      </c>
      <c r="J38" t="str">
        <f>IF(E38="","",IF(②選手情報入力!G45="","",②選手情報入力!G45))</f>
        <v/>
      </c>
      <c r="L38" t="str">
        <f t="shared" si="1"/>
        <v/>
      </c>
      <c r="M38" t="str">
        <f t="shared" si="2"/>
        <v/>
      </c>
      <c r="O38" t="str">
        <f>IF(E38="","",IF(②選手情報入力!H45="","",IF(I38=1,VLOOKUP(②選手情報入力!H45,種目情報!$A$4:$B$12,2,FALSE),VLOOKUP(②選手情報入力!H45,種目情報!$E$4:$F$7,2,FALSE))))</f>
        <v/>
      </c>
      <c r="P38" t="str">
        <f>IF(E38="","",IF(②選手情報入力!I45="","",IF(LEN(②選手情報入力!I45)&gt;=6,②選手情報入力!I45&amp;0,②選手情報入力!I45)))</f>
        <v/>
      </c>
      <c r="Q38" t="str">
        <f>IF(E38="","",IF(②選手情報入力!H45="","",0))</f>
        <v/>
      </c>
      <c r="R38" t="str">
        <f>IF(E38="","",IF(②選手情報入力!H45="","",IF(I38=1,VLOOKUP(②選手情報入力!H45,種目情報!$A$4:$C$12,3,FALSE),VLOOKUP(②選手情報入力!H45,種目情報!$E$4:$G$7,3,FALSE))))</f>
        <v/>
      </c>
    </row>
    <row r="39" spans="1:18">
      <c r="A39" t="str">
        <f>IF(E39="","",①団体情報入力!$C$2*100000+I39*10000+E39)</f>
        <v/>
      </c>
      <c r="B39" t="str">
        <f>IF(E39="","",①団体情報入力!$C$2)</f>
        <v/>
      </c>
      <c r="E39" t="str">
        <f>IF(②選手情報入力!B46="","",②選手情報入力!B46)</f>
        <v/>
      </c>
      <c r="F39" t="str">
        <f>IF(E39="","",②選手情報入力!C46)</f>
        <v/>
      </c>
      <c r="G39" t="str">
        <f>IF(E39="","",②選手情報入力!D46)</f>
        <v/>
      </c>
      <c r="H39" t="str">
        <f t="shared" si="0"/>
        <v/>
      </c>
      <c r="I39" t="str">
        <f>IF(E39="","",IF(②選手情報入力!F46="男",1,2))</f>
        <v/>
      </c>
      <c r="J39" t="str">
        <f>IF(E39="","",IF(②選手情報入力!G46="","",②選手情報入力!G46))</f>
        <v/>
      </c>
      <c r="L39" t="str">
        <f t="shared" si="1"/>
        <v/>
      </c>
      <c r="M39" t="str">
        <f t="shared" si="2"/>
        <v/>
      </c>
      <c r="O39" t="str">
        <f>IF(E39="","",IF(②選手情報入力!H46="","",IF(I39=1,VLOOKUP(②選手情報入力!H46,種目情報!$A$4:$B$12,2,FALSE),VLOOKUP(②選手情報入力!H46,種目情報!$E$4:$F$7,2,FALSE))))</f>
        <v/>
      </c>
      <c r="P39" t="str">
        <f>IF(E39="","",IF(②選手情報入力!I46="","",IF(LEN(②選手情報入力!I46)&gt;=6,②選手情報入力!I46&amp;0,②選手情報入力!I46)))</f>
        <v/>
      </c>
      <c r="Q39" t="str">
        <f>IF(E39="","",IF(②選手情報入力!H46="","",0))</f>
        <v/>
      </c>
      <c r="R39" t="str">
        <f>IF(E39="","",IF(②選手情報入力!H46="","",IF(I39=1,VLOOKUP(②選手情報入力!H46,種目情報!$A$4:$C$12,3,FALSE),VLOOKUP(②選手情報入力!H46,種目情報!$E$4:$G$7,3,FALSE))))</f>
        <v/>
      </c>
    </row>
    <row r="40" spans="1:18">
      <c r="A40" t="str">
        <f>IF(E40="","",①団体情報入力!$C$2*100000+I40*10000+E40)</f>
        <v/>
      </c>
      <c r="B40" t="str">
        <f>IF(E40="","",①団体情報入力!$C$2)</f>
        <v/>
      </c>
      <c r="E40" t="str">
        <f>IF(②選手情報入力!B47="","",②選手情報入力!B47)</f>
        <v/>
      </c>
      <c r="F40" t="str">
        <f>IF(E40="","",②選手情報入力!C47)</f>
        <v/>
      </c>
      <c r="G40" t="str">
        <f>IF(E40="","",②選手情報入力!D47)</f>
        <v/>
      </c>
      <c r="H40" t="str">
        <f t="shared" si="0"/>
        <v/>
      </c>
      <c r="I40" t="str">
        <f>IF(E40="","",IF(②選手情報入力!F47="男",1,2))</f>
        <v/>
      </c>
      <c r="J40" t="str">
        <f>IF(E40="","",IF(②選手情報入力!G47="","",②選手情報入力!G47))</f>
        <v/>
      </c>
      <c r="L40" t="str">
        <f t="shared" si="1"/>
        <v/>
      </c>
      <c r="M40" t="str">
        <f t="shared" si="2"/>
        <v/>
      </c>
      <c r="O40" t="str">
        <f>IF(E40="","",IF(②選手情報入力!H47="","",IF(I40=1,VLOOKUP(②選手情報入力!H47,種目情報!$A$4:$B$12,2,FALSE),VLOOKUP(②選手情報入力!H47,種目情報!$E$4:$F$7,2,FALSE))))</f>
        <v/>
      </c>
      <c r="P40" t="str">
        <f>IF(E40="","",IF(②選手情報入力!I47="","",IF(LEN(②選手情報入力!I47)&gt;=6,②選手情報入力!I47&amp;0,②選手情報入力!I47)))</f>
        <v/>
      </c>
      <c r="Q40" t="str">
        <f>IF(E40="","",IF(②選手情報入力!H47="","",0))</f>
        <v/>
      </c>
      <c r="R40" t="str">
        <f>IF(E40="","",IF(②選手情報入力!H47="","",IF(I40=1,VLOOKUP(②選手情報入力!H47,種目情報!$A$4:$C$12,3,FALSE),VLOOKUP(②選手情報入力!H47,種目情報!$E$4:$G$7,3,FALSE))))</f>
        <v/>
      </c>
    </row>
    <row r="41" spans="1:18">
      <c r="A41" t="str">
        <f>IF(E41="","",①団体情報入力!$C$2*100000+I41*10000+E41)</f>
        <v/>
      </c>
      <c r="B41" t="str">
        <f>IF(E41="","",①団体情報入力!$C$2)</f>
        <v/>
      </c>
      <c r="E41" t="str">
        <f>IF(②選手情報入力!B48="","",②選手情報入力!B48)</f>
        <v/>
      </c>
      <c r="F41" t="str">
        <f>IF(E41="","",②選手情報入力!C48)</f>
        <v/>
      </c>
      <c r="G41" t="str">
        <f>IF(E41="","",②選手情報入力!D48)</f>
        <v/>
      </c>
      <c r="H41" t="str">
        <f t="shared" si="0"/>
        <v/>
      </c>
      <c r="I41" t="str">
        <f>IF(E41="","",IF(②選手情報入力!F48="男",1,2))</f>
        <v/>
      </c>
      <c r="J41" t="str">
        <f>IF(E41="","",IF(②選手情報入力!G48="","",②選手情報入力!G48))</f>
        <v/>
      </c>
      <c r="L41" t="str">
        <f t="shared" si="1"/>
        <v/>
      </c>
      <c r="M41" t="str">
        <f t="shared" si="2"/>
        <v/>
      </c>
      <c r="O41" t="str">
        <f>IF(E41="","",IF(②選手情報入力!H48="","",IF(I41=1,VLOOKUP(②選手情報入力!H48,種目情報!$A$4:$B$12,2,FALSE),VLOOKUP(②選手情報入力!H48,種目情報!$E$4:$F$7,2,FALSE))))</f>
        <v/>
      </c>
      <c r="P41" t="str">
        <f>IF(E41="","",IF(②選手情報入力!I48="","",IF(LEN(②選手情報入力!I48)&gt;=6,②選手情報入力!I48&amp;0,②選手情報入力!I48)))</f>
        <v/>
      </c>
      <c r="Q41" t="str">
        <f>IF(E41="","",IF(②選手情報入力!H48="","",0))</f>
        <v/>
      </c>
      <c r="R41" t="str">
        <f>IF(E41="","",IF(②選手情報入力!H48="","",IF(I41=1,VLOOKUP(②選手情報入力!H48,種目情報!$A$4:$C$12,3,FALSE),VLOOKUP(②選手情報入力!H48,種目情報!$E$4:$G$7,3,FALSE))))</f>
        <v/>
      </c>
    </row>
    <row r="42" spans="1:18">
      <c r="A42" t="str">
        <f>IF(E42="","",①団体情報入力!$C$2*100000+I42*10000+E42)</f>
        <v/>
      </c>
      <c r="B42" t="str">
        <f>IF(E42="","",①団体情報入力!$C$2)</f>
        <v/>
      </c>
      <c r="E42" t="str">
        <f>IF(②選手情報入力!B49="","",②選手情報入力!B49)</f>
        <v/>
      </c>
      <c r="F42" t="str">
        <f>IF(E42="","",②選手情報入力!C49)</f>
        <v/>
      </c>
      <c r="G42" t="str">
        <f>IF(E42="","",②選手情報入力!D49)</f>
        <v/>
      </c>
      <c r="H42" t="str">
        <f t="shared" si="0"/>
        <v/>
      </c>
      <c r="I42" t="str">
        <f>IF(E42="","",IF(②選手情報入力!F49="男",1,2))</f>
        <v/>
      </c>
      <c r="J42" t="str">
        <f>IF(E42="","",IF(②選手情報入力!G49="","",②選手情報入力!G49))</f>
        <v/>
      </c>
      <c r="L42" t="str">
        <f t="shared" si="1"/>
        <v/>
      </c>
      <c r="M42" t="str">
        <f t="shared" si="2"/>
        <v/>
      </c>
      <c r="O42" t="str">
        <f>IF(E42="","",IF(②選手情報入力!H49="","",IF(I42=1,VLOOKUP(②選手情報入力!H49,種目情報!$A$4:$B$12,2,FALSE),VLOOKUP(②選手情報入力!H49,種目情報!$E$4:$F$7,2,FALSE))))</f>
        <v/>
      </c>
      <c r="P42" t="str">
        <f>IF(E42="","",IF(②選手情報入力!I49="","",IF(LEN(②選手情報入力!I49)&gt;=6,②選手情報入力!I49&amp;0,②選手情報入力!I49)))</f>
        <v/>
      </c>
      <c r="Q42" t="str">
        <f>IF(E42="","",IF(②選手情報入力!H49="","",0))</f>
        <v/>
      </c>
      <c r="R42" t="str">
        <f>IF(E42="","",IF(②選手情報入力!H49="","",IF(I42=1,VLOOKUP(②選手情報入力!H49,種目情報!$A$4:$C$12,3,FALSE),VLOOKUP(②選手情報入力!H49,種目情報!$E$4:$G$7,3,FALSE))))</f>
        <v/>
      </c>
    </row>
    <row r="43" spans="1:18">
      <c r="A43" t="str">
        <f>IF(E43="","",①団体情報入力!$C$2*100000+I43*10000+E43)</f>
        <v/>
      </c>
      <c r="B43" t="str">
        <f>IF(E43="","",①団体情報入力!$C$2)</f>
        <v/>
      </c>
      <c r="E43" t="str">
        <f>IF(②選手情報入力!B50="","",②選手情報入力!B50)</f>
        <v/>
      </c>
      <c r="F43" t="str">
        <f>IF(E43="","",②選手情報入力!C50)</f>
        <v/>
      </c>
      <c r="G43" t="str">
        <f>IF(E43="","",②選手情報入力!D50)</f>
        <v/>
      </c>
      <c r="H43" t="str">
        <f t="shared" si="0"/>
        <v/>
      </c>
      <c r="I43" t="str">
        <f>IF(E43="","",IF(②選手情報入力!F50="男",1,2))</f>
        <v/>
      </c>
      <c r="J43" t="str">
        <f>IF(E43="","",IF(②選手情報入力!G50="","",②選手情報入力!G50))</f>
        <v/>
      </c>
      <c r="L43" t="str">
        <f t="shared" si="1"/>
        <v/>
      </c>
      <c r="M43" t="str">
        <f t="shared" si="2"/>
        <v/>
      </c>
      <c r="O43" t="str">
        <f>IF(E43="","",IF(②選手情報入力!H50="","",IF(I43=1,VLOOKUP(②選手情報入力!H50,種目情報!$A$4:$B$12,2,FALSE),VLOOKUP(②選手情報入力!H50,種目情報!$E$4:$F$7,2,FALSE))))</f>
        <v/>
      </c>
      <c r="P43" t="str">
        <f>IF(E43="","",IF(②選手情報入力!I50="","",IF(LEN(②選手情報入力!I50)&gt;=6,②選手情報入力!I50&amp;0,②選手情報入力!I50)))</f>
        <v/>
      </c>
      <c r="Q43" t="str">
        <f>IF(E43="","",IF(②選手情報入力!H50="","",0))</f>
        <v/>
      </c>
      <c r="R43" t="str">
        <f>IF(E43="","",IF(②選手情報入力!H50="","",IF(I43=1,VLOOKUP(②選手情報入力!H50,種目情報!$A$4:$C$12,3,FALSE),VLOOKUP(②選手情報入力!H50,種目情報!$E$4:$G$7,3,FALSE))))</f>
        <v/>
      </c>
    </row>
    <row r="44" spans="1:18">
      <c r="A44" t="str">
        <f>IF(E44="","",①団体情報入力!$C$2*100000+I44*10000+E44)</f>
        <v/>
      </c>
      <c r="B44" t="str">
        <f>IF(E44="","",①団体情報入力!$C$2)</f>
        <v/>
      </c>
      <c r="E44" t="str">
        <f>IF(②選手情報入力!B51="","",②選手情報入力!B51)</f>
        <v/>
      </c>
      <c r="F44" t="str">
        <f>IF(E44="","",②選手情報入力!C51)</f>
        <v/>
      </c>
      <c r="G44" t="str">
        <f>IF(E44="","",②選手情報入力!D51)</f>
        <v/>
      </c>
      <c r="H44" t="str">
        <f t="shared" si="0"/>
        <v/>
      </c>
      <c r="I44" t="str">
        <f>IF(E44="","",IF(②選手情報入力!F51="男",1,2))</f>
        <v/>
      </c>
      <c r="J44" t="str">
        <f>IF(E44="","",IF(②選手情報入力!G51="","",②選手情報入力!G51))</f>
        <v/>
      </c>
      <c r="L44" t="str">
        <f t="shared" si="1"/>
        <v/>
      </c>
      <c r="M44" t="str">
        <f t="shared" si="2"/>
        <v/>
      </c>
      <c r="O44" t="str">
        <f>IF(E44="","",IF(②選手情報入力!H51="","",IF(I44=1,VLOOKUP(②選手情報入力!H51,種目情報!$A$4:$B$12,2,FALSE),VLOOKUP(②選手情報入力!H51,種目情報!$E$4:$F$7,2,FALSE))))</f>
        <v/>
      </c>
      <c r="P44" t="str">
        <f>IF(E44="","",IF(②選手情報入力!I51="","",IF(LEN(②選手情報入力!I51)&gt;=6,②選手情報入力!I51&amp;0,②選手情報入力!I51)))</f>
        <v/>
      </c>
      <c r="Q44" t="str">
        <f>IF(E44="","",IF(②選手情報入力!H51="","",0))</f>
        <v/>
      </c>
      <c r="R44" t="str">
        <f>IF(E44="","",IF(②選手情報入力!H51="","",IF(I44=1,VLOOKUP(②選手情報入力!H51,種目情報!$A$4:$C$12,3,FALSE),VLOOKUP(②選手情報入力!H51,種目情報!$E$4:$G$7,3,FALSE))))</f>
        <v/>
      </c>
    </row>
    <row r="45" spans="1:18">
      <c r="A45" t="str">
        <f>IF(E45="","",①団体情報入力!$C$2*100000+I45*10000+E45)</f>
        <v/>
      </c>
      <c r="B45" t="str">
        <f>IF(E45="","",①団体情報入力!$C$2)</f>
        <v/>
      </c>
      <c r="E45" t="str">
        <f>IF(②選手情報入力!B52="","",②選手情報入力!B52)</f>
        <v/>
      </c>
      <c r="F45" t="str">
        <f>IF(E45="","",②選手情報入力!C52)</f>
        <v/>
      </c>
      <c r="G45" t="str">
        <f>IF(E45="","",②選手情報入力!D52)</f>
        <v/>
      </c>
      <c r="H45" t="str">
        <f t="shared" si="0"/>
        <v/>
      </c>
      <c r="I45" t="str">
        <f>IF(E45="","",IF(②選手情報入力!F52="男",1,2))</f>
        <v/>
      </c>
      <c r="J45" t="str">
        <f>IF(E45="","",IF(②選手情報入力!G52="","",②選手情報入力!G52))</f>
        <v/>
      </c>
      <c r="L45" t="str">
        <f t="shared" si="1"/>
        <v/>
      </c>
      <c r="M45" t="str">
        <f t="shared" si="2"/>
        <v/>
      </c>
      <c r="O45" t="str">
        <f>IF(E45="","",IF(②選手情報入力!H52="","",IF(I45=1,VLOOKUP(②選手情報入力!H52,種目情報!$A$4:$B$12,2,FALSE),VLOOKUP(②選手情報入力!H52,種目情報!$E$4:$F$7,2,FALSE))))</f>
        <v/>
      </c>
      <c r="P45" t="str">
        <f>IF(E45="","",IF(②選手情報入力!I52="","",IF(LEN(②選手情報入力!I52)&gt;=6,②選手情報入力!I52&amp;0,②選手情報入力!I52)))</f>
        <v/>
      </c>
      <c r="Q45" t="str">
        <f>IF(E45="","",IF(②選手情報入力!H52="","",0))</f>
        <v/>
      </c>
      <c r="R45" t="str">
        <f>IF(E45="","",IF(②選手情報入力!H52="","",IF(I45=1,VLOOKUP(②選手情報入力!H52,種目情報!$A$4:$C$12,3,FALSE),VLOOKUP(②選手情報入力!H52,種目情報!$E$4:$G$7,3,FALSE))))</f>
        <v/>
      </c>
    </row>
    <row r="46" spans="1:18">
      <c r="A46" t="str">
        <f>IF(E46="","",①団体情報入力!$C$2*100000+I46*10000+E46)</f>
        <v/>
      </c>
      <c r="B46" t="str">
        <f>IF(E46="","",①団体情報入力!$C$2)</f>
        <v/>
      </c>
      <c r="E46" t="str">
        <f>IF(②選手情報入力!B53="","",②選手情報入力!B53)</f>
        <v/>
      </c>
      <c r="F46" t="str">
        <f>IF(E46="","",②選手情報入力!C53)</f>
        <v/>
      </c>
      <c r="G46" t="str">
        <f>IF(E46="","",②選手情報入力!D53)</f>
        <v/>
      </c>
      <c r="H46" t="str">
        <f t="shared" si="0"/>
        <v/>
      </c>
      <c r="I46" t="str">
        <f>IF(E46="","",IF(②選手情報入力!F53="男",1,2))</f>
        <v/>
      </c>
      <c r="J46" t="str">
        <f>IF(E46="","",IF(②選手情報入力!G53="","",②選手情報入力!G53))</f>
        <v/>
      </c>
      <c r="L46" t="str">
        <f t="shared" si="1"/>
        <v/>
      </c>
      <c r="M46" t="str">
        <f t="shared" si="2"/>
        <v/>
      </c>
      <c r="O46" t="str">
        <f>IF(E46="","",IF(②選手情報入力!H53="","",IF(I46=1,VLOOKUP(②選手情報入力!H53,種目情報!$A$4:$B$12,2,FALSE),VLOOKUP(②選手情報入力!H53,種目情報!$E$4:$F$7,2,FALSE))))</f>
        <v/>
      </c>
      <c r="P46" t="str">
        <f>IF(E46="","",IF(②選手情報入力!I53="","",IF(LEN(②選手情報入力!I53)&gt;=6,②選手情報入力!I53&amp;0,②選手情報入力!I53)))</f>
        <v/>
      </c>
      <c r="Q46" t="str">
        <f>IF(E46="","",IF(②選手情報入力!H53="","",0))</f>
        <v/>
      </c>
      <c r="R46" t="str">
        <f>IF(E46="","",IF(②選手情報入力!H53="","",IF(I46=1,VLOOKUP(②選手情報入力!H53,種目情報!$A$4:$C$12,3,FALSE),VLOOKUP(②選手情報入力!H53,種目情報!$E$4:$G$7,3,FALSE))))</f>
        <v/>
      </c>
    </row>
    <row r="47" spans="1:18">
      <c r="A47" t="str">
        <f>IF(E47="","",①団体情報入力!$C$2*100000+I47*10000+E47)</f>
        <v/>
      </c>
      <c r="B47" t="str">
        <f>IF(E47="","",①団体情報入力!$C$2)</f>
        <v/>
      </c>
      <c r="E47" t="str">
        <f>IF(②選手情報入力!B54="","",②選手情報入力!B54)</f>
        <v/>
      </c>
      <c r="F47" t="str">
        <f>IF(E47="","",②選手情報入力!C54)</f>
        <v/>
      </c>
      <c r="G47" t="str">
        <f>IF(E47="","",②選手情報入力!D54)</f>
        <v/>
      </c>
      <c r="H47" t="str">
        <f t="shared" si="0"/>
        <v/>
      </c>
      <c r="I47" t="str">
        <f>IF(E47="","",IF(②選手情報入力!F54="男",1,2))</f>
        <v/>
      </c>
      <c r="J47" t="str">
        <f>IF(E47="","",IF(②選手情報入力!G54="","",②選手情報入力!G54))</f>
        <v/>
      </c>
      <c r="L47" t="str">
        <f t="shared" si="1"/>
        <v/>
      </c>
      <c r="M47" t="str">
        <f t="shared" si="2"/>
        <v/>
      </c>
      <c r="O47" t="str">
        <f>IF(E47="","",IF(②選手情報入力!H54="","",IF(I47=1,VLOOKUP(②選手情報入力!H54,種目情報!$A$4:$B$12,2,FALSE),VLOOKUP(②選手情報入力!H54,種目情報!$E$4:$F$7,2,FALSE))))</f>
        <v/>
      </c>
      <c r="P47" t="str">
        <f>IF(E47="","",IF(②選手情報入力!I54="","",IF(LEN(②選手情報入力!I54)&gt;=6,②選手情報入力!I54&amp;0,②選手情報入力!I54)))</f>
        <v/>
      </c>
      <c r="Q47" t="str">
        <f>IF(E47="","",IF(②選手情報入力!H54="","",0))</f>
        <v/>
      </c>
      <c r="R47" t="str">
        <f>IF(E47="","",IF(②選手情報入力!H54="","",IF(I47=1,VLOOKUP(②選手情報入力!H54,種目情報!$A$4:$C$12,3,FALSE),VLOOKUP(②選手情報入力!H54,種目情報!$E$4:$G$7,3,FALSE))))</f>
        <v/>
      </c>
    </row>
    <row r="48" spans="1:18">
      <c r="A48" t="str">
        <f>IF(E48="","",①団体情報入力!$C$2*100000+I48*10000+E48)</f>
        <v/>
      </c>
      <c r="B48" t="str">
        <f>IF(E48="","",①団体情報入力!$C$2)</f>
        <v/>
      </c>
      <c r="E48" t="str">
        <f>IF(②選手情報入力!B55="","",②選手情報入力!B55)</f>
        <v/>
      </c>
      <c r="F48" t="str">
        <f>IF(E48="","",②選手情報入力!C55)</f>
        <v/>
      </c>
      <c r="G48" t="str">
        <f>IF(E48="","",②選手情報入力!D55)</f>
        <v/>
      </c>
      <c r="H48" t="str">
        <f t="shared" si="0"/>
        <v/>
      </c>
      <c r="I48" t="str">
        <f>IF(E48="","",IF(②選手情報入力!F55="男",1,2))</f>
        <v/>
      </c>
      <c r="J48" t="str">
        <f>IF(E48="","",IF(②選手情報入力!G55="","",②選手情報入力!G55))</f>
        <v/>
      </c>
      <c r="L48" t="str">
        <f t="shared" si="1"/>
        <v/>
      </c>
      <c r="M48" t="str">
        <f t="shared" si="2"/>
        <v/>
      </c>
      <c r="O48" t="str">
        <f>IF(E48="","",IF(②選手情報入力!H55="","",IF(I48=1,VLOOKUP(②選手情報入力!H55,種目情報!$A$4:$B$12,2,FALSE),VLOOKUP(②選手情報入力!H55,種目情報!$E$4:$F$7,2,FALSE))))</f>
        <v/>
      </c>
      <c r="P48" t="str">
        <f>IF(E48="","",IF(②選手情報入力!I55="","",IF(LEN(②選手情報入力!I55)&gt;=6,②選手情報入力!I55&amp;0,②選手情報入力!I55)))</f>
        <v/>
      </c>
      <c r="Q48" t="str">
        <f>IF(E48="","",IF(②選手情報入力!H55="","",0))</f>
        <v/>
      </c>
      <c r="R48" t="str">
        <f>IF(E48="","",IF(②選手情報入力!H55="","",IF(I48=1,VLOOKUP(②選手情報入力!H55,種目情報!$A$4:$C$12,3,FALSE),VLOOKUP(②選手情報入力!H55,種目情報!$E$4:$G$7,3,FALSE))))</f>
        <v/>
      </c>
    </row>
    <row r="49" spans="1:18">
      <c r="A49" t="str">
        <f>IF(E49="","",①団体情報入力!$C$2*100000+I49*10000+E49)</f>
        <v/>
      </c>
      <c r="B49" t="str">
        <f>IF(E49="","",①団体情報入力!$C$2)</f>
        <v/>
      </c>
      <c r="E49" t="str">
        <f>IF(②選手情報入力!B56="","",②選手情報入力!B56)</f>
        <v/>
      </c>
      <c r="F49" t="str">
        <f>IF(E49="","",②選手情報入力!C56)</f>
        <v/>
      </c>
      <c r="G49" t="str">
        <f>IF(E49="","",②選手情報入力!D56)</f>
        <v/>
      </c>
      <c r="H49" t="str">
        <f t="shared" si="0"/>
        <v/>
      </c>
      <c r="I49" t="str">
        <f>IF(E49="","",IF(②選手情報入力!F56="男",1,2))</f>
        <v/>
      </c>
      <c r="J49" t="str">
        <f>IF(E49="","",IF(②選手情報入力!G56="","",②選手情報入力!G56))</f>
        <v/>
      </c>
      <c r="L49" t="str">
        <f t="shared" si="1"/>
        <v/>
      </c>
      <c r="M49" t="str">
        <f t="shared" si="2"/>
        <v/>
      </c>
      <c r="O49" t="str">
        <f>IF(E49="","",IF(②選手情報入力!H56="","",IF(I49=1,VLOOKUP(②選手情報入力!H56,種目情報!$A$4:$B$12,2,FALSE),VLOOKUP(②選手情報入力!H56,種目情報!$E$4:$F$7,2,FALSE))))</f>
        <v/>
      </c>
      <c r="P49" t="str">
        <f>IF(E49="","",IF(②選手情報入力!I56="","",IF(LEN(②選手情報入力!I56)&gt;=6,②選手情報入力!I56&amp;0,②選手情報入力!I56)))</f>
        <v/>
      </c>
      <c r="Q49" t="str">
        <f>IF(E49="","",IF(②選手情報入力!H56="","",0))</f>
        <v/>
      </c>
      <c r="R49" t="str">
        <f>IF(E49="","",IF(②選手情報入力!H56="","",IF(I49=1,VLOOKUP(②選手情報入力!H56,種目情報!$A$4:$C$12,3,FALSE),VLOOKUP(②選手情報入力!H56,種目情報!$E$4:$G$7,3,FALSE))))</f>
        <v/>
      </c>
    </row>
    <row r="50" spans="1:18">
      <c r="A50" t="str">
        <f>IF(E50="","",①団体情報入力!$C$2*100000+I50*10000+E50)</f>
        <v/>
      </c>
      <c r="B50" t="str">
        <f>IF(E50="","",①団体情報入力!$C$2)</f>
        <v/>
      </c>
      <c r="E50" t="str">
        <f>IF(②選手情報入力!B57="","",②選手情報入力!B57)</f>
        <v/>
      </c>
      <c r="F50" t="str">
        <f>IF(E50="","",②選手情報入力!C57)</f>
        <v/>
      </c>
      <c r="G50" t="str">
        <f>IF(E50="","",②選手情報入力!D57)</f>
        <v/>
      </c>
      <c r="H50" t="str">
        <f t="shared" si="0"/>
        <v/>
      </c>
      <c r="I50" t="str">
        <f>IF(E50="","",IF(②選手情報入力!F57="男",1,2))</f>
        <v/>
      </c>
      <c r="J50" t="str">
        <f>IF(E50="","",IF(②選手情報入力!G57="","",②選手情報入力!G57))</f>
        <v/>
      </c>
      <c r="L50" t="str">
        <f t="shared" si="1"/>
        <v/>
      </c>
      <c r="M50" t="str">
        <f t="shared" si="2"/>
        <v/>
      </c>
      <c r="O50" t="str">
        <f>IF(E50="","",IF(②選手情報入力!H57="","",IF(I50=1,VLOOKUP(②選手情報入力!H57,種目情報!$A$4:$B$12,2,FALSE),VLOOKUP(②選手情報入力!H57,種目情報!$E$4:$F$7,2,FALSE))))</f>
        <v/>
      </c>
      <c r="P50" t="str">
        <f>IF(E50="","",IF(②選手情報入力!I57="","",IF(LEN(②選手情報入力!I57)&gt;=6,②選手情報入力!I57&amp;0,②選手情報入力!I57)))</f>
        <v/>
      </c>
      <c r="Q50" t="str">
        <f>IF(E50="","",IF(②選手情報入力!H57="","",0))</f>
        <v/>
      </c>
      <c r="R50" t="str">
        <f>IF(E50="","",IF(②選手情報入力!H57="","",IF(I50=1,VLOOKUP(②選手情報入力!H57,種目情報!$A$4:$C$12,3,FALSE),VLOOKUP(②選手情報入力!H57,種目情報!$E$4:$G$7,3,FALSE))))</f>
        <v/>
      </c>
    </row>
    <row r="51" spans="1:18">
      <c r="A51" t="str">
        <f>IF(E51="","",①団体情報入力!$C$2*100000+I51*10000+E51)</f>
        <v/>
      </c>
      <c r="B51" t="str">
        <f>IF(E51="","",①団体情報入力!$C$2)</f>
        <v/>
      </c>
      <c r="E51" t="str">
        <f>IF(②選手情報入力!B58="","",②選手情報入力!B58)</f>
        <v/>
      </c>
      <c r="F51" t="str">
        <f>IF(E51="","",②選手情報入力!C58)</f>
        <v/>
      </c>
      <c r="G51" t="str">
        <f>IF(E51="","",②選手情報入力!D58)</f>
        <v/>
      </c>
      <c r="H51" t="str">
        <f t="shared" si="0"/>
        <v/>
      </c>
      <c r="I51" t="str">
        <f>IF(E51="","",IF(②選手情報入力!F58="男",1,2))</f>
        <v/>
      </c>
      <c r="J51" t="str">
        <f>IF(E51="","",IF(②選手情報入力!G58="","",②選手情報入力!G58))</f>
        <v/>
      </c>
      <c r="L51" t="str">
        <f t="shared" si="1"/>
        <v/>
      </c>
      <c r="M51" t="str">
        <f t="shared" si="2"/>
        <v/>
      </c>
      <c r="O51" t="str">
        <f>IF(E51="","",IF(②選手情報入力!H58="","",IF(I51=1,VLOOKUP(②選手情報入力!H58,種目情報!$A$4:$B$12,2,FALSE),VLOOKUP(②選手情報入力!H58,種目情報!$E$4:$F$7,2,FALSE))))</f>
        <v/>
      </c>
      <c r="P51" t="str">
        <f>IF(E51="","",IF(②選手情報入力!I58="","",IF(LEN(②選手情報入力!I58)&gt;=6,②選手情報入力!I58&amp;0,②選手情報入力!I58)))</f>
        <v/>
      </c>
      <c r="Q51" t="str">
        <f>IF(E51="","",IF(②選手情報入力!H58="","",0))</f>
        <v/>
      </c>
      <c r="R51" t="str">
        <f>IF(E51="","",IF(②選手情報入力!H58="","",IF(I51=1,VLOOKUP(②選手情報入力!H58,種目情報!$A$4:$C$12,3,FALSE),VLOOKUP(②選手情報入力!H58,種目情報!$E$4:$G$7,3,FALSE))))</f>
        <v/>
      </c>
    </row>
    <row r="52" spans="1:18">
      <c r="A52" t="str">
        <f>IF(E52="","",①団体情報入力!$C$2*100000+I52*10000+E52)</f>
        <v/>
      </c>
      <c r="B52" t="str">
        <f>IF(E52="","",①団体情報入力!$C$2)</f>
        <v/>
      </c>
      <c r="E52" t="str">
        <f>IF(②選手情報入力!B59="","",②選手情報入力!B59)</f>
        <v/>
      </c>
      <c r="F52" t="str">
        <f>IF(E52="","",②選手情報入力!C59)</f>
        <v/>
      </c>
      <c r="G52" t="str">
        <f>IF(E52="","",②選手情報入力!D59)</f>
        <v/>
      </c>
      <c r="H52" t="str">
        <f t="shared" si="0"/>
        <v/>
      </c>
      <c r="I52" t="str">
        <f>IF(E52="","",IF(②選手情報入力!F59="男",1,2))</f>
        <v/>
      </c>
      <c r="J52" t="str">
        <f>IF(E52="","",IF(②選手情報入力!G59="","",②選手情報入力!G59))</f>
        <v/>
      </c>
      <c r="L52" t="str">
        <f t="shared" si="1"/>
        <v/>
      </c>
      <c r="M52" t="str">
        <f t="shared" si="2"/>
        <v/>
      </c>
      <c r="O52" t="str">
        <f>IF(E52="","",IF(②選手情報入力!H59="","",IF(I52=1,VLOOKUP(②選手情報入力!H59,種目情報!$A$4:$B$12,2,FALSE),VLOOKUP(②選手情報入力!H59,種目情報!$E$4:$F$7,2,FALSE))))</f>
        <v/>
      </c>
      <c r="P52" t="str">
        <f>IF(E52="","",IF(②選手情報入力!I59="","",IF(LEN(②選手情報入力!I59)&gt;=6,②選手情報入力!I59&amp;0,②選手情報入力!I59)))</f>
        <v/>
      </c>
      <c r="Q52" t="str">
        <f>IF(E52="","",IF(②選手情報入力!H59="","",0))</f>
        <v/>
      </c>
      <c r="R52" t="str">
        <f>IF(E52="","",IF(②選手情報入力!H59="","",IF(I52=1,VLOOKUP(②選手情報入力!H59,種目情報!$A$4:$C$12,3,FALSE),VLOOKUP(②選手情報入力!H59,種目情報!$E$4:$G$7,3,FALSE))))</f>
        <v/>
      </c>
    </row>
    <row r="53" spans="1:18">
      <c r="A53" t="str">
        <f>IF(E53="","",①団体情報入力!$C$2*100000+I53*10000+E53)</f>
        <v/>
      </c>
      <c r="B53" t="str">
        <f>IF(E53="","",①団体情報入力!$C$2)</f>
        <v/>
      </c>
      <c r="E53" t="str">
        <f>IF(②選手情報入力!B60="","",②選手情報入力!B60)</f>
        <v/>
      </c>
      <c r="F53" t="str">
        <f>IF(E53="","",②選手情報入力!C60)</f>
        <v/>
      </c>
      <c r="G53" t="str">
        <f>IF(E53="","",②選手情報入力!D60)</f>
        <v/>
      </c>
      <c r="H53" t="str">
        <f t="shared" si="0"/>
        <v/>
      </c>
      <c r="I53" t="str">
        <f>IF(E53="","",IF(②選手情報入力!F60="男",1,2))</f>
        <v/>
      </c>
      <c r="J53" t="str">
        <f>IF(E53="","",IF(②選手情報入力!G60="","",②選手情報入力!G60))</f>
        <v/>
      </c>
      <c r="L53" t="str">
        <f t="shared" si="1"/>
        <v/>
      </c>
      <c r="M53" t="str">
        <f t="shared" si="2"/>
        <v/>
      </c>
      <c r="O53" t="str">
        <f>IF(E53="","",IF(②選手情報入力!H60="","",IF(I53=1,VLOOKUP(②選手情報入力!H60,種目情報!$A$4:$B$12,2,FALSE),VLOOKUP(②選手情報入力!H60,種目情報!$E$4:$F$7,2,FALSE))))</f>
        <v/>
      </c>
      <c r="P53" t="str">
        <f>IF(E53="","",IF(②選手情報入力!I60="","",IF(LEN(②選手情報入力!I60)&gt;=6,②選手情報入力!I60&amp;0,②選手情報入力!I60)))</f>
        <v/>
      </c>
      <c r="Q53" t="str">
        <f>IF(E53="","",IF(②選手情報入力!H60="","",0))</f>
        <v/>
      </c>
      <c r="R53" t="str">
        <f>IF(E53="","",IF(②選手情報入力!H60="","",IF(I53=1,VLOOKUP(②選手情報入力!H60,種目情報!$A$4:$C$12,3,FALSE),VLOOKUP(②選手情報入力!H60,種目情報!$E$4:$G$7,3,FALSE))))</f>
        <v/>
      </c>
    </row>
    <row r="54" spans="1:18">
      <c r="A54" t="str">
        <f>IF(E54="","",①団体情報入力!$C$2*100000+I54*10000+E54)</f>
        <v/>
      </c>
      <c r="B54" t="str">
        <f>IF(E54="","",①団体情報入力!$C$2)</f>
        <v/>
      </c>
      <c r="E54" t="str">
        <f>IF(②選手情報入力!B61="","",②選手情報入力!B61)</f>
        <v/>
      </c>
      <c r="F54" t="str">
        <f>IF(E54="","",②選手情報入力!C61)</f>
        <v/>
      </c>
      <c r="G54" t="str">
        <f>IF(E54="","",②選手情報入力!D61)</f>
        <v/>
      </c>
      <c r="H54" t="str">
        <f t="shared" si="0"/>
        <v/>
      </c>
      <c r="I54" t="str">
        <f>IF(E54="","",IF(②選手情報入力!F61="男",1,2))</f>
        <v/>
      </c>
      <c r="J54" t="str">
        <f>IF(E54="","",IF(②選手情報入力!G61="","",②選手情報入力!G61))</f>
        <v/>
      </c>
      <c r="L54" t="str">
        <f t="shared" si="1"/>
        <v/>
      </c>
      <c r="M54" t="str">
        <f t="shared" si="2"/>
        <v/>
      </c>
      <c r="O54" t="str">
        <f>IF(E54="","",IF(②選手情報入力!H61="","",IF(I54=1,VLOOKUP(②選手情報入力!H61,種目情報!$A$4:$B$12,2,FALSE),VLOOKUP(②選手情報入力!H61,種目情報!$E$4:$F$7,2,FALSE))))</f>
        <v/>
      </c>
      <c r="P54" t="str">
        <f>IF(E54="","",IF(②選手情報入力!I61="","",IF(LEN(②選手情報入力!I61)&gt;=6,②選手情報入力!I61&amp;0,②選手情報入力!I61)))</f>
        <v/>
      </c>
      <c r="Q54" t="str">
        <f>IF(E54="","",IF(②選手情報入力!H61="","",0))</f>
        <v/>
      </c>
      <c r="R54" t="str">
        <f>IF(E54="","",IF(②選手情報入力!H61="","",IF(I54=1,VLOOKUP(②選手情報入力!H61,種目情報!$A$4:$C$12,3,FALSE),VLOOKUP(②選手情報入力!H61,種目情報!$E$4:$G$7,3,FALSE))))</f>
        <v/>
      </c>
    </row>
    <row r="55" spans="1:18">
      <c r="A55" t="str">
        <f>IF(E55="","",①団体情報入力!$C$2*100000+I55*10000+E55)</f>
        <v/>
      </c>
      <c r="B55" t="str">
        <f>IF(E55="","",①団体情報入力!$C$2)</f>
        <v/>
      </c>
      <c r="E55" t="str">
        <f>IF(②選手情報入力!B62="","",②選手情報入力!B62)</f>
        <v/>
      </c>
      <c r="F55" t="str">
        <f>IF(E55="","",②選手情報入力!C62)</f>
        <v/>
      </c>
      <c r="G55" t="str">
        <f>IF(E55="","",②選手情報入力!D62)</f>
        <v/>
      </c>
      <c r="H55" t="str">
        <f t="shared" si="0"/>
        <v/>
      </c>
      <c r="I55" t="str">
        <f>IF(E55="","",IF(②選手情報入力!F62="男",1,2))</f>
        <v/>
      </c>
      <c r="J55" t="str">
        <f>IF(E55="","",IF(②選手情報入力!G62="","",②選手情報入力!G62))</f>
        <v/>
      </c>
      <c r="L55" t="str">
        <f t="shared" si="1"/>
        <v/>
      </c>
      <c r="M55" t="str">
        <f t="shared" si="2"/>
        <v/>
      </c>
      <c r="O55" t="str">
        <f>IF(E55="","",IF(②選手情報入力!H62="","",IF(I55=1,VLOOKUP(②選手情報入力!H62,種目情報!$A$4:$B$12,2,FALSE),VLOOKUP(②選手情報入力!H62,種目情報!$E$4:$F$7,2,FALSE))))</f>
        <v/>
      </c>
      <c r="P55" t="str">
        <f>IF(E55="","",IF(②選手情報入力!I62="","",IF(LEN(②選手情報入力!I62)&gt;=6,②選手情報入力!I62&amp;0,②選手情報入力!I62)))</f>
        <v/>
      </c>
      <c r="Q55" t="str">
        <f>IF(E55="","",IF(②選手情報入力!H62="","",0))</f>
        <v/>
      </c>
      <c r="R55" t="str">
        <f>IF(E55="","",IF(②選手情報入力!H62="","",IF(I55=1,VLOOKUP(②選手情報入力!H62,種目情報!$A$4:$C$12,3,FALSE),VLOOKUP(②選手情報入力!H62,種目情報!$E$4:$G$7,3,FALSE))))</f>
        <v/>
      </c>
    </row>
    <row r="56" spans="1:18">
      <c r="A56" t="str">
        <f>IF(E56="","",①団体情報入力!$C$2*100000+I56*10000+E56)</f>
        <v/>
      </c>
      <c r="B56" t="str">
        <f>IF(E56="","",①団体情報入力!$C$2)</f>
        <v/>
      </c>
      <c r="E56" t="str">
        <f>IF(②選手情報入力!B63="","",②選手情報入力!B63)</f>
        <v/>
      </c>
      <c r="F56" t="str">
        <f>IF(E56="","",②選手情報入力!C63)</f>
        <v/>
      </c>
      <c r="G56" t="str">
        <f>IF(E56="","",②選手情報入力!D63)</f>
        <v/>
      </c>
      <c r="H56" t="str">
        <f t="shared" si="0"/>
        <v/>
      </c>
      <c r="I56" t="str">
        <f>IF(E56="","",IF(②選手情報入力!F63="男",1,2))</f>
        <v/>
      </c>
      <c r="J56" t="str">
        <f>IF(E56="","",IF(②選手情報入力!G63="","",②選手情報入力!G63))</f>
        <v/>
      </c>
      <c r="L56" t="str">
        <f t="shared" si="1"/>
        <v/>
      </c>
      <c r="M56" t="str">
        <f t="shared" si="2"/>
        <v/>
      </c>
      <c r="O56" t="str">
        <f>IF(E56="","",IF(②選手情報入力!H63="","",IF(I56=1,VLOOKUP(②選手情報入力!H63,種目情報!$A$4:$B$12,2,FALSE),VLOOKUP(②選手情報入力!H63,種目情報!$E$4:$F$7,2,FALSE))))</f>
        <v/>
      </c>
      <c r="P56" t="str">
        <f>IF(E56="","",IF(②選手情報入力!I63="","",IF(LEN(②選手情報入力!I63)&gt;=6,②選手情報入力!I63&amp;0,②選手情報入力!I63)))</f>
        <v/>
      </c>
      <c r="Q56" t="str">
        <f>IF(E56="","",IF(②選手情報入力!H63="","",0))</f>
        <v/>
      </c>
      <c r="R56" t="str">
        <f>IF(E56="","",IF(②選手情報入力!H63="","",IF(I56=1,VLOOKUP(②選手情報入力!H63,種目情報!$A$4:$C$12,3,FALSE),VLOOKUP(②選手情報入力!H63,種目情報!$E$4:$G$7,3,FALSE))))</f>
        <v/>
      </c>
    </row>
    <row r="57" spans="1:18">
      <c r="A57" t="str">
        <f>IF(E57="","",①団体情報入力!$C$2*100000+I57*10000+E57)</f>
        <v/>
      </c>
      <c r="B57" t="str">
        <f>IF(E57="","",①団体情報入力!$C$2)</f>
        <v/>
      </c>
      <c r="E57" t="str">
        <f>IF(②選手情報入力!B64="","",②選手情報入力!B64)</f>
        <v/>
      </c>
      <c r="F57" t="str">
        <f>IF(E57="","",②選手情報入力!C64)</f>
        <v/>
      </c>
      <c r="G57" t="str">
        <f>IF(E57="","",②選手情報入力!D64)</f>
        <v/>
      </c>
      <c r="H57" t="str">
        <f t="shared" si="0"/>
        <v/>
      </c>
      <c r="I57" t="str">
        <f>IF(E57="","",IF(②選手情報入力!F64="男",1,2))</f>
        <v/>
      </c>
      <c r="J57" t="str">
        <f>IF(E57="","",IF(②選手情報入力!G64="","",②選手情報入力!G64))</f>
        <v/>
      </c>
      <c r="L57" t="str">
        <f t="shared" si="1"/>
        <v/>
      </c>
      <c r="M57" t="str">
        <f t="shared" si="2"/>
        <v/>
      </c>
      <c r="O57" t="str">
        <f>IF(E57="","",IF(②選手情報入力!H64="","",IF(I57=1,VLOOKUP(②選手情報入力!H64,種目情報!$A$4:$B$12,2,FALSE),VLOOKUP(②選手情報入力!H64,種目情報!$E$4:$F$7,2,FALSE))))</f>
        <v/>
      </c>
      <c r="P57" t="str">
        <f>IF(E57="","",IF(②選手情報入力!I64="","",IF(LEN(②選手情報入力!I64)&gt;=6,②選手情報入力!I64&amp;0,②選手情報入力!I64)))</f>
        <v/>
      </c>
      <c r="Q57" t="str">
        <f>IF(E57="","",IF(②選手情報入力!H64="","",0))</f>
        <v/>
      </c>
      <c r="R57" t="str">
        <f>IF(E57="","",IF(②選手情報入力!H64="","",IF(I57=1,VLOOKUP(②選手情報入力!H64,種目情報!$A$4:$C$12,3,FALSE),VLOOKUP(②選手情報入力!H64,種目情報!$E$4:$G$7,3,FALSE))))</f>
        <v/>
      </c>
    </row>
    <row r="58" spans="1:18">
      <c r="A58" t="str">
        <f>IF(E58="","",①団体情報入力!$C$2*100000+I58*10000+E58)</f>
        <v/>
      </c>
      <c r="B58" t="str">
        <f>IF(E58="","",①団体情報入力!$C$2)</f>
        <v/>
      </c>
      <c r="E58" t="str">
        <f>IF(②選手情報入力!B65="","",②選手情報入力!B65)</f>
        <v/>
      </c>
      <c r="F58" t="str">
        <f>IF(E58="","",②選手情報入力!C65)</f>
        <v/>
      </c>
      <c r="G58" t="str">
        <f>IF(E58="","",②選手情報入力!D65)</f>
        <v/>
      </c>
      <c r="H58" t="str">
        <f t="shared" si="0"/>
        <v/>
      </c>
      <c r="I58" t="str">
        <f>IF(E58="","",IF(②選手情報入力!F65="男",1,2))</f>
        <v/>
      </c>
      <c r="J58" t="str">
        <f>IF(E58="","",IF(②選手情報入力!G65="","",②選手情報入力!G65))</f>
        <v/>
      </c>
      <c r="L58" t="str">
        <f t="shared" si="1"/>
        <v/>
      </c>
      <c r="M58" t="str">
        <f t="shared" si="2"/>
        <v/>
      </c>
      <c r="O58" t="str">
        <f>IF(E58="","",IF(②選手情報入力!H65="","",IF(I58=1,VLOOKUP(②選手情報入力!H65,種目情報!$A$4:$B$12,2,FALSE),VLOOKUP(②選手情報入力!H65,種目情報!$E$4:$F$7,2,FALSE))))</f>
        <v/>
      </c>
      <c r="P58" t="str">
        <f>IF(E58="","",IF(②選手情報入力!I65="","",IF(LEN(②選手情報入力!I65)&gt;=6,②選手情報入力!I65&amp;0,②選手情報入力!I65)))</f>
        <v/>
      </c>
      <c r="Q58" t="str">
        <f>IF(E58="","",IF(②選手情報入力!H65="","",0))</f>
        <v/>
      </c>
      <c r="R58" t="str">
        <f>IF(E58="","",IF(②選手情報入力!H65="","",IF(I58=1,VLOOKUP(②選手情報入力!H65,種目情報!$A$4:$C$12,3,FALSE),VLOOKUP(②選手情報入力!H65,種目情報!$E$4:$G$7,3,FALSE))))</f>
        <v/>
      </c>
    </row>
    <row r="59" spans="1:18">
      <c r="A59" t="str">
        <f>IF(E59="","",①団体情報入力!$C$2*100000+I59*10000+E59)</f>
        <v/>
      </c>
      <c r="B59" t="str">
        <f>IF(E59="","",①団体情報入力!$C$2)</f>
        <v/>
      </c>
      <c r="E59" t="str">
        <f>IF(②選手情報入力!B66="","",②選手情報入力!B66)</f>
        <v/>
      </c>
      <c r="F59" t="str">
        <f>IF(E59="","",②選手情報入力!C66)</f>
        <v/>
      </c>
      <c r="G59" t="str">
        <f>IF(E59="","",②選手情報入力!D66)</f>
        <v/>
      </c>
      <c r="H59" t="str">
        <f t="shared" si="0"/>
        <v/>
      </c>
      <c r="I59" t="str">
        <f>IF(E59="","",IF(②選手情報入力!F66="男",1,2))</f>
        <v/>
      </c>
      <c r="J59" t="str">
        <f>IF(E59="","",IF(②選手情報入力!G66="","",②選手情報入力!G66))</f>
        <v/>
      </c>
      <c r="L59" t="str">
        <f t="shared" si="1"/>
        <v/>
      </c>
      <c r="M59" t="str">
        <f t="shared" si="2"/>
        <v/>
      </c>
      <c r="O59" t="str">
        <f>IF(E59="","",IF(②選手情報入力!H66="","",IF(I59=1,VLOOKUP(②選手情報入力!H66,種目情報!$A$4:$B$12,2,FALSE),VLOOKUP(②選手情報入力!H66,種目情報!$E$4:$F$7,2,FALSE))))</f>
        <v/>
      </c>
      <c r="P59" t="str">
        <f>IF(E59="","",IF(②選手情報入力!I66="","",IF(LEN(②選手情報入力!I66)&gt;=6,②選手情報入力!I66&amp;0,②選手情報入力!I66)))</f>
        <v/>
      </c>
      <c r="Q59" t="str">
        <f>IF(E59="","",IF(②選手情報入力!H66="","",0))</f>
        <v/>
      </c>
      <c r="R59" t="str">
        <f>IF(E59="","",IF(②選手情報入力!H66="","",IF(I59=1,VLOOKUP(②選手情報入力!H66,種目情報!$A$4:$C$12,3,FALSE),VLOOKUP(②選手情報入力!H66,種目情報!$E$4:$G$7,3,FALSE))))</f>
        <v/>
      </c>
    </row>
    <row r="60" spans="1:18">
      <c r="A60" t="str">
        <f>IF(E60="","",①団体情報入力!$C$2*100000+I60*10000+E60)</f>
        <v/>
      </c>
      <c r="B60" t="str">
        <f>IF(E60="","",①団体情報入力!$C$2)</f>
        <v/>
      </c>
      <c r="E60" t="str">
        <f>IF(②選手情報入力!B67="","",②選手情報入力!B67)</f>
        <v/>
      </c>
      <c r="F60" t="str">
        <f>IF(E60="","",②選手情報入力!C67)</f>
        <v/>
      </c>
      <c r="G60" t="str">
        <f>IF(E60="","",②選手情報入力!D67)</f>
        <v/>
      </c>
      <c r="H60" t="str">
        <f t="shared" si="0"/>
        <v/>
      </c>
      <c r="I60" t="str">
        <f>IF(E60="","",IF(②選手情報入力!F67="男",1,2))</f>
        <v/>
      </c>
      <c r="J60" t="str">
        <f>IF(E60="","",IF(②選手情報入力!G67="","",②選手情報入力!G67))</f>
        <v/>
      </c>
      <c r="L60" t="str">
        <f t="shared" si="1"/>
        <v/>
      </c>
      <c r="M60" t="str">
        <f t="shared" si="2"/>
        <v/>
      </c>
      <c r="O60" t="str">
        <f>IF(E60="","",IF(②選手情報入力!H67="","",IF(I60=1,VLOOKUP(②選手情報入力!H67,種目情報!$A$4:$B$12,2,FALSE),VLOOKUP(②選手情報入力!H67,種目情報!$E$4:$F$7,2,FALSE))))</f>
        <v/>
      </c>
      <c r="P60" t="str">
        <f>IF(E60="","",IF(②選手情報入力!I67="","",IF(LEN(②選手情報入力!I67)&gt;=6,②選手情報入力!I67&amp;0,②選手情報入力!I67)))</f>
        <v/>
      </c>
      <c r="Q60" t="str">
        <f>IF(E60="","",IF(②選手情報入力!H67="","",0))</f>
        <v/>
      </c>
      <c r="R60" t="str">
        <f>IF(E60="","",IF(②選手情報入力!H67="","",IF(I60=1,VLOOKUP(②選手情報入力!H67,種目情報!$A$4:$C$12,3,FALSE),VLOOKUP(②選手情報入力!H67,種目情報!$E$4:$G$7,3,FALSE))))</f>
        <v/>
      </c>
    </row>
    <row r="61" spans="1:18">
      <c r="A61" t="str">
        <f>IF(E61="","",①団体情報入力!$C$2*100000+I61*10000+E61)</f>
        <v/>
      </c>
      <c r="B61" t="str">
        <f>IF(E61="","",①団体情報入力!$C$2)</f>
        <v/>
      </c>
      <c r="E61" t="str">
        <f>IF(②選手情報入力!B68="","",②選手情報入力!B68)</f>
        <v/>
      </c>
      <c r="F61" t="str">
        <f>IF(E61="","",②選手情報入力!C68)</f>
        <v/>
      </c>
      <c r="G61" t="str">
        <f>IF(E61="","",②選手情報入力!D68)</f>
        <v/>
      </c>
      <c r="H61" t="str">
        <f t="shared" si="0"/>
        <v/>
      </c>
      <c r="I61" t="str">
        <f>IF(E61="","",IF(②選手情報入力!F68="男",1,2))</f>
        <v/>
      </c>
      <c r="J61" t="str">
        <f>IF(E61="","",IF(②選手情報入力!G68="","",②選手情報入力!G68))</f>
        <v/>
      </c>
      <c r="L61" t="str">
        <f t="shared" si="1"/>
        <v/>
      </c>
      <c r="M61" t="str">
        <f t="shared" si="2"/>
        <v/>
      </c>
      <c r="O61" t="str">
        <f>IF(E61="","",IF(②選手情報入力!H68="","",IF(I61=1,VLOOKUP(②選手情報入力!H68,種目情報!$A$4:$B$12,2,FALSE),VLOOKUP(②選手情報入力!H68,種目情報!$E$4:$F$7,2,FALSE))))</f>
        <v/>
      </c>
      <c r="P61" t="str">
        <f>IF(E61="","",IF(②選手情報入力!I68="","",IF(LEN(②選手情報入力!I68)&gt;=6,②選手情報入力!I68&amp;0,②選手情報入力!I68)))</f>
        <v/>
      </c>
      <c r="Q61" t="str">
        <f>IF(E61="","",IF(②選手情報入力!H68="","",0))</f>
        <v/>
      </c>
      <c r="R61" t="str">
        <f>IF(E61="","",IF(②選手情報入力!H68="","",IF(I61=1,VLOOKUP(②選手情報入力!H68,種目情報!$A$4:$C$12,3,FALSE),VLOOKUP(②選手情報入力!H68,種目情報!$E$4:$G$7,3,FALSE))))</f>
        <v/>
      </c>
    </row>
    <row r="62" spans="1:18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45F94-1B00-4B47-8F71-87CF87ECB5FF}">
  <dimension ref="A1:F2"/>
  <sheetViews>
    <sheetView workbookViewId="0"/>
  </sheetViews>
  <sheetFormatPr defaultRowHeight="13.5"/>
  <cols>
    <col min="1" max="1" width="10.25" bestFit="1" customWidth="1"/>
    <col min="2" max="2" width="12.5" bestFit="1" customWidth="1"/>
    <col min="3" max="3" width="13.5" bestFit="1" customWidth="1"/>
    <col min="4" max="4" width="14.625" bestFit="1" customWidth="1"/>
    <col min="5" max="5" width="13.5" bestFit="1" customWidth="1"/>
    <col min="6" max="6" width="15.75" bestFit="1" customWidth="1"/>
  </cols>
  <sheetData>
    <row r="1" spans="1:6">
      <c r="A1" t="s">
        <v>28</v>
      </c>
      <c r="B1" t="s">
        <v>118</v>
      </c>
      <c r="C1" t="s">
        <v>119</v>
      </c>
      <c r="D1" t="s">
        <v>120</v>
      </c>
      <c r="E1" t="s">
        <v>121</v>
      </c>
      <c r="F1" t="s">
        <v>122</v>
      </c>
    </row>
    <row r="2" spans="1:6">
      <c r="A2">
        <f>①団体情報入力!C2</f>
        <v>0</v>
      </c>
      <c r="B2">
        <v>22</v>
      </c>
      <c r="C2">
        <f>①団体情報入力!C4</f>
        <v>0</v>
      </c>
      <c r="D2">
        <f>①団体情報入力!C5</f>
        <v>0</v>
      </c>
      <c r="E2">
        <f>①団体情報入力!C4</f>
        <v>0</v>
      </c>
      <c r="F2">
        <f>①団体情報入力!C3</f>
        <v>0</v>
      </c>
    </row>
  </sheetData>
  <phoneticPr fontId="2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83"/>
  <sheetViews>
    <sheetView workbookViewId="0">
      <selection sqref="A1:C1"/>
    </sheetView>
  </sheetViews>
  <sheetFormatPr defaultColWidth="15.125" defaultRowHeight="13.5"/>
  <cols>
    <col min="1" max="1" width="12.125" customWidth="1"/>
    <col min="2" max="2" width="4.625" customWidth="1"/>
    <col min="3" max="3" width="5.125" customWidth="1"/>
    <col min="4" max="4" width="3.25" customWidth="1"/>
    <col min="5" max="5" width="12.125" customWidth="1"/>
    <col min="6" max="6" width="4.625" customWidth="1"/>
    <col min="7" max="7" width="5.125" customWidth="1"/>
    <col min="8" max="16" width="7.625" customWidth="1"/>
  </cols>
  <sheetData>
    <row r="1" spans="1:7" ht="12.75" customHeight="1">
      <c r="A1" s="93" t="s">
        <v>69</v>
      </c>
      <c r="B1" s="94"/>
      <c r="C1" s="94"/>
      <c r="E1" s="93" t="s">
        <v>74</v>
      </c>
      <c r="F1" s="94"/>
      <c r="G1" s="94"/>
    </row>
    <row r="2" spans="1:7" ht="12.75" customHeight="1">
      <c r="A2" s="93" t="s">
        <v>70</v>
      </c>
      <c r="B2" s="64" t="s">
        <v>70</v>
      </c>
      <c r="C2" s="64" t="s">
        <v>71</v>
      </c>
      <c r="E2" s="93" t="s">
        <v>70</v>
      </c>
      <c r="F2" s="64" t="s">
        <v>70</v>
      </c>
      <c r="G2" s="64" t="s">
        <v>71</v>
      </c>
    </row>
    <row r="3" spans="1:7" ht="13.5" customHeight="1">
      <c r="A3" s="94"/>
      <c r="B3" s="64" t="s">
        <v>72</v>
      </c>
      <c r="C3" s="64" t="s">
        <v>73</v>
      </c>
      <c r="E3" s="94"/>
      <c r="F3" s="64" t="s">
        <v>72</v>
      </c>
      <c r="G3" s="64" t="s">
        <v>73</v>
      </c>
    </row>
    <row r="4" spans="1:7" ht="12.75" customHeight="1">
      <c r="A4" t="s">
        <v>88</v>
      </c>
      <c r="B4">
        <v>1</v>
      </c>
      <c r="C4">
        <v>2</v>
      </c>
      <c r="E4" t="s">
        <v>88</v>
      </c>
      <c r="F4">
        <v>11</v>
      </c>
      <c r="G4">
        <v>2</v>
      </c>
    </row>
    <row r="5" spans="1:7" ht="12.75" customHeight="1">
      <c r="A5" t="s">
        <v>89</v>
      </c>
      <c r="B5">
        <v>2</v>
      </c>
      <c r="C5">
        <v>2</v>
      </c>
      <c r="E5" t="s">
        <v>89</v>
      </c>
      <c r="F5">
        <v>12</v>
      </c>
      <c r="G5">
        <v>2</v>
      </c>
    </row>
    <row r="6" spans="1:7" ht="12.75" customHeight="1"/>
    <row r="7" spans="1:7" ht="12.75" customHeight="1"/>
    <row r="8" spans="1:7" ht="12.75" customHeight="1"/>
    <row r="9" spans="1:7" ht="12.75" customHeight="1"/>
    <row r="10" spans="1:7" ht="12.75" customHeight="1"/>
    <row r="11" spans="1:7" ht="12.75" customHeight="1"/>
    <row r="12" spans="1:7" ht="12.75" customHeight="1"/>
    <row r="13" spans="1:7" ht="12.75" customHeight="1"/>
    <row r="14" spans="1:7" ht="12.75" customHeight="1"/>
    <row r="15" spans="1:7" ht="12.75" customHeight="1"/>
    <row r="16" spans="1:7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3.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</sheetData>
  <sheetProtection selectLockedCells="1" selectUnlockedCells="1"/>
  <mergeCells count="4">
    <mergeCell ref="A1:C1"/>
    <mergeCell ref="E1:G1"/>
    <mergeCell ref="A2:A3"/>
    <mergeCell ref="E2:E3"/>
  </mergeCells>
  <phoneticPr fontId="24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注意事項</vt:lpstr>
      <vt:lpstr>①団体情報入力</vt:lpstr>
      <vt:lpstr>②選手情報入力</vt:lpstr>
      <vt:lpstr>③申込一覧表</vt:lpstr>
      <vt:lpstr>④振込書添付用紙</vt:lpstr>
      <vt:lpstr>　　　　　</vt:lpstr>
      <vt:lpstr>data_kyogisha</vt:lpstr>
      <vt:lpstr>syozoku</vt:lpstr>
      <vt:lpstr>種目情報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</dc:creator>
  <cp:lastModifiedBy>NANS21V</cp:lastModifiedBy>
  <cp:lastPrinted>2023-02-24T04:14:32Z</cp:lastPrinted>
  <dcterms:created xsi:type="dcterms:W3CDTF">2013-01-03T14:12:28Z</dcterms:created>
  <dcterms:modified xsi:type="dcterms:W3CDTF">2023-04-02T00:03:38Z</dcterms:modified>
  <cp:contentStatus/>
</cp:coreProperties>
</file>