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mc:AlternateContent xmlns:mc="http://schemas.openxmlformats.org/markup-compatibility/2006">
    <mc:Choice Requires="x15">
      <x15ac:absPath xmlns:x15ac="http://schemas.microsoft.com/office/spreadsheetml/2010/11/ac" url="E:\0.要項・申込ファイル関係\尾張申込ファイル元\"/>
    </mc:Choice>
  </mc:AlternateContent>
  <xr:revisionPtr revIDLastSave="0" documentId="13_ncr:1_{3745B05D-9F22-4FED-A222-E812B44B89C7}" xr6:coauthVersionLast="46" xr6:coauthVersionMax="46" xr10:uidLastSave="{00000000-0000-0000-0000-000000000000}"/>
  <bookViews>
    <workbookView xWindow="-110" yWindow="-110" windowWidth="18220" windowHeight="11620" tabRatio="736" xr2:uid="{00000000-000D-0000-FFFF-FFFF00000000}"/>
  </bookViews>
  <sheets>
    <sheet name="入力方法" sheetId="7" r:id="rId1"/>
    <sheet name="選手名簿" sheetId="8" r:id="rId2"/>
    <sheet name="一覧表(男子)" sheetId="4" r:id="rId3"/>
    <sheet name="個票データ(男子)" sheetId="5" state="hidden" r:id="rId4"/>
    <sheet name="選択コード" sheetId="10" state="hidden" r:id="rId5"/>
    <sheet name="個票(男子)" sheetId="2" r:id="rId6"/>
    <sheet name="リレー(男子)" sheetId="3" r:id="rId7"/>
  </sheets>
  <definedNames>
    <definedName name="_xlnm.Print_Area" localSheetId="5">'個票(男子)'!$A$1:$W$750</definedName>
    <definedName name="_xlnm.Print_Area" localSheetId="0">入力方法!$A$1:$J$39</definedName>
    <definedName name="_xlnm.Print_Titles" localSheetId="2">'一覧表(男子)'!$14:$15</definedName>
    <definedName name="大会名">#REF!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 i="4" l="1"/>
  <c r="Q10" i="4"/>
  <c r="Q11" i="4"/>
  <c r="Q12" i="4"/>
  <c r="K3" i="3"/>
  <c r="I6" i="3"/>
  <c r="I7" i="3"/>
  <c r="AA2" i="5"/>
  <c r="AB2" i="5"/>
  <c r="AA3" i="5"/>
  <c r="AB3" i="5"/>
  <c r="AA4" i="5"/>
  <c r="AB4" i="5"/>
  <c r="AA5" i="5"/>
  <c r="AB5" i="5"/>
  <c r="A16" i="4"/>
  <c r="B2" i="5"/>
  <c r="AC2" i="5"/>
  <c r="AC3" i="5"/>
  <c r="AC4" i="5"/>
  <c r="AC5" i="5"/>
  <c r="AA6" i="5"/>
  <c r="AB6" i="5"/>
  <c r="AC6" i="5"/>
  <c r="AA7" i="5"/>
  <c r="AB7" i="5"/>
  <c r="AC7" i="5"/>
  <c r="AA8" i="5"/>
  <c r="AB8" i="5"/>
  <c r="AC8" i="5"/>
  <c r="AA9" i="5"/>
  <c r="AB9" i="5"/>
  <c r="AC9" i="5"/>
  <c r="AA10" i="5"/>
  <c r="AB10" i="5"/>
  <c r="AC10" i="5"/>
  <c r="AA11" i="5"/>
  <c r="AB11" i="5"/>
  <c r="AC11" i="5"/>
  <c r="AA12" i="5"/>
  <c r="AB12" i="5"/>
  <c r="AC12" i="5"/>
  <c r="AA13" i="5"/>
  <c r="AB13" i="5"/>
  <c r="AC13" i="5"/>
  <c r="AA14" i="5"/>
  <c r="AB14" i="5"/>
  <c r="AC14" i="5"/>
  <c r="AA15" i="5"/>
  <c r="AB15" i="5"/>
  <c r="AC15" i="5"/>
  <c r="AA16" i="5"/>
  <c r="AB16" i="5"/>
  <c r="AC16" i="5"/>
  <c r="AA17" i="5"/>
  <c r="AB17" i="5"/>
  <c r="AC17" i="5"/>
  <c r="AA18" i="5"/>
  <c r="AB18" i="5"/>
  <c r="AC18" i="5"/>
  <c r="AA19" i="5"/>
  <c r="AB19" i="5"/>
  <c r="AC19" i="5"/>
  <c r="AA20" i="5"/>
  <c r="AB20" i="5"/>
  <c r="AC20" i="5"/>
  <c r="AA21" i="5"/>
  <c r="AB21" i="5"/>
  <c r="AC21" i="5"/>
  <c r="AA22" i="5"/>
  <c r="AB22" i="5"/>
  <c r="AA23" i="5"/>
  <c r="AB23" i="5"/>
  <c r="AA24" i="5"/>
  <c r="AB24" i="5"/>
  <c r="AA25" i="5"/>
  <c r="AB25" i="5"/>
  <c r="AA26" i="5"/>
  <c r="AB26" i="5"/>
  <c r="AA27" i="5"/>
  <c r="AB27" i="5"/>
  <c r="AA28" i="5"/>
  <c r="AB28" i="5"/>
  <c r="AA29" i="5"/>
  <c r="AB29" i="5"/>
  <c r="AA30" i="5"/>
  <c r="AB30" i="5"/>
  <c r="AA31" i="5"/>
  <c r="AB31" i="5"/>
  <c r="AA32" i="5"/>
  <c r="AB32" i="5"/>
  <c r="AA33" i="5"/>
  <c r="AB33" i="5"/>
  <c r="AA34" i="5"/>
  <c r="AB34" i="5"/>
  <c r="AA35" i="5"/>
  <c r="AB35" i="5"/>
  <c r="AA36" i="5"/>
  <c r="AB36" i="5"/>
  <c r="AA37" i="5"/>
  <c r="AB37" i="5"/>
  <c r="AA38" i="5"/>
  <c r="AB38" i="5"/>
  <c r="AA39" i="5"/>
  <c r="AB39" i="5"/>
  <c r="AA40" i="5"/>
  <c r="AB40" i="5"/>
  <c r="AA41" i="5"/>
  <c r="AB41" i="5"/>
  <c r="AA42" i="5"/>
  <c r="AB42" i="5"/>
  <c r="AA43" i="5"/>
  <c r="AB43" i="5"/>
  <c r="AA44" i="5"/>
  <c r="AB44" i="5"/>
  <c r="AA45" i="5"/>
  <c r="AB45" i="5"/>
  <c r="AA46" i="5"/>
  <c r="AB46" i="5"/>
  <c r="AA47" i="5"/>
  <c r="AB47" i="5"/>
  <c r="AA48" i="5"/>
  <c r="AB48" i="5"/>
  <c r="AA49" i="5"/>
  <c r="AB49" i="5"/>
  <c r="AA50" i="5"/>
  <c r="AB50" i="5"/>
  <c r="AA51" i="5"/>
  <c r="AB51" i="5"/>
  <c r="AA52" i="5"/>
  <c r="AB52" i="5"/>
  <c r="AA53" i="5"/>
  <c r="AB53" i="5"/>
  <c r="AA54" i="5"/>
  <c r="AB54" i="5"/>
  <c r="AA55" i="5"/>
  <c r="AB55" i="5"/>
  <c r="AA56" i="5"/>
  <c r="AB56" i="5"/>
  <c r="AA57" i="5"/>
  <c r="AB57" i="5"/>
  <c r="AA58" i="5"/>
  <c r="AB58" i="5"/>
  <c r="AA59" i="5"/>
  <c r="AB59" i="5"/>
  <c r="AA60" i="5"/>
  <c r="AB60" i="5"/>
  <c r="AA61" i="5"/>
  <c r="AB61" i="5"/>
  <c r="AA62" i="5"/>
  <c r="AB62" i="5"/>
  <c r="AA63" i="5"/>
  <c r="AB63" i="5"/>
  <c r="AA64" i="5"/>
  <c r="AB64" i="5"/>
  <c r="AA65" i="5"/>
  <c r="AB65" i="5"/>
  <c r="AA66" i="5"/>
  <c r="AB66" i="5"/>
  <c r="AA67" i="5"/>
  <c r="AB67" i="5"/>
  <c r="AA68" i="5"/>
  <c r="AB68" i="5"/>
  <c r="AA69" i="5"/>
  <c r="AB69" i="5"/>
  <c r="AA70" i="5"/>
  <c r="AB70" i="5"/>
  <c r="AA71" i="5"/>
  <c r="AB71" i="5"/>
  <c r="AA72" i="5"/>
  <c r="AB72" i="5"/>
  <c r="AA73" i="5"/>
  <c r="AB73" i="5"/>
  <c r="AA74" i="5"/>
  <c r="AB74" i="5"/>
  <c r="AA75" i="5"/>
  <c r="AB75" i="5"/>
  <c r="AA76" i="5"/>
  <c r="AB76" i="5"/>
  <c r="AA77" i="5"/>
  <c r="AB77" i="5"/>
  <c r="AA78" i="5"/>
  <c r="AB78" i="5"/>
  <c r="AA79" i="5"/>
  <c r="AB79" i="5"/>
  <c r="AA80" i="5"/>
  <c r="AB80" i="5"/>
  <c r="AA81" i="5"/>
  <c r="AB81" i="5"/>
  <c r="AA82" i="5"/>
  <c r="AB82" i="5"/>
  <c r="AA83" i="5"/>
  <c r="AB83" i="5"/>
  <c r="AA84" i="5"/>
  <c r="AB84" i="5"/>
  <c r="AA85" i="5"/>
  <c r="AB85" i="5"/>
  <c r="AA86" i="5"/>
  <c r="AB86" i="5"/>
  <c r="AA87" i="5"/>
  <c r="AB87" i="5"/>
  <c r="AA88" i="5"/>
  <c r="AB88" i="5"/>
  <c r="AA89" i="5"/>
  <c r="AB89" i="5"/>
  <c r="AA90" i="5"/>
  <c r="AB90" i="5"/>
  <c r="AA91" i="5"/>
  <c r="AB91" i="5"/>
  <c r="AA92" i="5"/>
  <c r="AB92" i="5"/>
  <c r="AA93" i="5"/>
  <c r="AB93" i="5"/>
  <c r="AA94" i="5"/>
  <c r="AB94" i="5"/>
  <c r="AA95" i="5"/>
  <c r="AB95" i="5"/>
  <c r="AA96" i="5"/>
  <c r="AB96" i="5"/>
  <c r="AA97" i="5"/>
  <c r="AB97" i="5"/>
  <c r="AA98" i="5"/>
  <c r="AB98" i="5"/>
  <c r="AA99" i="5"/>
  <c r="AB99" i="5"/>
  <c r="AA100" i="5"/>
  <c r="AB100" i="5"/>
  <c r="AA101" i="5"/>
  <c r="AB101" i="5"/>
  <c r="J7" i="3"/>
  <c r="I8" i="3"/>
  <c r="J8" i="3"/>
  <c r="I9" i="3"/>
  <c r="J9" i="3"/>
  <c r="AC1" i="5"/>
  <c r="I10" i="3"/>
  <c r="J10" i="3"/>
  <c r="I11" i="3"/>
  <c r="J11" i="3"/>
  <c r="J6" i="3"/>
  <c r="E3" i="3"/>
  <c r="C6" i="3"/>
  <c r="C7" i="3"/>
  <c r="L3" i="5"/>
  <c r="L2" i="5"/>
  <c r="M2" i="5"/>
  <c r="M3" i="5"/>
  <c r="L4" i="5"/>
  <c r="M4" i="5"/>
  <c r="L5" i="5"/>
  <c r="M5" i="5"/>
  <c r="L6" i="5"/>
  <c r="M6" i="5"/>
  <c r="A18" i="4"/>
  <c r="B3" i="5"/>
  <c r="N3" i="5"/>
  <c r="L7" i="5"/>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L26" i="5"/>
  <c r="M26" i="5"/>
  <c r="L27" i="5"/>
  <c r="M27" i="5"/>
  <c r="L28" i="5"/>
  <c r="M28" i="5"/>
  <c r="L29" i="5"/>
  <c r="M29" i="5"/>
  <c r="L30" i="5"/>
  <c r="M30" i="5"/>
  <c r="L31" i="5"/>
  <c r="M31" i="5"/>
  <c r="L32" i="5"/>
  <c r="M32" i="5"/>
  <c r="L33" i="5"/>
  <c r="M33" i="5"/>
  <c r="L34" i="5"/>
  <c r="M34" i="5"/>
  <c r="L35" i="5"/>
  <c r="M35" i="5"/>
  <c r="L36" i="5"/>
  <c r="M36" i="5"/>
  <c r="L37" i="5"/>
  <c r="M37" i="5"/>
  <c r="L38" i="5"/>
  <c r="M38" i="5"/>
  <c r="L39" i="5"/>
  <c r="M39" i="5"/>
  <c r="L40" i="5"/>
  <c r="M40" i="5"/>
  <c r="L41" i="5"/>
  <c r="M41" i="5"/>
  <c r="L42" i="5"/>
  <c r="M42" i="5"/>
  <c r="L43" i="5"/>
  <c r="M43" i="5"/>
  <c r="L44" i="5"/>
  <c r="M44" i="5"/>
  <c r="L45" i="5"/>
  <c r="M45" i="5"/>
  <c r="L46" i="5"/>
  <c r="M46" i="5"/>
  <c r="L47" i="5"/>
  <c r="M47" i="5"/>
  <c r="L48" i="5"/>
  <c r="M48" i="5"/>
  <c r="L49" i="5"/>
  <c r="M49" i="5"/>
  <c r="L50" i="5"/>
  <c r="M50" i="5"/>
  <c r="L51" i="5"/>
  <c r="M51" i="5"/>
  <c r="L52" i="5"/>
  <c r="M52" i="5"/>
  <c r="L53" i="5"/>
  <c r="M53" i="5"/>
  <c r="L54" i="5"/>
  <c r="M54" i="5"/>
  <c r="L55" i="5"/>
  <c r="M55" i="5"/>
  <c r="L56" i="5"/>
  <c r="M56" i="5"/>
  <c r="L57" i="5"/>
  <c r="M57" i="5"/>
  <c r="L58" i="5"/>
  <c r="M58" i="5"/>
  <c r="L59" i="5"/>
  <c r="M59" i="5"/>
  <c r="L60" i="5"/>
  <c r="M60" i="5"/>
  <c r="L61" i="5"/>
  <c r="M61" i="5"/>
  <c r="L62" i="5"/>
  <c r="M62" i="5"/>
  <c r="L63" i="5"/>
  <c r="M63" i="5"/>
  <c r="L64" i="5"/>
  <c r="M64" i="5"/>
  <c r="L65" i="5"/>
  <c r="M65" i="5"/>
  <c r="L66" i="5"/>
  <c r="M66" i="5"/>
  <c r="L67" i="5"/>
  <c r="M67" i="5"/>
  <c r="L68" i="5"/>
  <c r="M68" i="5"/>
  <c r="L69" i="5"/>
  <c r="M69" i="5"/>
  <c r="L70" i="5"/>
  <c r="M70" i="5"/>
  <c r="L71" i="5"/>
  <c r="M71" i="5"/>
  <c r="L72" i="5"/>
  <c r="M72" i="5"/>
  <c r="L73" i="5"/>
  <c r="M73" i="5"/>
  <c r="L74" i="5"/>
  <c r="M74" i="5"/>
  <c r="L75" i="5"/>
  <c r="M75" i="5"/>
  <c r="L76" i="5"/>
  <c r="M76" i="5"/>
  <c r="L77" i="5"/>
  <c r="M77" i="5"/>
  <c r="L78" i="5"/>
  <c r="M78" i="5"/>
  <c r="L79" i="5"/>
  <c r="M79" i="5"/>
  <c r="L80" i="5"/>
  <c r="M80" i="5"/>
  <c r="L81" i="5"/>
  <c r="M81" i="5"/>
  <c r="L82" i="5"/>
  <c r="M82" i="5"/>
  <c r="L83" i="5"/>
  <c r="M83" i="5"/>
  <c r="L84" i="5"/>
  <c r="M84" i="5"/>
  <c r="L85" i="5"/>
  <c r="M85" i="5"/>
  <c r="L86" i="5"/>
  <c r="M86" i="5"/>
  <c r="L87" i="5"/>
  <c r="M87" i="5"/>
  <c r="L88" i="5"/>
  <c r="M88" i="5"/>
  <c r="L89" i="5"/>
  <c r="M89" i="5"/>
  <c r="L90" i="5"/>
  <c r="M90" i="5"/>
  <c r="L91" i="5"/>
  <c r="M91" i="5"/>
  <c r="L92" i="5"/>
  <c r="M92" i="5"/>
  <c r="L93" i="5"/>
  <c r="M93" i="5"/>
  <c r="L94" i="5"/>
  <c r="M94" i="5"/>
  <c r="L95" i="5"/>
  <c r="M95" i="5"/>
  <c r="L96" i="5"/>
  <c r="M96" i="5"/>
  <c r="L97" i="5"/>
  <c r="M97" i="5"/>
  <c r="L98" i="5"/>
  <c r="M98" i="5"/>
  <c r="L99" i="5"/>
  <c r="M99" i="5"/>
  <c r="L100" i="5"/>
  <c r="M100" i="5"/>
  <c r="L101" i="5"/>
  <c r="M101" i="5"/>
  <c r="A26" i="4"/>
  <c r="B7" i="5"/>
  <c r="N7" i="5"/>
  <c r="A22" i="4"/>
  <c r="B5" i="5"/>
  <c r="N5" i="5"/>
  <c r="A20" i="4"/>
  <c r="B4" i="5"/>
  <c r="N4" i="5"/>
  <c r="D7" i="3"/>
  <c r="C8" i="3"/>
  <c r="N12" i="5"/>
  <c r="A24" i="4"/>
  <c r="B6" i="5"/>
  <c r="N6" i="5"/>
  <c r="D8" i="3"/>
  <c r="C9" i="3"/>
  <c r="N17" i="5"/>
  <c r="N13" i="5"/>
  <c r="D9" i="3"/>
  <c r="N1" i="5"/>
  <c r="C10" i="3"/>
  <c r="N14" i="5"/>
  <c r="D10" i="3"/>
  <c r="C11" i="3"/>
  <c r="N20" i="5"/>
  <c r="D11" i="3"/>
  <c r="N2" i="5"/>
  <c r="D6" i="3"/>
  <c r="H214" i="4"/>
  <c r="C214" i="4"/>
  <c r="A214" i="4"/>
  <c r="H212" i="4"/>
  <c r="C212" i="4"/>
  <c r="A212" i="4"/>
  <c r="H210" i="4"/>
  <c r="C210" i="4"/>
  <c r="A210" i="4"/>
  <c r="H208" i="4"/>
  <c r="C208" i="4"/>
  <c r="A208" i="4"/>
  <c r="H206" i="4"/>
  <c r="C206" i="4"/>
  <c r="A206" i="4"/>
  <c r="H204" i="4"/>
  <c r="C204" i="4"/>
  <c r="A204" i="4"/>
  <c r="H202" i="4"/>
  <c r="C202" i="4"/>
  <c r="A202" i="4"/>
  <c r="H200" i="4"/>
  <c r="C200" i="4"/>
  <c r="A200" i="4"/>
  <c r="H198" i="4"/>
  <c r="C198" i="4"/>
  <c r="A198" i="4"/>
  <c r="H196" i="4"/>
  <c r="C196" i="4"/>
  <c r="A196" i="4"/>
  <c r="H194" i="4"/>
  <c r="C194" i="4"/>
  <c r="A194" i="4"/>
  <c r="H192" i="4"/>
  <c r="C192" i="4"/>
  <c r="A192" i="4"/>
  <c r="H190" i="4"/>
  <c r="C190" i="4"/>
  <c r="A190" i="4"/>
  <c r="H188" i="4"/>
  <c r="C188" i="4"/>
  <c r="A188" i="4"/>
  <c r="H186" i="4"/>
  <c r="C186" i="4"/>
  <c r="A186" i="4"/>
  <c r="H184" i="4"/>
  <c r="C184" i="4"/>
  <c r="A184" i="4"/>
  <c r="H182" i="4"/>
  <c r="C182" i="4"/>
  <c r="A182" i="4"/>
  <c r="H180" i="4"/>
  <c r="C180" i="4"/>
  <c r="A180" i="4"/>
  <c r="H178" i="4"/>
  <c r="C178" i="4"/>
  <c r="A178" i="4"/>
  <c r="H176" i="4"/>
  <c r="C176" i="4"/>
  <c r="A176" i="4"/>
  <c r="H174" i="4"/>
  <c r="C174" i="4"/>
  <c r="A174" i="4"/>
  <c r="H172" i="4"/>
  <c r="C172" i="4"/>
  <c r="A172" i="4"/>
  <c r="H170" i="4"/>
  <c r="C170" i="4"/>
  <c r="A170" i="4"/>
  <c r="H168" i="4"/>
  <c r="C168" i="4"/>
  <c r="A168" i="4"/>
  <c r="H166" i="4"/>
  <c r="C166" i="4"/>
  <c r="A166" i="4"/>
  <c r="H164" i="4"/>
  <c r="C164" i="4"/>
  <c r="A164" i="4"/>
  <c r="H162" i="4"/>
  <c r="C162" i="4"/>
  <c r="A162" i="4"/>
  <c r="H160" i="4"/>
  <c r="C160" i="4"/>
  <c r="A160" i="4"/>
  <c r="H158" i="4"/>
  <c r="C158" i="4"/>
  <c r="A158" i="4"/>
  <c r="H156" i="4"/>
  <c r="C156" i="4"/>
  <c r="A156" i="4"/>
  <c r="H154" i="4"/>
  <c r="C154" i="4"/>
  <c r="A154" i="4"/>
  <c r="H152" i="4"/>
  <c r="C152" i="4"/>
  <c r="A152" i="4"/>
  <c r="H150" i="4"/>
  <c r="C150" i="4"/>
  <c r="A150" i="4"/>
  <c r="H148" i="4"/>
  <c r="C148" i="4"/>
  <c r="A148" i="4"/>
  <c r="H146" i="4"/>
  <c r="C146" i="4"/>
  <c r="A146" i="4"/>
  <c r="H144" i="4"/>
  <c r="C144" i="4"/>
  <c r="A144" i="4"/>
  <c r="H142" i="4"/>
  <c r="C142" i="4"/>
  <c r="A142" i="4"/>
  <c r="H140" i="4"/>
  <c r="C140" i="4"/>
  <c r="A140" i="4"/>
  <c r="H138" i="4"/>
  <c r="C138" i="4"/>
  <c r="A138" i="4"/>
  <c r="H136" i="4"/>
  <c r="C136" i="4"/>
  <c r="A136" i="4"/>
  <c r="H134" i="4"/>
  <c r="C134" i="4"/>
  <c r="A134" i="4"/>
  <c r="H132" i="4"/>
  <c r="C132" i="4"/>
  <c r="A132" i="4"/>
  <c r="H130" i="4"/>
  <c r="C130" i="4"/>
  <c r="A130" i="4"/>
  <c r="H128" i="4"/>
  <c r="C128" i="4"/>
  <c r="A128" i="4"/>
  <c r="H126" i="4"/>
  <c r="C126" i="4"/>
  <c r="A126" i="4"/>
  <c r="H124" i="4"/>
  <c r="C124" i="4"/>
  <c r="A124" i="4"/>
  <c r="H122" i="4"/>
  <c r="C122" i="4"/>
  <c r="A122" i="4"/>
  <c r="H120" i="4"/>
  <c r="C120" i="4"/>
  <c r="A120" i="4"/>
  <c r="H118" i="4"/>
  <c r="C118" i="4"/>
  <c r="A118" i="4"/>
  <c r="H116" i="4"/>
  <c r="C116" i="4"/>
  <c r="A116" i="4"/>
  <c r="H114" i="4"/>
  <c r="C114" i="4"/>
  <c r="A114" i="4"/>
  <c r="H112" i="4"/>
  <c r="C112" i="4"/>
  <c r="A112" i="4"/>
  <c r="H110" i="4"/>
  <c r="C110" i="4"/>
  <c r="A110" i="4"/>
  <c r="H108" i="4"/>
  <c r="C108" i="4"/>
  <c r="A108" i="4"/>
  <c r="H106" i="4"/>
  <c r="C106" i="4"/>
  <c r="A106" i="4"/>
  <c r="H104" i="4"/>
  <c r="C104" i="4"/>
  <c r="A104" i="4"/>
  <c r="H102" i="4"/>
  <c r="C102" i="4"/>
  <c r="A102" i="4"/>
  <c r="H100" i="4"/>
  <c r="C100" i="4"/>
  <c r="A100" i="4"/>
  <c r="H98" i="4"/>
  <c r="C98" i="4"/>
  <c r="A98" i="4"/>
  <c r="H96" i="4"/>
  <c r="C96" i="4"/>
  <c r="A96" i="4"/>
  <c r="H94" i="4"/>
  <c r="C94" i="4"/>
  <c r="A94" i="4"/>
  <c r="H92" i="4"/>
  <c r="C92" i="4"/>
  <c r="A92" i="4"/>
  <c r="H90" i="4"/>
  <c r="C90" i="4"/>
  <c r="A90" i="4"/>
  <c r="H88" i="4"/>
  <c r="C88" i="4"/>
  <c r="A88" i="4"/>
  <c r="H86" i="4"/>
  <c r="C86" i="4"/>
  <c r="A86" i="4"/>
  <c r="H84" i="4"/>
  <c r="C84" i="4"/>
  <c r="A84" i="4"/>
  <c r="H82" i="4"/>
  <c r="C82" i="4"/>
  <c r="A82" i="4"/>
  <c r="H80" i="4"/>
  <c r="C80" i="4"/>
  <c r="A80" i="4"/>
  <c r="H78" i="4"/>
  <c r="C78" i="4"/>
  <c r="A78" i="4"/>
  <c r="H76" i="4"/>
  <c r="C76" i="4"/>
  <c r="A76" i="4"/>
  <c r="H74" i="4"/>
  <c r="H72" i="4"/>
  <c r="H70" i="4"/>
  <c r="H68" i="4"/>
  <c r="H66" i="4"/>
  <c r="H64" i="4"/>
  <c r="H62" i="4"/>
  <c r="H60" i="4"/>
  <c r="H58" i="4"/>
  <c r="H56" i="4"/>
  <c r="H54" i="4"/>
  <c r="H52" i="4"/>
  <c r="H50" i="4"/>
  <c r="H48" i="4"/>
  <c r="H46" i="4"/>
  <c r="H44" i="4"/>
  <c r="H42" i="4"/>
  <c r="H40" i="4"/>
  <c r="H38" i="4"/>
  <c r="H36" i="4"/>
  <c r="H34" i="4"/>
  <c r="H32" i="4"/>
  <c r="H30" i="4"/>
  <c r="H28" i="4"/>
  <c r="H26" i="4"/>
  <c r="H24" i="4"/>
  <c r="H22" i="4"/>
  <c r="H20" i="4"/>
  <c r="H18" i="4"/>
  <c r="C74" i="4"/>
  <c r="A74" i="4"/>
  <c r="C72" i="4"/>
  <c r="A72" i="4"/>
  <c r="C70" i="4"/>
  <c r="A70" i="4"/>
  <c r="C68" i="4"/>
  <c r="A68" i="4"/>
  <c r="C66" i="4"/>
  <c r="A66" i="4"/>
  <c r="C64" i="4"/>
  <c r="A64" i="4"/>
  <c r="C62" i="4"/>
  <c r="A62" i="4"/>
  <c r="C60" i="4"/>
  <c r="A60" i="4"/>
  <c r="C58" i="4"/>
  <c r="A58" i="4"/>
  <c r="C56" i="4"/>
  <c r="A56" i="4"/>
  <c r="C54" i="4"/>
  <c r="A54" i="4"/>
  <c r="C52" i="4"/>
  <c r="A52" i="4"/>
  <c r="C50" i="4"/>
  <c r="A50" i="4"/>
  <c r="C48" i="4"/>
  <c r="A48" i="4"/>
  <c r="C46" i="4"/>
  <c r="A46" i="4"/>
  <c r="C44" i="4"/>
  <c r="A44" i="4"/>
  <c r="C42" i="4"/>
  <c r="A42" i="4"/>
  <c r="C40" i="4"/>
  <c r="A40" i="4"/>
  <c r="C38" i="4"/>
  <c r="A38" i="4"/>
  <c r="C36" i="4"/>
  <c r="A36" i="4"/>
  <c r="C34" i="4"/>
  <c r="A34" i="4"/>
  <c r="C32" i="4"/>
  <c r="A32" i="4"/>
  <c r="C30" i="4"/>
  <c r="A30" i="4"/>
  <c r="C28" i="4"/>
  <c r="A28" i="4"/>
  <c r="C26" i="4"/>
  <c r="C24" i="4"/>
  <c r="C22" i="4"/>
  <c r="C20" i="4"/>
  <c r="C18" i="4"/>
  <c r="H16" i="4"/>
  <c r="C16" i="4"/>
  <c r="AN2" i="5"/>
  <c r="AL2" i="5"/>
  <c r="AJ2" i="5"/>
  <c r="AH2" i="5"/>
  <c r="AF2" i="5"/>
  <c r="AD2" i="5"/>
  <c r="Y2" i="5"/>
  <c r="W2" i="5"/>
  <c r="U2" i="5"/>
  <c r="S2" i="5"/>
  <c r="Q2" i="5"/>
  <c r="O2" i="5"/>
  <c r="AE40" i="5"/>
  <c r="AO40" i="5"/>
  <c r="AM40" i="5"/>
  <c r="AK40" i="5"/>
  <c r="AI40" i="5"/>
  <c r="AG40" i="5"/>
  <c r="AE42" i="5"/>
  <c r="AO42" i="5"/>
  <c r="AM42" i="5"/>
  <c r="AK42" i="5"/>
  <c r="AG42" i="5"/>
  <c r="AI42" i="5"/>
  <c r="AE44" i="5"/>
  <c r="AO44" i="5"/>
  <c r="AM44" i="5"/>
  <c r="AK44" i="5"/>
  <c r="AI44" i="5"/>
  <c r="AG44" i="5"/>
  <c r="AE46" i="5"/>
  <c r="AO46" i="5"/>
  <c r="AM46" i="5"/>
  <c r="AK46" i="5"/>
  <c r="AG46" i="5"/>
  <c r="AI46" i="5"/>
  <c r="AE48" i="5"/>
  <c r="AO48" i="5"/>
  <c r="AM48" i="5"/>
  <c r="AK48" i="5"/>
  <c r="AI48" i="5"/>
  <c r="AG48" i="5"/>
  <c r="AE50" i="5"/>
  <c r="AO50" i="5"/>
  <c r="AM50" i="5"/>
  <c r="AK50" i="5"/>
  <c r="AG50" i="5"/>
  <c r="AI50" i="5"/>
  <c r="AE52" i="5"/>
  <c r="AO52" i="5"/>
  <c r="AM52" i="5"/>
  <c r="AK52" i="5"/>
  <c r="AI52" i="5"/>
  <c r="AG52" i="5"/>
  <c r="AE54" i="5"/>
  <c r="AO54" i="5"/>
  <c r="AM54" i="5"/>
  <c r="AK54" i="5"/>
  <c r="AG54" i="5"/>
  <c r="AI54" i="5"/>
  <c r="AE56" i="5"/>
  <c r="AO56" i="5"/>
  <c r="AM56" i="5"/>
  <c r="AK56" i="5"/>
  <c r="AI56" i="5"/>
  <c r="AG56" i="5"/>
  <c r="AE58" i="5"/>
  <c r="AO58" i="5"/>
  <c r="AM58" i="5"/>
  <c r="AK58" i="5"/>
  <c r="AG58" i="5"/>
  <c r="AI58" i="5"/>
  <c r="AE60" i="5"/>
  <c r="AO60" i="5"/>
  <c r="AM60" i="5"/>
  <c r="AK60" i="5"/>
  <c r="AI60" i="5"/>
  <c r="AG60" i="5"/>
  <c r="AE62" i="5"/>
  <c r="AO62" i="5"/>
  <c r="AM62" i="5"/>
  <c r="AK62" i="5"/>
  <c r="AG62" i="5"/>
  <c r="AI62" i="5"/>
  <c r="AE64" i="5"/>
  <c r="AO64" i="5"/>
  <c r="AM64" i="5"/>
  <c r="AK64" i="5"/>
  <c r="AI64" i="5"/>
  <c r="AG64" i="5"/>
  <c r="AE66" i="5"/>
  <c r="AO66" i="5"/>
  <c r="AM66" i="5"/>
  <c r="AK66" i="5"/>
  <c r="AG66" i="5"/>
  <c r="AI66" i="5"/>
  <c r="AE68" i="5"/>
  <c r="AO68" i="5"/>
  <c r="AM68" i="5"/>
  <c r="AK68" i="5"/>
  <c r="AI68" i="5"/>
  <c r="AG68" i="5"/>
  <c r="AE70" i="5"/>
  <c r="AO70" i="5"/>
  <c r="AM70" i="5"/>
  <c r="AK70" i="5"/>
  <c r="AG70" i="5"/>
  <c r="AI70" i="5"/>
  <c r="AE72" i="5"/>
  <c r="AO72" i="5"/>
  <c r="AM72" i="5"/>
  <c r="AK72" i="5"/>
  <c r="AI72" i="5"/>
  <c r="AG72" i="5"/>
  <c r="AE74" i="5"/>
  <c r="AO74" i="5"/>
  <c r="AM74" i="5"/>
  <c r="AK74" i="5"/>
  <c r="AG74" i="5"/>
  <c r="AI74" i="5"/>
  <c r="AE76" i="5"/>
  <c r="AO76" i="5"/>
  <c r="AM76" i="5"/>
  <c r="AK76" i="5"/>
  <c r="AI76" i="5"/>
  <c r="AG76" i="5"/>
  <c r="AE78" i="5"/>
  <c r="AO78" i="5"/>
  <c r="AM78" i="5"/>
  <c r="AK78" i="5"/>
  <c r="AG78" i="5"/>
  <c r="AI78" i="5"/>
  <c r="AE80" i="5"/>
  <c r="AO80" i="5"/>
  <c r="AM80" i="5"/>
  <c r="AK80" i="5"/>
  <c r="AI80" i="5"/>
  <c r="AG80" i="5"/>
  <c r="AE82" i="5"/>
  <c r="AO82" i="5"/>
  <c r="AM82" i="5"/>
  <c r="AK82" i="5"/>
  <c r="AG82" i="5"/>
  <c r="AI82" i="5"/>
  <c r="AE84" i="5"/>
  <c r="AO84" i="5"/>
  <c r="AM84" i="5"/>
  <c r="AK84" i="5"/>
  <c r="AI84" i="5"/>
  <c r="AG84" i="5"/>
  <c r="AE86" i="5"/>
  <c r="AO86" i="5"/>
  <c r="AM86" i="5"/>
  <c r="AK86" i="5"/>
  <c r="AG86" i="5"/>
  <c r="AI86" i="5"/>
  <c r="AE88" i="5"/>
  <c r="AO88" i="5"/>
  <c r="AM88" i="5"/>
  <c r="AK88" i="5"/>
  <c r="AI88" i="5"/>
  <c r="AG88" i="5"/>
  <c r="AE90" i="5"/>
  <c r="AO90" i="5"/>
  <c r="AM90" i="5"/>
  <c r="AK90" i="5"/>
  <c r="AG90" i="5"/>
  <c r="AI90" i="5"/>
  <c r="AE92" i="5"/>
  <c r="AO92" i="5"/>
  <c r="AM92" i="5"/>
  <c r="AK92" i="5"/>
  <c r="AI92" i="5"/>
  <c r="AG92" i="5"/>
  <c r="AE94" i="5"/>
  <c r="AO94" i="5"/>
  <c r="AM94" i="5"/>
  <c r="AK94" i="5"/>
  <c r="AG94" i="5"/>
  <c r="AI94" i="5"/>
  <c r="AE96" i="5"/>
  <c r="AO96" i="5"/>
  <c r="AM96" i="5"/>
  <c r="AK96" i="5"/>
  <c r="AI96" i="5"/>
  <c r="AG96" i="5"/>
  <c r="AE98" i="5"/>
  <c r="AO98" i="5"/>
  <c r="AM98" i="5"/>
  <c r="AK98" i="5"/>
  <c r="AI98" i="5"/>
  <c r="AG98" i="5"/>
  <c r="AE100" i="5"/>
  <c r="AO100" i="5"/>
  <c r="AM100" i="5"/>
  <c r="AK100" i="5"/>
  <c r="AI100" i="5"/>
  <c r="AG100" i="5"/>
  <c r="AO41" i="5"/>
  <c r="AE41" i="5"/>
  <c r="AI41" i="5"/>
  <c r="AG41" i="5"/>
  <c r="AM41" i="5"/>
  <c r="AK41" i="5"/>
  <c r="AE43" i="5"/>
  <c r="AM43" i="5"/>
  <c r="AO43" i="5"/>
  <c r="AK43" i="5"/>
  <c r="AI43" i="5"/>
  <c r="AG43" i="5"/>
  <c r="AO45" i="5"/>
  <c r="AM45" i="5"/>
  <c r="AI45" i="5"/>
  <c r="AG45" i="5"/>
  <c r="AE45" i="5"/>
  <c r="AK45" i="5"/>
  <c r="AE47" i="5"/>
  <c r="AM47" i="5"/>
  <c r="AK47" i="5"/>
  <c r="AI47" i="5"/>
  <c r="AG47" i="5"/>
  <c r="AO47" i="5"/>
  <c r="AO49" i="5"/>
  <c r="AE49" i="5"/>
  <c r="AI49" i="5"/>
  <c r="AG49" i="5"/>
  <c r="AK49" i="5"/>
  <c r="AM49" i="5"/>
  <c r="AE51" i="5"/>
  <c r="AM51" i="5"/>
  <c r="AO51" i="5"/>
  <c r="AK51" i="5"/>
  <c r="AI51" i="5"/>
  <c r="AG51" i="5"/>
  <c r="AO53" i="5"/>
  <c r="AM53" i="5"/>
  <c r="AI53" i="5"/>
  <c r="AG53" i="5"/>
  <c r="AE53" i="5"/>
  <c r="AK53" i="5"/>
  <c r="AE55" i="5"/>
  <c r="AM55" i="5"/>
  <c r="AK55" i="5"/>
  <c r="AI55" i="5"/>
  <c r="AG55" i="5"/>
  <c r="AO55" i="5"/>
  <c r="AO57" i="5"/>
  <c r="AE57" i="5"/>
  <c r="AI57" i="5"/>
  <c r="AG57" i="5"/>
  <c r="AM57" i="5"/>
  <c r="AK57" i="5"/>
  <c r="AE59" i="5"/>
  <c r="AM59" i="5"/>
  <c r="AO59" i="5"/>
  <c r="AK59" i="5"/>
  <c r="AI59" i="5"/>
  <c r="AG59" i="5"/>
  <c r="AO61" i="5"/>
  <c r="AM61" i="5"/>
  <c r="AI61" i="5"/>
  <c r="AG61" i="5"/>
  <c r="AE61" i="5"/>
  <c r="AK61" i="5"/>
  <c r="AE63" i="5"/>
  <c r="AM63" i="5"/>
  <c r="AK63" i="5"/>
  <c r="AI63" i="5"/>
  <c r="AG63" i="5"/>
  <c r="AO63" i="5"/>
  <c r="AO65" i="5"/>
  <c r="AE65" i="5"/>
  <c r="AI65" i="5"/>
  <c r="AG65" i="5"/>
  <c r="AK65" i="5"/>
  <c r="AM65" i="5"/>
  <c r="AE67" i="5"/>
  <c r="AM67" i="5"/>
  <c r="AO67" i="5"/>
  <c r="AK67" i="5"/>
  <c r="AI67" i="5"/>
  <c r="AG67" i="5"/>
  <c r="AO69" i="5"/>
  <c r="AM69" i="5"/>
  <c r="AI69" i="5"/>
  <c r="AG69" i="5"/>
  <c r="AE69" i="5"/>
  <c r="AK69" i="5"/>
  <c r="AE71" i="5"/>
  <c r="AM71" i="5"/>
  <c r="AK71" i="5"/>
  <c r="AI71" i="5"/>
  <c r="AG71" i="5"/>
  <c r="AO71" i="5"/>
  <c r="AO73" i="5"/>
  <c r="AE73" i="5"/>
  <c r="AI73" i="5"/>
  <c r="AG73" i="5"/>
  <c r="AM73" i="5"/>
  <c r="AK73" i="5"/>
  <c r="AE75" i="5"/>
  <c r="AM75" i="5"/>
  <c r="AO75" i="5"/>
  <c r="AK75" i="5"/>
  <c r="AI75" i="5"/>
  <c r="AG75" i="5"/>
  <c r="AO77" i="5"/>
  <c r="AM77" i="5"/>
  <c r="AI77" i="5"/>
  <c r="AG77" i="5"/>
  <c r="AE77" i="5"/>
  <c r="AK77" i="5"/>
  <c r="AE79" i="5"/>
  <c r="AM79" i="5"/>
  <c r="AK79" i="5"/>
  <c r="AI79" i="5"/>
  <c r="AG79" i="5"/>
  <c r="AO79" i="5"/>
  <c r="AO81" i="5"/>
  <c r="AE81" i="5"/>
  <c r="AI81" i="5"/>
  <c r="AG81" i="5"/>
  <c r="AK81" i="5"/>
  <c r="AM81" i="5"/>
  <c r="AE83" i="5"/>
  <c r="AM83" i="5"/>
  <c r="AO83" i="5"/>
  <c r="AK83" i="5"/>
  <c r="AI83" i="5"/>
  <c r="AG83" i="5"/>
  <c r="AO85" i="5"/>
  <c r="AM85" i="5"/>
  <c r="AI85" i="5"/>
  <c r="AG85" i="5"/>
  <c r="AE85" i="5"/>
  <c r="AK85" i="5"/>
  <c r="AE87" i="5"/>
  <c r="AK87" i="5"/>
  <c r="AI87" i="5"/>
  <c r="AG87" i="5"/>
  <c r="AO87" i="5"/>
  <c r="AM87" i="5"/>
  <c r="AO89" i="5"/>
  <c r="AE89" i="5"/>
  <c r="AM89" i="5"/>
  <c r="AI89" i="5"/>
  <c r="AG89" i="5"/>
  <c r="AK89" i="5"/>
  <c r="AE91" i="5"/>
  <c r="AO91" i="5"/>
  <c r="AK91" i="5"/>
  <c r="AI91" i="5"/>
  <c r="AG91" i="5"/>
  <c r="AM91" i="5"/>
  <c r="AO93" i="5"/>
  <c r="AM93" i="5"/>
  <c r="AI93" i="5"/>
  <c r="AG93" i="5"/>
  <c r="AE93" i="5"/>
  <c r="AK93" i="5"/>
  <c r="AE95" i="5"/>
  <c r="AI95" i="5"/>
  <c r="AK95" i="5"/>
  <c r="AG95" i="5"/>
  <c r="AM95" i="5"/>
  <c r="AO95" i="5"/>
  <c r="AO97" i="5"/>
  <c r="AI97" i="5"/>
  <c r="AE97" i="5"/>
  <c r="AM97" i="5"/>
  <c r="AG97" i="5"/>
  <c r="AK97" i="5"/>
  <c r="AE99" i="5"/>
  <c r="AI99" i="5"/>
  <c r="AO99" i="5"/>
  <c r="AK99" i="5"/>
  <c r="AG99" i="5"/>
  <c r="AM99" i="5"/>
  <c r="AO101" i="5"/>
  <c r="AI101" i="5"/>
  <c r="AM101" i="5"/>
  <c r="AG101" i="5"/>
  <c r="AE101" i="5"/>
  <c r="AK101" i="5"/>
  <c r="AO1" i="5"/>
  <c r="AK1" i="5"/>
  <c r="AG1" i="5"/>
  <c r="AM1" i="5"/>
  <c r="AI1" i="5"/>
  <c r="AE1" i="5"/>
  <c r="AE4" i="5"/>
  <c r="AO4" i="5"/>
  <c r="AM4" i="5"/>
  <c r="AE16" i="5"/>
  <c r="AM16" i="5"/>
  <c r="AO16" i="5"/>
  <c r="AE24" i="5"/>
  <c r="AM24" i="5"/>
  <c r="AO24" i="5"/>
  <c r="AE32" i="5"/>
  <c r="AM32" i="5"/>
  <c r="B32" i="5"/>
  <c r="AO32" i="5"/>
  <c r="AO9" i="5"/>
  <c r="B9" i="5"/>
  <c r="AE9" i="5"/>
  <c r="AM9" i="5"/>
  <c r="AO21" i="5"/>
  <c r="B21" i="5"/>
  <c r="AE21" i="5"/>
  <c r="AM21" i="5"/>
  <c r="AO29" i="5"/>
  <c r="AE29" i="5"/>
  <c r="AM29" i="5"/>
  <c r="AO37" i="5"/>
  <c r="AE37" i="5"/>
  <c r="AM37" i="5"/>
  <c r="AM6" i="5"/>
  <c r="AO6" i="5"/>
  <c r="AE6" i="5"/>
  <c r="AM14" i="5"/>
  <c r="B14" i="5"/>
  <c r="AO14" i="5"/>
  <c r="AE14" i="5"/>
  <c r="AM18" i="5"/>
  <c r="AO18" i="5"/>
  <c r="AE18" i="5"/>
  <c r="AM22" i="5"/>
  <c r="AO22" i="5"/>
  <c r="AE22" i="5"/>
  <c r="AM26" i="5"/>
  <c r="B26" i="5"/>
  <c r="AO26" i="5"/>
  <c r="AE26" i="5"/>
  <c r="AM30" i="5"/>
  <c r="AO30" i="5"/>
  <c r="AE30" i="5"/>
  <c r="AM34" i="5"/>
  <c r="AO34" i="5"/>
  <c r="AE34" i="5"/>
  <c r="AM38" i="5"/>
  <c r="AK38" i="5"/>
  <c r="AO38" i="5"/>
  <c r="AE38" i="5"/>
  <c r="AI38" i="5"/>
  <c r="AG38" i="5"/>
  <c r="AE8" i="5"/>
  <c r="AM8" i="5"/>
  <c r="B8" i="5"/>
  <c r="AO8" i="5"/>
  <c r="AE12" i="5"/>
  <c r="AO12" i="5"/>
  <c r="AM12" i="5"/>
  <c r="AE20" i="5"/>
  <c r="AM20" i="5"/>
  <c r="B20" i="5"/>
  <c r="AO20" i="5"/>
  <c r="AE28" i="5"/>
  <c r="AO28" i="5"/>
  <c r="AM28" i="5"/>
  <c r="AE36" i="5"/>
  <c r="AO36" i="5"/>
  <c r="AM36" i="5"/>
  <c r="AO5" i="5"/>
  <c r="AE5" i="5"/>
  <c r="AM5" i="5"/>
  <c r="AO13" i="5"/>
  <c r="AE13" i="5"/>
  <c r="B13" i="5"/>
  <c r="AM13" i="5"/>
  <c r="AO17" i="5"/>
  <c r="AE17" i="5"/>
  <c r="AM17" i="5"/>
  <c r="AO25" i="5"/>
  <c r="AE25" i="5"/>
  <c r="B25" i="5"/>
  <c r="AM25" i="5"/>
  <c r="AO33" i="5"/>
  <c r="AE33" i="5"/>
  <c r="AM33" i="5"/>
  <c r="AM2" i="5"/>
  <c r="AO2" i="5"/>
  <c r="AM10" i="5"/>
  <c r="AO10" i="5"/>
  <c r="AE10" i="5"/>
  <c r="AE3" i="5"/>
  <c r="AM3" i="5"/>
  <c r="AO3" i="5"/>
  <c r="AE7" i="5"/>
  <c r="AO7" i="5"/>
  <c r="AM7" i="5"/>
  <c r="AE11" i="5"/>
  <c r="AO11" i="5"/>
  <c r="AM11" i="5"/>
  <c r="B15" i="5"/>
  <c r="AE15" i="5"/>
  <c r="AO15" i="5"/>
  <c r="AM15" i="5"/>
  <c r="AE19" i="5"/>
  <c r="B19" i="5"/>
  <c r="AM19" i="5"/>
  <c r="AO19" i="5"/>
  <c r="AE23" i="5"/>
  <c r="AO23" i="5"/>
  <c r="AM23" i="5"/>
  <c r="B27" i="5"/>
  <c r="AE27" i="5"/>
  <c r="AM27" i="5"/>
  <c r="AO27" i="5"/>
  <c r="AE31" i="5"/>
  <c r="B31" i="5"/>
  <c r="AM31" i="5"/>
  <c r="AO31" i="5"/>
  <c r="AE35" i="5"/>
  <c r="AM35" i="5"/>
  <c r="AO35" i="5"/>
  <c r="AE39" i="5"/>
  <c r="AM39" i="5"/>
  <c r="AK39" i="5"/>
  <c r="AI39" i="5"/>
  <c r="AG39" i="5"/>
  <c r="AO39" i="5"/>
  <c r="AI9" i="5"/>
  <c r="AG9" i="5"/>
  <c r="AK9" i="5"/>
  <c r="B17" i="5"/>
  <c r="AI17" i="5"/>
  <c r="AG17" i="5"/>
  <c r="AK17" i="5"/>
  <c r="AI25" i="5"/>
  <c r="AG25" i="5"/>
  <c r="AK25" i="5"/>
  <c r="AI33" i="5"/>
  <c r="AG33" i="5"/>
  <c r="AK33" i="5"/>
  <c r="AK2" i="5"/>
  <c r="AI2" i="5"/>
  <c r="AG2" i="5"/>
  <c r="AK10" i="5"/>
  <c r="AI10" i="5"/>
  <c r="B10" i="5"/>
  <c r="AG10" i="5"/>
  <c r="B18" i="5"/>
  <c r="AK18" i="5"/>
  <c r="AI18" i="5"/>
  <c r="AG18" i="5"/>
  <c r="AK22" i="5"/>
  <c r="AI22" i="5"/>
  <c r="B22" i="5"/>
  <c r="AG22" i="5"/>
  <c r="AK34" i="5"/>
  <c r="AI34" i="5"/>
  <c r="AG34" i="5"/>
  <c r="AK4" i="5"/>
  <c r="AI4" i="5"/>
  <c r="AG4" i="5"/>
  <c r="AG8" i="5"/>
  <c r="AK8" i="5"/>
  <c r="AI8" i="5"/>
  <c r="B12" i="5"/>
  <c r="AK12" i="5"/>
  <c r="AI12" i="5"/>
  <c r="AG12" i="5"/>
  <c r="B16" i="5"/>
  <c r="AG16" i="5"/>
  <c r="AK16" i="5"/>
  <c r="AI16" i="5"/>
  <c r="AK20" i="5"/>
  <c r="AI20" i="5"/>
  <c r="AG20" i="5"/>
  <c r="AG24" i="5"/>
  <c r="B24" i="5"/>
  <c r="AK24" i="5"/>
  <c r="AI24" i="5"/>
  <c r="AK28" i="5"/>
  <c r="AI28" i="5"/>
  <c r="B28" i="5"/>
  <c r="AG28" i="5"/>
  <c r="AG32" i="5"/>
  <c r="AK32" i="5"/>
  <c r="AI32" i="5"/>
  <c r="AK36" i="5"/>
  <c r="AI36" i="5"/>
  <c r="AG36" i="5"/>
  <c r="AI5" i="5"/>
  <c r="AG5" i="5"/>
  <c r="AK5" i="5"/>
  <c r="AI13" i="5"/>
  <c r="AG13" i="5"/>
  <c r="AK13" i="5"/>
  <c r="AI21" i="5"/>
  <c r="AG21" i="5"/>
  <c r="AK21" i="5"/>
  <c r="B29" i="5"/>
  <c r="AI29" i="5"/>
  <c r="AG29" i="5"/>
  <c r="AK29" i="5"/>
  <c r="AI37" i="5"/>
  <c r="AG37" i="5"/>
  <c r="AK37" i="5"/>
  <c r="AK6" i="5"/>
  <c r="AI6" i="5"/>
  <c r="AG6" i="5"/>
  <c r="AK14" i="5"/>
  <c r="AI14" i="5"/>
  <c r="AG14" i="5"/>
  <c r="AK26" i="5"/>
  <c r="AI26" i="5"/>
  <c r="AG26" i="5"/>
  <c r="B30" i="5"/>
  <c r="AK30" i="5"/>
  <c r="AI30" i="5"/>
  <c r="AG30" i="5"/>
  <c r="AK3" i="5"/>
  <c r="AI3" i="5"/>
  <c r="AG3" i="5"/>
  <c r="AK7" i="5"/>
  <c r="AG7" i="5"/>
  <c r="AI7" i="5"/>
  <c r="AK11" i="5"/>
  <c r="AG11" i="5"/>
  <c r="B11" i="5"/>
  <c r="AI11" i="5"/>
  <c r="AK15" i="5"/>
  <c r="AI15" i="5"/>
  <c r="AG15" i="5"/>
  <c r="AK19" i="5"/>
  <c r="AI19" i="5"/>
  <c r="AG19" i="5"/>
  <c r="AK23" i="5"/>
  <c r="AG23" i="5"/>
  <c r="B23" i="5"/>
  <c r="AI23" i="5"/>
  <c r="AK27" i="5"/>
  <c r="AG27" i="5"/>
  <c r="AI27" i="5"/>
  <c r="AK31" i="5"/>
  <c r="AI31" i="5"/>
  <c r="AG31" i="5"/>
  <c r="AK35" i="5"/>
  <c r="AI35" i="5"/>
  <c r="AG35" i="5"/>
  <c r="AC33" i="5"/>
  <c r="AC41" i="5"/>
  <c r="AC49" i="5"/>
  <c r="AC61" i="5"/>
  <c r="AC69" i="5"/>
  <c r="AC77" i="5"/>
  <c r="AC89" i="5"/>
  <c r="AC101" i="5"/>
  <c r="AC30" i="5"/>
  <c r="AC38" i="5"/>
  <c r="AC50" i="5"/>
  <c r="AC58" i="5"/>
  <c r="AC66" i="5"/>
  <c r="AC74" i="5"/>
  <c r="AC82" i="5"/>
  <c r="AC94" i="5"/>
  <c r="AC23" i="5"/>
  <c r="AC27" i="5"/>
  <c r="AC31" i="5"/>
  <c r="AC35" i="5"/>
  <c r="AC39" i="5"/>
  <c r="AC43" i="5"/>
  <c r="AC47" i="5"/>
  <c r="AC51" i="5"/>
  <c r="AC55" i="5"/>
  <c r="AC59" i="5"/>
  <c r="AC63" i="5"/>
  <c r="AC67" i="5"/>
  <c r="AC71" i="5"/>
  <c r="AC75" i="5"/>
  <c r="AC79" i="5"/>
  <c r="AC83" i="5"/>
  <c r="AC87" i="5"/>
  <c r="AC91" i="5"/>
  <c r="AC95" i="5"/>
  <c r="AC99" i="5"/>
  <c r="AC25" i="5"/>
  <c r="AC29" i="5"/>
  <c r="AC37" i="5"/>
  <c r="AC45" i="5"/>
  <c r="AC53" i="5"/>
  <c r="AC57" i="5"/>
  <c r="AC65" i="5"/>
  <c r="AC73" i="5"/>
  <c r="AC81" i="5"/>
  <c r="AC85" i="5"/>
  <c r="AC93" i="5"/>
  <c r="AC97" i="5"/>
  <c r="AE2" i="5"/>
  <c r="AC22" i="5"/>
  <c r="AC26" i="5"/>
  <c r="AC34" i="5"/>
  <c r="AC42" i="5"/>
  <c r="AC46" i="5"/>
  <c r="AC54" i="5"/>
  <c r="AC62" i="5"/>
  <c r="AC70" i="5"/>
  <c r="AC78" i="5"/>
  <c r="AC86" i="5"/>
  <c r="AC90" i="5"/>
  <c r="AC98" i="5"/>
  <c r="AC24" i="5"/>
  <c r="AC28" i="5"/>
  <c r="AC32" i="5"/>
  <c r="AC36" i="5"/>
  <c r="AC40" i="5"/>
  <c r="AC44" i="5"/>
  <c r="AC48" i="5"/>
  <c r="AC52" i="5"/>
  <c r="AC56" i="5"/>
  <c r="AC60" i="5"/>
  <c r="AC64" i="5"/>
  <c r="AC68" i="5"/>
  <c r="AC72" i="5"/>
  <c r="AC76" i="5"/>
  <c r="AC80" i="5"/>
  <c r="AC84" i="5"/>
  <c r="AC88" i="5"/>
  <c r="AC92" i="5"/>
  <c r="AC96" i="5"/>
  <c r="AC100" i="5"/>
  <c r="X51" i="5"/>
  <c r="Z51" i="5"/>
  <c r="V51" i="5"/>
  <c r="X49" i="5"/>
  <c r="Z49" i="5"/>
  <c r="V49" i="5"/>
  <c r="X47" i="5"/>
  <c r="Z47" i="5"/>
  <c r="V47" i="5"/>
  <c r="X45" i="5"/>
  <c r="Z45" i="5"/>
  <c r="V45" i="5"/>
  <c r="X43" i="5"/>
  <c r="Z43" i="5"/>
  <c r="V43" i="5"/>
  <c r="X41" i="5"/>
  <c r="Z41" i="5"/>
  <c r="V41" i="5"/>
  <c r="X85" i="5"/>
  <c r="Z85" i="5"/>
  <c r="V85" i="5"/>
  <c r="X83" i="5"/>
  <c r="Z83" i="5"/>
  <c r="V83" i="5"/>
  <c r="X81" i="5"/>
  <c r="Z81" i="5"/>
  <c r="V81" i="5"/>
  <c r="X79" i="5"/>
  <c r="Z79" i="5"/>
  <c r="V79" i="5"/>
  <c r="X77" i="5"/>
  <c r="Z77" i="5"/>
  <c r="V77" i="5"/>
  <c r="X75" i="5"/>
  <c r="Z75" i="5"/>
  <c r="V75" i="5"/>
  <c r="X73" i="5"/>
  <c r="Z73" i="5"/>
  <c r="V73" i="5"/>
  <c r="X71" i="5"/>
  <c r="Z71" i="5"/>
  <c r="V71" i="5"/>
  <c r="X69" i="5"/>
  <c r="Z69" i="5"/>
  <c r="V69" i="5"/>
  <c r="X67" i="5"/>
  <c r="Z67" i="5"/>
  <c r="V67" i="5"/>
  <c r="X65" i="5"/>
  <c r="Z65" i="5"/>
  <c r="V65" i="5"/>
  <c r="X63" i="5"/>
  <c r="Z63" i="5"/>
  <c r="V63" i="5"/>
  <c r="X61" i="5"/>
  <c r="Z61" i="5"/>
  <c r="V61" i="5"/>
  <c r="X59" i="5"/>
  <c r="Z59" i="5"/>
  <c r="V59" i="5"/>
  <c r="X57" i="5"/>
  <c r="Z57" i="5"/>
  <c r="V57" i="5"/>
  <c r="X55" i="5"/>
  <c r="Z55" i="5"/>
  <c r="V55" i="5"/>
  <c r="X53" i="5"/>
  <c r="Z53" i="5"/>
  <c r="V53" i="5"/>
  <c r="X95" i="5"/>
  <c r="V95" i="5"/>
  <c r="Z95" i="5"/>
  <c r="X93" i="5"/>
  <c r="V93" i="5"/>
  <c r="Z93" i="5"/>
  <c r="X91" i="5"/>
  <c r="V91" i="5"/>
  <c r="Z91" i="5"/>
  <c r="X89" i="5"/>
  <c r="V89" i="5"/>
  <c r="Z89" i="5"/>
  <c r="X87" i="5"/>
  <c r="V87" i="5"/>
  <c r="Z87" i="5"/>
  <c r="X101" i="5"/>
  <c r="V101" i="5"/>
  <c r="Z101" i="5"/>
  <c r="X99" i="5"/>
  <c r="V99" i="5"/>
  <c r="Z99" i="5"/>
  <c r="X97" i="5"/>
  <c r="V97" i="5"/>
  <c r="Z97" i="5"/>
  <c r="Z52" i="5"/>
  <c r="V52" i="5"/>
  <c r="X52" i="5"/>
  <c r="Z50" i="5"/>
  <c r="X50" i="5"/>
  <c r="V50" i="5"/>
  <c r="Z48" i="5"/>
  <c r="V48" i="5"/>
  <c r="X48" i="5"/>
  <c r="Z46" i="5"/>
  <c r="X46" i="5"/>
  <c r="V46" i="5"/>
  <c r="Z44" i="5"/>
  <c r="V44" i="5"/>
  <c r="X44" i="5"/>
  <c r="Z42" i="5"/>
  <c r="X42" i="5"/>
  <c r="V42" i="5"/>
  <c r="Z40" i="5"/>
  <c r="V40" i="5"/>
  <c r="X40" i="5"/>
  <c r="Z84" i="5"/>
  <c r="V84" i="5"/>
  <c r="X84" i="5"/>
  <c r="Z82" i="5"/>
  <c r="X82" i="5"/>
  <c r="V82" i="5"/>
  <c r="Z80" i="5"/>
  <c r="V80" i="5"/>
  <c r="X80" i="5"/>
  <c r="Z78" i="5"/>
  <c r="X78" i="5"/>
  <c r="V78" i="5"/>
  <c r="Z76" i="5"/>
  <c r="V76" i="5"/>
  <c r="X76" i="5"/>
  <c r="Z74" i="5"/>
  <c r="X74" i="5"/>
  <c r="V74" i="5"/>
  <c r="Z72" i="5"/>
  <c r="V72" i="5"/>
  <c r="X72" i="5"/>
  <c r="Z70" i="5"/>
  <c r="X70" i="5"/>
  <c r="V70" i="5"/>
  <c r="Z68" i="5"/>
  <c r="V68" i="5"/>
  <c r="X68" i="5"/>
  <c r="Z66" i="5"/>
  <c r="X66" i="5"/>
  <c r="V66" i="5"/>
  <c r="Z64" i="5"/>
  <c r="V64" i="5"/>
  <c r="X64" i="5"/>
  <c r="Z62" i="5"/>
  <c r="X62" i="5"/>
  <c r="V62" i="5"/>
  <c r="Z60" i="5"/>
  <c r="V60" i="5"/>
  <c r="X60" i="5"/>
  <c r="Z58" i="5"/>
  <c r="X58" i="5"/>
  <c r="V58" i="5"/>
  <c r="Z56" i="5"/>
  <c r="V56" i="5"/>
  <c r="X56" i="5"/>
  <c r="Z54" i="5"/>
  <c r="X54" i="5"/>
  <c r="V54" i="5"/>
  <c r="Z96" i="5"/>
  <c r="V96" i="5"/>
  <c r="X96" i="5"/>
  <c r="Z94" i="5"/>
  <c r="X94" i="5"/>
  <c r="V94" i="5"/>
  <c r="Z92" i="5"/>
  <c r="V92" i="5"/>
  <c r="X92" i="5"/>
  <c r="Z90" i="5"/>
  <c r="X90" i="5"/>
  <c r="V90" i="5"/>
  <c r="Z88" i="5"/>
  <c r="V88" i="5"/>
  <c r="X88" i="5"/>
  <c r="Z86" i="5"/>
  <c r="X86" i="5"/>
  <c r="V86" i="5"/>
  <c r="Z100" i="5"/>
  <c r="V100" i="5"/>
  <c r="X100" i="5"/>
  <c r="Z98" i="5"/>
  <c r="X98" i="5"/>
  <c r="V98" i="5"/>
  <c r="AD3" i="5"/>
  <c r="AD4" i="5"/>
  <c r="AD5" i="5"/>
  <c r="AD6" i="5"/>
  <c r="AD7" i="5"/>
  <c r="AD8" i="5"/>
  <c r="AD9" i="5"/>
  <c r="AD10" i="5"/>
  <c r="AD11" i="5"/>
  <c r="AD12" i="5"/>
  <c r="AD13" i="5"/>
  <c r="AD14" i="5"/>
  <c r="AD15" i="5"/>
  <c r="AD16" i="5"/>
  <c r="AD17" i="5"/>
  <c r="AD18" i="5"/>
  <c r="AD19" i="5"/>
  <c r="AD20" i="5"/>
  <c r="AD21" i="5"/>
  <c r="AD22" i="5"/>
  <c r="AD23" i="5"/>
  <c r="AD24" i="5"/>
  <c r="AD25" i="5"/>
  <c r="AD26" i="5"/>
  <c r="AD27" i="5"/>
  <c r="AD28" i="5"/>
  <c r="AD29" i="5"/>
  <c r="AD30" i="5"/>
  <c r="AD31" i="5"/>
  <c r="AD32" i="5"/>
  <c r="AD33" i="5"/>
  <c r="AD34" i="5"/>
  <c r="AD35" i="5"/>
  <c r="AD36" i="5"/>
  <c r="AD37" i="5"/>
  <c r="AD38" i="5"/>
  <c r="AD39" i="5"/>
  <c r="AD40" i="5"/>
  <c r="AD41" i="5"/>
  <c r="AD42" i="5"/>
  <c r="AD43" i="5"/>
  <c r="AD44" i="5"/>
  <c r="AD45" i="5"/>
  <c r="AD46" i="5"/>
  <c r="AD47" i="5"/>
  <c r="AD48" i="5"/>
  <c r="AD49" i="5"/>
  <c r="AD50" i="5"/>
  <c r="AD51" i="5"/>
  <c r="AD52" i="5"/>
  <c r="AD53" i="5"/>
  <c r="AD54" i="5"/>
  <c r="AD55" i="5"/>
  <c r="AD56" i="5"/>
  <c r="AD57" i="5"/>
  <c r="AD58" i="5"/>
  <c r="AD59" i="5"/>
  <c r="AD60" i="5"/>
  <c r="AD61" i="5"/>
  <c r="AD62" i="5"/>
  <c r="AD63" i="5"/>
  <c r="AD64" i="5"/>
  <c r="AD65" i="5"/>
  <c r="AD66" i="5"/>
  <c r="AD67" i="5"/>
  <c r="AD68" i="5"/>
  <c r="AD69" i="5"/>
  <c r="AD70" i="5"/>
  <c r="AD71" i="5"/>
  <c r="AD72" i="5"/>
  <c r="AD73" i="5"/>
  <c r="AD74" i="5"/>
  <c r="AD75" i="5"/>
  <c r="AD76" i="5"/>
  <c r="AD77" i="5"/>
  <c r="AD78" i="5"/>
  <c r="AD79" i="5"/>
  <c r="AD80" i="5"/>
  <c r="AD81" i="5"/>
  <c r="AD82" i="5"/>
  <c r="AD83" i="5"/>
  <c r="AD84" i="5"/>
  <c r="AD85" i="5"/>
  <c r="AD86" i="5"/>
  <c r="AD87" i="5"/>
  <c r="AD88" i="5"/>
  <c r="AD89" i="5"/>
  <c r="AD90" i="5"/>
  <c r="AD91" i="5"/>
  <c r="AD92" i="5"/>
  <c r="AD93" i="5"/>
  <c r="AD94" i="5"/>
  <c r="AD95" i="5"/>
  <c r="AD96" i="5"/>
  <c r="AD97" i="5"/>
  <c r="AD98" i="5"/>
  <c r="AD99" i="5"/>
  <c r="AD100" i="5"/>
  <c r="AD101" i="5"/>
  <c r="AN3" i="5"/>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AN32" i="5"/>
  <c r="AN33" i="5"/>
  <c r="AN34" i="5"/>
  <c r="AN35" i="5"/>
  <c r="AN36" i="5"/>
  <c r="AN37" i="5"/>
  <c r="AN38" i="5"/>
  <c r="AN39" i="5"/>
  <c r="AN40" i="5"/>
  <c r="AN41" i="5"/>
  <c r="AN42" i="5"/>
  <c r="AN43" i="5"/>
  <c r="AN44" i="5"/>
  <c r="AN45" i="5"/>
  <c r="AN46" i="5"/>
  <c r="AN47" i="5"/>
  <c r="AN48" i="5"/>
  <c r="AN49" i="5"/>
  <c r="AN50" i="5"/>
  <c r="AN51" i="5"/>
  <c r="AN52" i="5"/>
  <c r="AN53" i="5"/>
  <c r="AN54" i="5"/>
  <c r="AN55" i="5"/>
  <c r="AN56" i="5"/>
  <c r="AN57" i="5"/>
  <c r="AN58" i="5"/>
  <c r="AN59" i="5"/>
  <c r="AN60" i="5"/>
  <c r="AN61" i="5"/>
  <c r="AN62" i="5"/>
  <c r="AN63" i="5"/>
  <c r="AN64" i="5"/>
  <c r="AN65" i="5"/>
  <c r="AN66" i="5"/>
  <c r="AN67" i="5"/>
  <c r="AN68" i="5"/>
  <c r="AN69" i="5"/>
  <c r="AN70" i="5"/>
  <c r="AN71" i="5"/>
  <c r="AN72" i="5"/>
  <c r="AN73" i="5"/>
  <c r="AN74" i="5"/>
  <c r="AN75" i="5"/>
  <c r="AN76" i="5"/>
  <c r="AN77" i="5"/>
  <c r="AN78" i="5"/>
  <c r="AN79" i="5"/>
  <c r="AN80" i="5"/>
  <c r="AN81" i="5"/>
  <c r="AN82" i="5"/>
  <c r="AN83" i="5"/>
  <c r="AN84" i="5"/>
  <c r="AN85" i="5"/>
  <c r="AN86" i="5"/>
  <c r="AN87" i="5"/>
  <c r="AN88" i="5"/>
  <c r="AN89" i="5"/>
  <c r="AN90" i="5"/>
  <c r="AN91" i="5"/>
  <c r="AN92" i="5"/>
  <c r="AN93" i="5"/>
  <c r="AN94" i="5"/>
  <c r="AN95" i="5"/>
  <c r="AN96" i="5"/>
  <c r="AN97" i="5"/>
  <c r="AN98" i="5"/>
  <c r="AN99" i="5"/>
  <c r="AN100" i="5"/>
  <c r="AN101" i="5"/>
  <c r="AH3" i="5"/>
  <c r="AH4" i="5"/>
  <c r="AH5" i="5"/>
  <c r="AH6" i="5"/>
  <c r="AH7" i="5"/>
  <c r="AH8" i="5"/>
  <c r="AH9" i="5"/>
  <c r="AH10" i="5"/>
  <c r="AH11" i="5"/>
  <c r="AH12" i="5"/>
  <c r="AH13" i="5"/>
  <c r="AH14" i="5"/>
  <c r="AH15" i="5"/>
  <c r="AH16" i="5"/>
  <c r="AH17" i="5"/>
  <c r="AH18" i="5"/>
  <c r="AH19" i="5"/>
  <c r="AH20" i="5"/>
  <c r="AH21" i="5"/>
  <c r="AH22" i="5"/>
  <c r="AH23" i="5"/>
  <c r="AH24" i="5"/>
  <c r="AH25" i="5"/>
  <c r="AH26" i="5"/>
  <c r="AH27" i="5"/>
  <c r="AH28" i="5"/>
  <c r="AH29" i="5"/>
  <c r="AH30" i="5"/>
  <c r="AH31" i="5"/>
  <c r="AH32" i="5"/>
  <c r="AH33" i="5"/>
  <c r="AH34" i="5"/>
  <c r="AH35" i="5"/>
  <c r="AH36" i="5"/>
  <c r="AH37" i="5"/>
  <c r="AH38" i="5"/>
  <c r="AH39" i="5"/>
  <c r="AH40" i="5"/>
  <c r="AH41" i="5"/>
  <c r="AH42" i="5"/>
  <c r="AH43" i="5"/>
  <c r="AH44" i="5"/>
  <c r="AH45" i="5"/>
  <c r="AH46" i="5"/>
  <c r="AH47" i="5"/>
  <c r="AH48" i="5"/>
  <c r="AH49" i="5"/>
  <c r="AH50" i="5"/>
  <c r="AH51" i="5"/>
  <c r="AH52" i="5"/>
  <c r="AH53" i="5"/>
  <c r="AH54" i="5"/>
  <c r="AH55" i="5"/>
  <c r="AH56" i="5"/>
  <c r="AH57" i="5"/>
  <c r="AH58" i="5"/>
  <c r="AH59" i="5"/>
  <c r="AH60" i="5"/>
  <c r="AH61" i="5"/>
  <c r="AH62" i="5"/>
  <c r="AH63" i="5"/>
  <c r="AH64" i="5"/>
  <c r="AH65" i="5"/>
  <c r="AH66" i="5"/>
  <c r="AH67" i="5"/>
  <c r="AH68" i="5"/>
  <c r="AH69" i="5"/>
  <c r="AH70" i="5"/>
  <c r="AH71" i="5"/>
  <c r="AH72" i="5"/>
  <c r="AH73" i="5"/>
  <c r="AH74" i="5"/>
  <c r="AH75" i="5"/>
  <c r="AH76" i="5"/>
  <c r="AH77" i="5"/>
  <c r="AH78" i="5"/>
  <c r="AH79" i="5"/>
  <c r="AH80" i="5"/>
  <c r="AH81" i="5"/>
  <c r="AH82" i="5"/>
  <c r="AH83" i="5"/>
  <c r="AH84" i="5"/>
  <c r="AH85" i="5"/>
  <c r="AH86" i="5"/>
  <c r="AH87" i="5"/>
  <c r="AH88" i="5"/>
  <c r="AH89" i="5"/>
  <c r="AH90" i="5"/>
  <c r="AH91" i="5"/>
  <c r="AH92" i="5"/>
  <c r="AH93" i="5"/>
  <c r="AH94" i="5"/>
  <c r="AH95" i="5"/>
  <c r="AH96" i="5"/>
  <c r="AH97" i="5"/>
  <c r="AH98" i="5"/>
  <c r="AH99" i="5"/>
  <c r="AH100" i="5"/>
  <c r="AH101" i="5"/>
  <c r="AL3" i="5"/>
  <c r="AL4" i="5"/>
  <c r="AL5" i="5"/>
  <c r="AL6" i="5"/>
  <c r="AL7" i="5"/>
  <c r="AL8" i="5"/>
  <c r="AL9" i="5"/>
  <c r="AL10" i="5"/>
  <c r="AL11" i="5"/>
  <c r="AL12" i="5"/>
  <c r="AL13" i="5"/>
  <c r="AL14" i="5"/>
  <c r="AL15" i="5"/>
  <c r="AL16" i="5"/>
  <c r="AL17" i="5"/>
  <c r="AL18" i="5"/>
  <c r="AL19" i="5"/>
  <c r="AL20" i="5"/>
  <c r="AL21" i="5"/>
  <c r="AL22" i="5"/>
  <c r="AL23" i="5"/>
  <c r="AL24" i="5"/>
  <c r="AL25" i="5"/>
  <c r="AL26" i="5"/>
  <c r="AL27" i="5"/>
  <c r="AL28" i="5"/>
  <c r="AL29" i="5"/>
  <c r="AL30" i="5"/>
  <c r="AL31" i="5"/>
  <c r="AL32" i="5"/>
  <c r="AL33" i="5"/>
  <c r="AL34" i="5"/>
  <c r="AL35" i="5"/>
  <c r="AL36" i="5"/>
  <c r="AL37" i="5"/>
  <c r="AL38" i="5"/>
  <c r="AL39" i="5"/>
  <c r="AL40" i="5"/>
  <c r="AL41" i="5"/>
  <c r="AL42" i="5"/>
  <c r="AL43" i="5"/>
  <c r="AL44" i="5"/>
  <c r="AL45" i="5"/>
  <c r="AL46" i="5"/>
  <c r="AL47" i="5"/>
  <c r="AL48" i="5"/>
  <c r="AL49" i="5"/>
  <c r="AL50" i="5"/>
  <c r="AL51" i="5"/>
  <c r="AL52" i="5"/>
  <c r="AL53" i="5"/>
  <c r="AL54" i="5"/>
  <c r="AL55" i="5"/>
  <c r="AL56" i="5"/>
  <c r="AL57" i="5"/>
  <c r="AL58" i="5"/>
  <c r="AL59" i="5"/>
  <c r="AL60" i="5"/>
  <c r="AL61" i="5"/>
  <c r="AL62" i="5"/>
  <c r="AL63" i="5"/>
  <c r="AL64" i="5"/>
  <c r="AL65" i="5"/>
  <c r="AL66" i="5"/>
  <c r="AL67" i="5"/>
  <c r="AL68" i="5"/>
  <c r="AL69" i="5"/>
  <c r="AL70" i="5"/>
  <c r="AL71" i="5"/>
  <c r="AL72" i="5"/>
  <c r="AL73" i="5"/>
  <c r="AL74" i="5"/>
  <c r="AL75" i="5"/>
  <c r="AL76" i="5"/>
  <c r="AL77" i="5"/>
  <c r="AL78" i="5"/>
  <c r="AL79" i="5"/>
  <c r="AL80" i="5"/>
  <c r="AL81" i="5"/>
  <c r="AL82" i="5"/>
  <c r="AL83" i="5"/>
  <c r="AL84" i="5"/>
  <c r="AL85" i="5"/>
  <c r="AL86" i="5"/>
  <c r="AL87" i="5"/>
  <c r="AL88" i="5"/>
  <c r="AL89" i="5"/>
  <c r="AL90" i="5"/>
  <c r="AL91" i="5"/>
  <c r="AL92" i="5"/>
  <c r="AL93" i="5"/>
  <c r="AL94" i="5"/>
  <c r="AL95" i="5"/>
  <c r="AL96" i="5"/>
  <c r="AL97" i="5"/>
  <c r="AL98" i="5"/>
  <c r="AL99" i="5"/>
  <c r="AL100" i="5"/>
  <c r="AL101" i="5"/>
  <c r="AJ3" i="5"/>
  <c r="AJ4" i="5"/>
  <c r="AJ5" i="5"/>
  <c r="AJ6" i="5"/>
  <c r="AJ7" i="5"/>
  <c r="AJ8" i="5"/>
  <c r="AJ9" i="5"/>
  <c r="AJ10" i="5"/>
  <c r="AJ11" i="5"/>
  <c r="AJ12" i="5"/>
  <c r="AJ13" i="5"/>
  <c r="AJ14" i="5"/>
  <c r="AJ15" i="5"/>
  <c r="AJ16" i="5"/>
  <c r="AJ17" i="5"/>
  <c r="AJ18" i="5"/>
  <c r="AJ19" i="5"/>
  <c r="AJ20" i="5"/>
  <c r="AJ21" i="5"/>
  <c r="AJ22" i="5"/>
  <c r="AJ23" i="5"/>
  <c r="AJ24" i="5"/>
  <c r="AJ25" i="5"/>
  <c r="AJ26" i="5"/>
  <c r="AJ27" i="5"/>
  <c r="AJ28" i="5"/>
  <c r="AJ29" i="5"/>
  <c r="AJ30" i="5"/>
  <c r="AJ31" i="5"/>
  <c r="AJ32" i="5"/>
  <c r="AJ33" i="5"/>
  <c r="AJ34" i="5"/>
  <c r="AJ35" i="5"/>
  <c r="AJ36" i="5"/>
  <c r="AJ37" i="5"/>
  <c r="AJ38" i="5"/>
  <c r="AJ39" i="5"/>
  <c r="AJ40" i="5"/>
  <c r="AJ41" i="5"/>
  <c r="AJ42" i="5"/>
  <c r="AJ43" i="5"/>
  <c r="AJ44" i="5"/>
  <c r="AJ45" i="5"/>
  <c r="AJ46" i="5"/>
  <c r="AJ47" i="5"/>
  <c r="AJ48" i="5"/>
  <c r="AJ49" i="5"/>
  <c r="AJ50" i="5"/>
  <c r="AJ51" i="5"/>
  <c r="AJ52" i="5"/>
  <c r="AJ53" i="5"/>
  <c r="AJ54" i="5"/>
  <c r="AJ55" i="5"/>
  <c r="AJ56" i="5"/>
  <c r="AJ57" i="5"/>
  <c r="AJ58" i="5"/>
  <c r="AJ59" i="5"/>
  <c r="AJ60" i="5"/>
  <c r="AJ61" i="5"/>
  <c r="AJ62" i="5"/>
  <c r="AJ63" i="5"/>
  <c r="AJ64" i="5"/>
  <c r="AJ65" i="5"/>
  <c r="AJ66" i="5"/>
  <c r="AJ67" i="5"/>
  <c r="AJ68" i="5"/>
  <c r="AJ69" i="5"/>
  <c r="AJ70" i="5"/>
  <c r="AJ71" i="5"/>
  <c r="AJ72" i="5"/>
  <c r="AJ73" i="5"/>
  <c r="AJ74" i="5"/>
  <c r="AJ75" i="5"/>
  <c r="AJ76" i="5"/>
  <c r="AJ77" i="5"/>
  <c r="AJ78" i="5"/>
  <c r="AJ79" i="5"/>
  <c r="AJ80" i="5"/>
  <c r="AJ81" i="5"/>
  <c r="AJ82" i="5"/>
  <c r="AJ83" i="5"/>
  <c r="AJ84" i="5"/>
  <c r="AJ85" i="5"/>
  <c r="AJ86" i="5"/>
  <c r="AJ87" i="5"/>
  <c r="AJ88" i="5"/>
  <c r="AJ89" i="5"/>
  <c r="AJ90" i="5"/>
  <c r="AJ91" i="5"/>
  <c r="AJ92" i="5"/>
  <c r="AJ93" i="5"/>
  <c r="AJ94" i="5"/>
  <c r="AJ95" i="5"/>
  <c r="AJ96" i="5"/>
  <c r="AJ97" i="5"/>
  <c r="AJ98" i="5"/>
  <c r="AJ99" i="5"/>
  <c r="AJ100" i="5"/>
  <c r="AJ101" i="5"/>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AF32" i="5"/>
  <c r="AF33" i="5"/>
  <c r="AF34" i="5"/>
  <c r="AF35" i="5"/>
  <c r="AF36" i="5"/>
  <c r="AF37" i="5"/>
  <c r="AF38" i="5"/>
  <c r="AF39" i="5"/>
  <c r="AF40" i="5"/>
  <c r="AF41" i="5"/>
  <c r="AF42" i="5"/>
  <c r="AF43" i="5"/>
  <c r="AF44" i="5"/>
  <c r="AF45" i="5"/>
  <c r="AF46" i="5"/>
  <c r="AF47" i="5"/>
  <c r="AF48" i="5"/>
  <c r="AF49" i="5"/>
  <c r="AF50" i="5"/>
  <c r="AF51" i="5"/>
  <c r="AF52" i="5"/>
  <c r="AF53" i="5"/>
  <c r="AF54" i="5"/>
  <c r="AF55" i="5"/>
  <c r="AF56" i="5"/>
  <c r="AF57" i="5"/>
  <c r="AF58" i="5"/>
  <c r="AF59" i="5"/>
  <c r="AF60" i="5"/>
  <c r="AF61" i="5"/>
  <c r="AF62" i="5"/>
  <c r="AF63" i="5"/>
  <c r="AF64" i="5"/>
  <c r="AF65" i="5"/>
  <c r="AF66" i="5"/>
  <c r="AF67" i="5"/>
  <c r="AF68" i="5"/>
  <c r="AF69" i="5"/>
  <c r="AF70" i="5"/>
  <c r="AF71" i="5"/>
  <c r="AF72" i="5"/>
  <c r="AF73" i="5"/>
  <c r="AF74" i="5"/>
  <c r="AF75" i="5"/>
  <c r="AF76" i="5"/>
  <c r="AF77" i="5"/>
  <c r="AF78" i="5"/>
  <c r="AF79" i="5"/>
  <c r="AF80" i="5"/>
  <c r="AF81" i="5"/>
  <c r="AF82" i="5"/>
  <c r="AF83" i="5"/>
  <c r="AF84" i="5"/>
  <c r="AF85" i="5"/>
  <c r="AF86" i="5"/>
  <c r="AF87" i="5"/>
  <c r="AF88" i="5"/>
  <c r="AF89" i="5"/>
  <c r="AF90" i="5"/>
  <c r="AF91" i="5"/>
  <c r="AF92" i="5"/>
  <c r="AF93" i="5"/>
  <c r="AF94" i="5"/>
  <c r="AF95" i="5"/>
  <c r="AF96" i="5"/>
  <c r="AF97" i="5"/>
  <c r="AF98" i="5"/>
  <c r="AF99" i="5"/>
  <c r="AF100" i="5"/>
  <c r="AF101" i="5"/>
  <c r="Z1" i="5"/>
  <c r="V1" i="5"/>
  <c r="R1" i="5"/>
  <c r="Q3" i="5"/>
  <c r="Q4" i="5"/>
  <c r="Q5" i="5"/>
  <c r="Q6" i="5"/>
  <c r="Q7" i="5"/>
  <c r="Q8" i="5"/>
  <c r="Q9" i="5"/>
  <c r="Q10" i="5"/>
  <c r="Q11" i="5"/>
  <c r="Q12" i="5"/>
  <c r="Q13" i="5"/>
  <c r="Q14" i="5"/>
  <c r="Q15" i="5"/>
  <c r="Q16" i="5"/>
  <c r="Q17" i="5"/>
  <c r="Q18" i="5"/>
  <c r="R15" i="5"/>
  <c r="R16" i="5"/>
  <c r="R17" i="5"/>
  <c r="R18" i="5"/>
  <c r="Q19" i="5"/>
  <c r="R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R13" i="5"/>
  <c r="X1" i="5"/>
  <c r="T1" i="5"/>
  <c r="P1" i="5"/>
  <c r="Z4" i="5"/>
  <c r="X4" i="5"/>
  <c r="V4" i="5"/>
  <c r="X29" i="5"/>
  <c r="V29" i="5"/>
  <c r="V21" i="5"/>
  <c r="Z21" i="5"/>
  <c r="X13" i="5"/>
  <c r="V13" i="5"/>
  <c r="Z13" i="5"/>
  <c r="Z32" i="5"/>
  <c r="X32" i="5"/>
  <c r="V32" i="5"/>
  <c r="Z12" i="5"/>
  <c r="X12" i="5"/>
  <c r="V12" i="5"/>
  <c r="X39" i="5"/>
  <c r="V39" i="5"/>
  <c r="Z39" i="5"/>
  <c r="X15" i="5"/>
  <c r="V15" i="5"/>
  <c r="Z15" i="5"/>
  <c r="Z3" i="5"/>
  <c r="V3" i="5"/>
  <c r="X3" i="5"/>
  <c r="X37" i="5"/>
  <c r="V37" i="5"/>
  <c r="Z37" i="5"/>
  <c r="X33" i="5"/>
  <c r="V33" i="5"/>
  <c r="Z33" i="5"/>
  <c r="V25" i="5"/>
  <c r="Z25" i="5"/>
  <c r="X17" i="5"/>
  <c r="Z17" i="5"/>
  <c r="X9" i="5"/>
  <c r="V9" i="5"/>
  <c r="Z9" i="5"/>
  <c r="X7" i="5"/>
  <c r="V7" i="5"/>
  <c r="Z7" i="5"/>
  <c r="Z36" i="5"/>
  <c r="X36" i="5"/>
  <c r="V36" i="5"/>
  <c r="X28" i="5"/>
  <c r="V28" i="5"/>
  <c r="Z24" i="5"/>
  <c r="V24" i="5"/>
  <c r="Z20" i="5"/>
  <c r="X20" i="5"/>
  <c r="Z16" i="5"/>
  <c r="X16" i="5"/>
  <c r="V16" i="5"/>
  <c r="Z8" i="5"/>
  <c r="X8" i="5"/>
  <c r="V8" i="5"/>
  <c r="X6" i="5"/>
  <c r="Z6" i="5"/>
  <c r="V6" i="5"/>
  <c r="Z35" i="5"/>
  <c r="X35" i="5"/>
  <c r="V35" i="5"/>
  <c r="X31" i="5"/>
  <c r="V31" i="5"/>
  <c r="X27" i="5"/>
  <c r="V27" i="5"/>
  <c r="V23" i="5"/>
  <c r="Z23" i="5"/>
  <c r="Z19" i="5"/>
  <c r="X19" i="5"/>
  <c r="X11" i="5"/>
  <c r="Z11" i="5"/>
  <c r="V11" i="5"/>
  <c r="Z2" i="5"/>
  <c r="X2" i="5"/>
  <c r="V2" i="5"/>
  <c r="X5" i="5"/>
  <c r="V5" i="5"/>
  <c r="Z5" i="5"/>
  <c r="X38" i="5"/>
  <c r="V38" i="5"/>
  <c r="Z38" i="5"/>
  <c r="Z34" i="5"/>
  <c r="V34" i="5"/>
  <c r="X34" i="5"/>
  <c r="X30" i="5"/>
  <c r="V30" i="5"/>
  <c r="Z26" i="5"/>
  <c r="V26" i="5"/>
  <c r="V22" i="5"/>
  <c r="Z22" i="5"/>
  <c r="Z18" i="5"/>
  <c r="X18" i="5"/>
  <c r="V14" i="5"/>
  <c r="X14" i="5"/>
  <c r="Z14" i="5"/>
  <c r="Z10" i="5"/>
  <c r="X10" i="5"/>
  <c r="V10" i="5"/>
  <c r="R5" i="5"/>
  <c r="T5" i="5"/>
  <c r="T42" i="5"/>
  <c r="R42" i="5"/>
  <c r="T26" i="5"/>
  <c r="R26" i="5"/>
  <c r="R14" i="5"/>
  <c r="T84" i="5"/>
  <c r="R84" i="5"/>
  <c r="T72" i="5"/>
  <c r="R72" i="5"/>
  <c r="T60" i="5"/>
  <c r="R60" i="5"/>
  <c r="T88" i="5"/>
  <c r="R88" i="5"/>
  <c r="R3" i="5"/>
  <c r="T3" i="5"/>
  <c r="R45" i="5"/>
  <c r="T45" i="5"/>
  <c r="R37" i="5"/>
  <c r="T37" i="5"/>
  <c r="R25" i="5"/>
  <c r="T25" i="5"/>
  <c r="R83" i="5"/>
  <c r="T83" i="5"/>
  <c r="R75" i="5"/>
  <c r="T75" i="5"/>
  <c r="R63" i="5"/>
  <c r="T63" i="5"/>
  <c r="R91" i="5"/>
  <c r="T91" i="5"/>
  <c r="T2" i="5"/>
  <c r="R2" i="5"/>
  <c r="T50" i="5"/>
  <c r="R50" i="5"/>
  <c r="T46" i="5"/>
  <c r="R46" i="5"/>
  <c r="T38" i="5"/>
  <c r="R38" i="5"/>
  <c r="T34" i="5"/>
  <c r="R34" i="5"/>
  <c r="T30" i="5"/>
  <c r="R30" i="5"/>
  <c r="T22" i="5"/>
  <c r="R22" i="5"/>
  <c r="T18" i="5"/>
  <c r="T10" i="5"/>
  <c r="R80" i="5"/>
  <c r="T80" i="5"/>
  <c r="T76" i="5"/>
  <c r="R76" i="5"/>
  <c r="T68" i="5"/>
  <c r="R68" i="5"/>
  <c r="R64" i="5"/>
  <c r="T64" i="5"/>
  <c r="T56" i="5"/>
  <c r="R56" i="5"/>
  <c r="R96" i="5"/>
  <c r="T96" i="5"/>
  <c r="T92" i="5"/>
  <c r="R92" i="5"/>
  <c r="T100" i="5"/>
  <c r="R100" i="5"/>
  <c r="T4" i="5"/>
  <c r="R4" i="5"/>
  <c r="R49" i="5"/>
  <c r="T49" i="5"/>
  <c r="R41" i="5"/>
  <c r="T41" i="5"/>
  <c r="R33" i="5"/>
  <c r="T33" i="5"/>
  <c r="R29" i="5"/>
  <c r="T29" i="5"/>
  <c r="R21" i="5"/>
  <c r="T21" i="5"/>
  <c r="T17" i="5"/>
  <c r="T9" i="5"/>
  <c r="T79" i="5"/>
  <c r="R79" i="5"/>
  <c r="T71" i="5"/>
  <c r="R71" i="5"/>
  <c r="R67" i="5"/>
  <c r="T67" i="5"/>
  <c r="R59" i="5"/>
  <c r="T59" i="5"/>
  <c r="T55" i="5"/>
  <c r="R55" i="5"/>
  <c r="T95" i="5"/>
  <c r="R95" i="5"/>
  <c r="R87" i="5"/>
  <c r="T87" i="5"/>
  <c r="R99" i="5"/>
  <c r="T99" i="5"/>
  <c r="T7" i="5"/>
  <c r="T52" i="5"/>
  <c r="R52" i="5"/>
  <c r="R48" i="5"/>
  <c r="T48" i="5"/>
  <c r="T44" i="5"/>
  <c r="R44" i="5"/>
  <c r="T40" i="5"/>
  <c r="R40" i="5"/>
  <c r="T36" i="5"/>
  <c r="R36" i="5"/>
  <c r="R32" i="5"/>
  <c r="T32" i="5"/>
  <c r="T28" i="5"/>
  <c r="R28" i="5"/>
  <c r="T24" i="5"/>
  <c r="R24" i="5"/>
  <c r="T20" i="5"/>
  <c r="R20" i="5"/>
  <c r="T8" i="5"/>
  <c r="T82" i="5"/>
  <c r="R82" i="5"/>
  <c r="T78" i="5"/>
  <c r="R78" i="5"/>
  <c r="T74" i="5"/>
  <c r="R74" i="5"/>
  <c r="T70" i="5"/>
  <c r="R70" i="5"/>
  <c r="T66" i="5"/>
  <c r="R66" i="5"/>
  <c r="T62" i="5"/>
  <c r="R62" i="5"/>
  <c r="T58" i="5"/>
  <c r="R58" i="5"/>
  <c r="T54" i="5"/>
  <c r="R54" i="5"/>
  <c r="T94" i="5"/>
  <c r="R94" i="5"/>
  <c r="T90" i="5"/>
  <c r="R90" i="5"/>
  <c r="T86" i="5"/>
  <c r="R86" i="5"/>
  <c r="T98" i="5"/>
  <c r="R98" i="5"/>
  <c r="T6" i="5"/>
  <c r="R51" i="5"/>
  <c r="T51" i="5"/>
  <c r="R47" i="5"/>
  <c r="T47" i="5"/>
  <c r="R43" i="5"/>
  <c r="T43" i="5"/>
  <c r="T39" i="5"/>
  <c r="R39" i="5"/>
  <c r="R35" i="5"/>
  <c r="T35" i="5"/>
  <c r="R31" i="5"/>
  <c r="T31" i="5"/>
  <c r="R27" i="5"/>
  <c r="T27" i="5"/>
  <c r="T23" i="5"/>
  <c r="R23" i="5"/>
  <c r="T19" i="5"/>
  <c r="R85" i="5"/>
  <c r="T85" i="5"/>
  <c r="R81" i="5"/>
  <c r="T81" i="5"/>
  <c r="R77" i="5"/>
  <c r="T77" i="5"/>
  <c r="R73" i="5"/>
  <c r="T73" i="5"/>
  <c r="R69" i="5"/>
  <c r="T69" i="5"/>
  <c r="R65" i="5"/>
  <c r="T65" i="5"/>
  <c r="R61" i="5"/>
  <c r="T61" i="5"/>
  <c r="R57" i="5"/>
  <c r="T57" i="5"/>
  <c r="R53" i="5"/>
  <c r="T53" i="5"/>
  <c r="R93" i="5"/>
  <c r="T93" i="5"/>
  <c r="R89" i="5"/>
  <c r="T89" i="5"/>
  <c r="R101" i="5"/>
  <c r="T101" i="5"/>
  <c r="R97" i="5"/>
  <c r="T97" i="5"/>
  <c r="N49" i="5"/>
  <c r="P49" i="5"/>
  <c r="N45" i="5"/>
  <c r="P45" i="5"/>
  <c r="N41" i="5"/>
  <c r="P41" i="5"/>
  <c r="N37" i="5"/>
  <c r="P37" i="5"/>
  <c r="N33" i="5"/>
  <c r="P33" i="5"/>
  <c r="N29" i="5"/>
  <c r="P29" i="5"/>
  <c r="N25" i="5"/>
  <c r="P25" i="5"/>
  <c r="N21" i="5"/>
  <c r="P21" i="5"/>
  <c r="P17" i="5"/>
  <c r="P13" i="5"/>
  <c r="N9" i="5"/>
  <c r="P9" i="5"/>
  <c r="N83" i="5"/>
  <c r="P83" i="5"/>
  <c r="N79" i="5"/>
  <c r="P79" i="5"/>
  <c r="N75" i="5"/>
  <c r="P75" i="5"/>
  <c r="N71" i="5"/>
  <c r="P71" i="5"/>
  <c r="N67" i="5"/>
  <c r="P67" i="5"/>
  <c r="N63" i="5"/>
  <c r="P63" i="5"/>
  <c r="N59" i="5"/>
  <c r="P59" i="5"/>
  <c r="N55" i="5"/>
  <c r="P55" i="5"/>
  <c r="N95" i="5"/>
  <c r="P95" i="5"/>
  <c r="N91" i="5"/>
  <c r="P91" i="5"/>
  <c r="N87" i="5"/>
  <c r="P87" i="5"/>
  <c r="N99" i="5"/>
  <c r="P99" i="5"/>
  <c r="N52" i="5"/>
  <c r="P52" i="5"/>
  <c r="N48" i="5"/>
  <c r="P48" i="5"/>
  <c r="N44" i="5"/>
  <c r="P44" i="5"/>
  <c r="N40" i="5"/>
  <c r="P40" i="5"/>
  <c r="N36" i="5"/>
  <c r="P36" i="5"/>
  <c r="N32" i="5"/>
  <c r="P32" i="5"/>
  <c r="N28" i="5"/>
  <c r="P28" i="5"/>
  <c r="N24" i="5"/>
  <c r="P24" i="5"/>
  <c r="P20" i="5"/>
  <c r="N16" i="5"/>
  <c r="P16" i="5"/>
  <c r="P12" i="5"/>
  <c r="N8" i="5"/>
  <c r="P8" i="5"/>
  <c r="N82" i="5"/>
  <c r="P82" i="5"/>
  <c r="N78" i="5"/>
  <c r="P78" i="5"/>
  <c r="N74" i="5"/>
  <c r="P74" i="5"/>
  <c r="N70" i="5"/>
  <c r="P70" i="5"/>
  <c r="N66" i="5"/>
  <c r="P66" i="5"/>
  <c r="N62" i="5"/>
  <c r="P62" i="5"/>
  <c r="N58" i="5"/>
  <c r="P58" i="5"/>
  <c r="N54" i="5"/>
  <c r="P54" i="5"/>
  <c r="N94" i="5"/>
  <c r="P94" i="5"/>
  <c r="N90" i="5"/>
  <c r="P90" i="5"/>
  <c r="N86" i="5"/>
  <c r="P86" i="5"/>
  <c r="N98" i="5"/>
  <c r="P98" i="5"/>
  <c r="N51" i="5"/>
  <c r="P51" i="5"/>
  <c r="N47" i="5"/>
  <c r="P47" i="5"/>
  <c r="N43" i="5"/>
  <c r="P43" i="5"/>
  <c r="N39" i="5"/>
  <c r="P39" i="5"/>
  <c r="N35" i="5"/>
  <c r="P35" i="5"/>
  <c r="N31" i="5"/>
  <c r="P31" i="5"/>
  <c r="N27" i="5"/>
  <c r="P27" i="5"/>
  <c r="N23" i="5"/>
  <c r="P23" i="5"/>
  <c r="N19" i="5"/>
  <c r="P19" i="5"/>
  <c r="N15" i="5"/>
  <c r="P15" i="5"/>
  <c r="N11" i="5"/>
  <c r="P11" i="5"/>
  <c r="N85" i="5"/>
  <c r="P85" i="5"/>
  <c r="N81" i="5"/>
  <c r="P81" i="5"/>
  <c r="N77" i="5"/>
  <c r="P77" i="5"/>
  <c r="N73" i="5"/>
  <c r="P73" i="5"/>
  <c r="N69" i="5"/>
  <c r="P69" i="5"/>
  <c r="N65" i="5"/>
  <c r="P65" i="5"/>
  <c r="N61" i="5"/>
  <c r="P61" i="5"/>
  <c r="N57" i="5"/>
  <c r="P57" i="5"/>
  <c r="N53" i="5"/>
  <c r="P53" i="5"/>
  <c r="N93" i="5"/>
  <c r="P93" i="5"/>
  <c r="N89" i="5"/>
  <c r="P89" i="5"/>
  <c r="N101" i="5"/>
  <c r="P101" i="5"/>
  <c r="N97" i="5"/>
  <c r="P97" i="5"/>
  <c r="N50" i="5"/>
  <c r="P50" i="5"/>
  <c r="N46" i="5"/>
  <c r="P46" i="5"/>
  <c r="N42" i="5"/>
  <c r="P42" i="5"/>
  <c r="N38" i="5"/>
  <c r="P38" i="5"/>
  <c r="N34" i="5"/>
  <c r="P34" i="5"/>
  <c r="N30" i="5"/>
  <c r="P30" i="5"/>
  <c r="N26" i="5"/>
  <c r="P26" i="5"/>
  <c r="N22" i="5"/>
  <c r="P22" i="5"/>
  <c r="N18" i="5"/>
  <c r="P18" i="5"/>
  <c r="P14" i="5"/>
  <c r="N10" i="5"/>
  <c r="P10" i="5"/>
  <c r="N84" i="5"/>
  <c r="P84" i="5"/>
  <c r="N80" i="5"/>
  <c r="P80" i="5"/>
  <c r="N76" i="5"/>
  <c r="P76" i="5"/>
  <c r="N72" i="5"/>
  <c r="P72" i="5"/>
  <c r="N68" i="5"/>
  <c r="P68" i="5"/>
  <c r="N64" i="5"/>
  <c r="P64" i="5"/>
  <c r="N60" i="5"/>
  <c r="P60" i="5"/>
  <c r="N56" i="5"/>
  <c r="P56" i="5"/>
  <c r="N96" i="5"/>
  <c r="P96" i="5"/>
  <c r="N92" i="5"/>
  <c r="P92" i="5"/>
  <c r="N88" i="5"/>
  <c r="P88" i="5"/>
  <c r="N100" i="5"/>
  <c r="P100" i="5"/>
  <c r="U3"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W3" i="5"/>
  <c r="W4" i="5"/>
  <c r="W5" i="5"/>
  <c r="W6" i="5"/>
  <c r="W7" i="5"/>
  <c r="W8" i="5"/>
  <c r="W9" i="5"/>
  <c r="W10" i="5"/>
  <c r="W11" i="5"/>
  <c r="W12" i="5"/>
  <c r="W13" i="5"/>
  <c r="W14" i="5"/>
  <c r="W15" i="5"/>
  <c r="W16" i="5"/>
  <c r="W17" i="5"/>
  <c r="W18" i="5"/>
  <c r="W19" i="5"/>
  <c r="W20" i="5"/>
  <c r="W21" i="5"/>
  <c r="W22" i="5"/>
  <c r="W23" i="5"/>
  <c r="W24" i="5"/>
  <c r="W25" i="5"/>
  <c r="W26" i="5"/>
  <c r="W27" i="5"/>
  <c r="W28" i="5"/>
  <c r="W29" i="5"/>
  <c r="W30" i="5"/>
  <c r="W31" i="5"/>
  <c r="W32" i="5"/>
  <c r="W33" i="5"/>
  <c r="W34" i="5"/>
  <c r="W35" i="5"/>
  <c r="W36" i="5"/>
  <c r="W37" i="5"/>
  <c r="W38" i="5"/>
  <c r="W39" i="5"/>
  <c r="W40" i="5"/>
  <c r="W41" i="5"/>
  <c r="W42" i="5"/>
  <c r="W43" i="5"/>
  <c r="W44"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Y3" i="5"/>
  <c r="Y4" i="5"/>
  <c r="Y5" i="5"/>
  <c r="Y6" i="5"/>
  <c r="Y7" i="5"/>
  <c r="Y8" i="5"/>
  <c r="Y9" i="5"/>
  <c r="Y10" i="5"/>
  <c r="Y11" i="5"/>
  <c r="Y12" i="5"/>
  <c r="Y13" i="5"/>
  <c r="Y14" i="5"/>
  <c r="Y15" i="5"/>
  <c r="Y16" i="5"/>
  <c r="Y17" i="5"/>
  <c r="Y18" i="5"/>
  <c r="Y19" i="5"/>
  <c r="Y20" i="5"/>
  <c r="Y21" i="5"/>
  <c r="Y22" i="5"/>
  <c r="Y23" i="5"/>
  <c r="Y24" i="5"/>
  <c r="Y25" i="5"/>
  <c r="Y26" i="5"/>
  <c r="Y27" i="5"/>
  <c r="Y28" i="5"/>
  <c r="Y29" i="5"/>
  <c r="Y30" i="5"/>
  <c r="Y31" i="5"/>
  <c r="Y32" i="5"/>
  <c r="Y33" i="5"/>
  <c r="Y34" i="5"/>
  <c r="Y35" i="5"/>
  <c r="Y36" i="5"/>
  <c r="Y37" i="5"/>
  <c r="Y38" i="5"/>
  <c r="Y39" i="5"/>
  <c r="Y40" i="5"/>
  <c r="Y41" i="5"/>
  <c r="Y42" i="5"/>
  <c r="Y43" i="5"/>
  <c r="Y44" i="5"/>
  <c r="Y45" i="5"/>
  <c r="Y46" i="5"/>
  <c r="Y47" i="5"/>
  <c r="Y48" i="5"/>
  <c r="Y49" i="5"/>
  <c r="Y50" i="5"/>
  <c r="Y51" i="5"/>
  <c r="Y52" i="5"/>
  <c r="Y53" i="5"/>
  <c r="Y54" i="5"/>
  <c r="Y55" i="5"/>
  <c r="Y56" i="5"/>
  <c r="Y57" i="5"/>
  <c r="Y58" i="5"/>
  <c r="Y59" i="5"/>
  <c r="Y60" i="5"/>
  <c r="Y61" i="5"/>
  <c r="Y62" i="5"/>
  <c r="Y63" i="5"/>
  <c r="Y64" i="5"/>
  <c r="Y65" i="5"/>
  <c r="Y66" i="5"/>
  <c r="Y67" i="5"/>
  <c r="Y68" i="5"/>
  <c r="Y69" i="5"/>
  <c r="Y70" i="5"/>
  <c r="Y71" i="5"/>
  <c r="Y72" i="5"/>
  <c r="Y73" i="5"/>
  <c r="Y74" i="5"/>
  <c r="Y75" i="5"/>
  <c r="Y76" i="5"/>
  <c r="Y77" i="5"/>
  <c r="Y78" i="5"/>
  <c r="Y79" i="5"/>
  <c r="Y80" i="5"/>
  <c r="Y81" i="5"/>
  <c r="Y82" i="5"/>
  <c r="Y83" i="5"/>
  <c r="Y84" i="5"/>
  <c r="Y85" i="5"/>
  <c r="Y86" i="5"/>
  <c r="Y87" i="5"/>
  <c r="Y88" i="5"/>
  <c r="Y89" i="5"/>
  <c r="Y90" i="5"/>
  <c r="Y91" i="5"/>
  <c r="Y92" i="5"/>
  <c r="Y93" i="5"/>
  <c r="Y94" i="5"/>
  <c r="Y95" i="5"/>
  <c r="Y96" i="5"/>
  <c r="Y97" i="5"/>
  <c r="Y98" i="5"/>
  <c r="Y99" i="5"/>
  <c r="Y100" i="5"/>
  <c r="Y101" i="5"/>
  <c r="O3"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X25" i="5"/>
  <c r="S3" i="5"/>
  <c r="S4" i="5"/>
  <c r="S5" i="5"/>
  <c r="S6" i="5"/>
  <c r="S7" i="5"/>
  <c r="S8" i="5"/>
  <c r="S9" i="5"/>
  <c r="S10" i="5"/>
  <c r="S11" i="5"/>
  <c r="S12" i="5"/>
  <c r="S13" i="5"/>
  <c r="S14" i="5"/>
  <c r="S15" i="5"/>
  <c r="S16" i="5"/>
  <c r="S17" i="5"/>
  <c r="S18" i="5"/>
  <c r="S19" i="5"/>
  <c r="S20" i="5"/>
  <c r="S21" i="5"/>
  <c r="S22" i="5"/>
  <c r="S23" i="5"/>
  <c r="S24" i="5"/>
  <c r="S25" i="5"/>
  <c r="S26" i="5"/>
  <c r="S27" i="5"/>
  <c r="S28" i="5"/>
  <c r="S29" i="5"/>
  <c r="S30" i="5"/>
  <c r="S31" i="5"/>
  <c r="S32" i="5"/>
  <c r="S33" i="5"/>
  <c r="S34" i="5"/>
  <c r="S35" i="5"/>
  <c r="S36" i="5"/>
  <c r="S37" i="5"/>
  <c r="S38" i="5"/>
  <c r="S39" i="5"/>
  <c r="S40" i="5"/>
  <c r="S41" i="5"/>
  <c r="S42" i="5"/>
  <c r="S43" i="5"/>
  <c r="S44" i="5"/>
  <c r="S45" i="5"/>
  <c r="S46" i="5"/>
  <c r="S47" i="5"/>
  <c r="S48" i="5"/>
  <c r="S49" i="5"/>
  <c r="S50" i="5"/>
  <c r="S51" i="5"/>
  <c r="S52" i="5"/>
  <c r="S53" i="5"/>
  <c r="S54" i="5"/>
  <c r="S55" i="5"/>
  <c r="S56" i="5"/>
  <c r="S57" i="5"/>
  <c r="S58" i="5"/>
  <c r="S59" i="5"/>
  <c r="S60" i="5"/>
  <c r="S61" i="5"/>
  <c r="S62" i="5"/>
  <c r="S63" i="5"/>
  <c r="S64" i="5"/>
  <c r="S65" i="5"/>
  <c r="S66" i="5"/>
  <c r="S67" i="5"/>
  <c r="S68" i="5"/>
  <c r="S69" i="5"/>
  <c r="S70" i="5"/>
  <c r="S71" i="5"/>
  <c r="S72" i="5"/>
  <c r="S73" i="5"/>
  <c r="S74" i="5"/>
  <c r="S75" i="5"/>
  <c r="S76" i="5"/>
  <c r="S77" i="5"/>
  <c r="S78" i="5"/>
  <c r="S79" i="5"/>
  <c r="S80" i="5"/>
  <c r="S81" i="5"/>
  <c r="S82" i="5"/>
  <c r="S83" i="5"/>
  <c r="S84" i="5"/>
  <c r="S85" i="5"/>
  <c r="S86" i="5"/>
  <c r="S87" i="5"/>
  <c r="S88" i="5"/>
  <c r="S89" i="5"/>
  <c r="S90" i="5"/>
  <c r="S91" i="5"/>
  <c r="S92" i="5"/>
  <c r="S93" i="5"/>
  <c r="S94" i="5"/>
  <c r="S95" i="5"/>
  <c r="S96" i="5"/>
  <c r="S97" i="5"/>
  <c r="S98" i="5"/>
  <c r="S99" i="5"/>
  <c r="S100" i="5"/>
  <c r="S101" i="5"/>
  <c r="T748" i="2"/>
  <c r="H748" i="2"/>
  <c r="T743" i="2"/>
  <c r="H743" i="2"/>
  <c r="T738" i="2"/>
  <c r="H738" i="2"/>
  <c r="T733" i="2"/>
  <c r="H733" i="2"/>
  <c r="T728" i="2"/>
  <c r="H728" i="2"/>
  <c r="T723" i="2"/>
  <c r="H723" i="2"/>
  <c r="T718" i="2"/>
  <c r="H718" i="2"/>
  <c r="T713" i="2"/>
  <c r="H713" i="2"/>
  <c r="T708" i="2"/>
  <c r="H708" i="2"/>
  <c r="T703" i="2"/>
  <c r="H703" i="2"/>
  <c r="T698" i="2"/>
  <c r="H698" i="2"/>
  <c r="T693" i="2"/>
  <c r="H693" i="2"/>
  <c r="T688" i="2"/>
  <c r="H688" i="2"/>
  <c r="T683" i="2"/>
  <c r="H683" i="2"/>
  <c r="T678" i="2"/>
  <c r="H678" i="2"/>
  <c r="T673" i="2"/>
  <c r="H673" i="2"/>
  <c r="T668" i="2"/>
  <c r="H668" i="2"/>
  <c r="T663" i="2"/>
  <c r="H663" i="2"/>
  <c r="T658" i="2"/>
  <c r="H658" i="2"/>
  <c r="T653" i="2"/>
  <c r="H653" i="2"/>
  <c r="T648" i="2"/>
  <c r="H648" i="2"/>
  <c r="T643" i="2"/>
  <c r="H643" i="2"/>
  <c r="T638" i="2"/>
  <c r="H638" i="2"/>
  <c r="T633" i="2"/>
  <c r="H633" i="2"/>
  <c r="T628" i="2"/>
  <c r="H628" i="2"/>
  <c r="T623" i="2"/>
  <c r="H623" i="2"/>
  <c r="T618" i="2"/>
  <c r="H618" i="2"/>
  <c r="T613" i="2"/>
  <c r="H613" i="2"/>
  <c r="T608" i="2"/>
  <c r="H608" i="2"/>
  <c r="T603" i="2"/>
  <c r="H603" i="2"/>
  <c r="T598" i="2"/>
  <c r="H598" i="2"/>
  <c r="T593" i="2"/>
  <c r="H593" i="2"/>
  <c r="T588" i="2"/>
  <c r="H588" i="2"/>
  <c r="T583" i="2"/>
  <c r="H583" i="2"/>
  <c r="T578" i="2"/>
  <c r="H578" i="2"/>
  <c r="T573" i="2"/>
  <c r="H573" i="2"/>
  <c r="T568" i="2"/>
  <c r="H568" i="2"/>
  <c r="T563" i="2"/>
  <c r="H563" i="2"/>
  <c r="T558" i="2"/>
  <c r="H558" i="2"/>
  <c r="T553" i="2"/>
  <c r="H553" i="2"/>
  <c r="T548" i="2"/>
  <c r="H548" i="2"/>
  <c r="T543" i="2"/>
  <c r="H543" i="2"/>
  <c r="T538" i="2"/>
  <c r="H538" i="2"/>
  <c r="T533" i="2"/>
  <c r="H533" i="2"/>
  <c r="T528" i="2"/>
  <c r="H528" i="2"/>
  <c r="T523" i="2"/>
  <c r="H523" i="2"/>
  <c r="T518" i="2"/>
  <c r="H518" i="2"/>
  <c r="T513" i="2"/>
  <c r="H513" i="2"/>
  <c r="T508" i="2"/>
  <c r="H508" i="2"/>
  <c r="T503" i="2"/>
  <c r="H503" i="2"/>
  <c r="T498" i="2"/>
  <c r="H498" i="2"/>
  <c r="T493" i="2"/>
  <c r="H493" i="2"/>
  <c r="T488" i="2"/>
  <c r="H488" i="2"/>
  <c r="T483" i="2"/>
  <c r="H483" i="2"/>
  <c r="T478" i="2"/>
  <c r="H478" i="2"/>
  <c r="T473" i="2"/>
  <c r="H473" i="2"/>
  <c r="T468" i="2"/>
  <c r="H468" i="2"/>
  <c r="T463" i="2"/>
  <c r="H463" i="2"/>
  <c r="T458" i="2"/>
  <c r="H458" i="2"/>
  <c r="T453" i="2"/>
  <c r="H453" i="2"/>
  <c r="T448" i="2"/>
  <c r="H448" i="2"/>
  <c r="T443" i="2"/>
  <c r="H443" i="2"/>
  <c r="T438" i="2"/>
  <c r="H438" i="2"/>
  <c r="T433" i="2"/>
  <c r="H433" i="2"/>
  <c r="T428" i="2"/>
  <c r="H428" i="2"/>
  <c r="T423" i="2"/>
  <c r="H423" i="2"/>
  <c r="T418" i="2"/>
  <c r="H418" i="2"/>
  <c r="T413" i="2"/>
  <c r="H413" i="2"/>
  <c r="T408" i="2"/>
  <c r="H408" i="2"/>
  <c r="T403" i="2"/>
  <c r="H403" i="2"/>
  <c r="T398" i="2"/>
  <c r="H398" i="2"/>
  <c r="T393" i="2"/>
  <c r="H393" i="2"/>
  <c r="T388" i="2"/>
  <c r="H388" i="2"/>
  <c r="T383" i="2"/>
  <c r="H383" i="2"/>
  <c r="T378" i="2"/>
  <c r="H378" i="2"/>
  <c r="T373" i="2"/>
  <c r="H373" i="2"/>
  <c r="T368" i="2"/>
  <c r="H368" i="2"/>
  <c r="T363" i="2"/>
  <c r="H363" i="2"/>
  <c r="T358" i="2"/>
  <c r="H358" i="2"/>
  <c r="T353" i="2"/>
  <c r="H353" i="2"/>
  <c r="T348" i="2"/>
  <c r="H348" i="2"/>
  <c r="T343" i="2"/>
  <c r="H343" i="2"/>
  <c r="T338" i="2"/>
  <c r="H338" i="2"/>
  <c r="T333" i="2"/>
  <c r="H333" i="2"/>
  <c r="T328" i="2"/>
  <c r="H328" i="2"/>
  <c r="T323" i="2"/>
  <c r="H323" i="2"/>
  <c r="T318" i="2"/>
  <c r="H318" i="2"/>
  <c r="T313" i="2"/>
  <c r="H313" i="2"/>
  <c r="T308" i="2"/>
  <c r="H308" i="2"/>
  <c r="T303" i="2"/>
  <c r="H303" i="2"/>
  <c r="T298" i="2"/>
  <c r="H298" i="2"/>
  <c r="T293" i="2"/>
  <c r="H293" i="2"/>
  <c r="T288" i="2"/>
  <c r="H288" i="2"/>
  <c r="T283" i="2"/>
  <c r="H283" i="2"/>
  <c r="T278" i="2"/>
  <c r="H278" i="2"/>
  <c r="T273" i="2"/>
  <c r="H273" i="2"/>
  <c r="T268" i="2"/>
  <c r="H268" i="2"/>
  <c r="T263" i="2"/>
  <c r="H263" i="2"/>
  <c r="T258" i="2"/>
  <c r="H258" i="2"/>
  <c r="T253" i="2"/>
  <c r="H253" i="2"/>
  <c r="T248" i="2"/>
  <c r="H248" i="2"/>
  <c r="T243" i="2"/>
  <c r="H243" i="2"/>
  <c r="T238" i="2"/>
  <c r="H238" i="2"/>
  <c r="T233" i="2"/>
  <c r="H233" i="2"/>
  <c r="T228" i="2"/>
  <c r="H228" i="2"/>
  <c r="T223" i="2"/>
  <c r="H223" i="2"/>
  <c r="T218" i="2"/>
  <c r="H218" i="2"/>
  <c r="T213" i="2"/>
  <c r="H213" i="2"/>
  <c r="T208" i="2"/>
  <c r="H208" i="2"/>
  <c r="T203" i="2"/>
  <c r="H203" i="2"/>
  <c r="T198" i="2"/>
  <c r="H198" i="2"/>
  <c r="T193" i="2"/>
  <c r="H193" i="2"/>
  <c r="T188" i="2"/>
  <c r="H188" i="2"/>
  <c r="T183" i="2"/>
  <c r="H183" i="2"/>
  <c r="T178" i="2"/>
  <c r="H178" i="2"/>
  <c r="T173" i="2"/>
  <c r="H173" i="2"/>
  <c r="T168" i="2"/>
  <c r="H168" i="2"/>
  <c r="T163" i="2"/>
  <c r="H163" i="2"/>
  <c r="T158" i="2"/>
  <c r="H158" i="2"/>
  <c r="T153" i="2"/>
  <c r="H153" i="2"/>
  <c r="T148" i="2"/>
  <c r="H148" i="2"/>
  <c r="T143" i="2"/>
  <c r="H143" i="2"/>
  <c r="T138" i="2"/>
  <c r="H138" i="2"/>
  <c r="T133" i="2"/>
  <c r="H133" i="2"/>
  <c r="T128" i="2"/>
  <c r="H128" i="2"/>
  <c r="T123" i="2"/>
  <c r="H123" i="2"/>
  <c r="T118" i="2"/>
  <c r="H118" i="2"/>
  <c r="T113" i="2"/>
  <c r="H113" i="2"/>
  <c r="T108" i="2"/>
  <c r="H108" i="2"/>
  <c r="T103" i="2"/>
  <c r="H103" i="2"/>
  <c r="T98" i="2"/>
  <c r="H98" i="2"/>
  <c r="T93" i="2"/>
  <c r="H93" i="2"/>
  <c r="T88" i="2"/>
  <c r="H88" i="2"/>
  <c r="T83" i="2"/>
  <c r="H83" i="2"/>
  <c r="T78" i="2"/>
  <c r="H78" i="2"/>
  <c r="T73" i="2"/>
  <c r="H73" i="2"/>
  <c r="T68" i="2"/>
  <c r="H68" i="2"/>
  <c r="T63" i="2"/>
  <c r="H63" i="2"/>
  <c r="T58" i="2"/>
  <c r="H58" i="2"/>
  <c r="T53" i="2"/>
  <c r="H53" i="2"/>
  <c r="T48" i="2"/>
  <c r="H48" i="2"/>
  <c r="T43" i="2"/>
  <c r="H43" i="2"/>
  <c r="T38" i="2"/>
  <c r="H38" i="2"/>
  <c r="T33" i="2"/>
  <c r="H33" i="2"/>
  <c r="T28" i="2"/>
  <c r="H28" i="2"/>
  <c r="T23" i="2"/>
  <c r="H23" i="2"/>
  <c r="T18" i="2"/>
  <c r="H18" i="2"/>
  <c r="T13" i="2"/>
  <c r="H13" i="2"/>
  <c r="T8" i="2"/>
  <c r="H8" i="2"/>
  <c r="T3" i="2"/>
  <c r="H3" i="2"/>
  <c r="P7" i="5"/>
  <c r="R9" i="5"/>
  <c r="R8" i="5"/>
  <c r="V18" i="5"/>
  <c r="T15" i="5"/>
  <c r="P6" i="5"/>
  <c r="R10" i="5"/>
  <c r="P3" i="5"/>
  <c r="P4" i="5"/>
  <c r="T11" i="5"/>
  <c r="R12" i="5"/>
  <c r="C7" i="5"/>
  <c r="D7" i="5"/>
  <c r="E7" i="5"/>
  <c r="O36" i="2"/>
  <c r="F7" i="5"/>
  <c r="T36" i="2"/>
  <c r="G7" i="5"/>
  <c r="C41" i="2"/>
  <c r="H7" i="5"/>
  <c r="H41" i="2"/>
  <c r="I7" i="5"/>
  <c r="O41" i="2"/>
  <c r="J7" i="5"/>
  <c r="T41" i="2"/>
  <c r="C8" i="5"/>
  <c r="D8" i="5"/>
  <c r="E8" i="5"/>
  <c r="C46" i="2"/>
  <c r="F8" i="5"/>
  <c r="H46" i="2"/>
  <c r="G8" i="5"/>
  <c r="O46" i="2"/>
  <c r="H8" i="5"/>
  <c r="T46" i="2"/>
  <c r="I8" i="5"/>
  <c r="C51" i="2"/>
  <c r="J8" i="5"/>
  <c r="H51" i="2"/>
  <c r="C9" i="5"/>
  <c r="D9" i="5"/>
  <c r="E9" i="5"/>
  <c r="O51" i="2"/>
  <c r="F9" i="5"/>
  <c r="T51" i="2"/>
  <c r="G9" i="5"/>
  <c r="C56" i="2"/>
  <c r="H9" i="5"/>
  <c r="H56" i="2"/>
  <c r="I9" i="5"/>
  <c r="O56" i="2"/>
  <c r="J9" i="5"/>
  <c r="T56" i="2"/>
  <c r="C10" i="5"/>
  <c r="D10" i="5"/>
  <c r="E10" i="5"/>
  <c r="C61" i="2"/>
  <c r="F10" i="5"/>
  <c r="G10" i="5"/>
  <c r="O61" i="2"/>
  <c r="H10" i="5"/>
  <c r="T61" i="2"/>
  <c r="I10" i="5"/>
  <c r="C66" i="2"/>
  <c r="J10" i="5"/>
  <c r="H66" i="2"/>
  <c r="C11" i="5"/>
  <c r="D11" i="5"/>
  <c r="E11" i="5"/>
  <c r="O66" i="2"/>
  <c r="F11" i="5"/>
  <c r="T66" i="2"/>
  <c r="G11" i="5"/>
  <c r="C71" i="2"/>
  <c r="H11" i="5"/>
  <c r="H71" i="2"/>
  <c r="I11" i="5"/>
  <c r="O71" i="2"/>
  <c r="J11" i="5"/>
  <c r="T71" i="2"/>
  <c r="C12" i="5"/>
  <c r="D12" i="5"/>
  <c r="E12" i="5"/>
  <c r="C76" i="2"/>
  <c r="F12" i="5"/>
  <c r="H76" i="2"/>
  <c r="G12" i="5"/>
  <c r="O76" i="2"/>
  <c r="H12" i="5"/>
  <c r="T76" i="2"/>
  <c r="I12" i="5"/>
  <c r="C81" i="2"/>
  <c r="J12" i="5"/>
  <c r="H81" i="2"/>
  <c r="C13" i="5"/>
  <c r="D13" i="5"/>
  <c r="E13" i="5"/>
  <c r="O81" i="2"/>
  <c r="F13" i="5"/>
  <c r="T81" i="2"/>
  <c r="G13" i="5"/>
  <c r="C86" i="2"/>
  <c r="H13" i="5"/>
  <c r="H86" i="2"/>
  <c r="I13" i="5"/>
  <c r="O86" i="2"/>
  <c r="J13" i="5"/>
  <c r="T86" i="2"/>
  <c r="T14" i="5"/>
  <c r="C14" i="5"/>
  <c r="D14" i="5"/>
  <c r="E14" i="5"/>
  <c r="C91" i="2"/>
  <c r="F14" i="5"/>
  <c r="H91" i="2"/>
  <c r="G14" i="5"/>
  <c r="O91" i="2"/>
  <c r="H14" i="5"/>
  <c r="T91" i="2"/>
  <c r="I14" i="5"/>
  <c r="C96" i="2"/>
  <c r="J14" i="5"/>
  <c r="H96" i="2"/>
  <c r="C15" i="5"/>
  <c r="D15" i="5"/>
  <c r="E15" i="5"/>
  <c r="O96" i="2"/>
  <c r="F15" i="5"/>
  <c r="T96" i="2"/>
  <c r="G15" i="5"/>
  <c r="C101" i="2"/>
  <c r="H15" i="5"/>
  <c r="H101" i="2"/>
  <c r="I15" i="5"/>
  <c r="O101" i="2"/>
  <c r="J15" i="5"/>
  <c r="T101" i="2"/>
  <c r="T16" i="5"/>
  <c r="C16" i="5"/>
  <c r="D16" i="5"/>
  <c r="E16" i="5"/>
  <c r="C106" i="2"/>
  <c r="F16" i="5"/>
  <c r="H106" i="2"/>
  <c r="G16" i="5"/>
  <c r="O106" i="2"/>
  <c r="H16" i="5"/>
  <c r="T106" i="2"/>
  <c r="I16" i="5"/>
  <c r="C111" i="2"/>
  <c r="J16" i="5"/>
  <c r="H111" i="2"/>
  <c r="V17" i="5"/>
  <c r="C17" i="5"/>
  <c r="D17" i="5"/>
  <c r="E17" i="5"/>
  <c r="O111" i="2"/>
  <c r="F17" i="5"/>
  <c r="T111" i="2"/>
  <c r="G17" i="5"/>
  <c r="C116" i="2"/>
  <c r="H17" i="5"/>
  <c r="H116" i="2"/>
  <c r="I17" i="5"/>
  <c r="O116" i="2"/>
  <c r="J17" i="5"/>
  <c r="T116" i="2"/>
  <c r="C18" i="5"/>
  <c r="D18" i="5"/>
  <c r="E18" i="5"/>
  <c r="C121" i="2"/>
  <c r="F18" i="5"/>
  <c r="H121" i="2"/>
  <c r="G18" i="5"/>
  <c r="O121" i="2"/>
  <c r="H18" i="5"/>
  <c r="T121" i="2"/>
  <c r="I18" i="5"/>
  <c r="C126" i="2"/>
  <c r="J18" i="5"/>
  <c r="H126" i="2"/>
  <c r="V19" i="5"/>
  <c r="C19" i="5"/>
  <c r="D19" i="5"/>
  <c r="E19" i="5"/>
  <c r="O126" i="2"/>
  <c r="F19" i="5"/>
  <c r="T126" i="2"/>
  <c r="G19" i="5"/>
  <c r="C131" i="2"/>
  <c r="H19" i="5"/>
  <c r="H131" i="2"/>
  <c r="I19" i="5"/>
  <c r="O131" i="2"/>
  <c r="J19" i="5"/>
  <c r="T131" i="2"/>
  <c r="V20" i="5"/>
  <c r="C20" i="5"/>
  <c r="D20" i="5"/>
  <c r="E20" i="5"/>
  <c r="C136" i="2"/>
  <c r="F20" i="5"/>
  <c r="H136" i="2"/>
  <c r="G20" i="5"/>
  <c r="O136" i="2"/>
  <c r="H20" i="5"/>
  <c r="T136" i="2"/>
  <c r="I20" i="5"/>
  <c r="C141" i="2"/>
  <c r="J20" i="5"/>
  <c r="H141" i="2"/>
  <c r="X21" i="5"/>
  <c r="C21" i="5"/>
  <c r="D21" i="5"/>
  <c r="E21" i="5"/>
  <c r="O141" i="2"/>
  <c r="F21" i="5"/>
  <c r="T141" i="2"/>
  <c r="G21" i="5"/>
  <c r="C146" i="2"/>
  <c r="H21" i="5"/>
  <c r="H146" i="2"/>
  <c r="I21" i="5"/>
  <c r="O146" i="2"/>
  <c r="J21" i="5"/>
  <c r="T146" i="2"/>
  <c r="X22" i="5"/>
  <c r="C22" i="5"/>
  <c r="D22" i="5"/>
  <c r="E22" i="5"/>
  <c r="C151" i="2"/>
  <c r="F22" i="5"/>
  <c r="H151" i="2"/>
  <c r="G22" i="5"/>
  <c r="O151" i="2"/>
  <c r="H22" i="5"/>
  <c r="T151" i="2"/>
  <c r="I22" i="5"/>
  <c r="C156" i="2"/>
  <c r="J22" i="5"/>
  <c r="H156" i="2"/>
  <c r="X23" i="5"/>
  <c r="C23" i="5"/>
  <c r="D23" i="5"/>
  <c r="E23" i="5"/>
  <c r="O156" i="2"/>
  <c r="F23" i="5"/>
  <c r="T156" i="2"/>
  <c r="G23" i="5"/>
  <c r="C161" i="2"/>
  <c r="H23" i="5"/>
  <c r="H161" i="2"/>
  <c r="I23" i="5"/>
  <c r="O161" i="2"/>
  <c r="J23" i="5"/>
  <c r="T161" i="2"/>
  <c r="X24" i="5"/>
  <c r="C24" i="5"/>
  <c r="D24" i="5"/>
  <c r="E24" i="5"/>
  <c r="C166" i="2"/>
  <c r="F24" i="5"/>
  <c r="H166" i="2"/>
  <c r="G24" i="5"/>
  <c r="O166" i="2"/>
  <c r="H24" i="5"/>
  <c r="T166" i="2"/>
  <c r="I24" i="5"/>
  <c r="C171" i="2"/>
  <c r="J24" i="5"/>
  <c r="H171" i="2"/>
  <c r="C25" i="5"/>
  <c r="D25" i="5"/>
  <c r="E25" i="5"/>
  <c r="O171" i="2"/>
  <c r="F25" i="5"/>
  <c r="T171" i="2"/>
  <c r="G25" i="5"/>
  <c r="C176" i="2"/>
  <c r="H25" i="5"/>
  <c r="H176" i="2"/>
  <c r="I25" i="5"/>
  <c r="O176" i="2"/>
  <c r="J25" i="5"/>
  <c r="T176" i="2"/>
  <c r="X26" i="5"/>
  <c r="C26" i="5"/>
  <c r="D26" i="5"/>
  <c r="E26" i="5"/>
  <c r="C181" i="2"/>
  <c r="F26" i="5"/>
  <c r="H181" i="2"/>
  <c r="G26" i="5"/>
  <c r="O181" i="2"/>
  <c r="H26" i="5"/>
  <c r="T181" i="2"/>
  <c r="I26" i="5"/>
  <c r="C186" i="2"/>
  <c r="J26" i="5"/>
  <c r="H186" i="2"/>
  <c r="Z27" i="5"/>
  <c r="C27" i="5"/>
  <c r="D27" i="5"/>
  <c r="E27" i="5"/>
  <c r="O186" i="2"/>
  <c r="F27" i="5"/>
  <c r="T186" i="2"/>
  <c r="G27" i="5"/>
  <c r="C191" i="2"/>
  <c r="H27" i="5"/>
  <c r="H191" i="2"/>
  <c r="I27" i="5"/>
  <c r="O191" i="2"/>
  <c r="J27" i="5"/>
  <c r="T191" i="2"/>
  <c r="Z28" i="5"/>
  <c r="C28" i="5"/>
  <c r="D28" i="5"/>
  <c r="E28" i="5"/>
  <c r="C196" i="2"/>
  <c r="F28" i="5"/>
  <c r="H196" i="2"/>
  <c r="G28" i="5"/>
  <c r="O196" i="2"/>
  <c r="H28" i="5"/>
  <c r="T196" i="2"/>
  <c r="I28" i="5"/>
  <c r="C201" i="2"/>
  <c r="J28" i="5"/>
  <c r="H201" i="2"/>
  <c r="Z29" i="5"/>
  <c r="C29" i="5"/>
  <c r="D29" i="5"/>
  <c r="E29" i="5"/>
  <c r="O201" i="2"/>
  <c r="F29" i="5"/>
  <c r="T201" i="2"/>
  <c r="G29" i="5"/>
  <c r="C206" i="2"/>
  <c r="H29" i="5"/>
  <c r="H206" i="2"/>
  <c r="I29" i="5"/>
  <c r="O206" i="2"/>
  <c r="J29" i="5"/>
  <c r="T206" i="2"/>
  <c r="Z30" i="5"/>
  <c r="C30" i="5"/>
  <c r="D30" i="5"/>
  <c r="E30" i="5"/>
  <c r="C211" i="2"/>
  <c r="F30" i="5"/>
  <c r="H211" i="2"/>
  <c r="G30" i="5"/>
  <c r="O211" i="2"/>
  <c r="H30" i="5"/>
  <c r="T211" i="2"/>
  <c r="I30" i="5"/>
  <c r="C216" i="2"/>
  <c r="J30" i="5"/>
  <c r="H216" i="2"/>
  <c r="Z31" i="5"/>
  <c r="C31" i="5"/>
  <c r="D31" i="5"/>
  <c r="E31" i="5"/>
  <c r="O216" i="2"/>
  <c r="F31" i="5"/>
  <c r="T216" i="2"/>
  <c r="G31" i="5"/>
  <c r="C221" i="2"/>
  <c r="H31" i="5"/>
  <c r="H221" i="2"/>
  <c r="I31" i="5"/>
  <c r="O221" i="2"/>
  <c r="J31" i="5"/>
  <c r="T221" i="2"/>
  <c r="C32" i="5"/>
  <c r="D32" i="5"/>
  <c r="E32" i="5"/>
  <c r="C226" i="2"/>
  <c r="F32" i="5"/>
  <c r="H226" i="2"/>
  <c r="G32" i="5"/>
  <c r="O226" i="2"/>
  <c r="H32" i="5"/>
  <c r="T226" i="2"/>
  <c r="I32" i="5"/>
  <c r="C231" i="2"/>
  <c r="J32" i="5"/>
  <c r="H231" i="2"/>
  <c r="B33" i="5"/>
  <c r="C33" i="5"/>
  <c r="D33" i="5"/>
  <c r="E33" i="5"/>
  <c r="O231" i="2"/>
  <c r="F33" i="5"/>
  <c r="T231" i="2"/>
  <c r="G33" i="5"/>
  <c r="C236" i="2"/>
  <c r="H33" i="5"/>
  <c r="H236" i="2"/>
  <c r="I33" i="5"/>
  <c r="O236" i="2"/>
  <c r="J33" i="5"/>
  <c r="T236" i="2"/>
  <c r="B34" i="5"/>
  <c r="C34" i="5"/>
  <c r="D34" i="5"/>
  <c r="E34" i="5"/>
  <c r="C241" i="2"/>
  <c r="F34" i="5"/>
  <c r="H241" i="2"/>
  <c r="G34" i="5"/>
  <c r="O241" i="2"/>
  <c r="H34" i="5"/>
  <c r="T241" i="2"/>
  <c r="I34" i="5"/>
  <c r="C246" i="2"/>
  <c r="J34" i="5"/>
  <c r="H246" i="2"/>
  <c r="B35" i="5"/>
  <c r="C35" i="5"/>
  <c r="D35" i="5"/>
  <c r="E35" i="5"/>
  <c r="O246" i="2"/>
  <c r="F35" i="5"/>
  <c r="T246" i="2"/>
  <c r="G35" i="5"/>
  <c r="C251" i="2"/>
  <c r="H35" i="5"/>
  <c r="H251" i="2"/>
  <c r="I35" i="5"/>
  <c r="O251" i="2"/>
  <c r="J35" i="5"/>
  <c r="T251" i="2"/>
  <c r="B36" i="5"/>
  <c r="C36" i="5"/>
  <c r="D36" i="5"/>
  <c r="E36" i="5"/>
  <c r="C256" i="2"/>
  <c r="F36" i="5"/>
  <c r="H256" i="2"/>
  <c r="G36" i="5"/>
  <c r="O256" i="2"/>
  <c r="H36" i="5"/>
  <c r="T256" i="2"/>
  <c r="I36" i="5"/>
  <c r="C261" i="2"/>
  <c r="J36" i="5"/>
  <c r="H261" i="2"/>
  <c r="B37" i="5"/>
  <c r="C37" i="5"/>
  <c r="D37" i="5"/>
  <c r="E37" i="5"/>
  <c r="O261" i="2"/>
  <c r="F37" i="5"/>
  <c r="T261" i="2"/>
  <c r="G37" i="5"/>
  <c r="C266" i="2"/>
  <c r="H37" i="5"/>
  <c r="H266" i="2"/>
  <c r="I37" i="5"/>
  <c r="O266" i="2"/>
  <c r="J37" i="5"/>
  <c r="T266" i="2"/>
  <c r="B38" i="5"/>
  <c r="C38" i="5"/>
  <c r="D38" i="5"/>
  <c r="E38" i="5"/>
  <c r="C271" i="2"/>
  <c r="F38" i="5"/>
  <c r="H271" i="2"/>
  <c r="G38" i="5"/>
  <c r="O271" i="2"/>
  <c r="H38" i="5"/>
  <c r="T271" i="2"/>
  <c r="I38" i="5"/>
  <c r="C276" i="2"/>
  <c r="J38" i="5"/>
  <c r="H276" i="2"/>
  <c r="B39" i="5"/>
  <c r="C39" i="5"/>
  <c r="D39" i="5"/>
  <c r="E39" i="5"/>
  <c r="O276" i="2"/>
  <c r="F39" i="5"/>
  <c r="T276" i="2"/>
  <c r="G39" i="5"/>
  <c r="C281" i="2"/>
  <c r="H39" i="5"/>
  <c r="H281" i="2"/>
  <c r="I39" i="5"/>
  <c r="O281" i="2"/>
  <c r="J39" i="5"/>
  <c r="T281" i="2"/>
  <c r="B40" i="5"/>
  <c r="C40" i="5"/>
  <c r="D40" i="5"/>
  <c r="E40" i="5"/>
  <c r="C286" i="2"/>
  <c r="F40" i="5"/>
  <c r="H286" i="2"/>
  <c r="G40" i="5"/>
  <c r="O286" i="2"/>
  <c r="H40" i="5"/>
  <c r="T286" i="2"/>
  <c r="I40" i="5"/>
  <c r="C291" i="2"/>
  <c r="J40" i="5"/>
  <c r="H291" i="2"/>
  <c r="B41" i="5"/>
  <c r="C41" i="5"/>
  <c r="D41" i="5"/>
  <c r="E41" i="5"/>
  <c r="O291" i="2"/>
  <c r="F41" i="5"/>
  <c r="T291" i="2"/>
  <c r="G41" i="5"/>
  <c r="C296" i="2"/>
  <c r="H41" i="5"/>
  <c r="H296" i="2"/>
  <c r="I41" i="5"/>
  <c r="O296" i="2"/>
  <c r="J41" i="5"/>
  <c r="T296" i="2"/>
  <c r="B42" i="5"/>
  <c r="C42" i="5"/>
  <c r="D42" i="5"/>
  <c r="E42" i="5"/>
  <c r="C301" i="2"/>
  <c r="F42" i="5"/>
  <c r="H301" i="2"/>
  <c r="G42" i="5"/>
  <c r="O301" i="2"/>
  <c r="H42" i="5"/>
  <c r="T301" i="2"/>
  <c r="I42" i="5"/>
  <c r="C306" i="2"/>
  <c r="J42" i="5"/>
  <c r="H306" i="2"/>
  <c r="B43" i="5"/>
  <c r="C43" i="5"/>
  <c r="D43" i="5"/>
  <c r="E43" i="5"/>
  <c r="O306" i="2"/>
  <c r="F43" i="5"/>
  <c r="T306" i="2"/>
  <c r="G43" i="5"/>
  <c r="C311" i="2"/>
  <c r="H43" i="5"/>
  <c r="H311" i="2"/>
  <c r="I43" i="5"/>
  <c r="O311" i="2"/>
  <c r="J43" i="5"/>
  <c r="T311" i="2"/>
  <c r="B44" i="5"/>
  <c r="C44" i="5"/>
  <c r="D44" i="5"/>
  <c r="E44" i="5"/>
  <c r="C316" i="2"/>
  <c r="F44" i="5"/>
  <c r="H316" i="2"/>
  <c r="G44" i="5"/>
  <c r="O316" i="2"/>
  <c r="H44" i="5"/>
  <c r="T316" i="2"/>
  <c r="I44" i="5"/>
  <c r="C321" i="2"/>
  <c r="J44" i="5"/>
  <c r="H321" i="2"/>
  <c r="B45" i="5"/>
  <c r="C45" i="5"/>
  <c r="D45" i="5"/>
  <c r="E45" i="5"/>
  <c r="O321" i="2"/>
  <c r="F45" i="5"/>
  <c r="T321" i="2"/>
  <c r="G45" i="5"/>
  <c r="C326" i="2"/>
  <c r="H45" i="5"/>
  <c r="H326" i="2"/>
  <c r="I45" i="5"/>
  <c r="O326" i="2"/>
  <c r="J45" i="5"/>
  <c r="T326" i="2"/>
  <c r="B46" i="5"/>
  <c r="C46" i="5"/>
  <c r="D46" i="5"/>
  <c r="E46" i="5"/>
  <c r="C331" i="2"/>
  <c r="F46" i="5"/>
  <c r="H331" i="2"/>
  <c r="G46" i="5"/>
  <c r="O331" i="2"/>
  <c r="H46" i="5"/>
  <c r="T331" i="2"/>
  <c r="I46" i="5"/>
  <c r="C336" i="2"/>
  <c r="J46" i="5"/>
  <c r="H336" i="2"/>
  <c r="B47" i="5"/>
  <c r="C47" i="5"/>
  <c r="D47" i="5"/>
  <c r="E47" i="5"/>
  <c r="O336" i="2"/>
  <c r="F47" i="5"/>
  <c r="T336" i="2"/>
  <c r="G47" i="5"/>
  <c r="C341" i="2"/>
  <c r="H47" i="5"/>
  <c r="H341" i="2"/>
  <c r="I47" i="5"/>
  <c r="O341" i="2"/>
  <c r="J47" i="5"/>
  <c r="T341" i="2"/>
  <c r="B48" i="5"/>
  <c r="C48" i="5"/>
  <c r="D48" i="5"/>
  <c r="E48" i="5"/>
  <c r="C346" i="2"/>
  <c r="F48" i="5"/>
  <c r="H346" i="2"/>
  <c r="G48" i="5"/>
  <c r="O346" i="2"/>
  <c r="H48" i="5"/>
  <c r="T346" i="2"/>
  <c r="I48" i="5"/>
  <c r="C351" i="2"/>
  <c r="J48" i="5"/>
  <c r="H351" i="2"/>
  <c r="B49" i="5"/>
  <c r="C49" i="5"/>
  <c r="D49" i="5"/>
  <c r="E49" i="5"/>
  <c r="O351" i="2"/>
  <c r="F49" i="5"/>
  <c r="T351" i="2"/>
  <c r="G49" i="5"/>
  <c r="C356" i="2"/>
  <c r="H49" i="5"/>
  <c r="H356" i="2"/>
  <c r="I49" i="5"/>
  <c r="O356" i="2"/>
  <c r="J49" i="5"/>
  <c r="T356" i="2"/>
  <c r="B50" i="5"/>
  <c r="C50" i="5"/>
  <c r="D50" i="5"/>
  <c r="E50" i="5"/>
  <c r="C361" i="2"/>
  <c r="F50" i="5"/>
  <c r="H361" i="2"/>
  <c r="G50" i="5"/>
  <c r="O361" i="2"/>
  <c r="H50" i="5"/>
  <c r="T361" i="2"/>
  <c r="I50" i="5"/>
  <c r="C366" i="2"/>
  <c r="J50" i="5"/>
  <c r="H366" i="2"/>
  <c r="B51" i="5"/>
  <c r="C51" i="5"/>
  <c r="D51" i="5"/>
  <c r="E51" i="5"/>
  <c r="O366" i="2"/>
  <c r="F51" i="5"/>
  <c r="T366" i="2"/>
  <c r="G51" i="5"/>
  <c r="C371" i="2"/>
  <c r="H51" i="5"/>
  <c r="H371" i="2"/>
  <c r="I51" i="5"/>
  <c r="O371" i="2"/>
  <c r="J51" i="5"/>
  <c r="T371" i="2"/>
  <c r="B52" i="5"/>
  <c r="C52" i="5"/>
  <c r="D52" i="5"/>
  <c r="E52" i="5"/>
  <c r="C376" i="2"/>
  <c r="F52" i="5"/>
  <c r="H376" i="2"/>
  <c r="G52" i="5"/>
  <c r="O376" i="2"/>
  <c r="H52" i="5"/>
  <c r="T376" i="2"/>
  <c r="I52" i="5"/>
  <c r="C381" i="2"/>
  <c r="J52" i="5"/>
  <c r="H381" i="2"/>
  <c r="B53" i="5"/>
  <c r="C53" i="5"/>
  <c r="D53" i="5"/>
  <c r="E53" i="5"/>
  <c r="O381" i="2"/>
  <c r="F53" i="5"/>
  <c r="T381" i="2"/>
  <c r="G53" i="5"/>
  <c r="C386" i="2"/>
  <c r="H53" i="5"/>
  <c r="H386" i="2"/>
  <c r="I53" i="5"/>
  <c r="O386" i="2"/>
  <c r="J53" i="5"/>
  <c r="T386" i="2"/>
  <c r="B54" i="5"/>
  <c r="C54" i="5"/>
  <c r="D54" i="5"/>
  <c r="E54" i="5"/>
  <c r="C391" i="2"/>
  <c r="F54" i="5"/>
  <c r="H391" i="2"/>
  <c r="G54" i="5"/>
  <c r="O391" i="2"/>
  <c r="H54" i="5"/>
  <c r="T391" i="2"/>
  <c r="I54" i="5"/>
  <c r="C396" i="2"/>
  <c r="J54" i="5"/>
  <c r="H396" i="2"/>
  <c r="B55" i="5"/>
  <c r="C55" i="5"/>
  <c r="D55" i="5"/>
  <c r="E55" i="5"/>
  <c r="O396" i="2"/>
  <c r="F55" i="5"/>
  <c r="T396" i="2"/>
  <c r="G55" i="5"/>
  <c r="C401" i="2"/>
  <c r="H55" i="5"/>
  <c r="H401" i="2"/>
  <c r="I55" i="5"/>
  <c r="O401" i="2"/>
  <c r="J55" i="5"/>
  <c r="T401" i="2"/>
  <c r="B56" i="5"/>
  <c r="C56" i="5"/>
  <c r="D56" i="5"/>
  <c r="E56" i="5"/>
  <c r="C406" i="2"/>
  <c r="F56" i="5"/>
  <c r="H406" i="2"/>
  <c r="G56" i="5"/>
  <c r="O406" i="2"/>
  <c r="H56" i="5"/>
  <c r="T406" i="2"/>
  <c r="I56" i="5"/>
  <c r="C411" i="2"/>
  <c r="J56" i="5"/>
  <c r="H411" i="2"/>
  <c r="B57" i="5"/>
  <c r="C57" i="5"/>
  <c r="D57" i="5"/>
  <c r="E57" i="5"/>
  <c r="O411" i="2"/>
  <c r="F57" i="5"/>
  <c r="T411" i="2"/>
  <c r="G57" i="5"/>
  <c r="C416" i="2"/>
  <c r="H57" i="5"/>
  <c r="H416" i="2"/>
  <c r="I57" i="5"/>
  <c r="O416" i="2"/>
  <c r="J57" i="5"/>
  <c r="T416" i="2"/>
  <c r="B58" i="5"/>
  <c r="C58" i="5"/>
  <c r="D58" i="5"/>
  <c r="E58" i="5"/>
  <c r="C421" i="2"/>
  <c r="F58" i="5"/>
  <c r="H421" i="2"/>
  <c r="G58" i="5"/>
  <c r="O421" i="2"/>
  <c r="H58" i="5"/>
  <c r="T421" i="2"/>
  <c r="I58" i="5"/>
  <c r="C426" i="2"/>
  <c r="J58" i="5"/>
  <c r="H426" i="2"/>
  <c r="B59" i="5"/>
  <c r="C59" i="5"/>
  <c r="D59" i="5"/>
  <c r="E59" i="5"/>
  <c r="O426" i="2"/>
  <c r="F59" i="5"/>
  <c r="T426" i="2"/>
  <c r="G59" i="5"/>
  <c r="C431" i="2"/>
  <c r="H59" i="5"/>
  <c r="H431" i="2"/>
  <c r="I59" i="5"/>
  <c r="O431" i="2"/>
  <c r="J59" i="5"/>
  <c r="T431" i="2"/>
  <c r="B60" i="5"/>
  <c r="C60" i="5"/>
  <c r="D60" i="5"/>
  <c r="E60" i="5"/>
  <c r="C436" i="2"/>
  <c r="F60" i="5"/>
  <c r="H436" i="2"/>
  <c r="G60" i="5"/>
  <c r="O436" i="2"/>
  <c r="H60" i="5"/>
  <c r="T436" i="2"/>
  <c r="I60" i="5"/>
  <c r="C441" i="2"/>
  <c r="J60" i="5"/>
  <c r="H441" i="2"/>
  <c r="B61" i="5"/>
  <c r="C61" i="5"/>
  <c r="D61" i="5"/>
  <c r="E61" i="5"/>
  <c r="O441" i="2"/>
  <c r="F61" i="5"/>
  <c r="T441" i="2"/>
  <c r="G61" i="5"/>
  <c r="C446" i="2"/>
  <c r="H61" i="5"/>
  <c r="H446" i="2"/>
  <c r="I61" i="5"/>
  <c r="O446" i="2"/>
  <c r="J61" i="5"/>
  <c r="T446" i="2"/>
  <c r="B62" i="5"/>
  <c r="C62" i="5"/>
  <c r="D62" i="5"/>
  <c r="E62" i="5"/>
  <c r="C451" i="2"/>
  <c r="F62" i="5"/>
  <c r="H451" i="2"/>
  <c r="G62" i="5"/>
  <c r="O451" i="2"/>
  <c r="H62" i="5"/>
  <c r="T451" i="2"/>
  <c r="I62" i="5"/>
  <c r="C456" i="2"/>
  <c r="J62" i="5"/>
  <c r="H456" i="2"/>
  <c r="B63" i="5"/>
  <c r="C63" i="5"/>
  <c r="D63" i="5"/>
  <c r="E63" i="5"/>
  <c r="O456" i="2"/>
  <c r="F63" i="5"/>
  <c r="T456" i="2"/>
  <c r="G63" i="5"/>
  <c r="C461" i="2"/>
  <c r="H63" i="5"/>
  <c r="H461" i="2"/>
  <c r="I63" i="5"/>
  <c r="O461" i="2"/>
  <c r="J63" i="5"/>
  <c r="T461" i="2"/>
  <c r="B64" i="5"/>
  <c r="C64" i="5"/>
  <c r="D64" i="5"/>
  <c r="E64" i="5"/>
  <c r="C466" i="2"/>
  <c r="F64" i="5"/>
  <c r="H466" i="2"/>
  <c r="G64" i="5"/>
  <c r="O466" i="2"/>
  <c r="H64" i="5"/>
  <c r="T466" i="2"/>
  <c r="I64" i="5"/>
  <c r="C471" i="2"/>
  <c r="J64" i="5"/>
  <c r="H471" i="2"/>
  <c r="B65" i="5"/>
  <c r="C65" i="5"/>
  <c r="D65" i="5"/>
  <c r="E65" i="5"/>
  <c r="O471" i="2"/>
  <c r="F65" i="5"/>
  <c r="T471" i="2"/>
  <c r="G65" i="5"/>
  <c r="C476" i="2"/>
  <c r="H65" i="5"/>
  <c r="H476" i="2"/>
  <c r="I65" i="5"/>
  <c r="O476" i="2"/>
  <c r="J65" i="5"/>
  <c r="T476" i="2"/>
  <c r="B66" i="5"/>
  <c r="C66" i="5"/>
  <c r="D66" i="5"/>
  <c r="E66" i="5"/>
  <c r="C481" i="2"/>
  <c r="F66" i="5"/>
  <c r="H481" i="2"/>
  <c r="G66" i="5"/>
  <c r="O481" i="2"/>
  <c r="H66" i="5"/>
  <c r="T481" i="2"/>
  <c r="I66" i="5"/>
  <c r="C486" i="2"/>
  <c r="J66" i="5"/>
  <c r="H486" i="2"/>
  <c r="B67" i="5"/>
  <c r="C67" i="5"/>
  <c r="D67" i="5"/>
  <c r="E67" i="5"/>
  <c r="O486" i="2"/>
  <c r="F67" i="5"/>
  <c r="T486" i="2"/>
  <c r="G67" i="5"/>
  <c r="C491" i="2"/>
  <c r="H67" i="5"/>
  <c r="H491" i="2"/>
  <c r="I67" i="5"/>
  <c r="O491" i="2"/>
  <c r="J67" i="5"/>
  <c r="T491" i="2"/>
  <c r="B68" i="5"/>
  <c r="C68" i="5"/>
  <c r="D68" i="5"/>
  <c r="E68" i="5"/>
  <c r="C496" i="2"/>
  <c r="F68" i="5"/>
  <c r="H496" i="2"/>
  <c r="G68" i="5"/>
  <c r="O496" i="2"/>
  <c r="H68" i="5"/>
  <c r="T496" i="2"/>
  <c r="I68" i="5"/>
  <c r="C501" i="2"/>
  <c r="J68" i="5"/>
  <c r="H501" i="2"/>
  <c r="B69" i="5"/>
  <c r="C69" i="5"/>
  <c r="D69" i="5"/>
  <c r="E69" i="5"/>
  <c r="O501" i="2"/>
  <c r="F69" i="5"/>
  <c r="T501" i="2"/>
  <c r="G69" i="5"/>
  <c r="C506" i="2"/>
  <c r="H69" i="5"/>
  <c r="H506" i="2"/>
  <c r="I69" i="5"/>
  <c r="O506" i="2"/>
  <c r="J69" i="5"/>
  <c r="T506" i="2"/>
  <c r="B70" i="5"/>
  <c r="C70" i="5"/>
  <c r="D70" i="5"/>
  <c r="E70" i="5"/>
  <c r="C511" i="2"/>
  <c r="F70" i="5"/>
  <c r="H511" i="2"/>
  <c r="G70" i="5"/>
  <c r="O511" i="2"/>
  <c r="H70" i="5"/>
  <c r="T511" i="2"/>
  <c r="I70" i="5"/>
  <c r="C516" i="2"/>
  <c r="J70" i="5"/>
  <c r="H516" i="2"/>
  <c r="B71" i="5"/>
  <c r="C71" i="5"/>
  <c r="D71" i="5"/>
  <c r="E71" i="5"/>
  <c r="O516" i="2"/>
  <c r="F71" i="5"/>
  <c r="T516" i="2"/>
  <c r="G71" i="5"/>
  <c r="C521" i="2"/>
  <c r="H71" i="5"/>
  <c r="H521" i="2"/>
  <c r="I71" i="5"/>
  <c r="O521" i="2"/>
  <c r="J71" i="5"/>
  <c r="T521" i="2"/>
  <c r="B72" i="5"/>
  <c r="C72" i="5"/>
  <c r="D72" i="5"/>
  <c r="E72" i="5"/>
  <c r="C526" i="2"/>
  <c r="F72" i="5"/>
  <c r="H526" i="2"/>
  <c r="G72" i="5"/>
  <c r="O526" i="2"/>
  <c r="H72" i="5"/>
  <c r="T526" i="2"/>
  <c r="I72" i="5"/>
  <c r="C531" i="2"/>
  <c r="J72" i="5"/>
  <c r="H531" i="2"/>
  <c r="B73" i="5"/>
  <c r="C73" i="5"/>
  <c r="D73" i="5"/>
  <c r="E73" i="5"/>
  <c r="O531" i="2"/>
  <c r="F73" i="5"/>
  <c r="T531" i="2"/>
  <c r="G73" i="5"/>
  <c r="C536" i="2"/>
  <c r="H73" i="5"/>
  <c r="H536" i="2"/>
  <c r="I73" i="5"/>
  <c r="O536" i="2"/>
  <c r="J73" i="5"/>
  <c r="T536" i="2"/>
  <c r="B74" i="5"/>
  <c r="C74" i="5"/>
  <c r="D74" i="5"/>
  <c r="E74" i="5"/>
  <c r="C541" i="2"/>
  <c r="F74" i="5"/>
  <c r="H541" i="2"/>
  <c r="G74" i="5"/>
  <c r="O541" i="2"/>
  <c r="H74" i="5"/>
  <c r="T541" i="2"/>
  <c r="I74" i="5"/>
  <c r="C546" i="2"/>
  <c r="J74" i="5"/>
  <c r="H546" i="2"/>
  <c r="B75" i="5"/>
  <c r="C75" i="5"/>
  <c r="D75" i="5"/>
  <c r="E75" i="5"/>
  <c r="O546" i="2"/>
  <c r="F75" i="5"/>
  <c r="T546" i="2"/>
  <c r="G75" i="5"/>
  <c r="C551" i="2"/>
  <c r="H75" i="5"/>
  <c r="H551" i="2"/>
  <c r="I75" i="5"/>
  <c r="O551" i="2"/>
  <c r="J75" i="5"/>
  <c r="T551" i="2"/>
  <c r="B76" i="5"/>
  <c r="C76" i="5"/>
  <c r="D76" i="5"/>
  <c r="E76" i="5"/>
  <c r="C556" i="2"/>
  <c r="F76" i="5"/>
  <c r="H556" i="2"/>
  <c r="G76" i="5"/>
  <c r="O556" i="2"/>
  <c r="H76" i="5"/>
  <c r="T556" i="2"/>
  <c r="I76" i="5"/>
  <c r="C561" i="2"/>
  <c r="J76" i="5"/>
  <c r="H561" i="2"/>
  <c r="B77" i="5"/>
  <c r="C77" i="5"/>
  <c r="D77" i="5"/>
  <c r="E77" i="5"/>
  <c r="O561" i="2"/>
  <c r="F77" i="5"/>
  <c r="T561" i="2"/>
  <c r="G77" i="5"/>
  <c r="C566" i="2"/>
  <c r="H77" i="5"/>
  <c r="H566" i="2"/>
  <c r="I77" i="5"/>
  <c r="O566" i="2"/>
  <c r="J77" i="5"/>
  <c r="T566" i="2"/>
  <c r="B78" i="5"/>
  <c r="C78" i="5"/>
  <c r="D78" i="5"/>
  <c r="E78" i="5"/>
  <c r="C571" i="2"/>
  <c r="F78" i="5"/>
  <c r="H571" i="2"/>
  <c r="G78" i="5"/>
  <c r="O571" i="2"/>
  <c r="H78" i="5"/>
  <c r="T571" i="2"/>
  <c r="I78" i="5"/>
  <c r="C576" i="2"/>
  <c r="J78" i="5"/>
  <c r="H576" i="2"/>
  <c r="B79" i="5"/>
  <c r="C79" i="5"/>
  <c r="D79" i="5"/>
  <c r="E79" i="5"/>
  <c r="O576" i="2"/>
  <c r="F79" i="5"/>
  <c r="T576" i="2"/>
  <c r="G79" i="5"/>
  <c r="C581" i="2"/>
  <c r="H79" i="5"/>
  <c r="H581" i="2"/>
  <c r="I79" i="5"/>
  <c r="O581" i="2"/>
  <c r="J79" i="5"/>
  <c r="T581" i="2"/>
  <c r="B80" i="5"/>
  <c r="C80" i="5"/>
  <c r="D80" i="5"/>
  <c r="E80" i="5"/>
  <c r="C586" i="2"/>
  <c r="F80" i="5"/>
  <c r="H586" i="2"/>
  <c r="G80" i="5"/>
  <c r="O586" i="2"/>
  <c r="H80" i="5"/>
  <c r="T586" i="2"/>
  <c r="I80" i="5"/>
  <c r="C591" i="2"/>
  <c r="J80" i="5"/>
  <c r="H591" i="2"/>
  <c r="B81" i="5"/>
  <c r="C81" i="5"/>
  <c r="D81" i="5"/>
  <c r="E81" i="5"/>
  <c r="O591" i="2"/>
  <c r="F81" i="5"/>
  <c r="T591" i="2"/>
  <c r="G81" i="5"/>
  <c r="C596" i="2"/>
  <c r="H81" i="5"/>
  <c r="H596" i="2"/>
  <c r="I81" i="5"/>
  <c r="O596" i="2"/>
  <c r="J81" i="5"/>
  <c r="T596" i="2"/>
  <c r="B82" i="5"/>
  <c r="C82" i="5"/>
  <c r="D82" i="5"/>
  <c r="E82" i="5"/>
  <c r="C601" i="2"/>
  <c r="F82" i="5"/>
  <c r="H601" i="2"/>
  <c r="G82" i="5"/>
  <c r="O601" i="2"/>
  <c r="H82" i="5"/>
  <c r="T601" i="2"/>
  <c r="I82" i="5"/>
  <c r="C606" i="2"/>
  <c r="J82" i="5"/>
  <c r="H606" i="2"/>
  <c r="B83" i="5"/>
  <c r="C83" i="5"/>
  <c r="D83" i="5"/>
  <c r="E83" i="5"/>
  <c r="O606" i="2"/>
  <c r="F83" i="5"/>
  <c r="T606" i="2"/>
  <c r="G83" i="5"/>
  <c r="C611" i="2"/>
  <c r="H83" i="5"/>
  <c r="H611" i="2"/>
  <c r="I83" i="5"/>
  <c r="O611" i="2"/>
  <c r="J83" i="5"/>
  <c r="T611" i="2"/>
  <c r="B84" i="5"/>
  <c r="C84" i="5"/>
  <c r="D84" i="5"/>
  <c r="E84" i="5"/>
  <c r="C616" i="2"/>
  <c r="F84" i="5"/>
  <c r="H616" i="2"/>
  <c r="G84" i="5"/>
  <c r="O616" i="2"/>
  <c r="H84" i="5"/>
  <c r="T616" i="2"/>
  <c r="I84" i="5"/>
  <c r="C621" i="2"/>
  <c r="J84" i="5"/>
  <c r="H621" i="2"/>
  <c r="B85" i="5"/>
  <c r="C85" i="5"/>
  <c r="D85" i="5"/>
  <c r="E85" i="5"/>
  <c r="O621" i="2"/>
  <c r="F85" i="5"/>
  <c r="T621" i="2"/>
  <c r="G85" i="5"/>
  <c r="C626" i="2"/>
  <c r="H85" i="5"/>
  <c r="H626" i="2"/>
  <c r="I85" i="5"/>
  <c r="O626" i="2"/>
  <c r="J85" i="5"/>
  <c r="T626" i="2"/>
  <c r="B86" i="5"/>
  <c r="C86" i="5"/>
  <c r="D86" i="5"/>
  <c r="E86" i="5"/>
  <c r="C631" i="2"/>
  <c r="F86" i="5"/>
  <c r="H631" i="2"/>
  <c r="G86" i="5"/>
  <c r="O631" i="2"/>
  <c r="H86" i="5"/>
  <c r="T631" i="2"/>
  <c r="I86" i="5"/>
  <c r="C636" i="2"/>
  <c r="J86" i="5"/>
  <c r="H636" i="2"/>
  <c r="B87" i="5"/>
  <c r="C87" i="5"/>
  <c r="D87" i="5"/>
  <c r="E87" i="5"/>
  <c r="O636" i="2"/>
  <c r="F87" i="5"/>
  <c r="T636" i="2"/>
  <c r="G87" i="5"/>
  <c r="C641" i="2"/>
  <c r="H87" i="5"/>
  <c r="H641" i="2"/>
  <c r="I87" i="5"/>
  <c r="O641" i="2"/>
  <c r="J87" i="5"/>
  <c r="T641" i="2"/>
  <c r="B88" i="5"/>
  <c r="C88" i="5"/>
  <c r="D88" i="5"/>
  <c r="E88" i="5"/>
  <c r="C646" i="2"/>
  <c r="F88" i="5"/>
  <c r="H646" i="2"/>
  <c r="G88" i="5"/>
  <c r="O646" i="2"/>
  <c r="H88" i="5"/>
  <c r="T646" i="2"/>
  <c r="I88" i="5"/>
  <c r="C651" i="2"/>
  <c r="J88" i="5"/>
  <c r="H651" i="2"/>
  <c r="B89" i="5"/>
  <c r="C89" i="5"/>
  <c r="D89" i="5"/>
  <c r="E89" i="5"/>
  <c r="O651" i="2"/>
  <c r="F89" i="5"/>
  <c r="T651" i="2"/>
  <c r="G89" i="5"/>
  <c r="C656" i="2"/>
  <c r="H89" i="5"/>
  <c r="H656" i="2"/>
  <c r="I89" i="5"/>
  <c r="O656" i="2"/>
  <c r="J89" i="5"/>
  <c r="T656" i="2"/>
  <c r="B90" i="5"/>
  <c r="C90" i="5"/>
  <c r="D90" i="5"/>
  <c r="E90" i="5"/>
  <c r="C661" i="2"/>
  <c r="F90" i="5"/>
  <c r="H661" i="2"/>
  <c r="G90" i="5"/>
  <c r="O661" i="2"/>
  <c r="H90" i="5"/>
  <c r="T661" i="2"/>
  <c r="I90" i="5"/>
  <c r="C666" i="2"/>
  <c r="J90" i="5"/>
  <c r="H666" i="2"/>
  <c r="B91" i="5"/>
  <c r="C91" i="5"/>
  <c r="D91" i="5"/>
  <c r="E91" i="5"/>
  <c r="O666" i="2"/>
  <c r="F91" i="5"/>
  <c r="T666" i="2"/>
  <c r="G91" i="5"/>
  <c r="C671" i="2"/>
  <c r="H91" i="5"/>
  <c r="H671" i="2"/>
  <c r="I91" i="5"/>
  <c r="O671" i="2"/>
  <c r="J91" i="5"/>
  <c r="T671" i="2"/>
  <c r="B92" i="5"/>
  <c r="C92" i="5"/>
  <c r="D92" i="5"/>
  <c r="E92" i="5"/>
  <c r="C676" i="2"/>
  <c r="F92" i="5"/>
  <c r="H676" i="2"/>
  <c r="G92" i="5"/>
  <c r="O676" i="2"/>
  <c r="H92" i="5"/>
  <c r="T676" i="2"/>
  <c r="I92" i="5"/>
  <c r="C681" i="2"/>
  <c r="J92" i="5"/>
  <c r="H681" i="2"/>
  <c r="B93" i="5"/>
  <c r="C93" i="5"/>
  <c r="D93" i="5"/>
  <c r="E93" i="5"/>
  <c r="O681" i="2"/>
  <c r="F93" i="5"/>
  <c r="T681" i="2"/>
  <c r="G93" i="5"/>
  <c r="C686" i="2"/>
  <c r="H93" i="5"/>
  <c r="H686" i="2"/>
  <c r="I93" i="5"/>
  <c r="O686" i="2"/>
  <c r="J93" i="5"/>
  <c r="T686" i="2"/>
  <c r="B94" i="5"/>
  <c r="C94" i="5"/>
  <c r="D94" i="5"/>
  <c r="E94" i="5"/>
  <c r="C691" i="2"/>
  <c r="F94" i="5"/>
  <c r="H691" i="2"/>
  <c r="G94" i="5"/>
  <c r="O691" i="2"/>
  <c r="H94" i="5"/>
  <c r="T691" i="2"/>
  <c r="I94" i="5"/>
  <c r="C696" i="2"/>
  <c r="J94" i="5"/>
  <c r="H696" i="2"/>
  <c r="B95" i="5"/>
  <c r="C95" i="5"/>
  <c r="D95" i="5"/>
  <c r="E95" i="5"/>
  <c r="O696" i="2"/>
  <c r="F95" i="5"/>
  <c r="T696" i="2"/>
  <c r="G95" i="5"/>
  <c r="C701" i="2"/>
  <c r="H95" i="5"/>
  <c r="H701" i="2"/>
  <c r="I95" i="5"/>
  <c r="O701" i="2"/>
  <c r="J95" i="5"/>
  <c r="T701" i="2"/>
  <c r="B96" i="5"/>
  <c r="C96" i="5"/>
  <c r="D96" i="5"/>
  <c r="E96" i="5"/>
  <c r="C706" i="2"/>
  <c r="F96" i="5"/>
  <c r="H706" i="2"/>
  <c r="G96" i="5"/>
  <c r="O706" i="2"/>
  <c r="H96" i="5"/>
  <c r="T706" i="2"/>
  <c r="I96" i="5"/>
  <c r="C711" i="2"/>
  <c r="J96" i="5"/>
  <c r="H711" i="2"/>
  <c r="B97" i="5"/>
  <c r="C97" i="5"/>
  <c r="D97" i="5"/>
  <c r="E97" i="5"/>
  <c r="O711" i="2"/>
  <c r="F97" i="5"/>
  <c r="T711" i="2"/>
  <c r="G97" i="5"/>
  <c r="C716" i="2"/>
  <c r="H97" i="5"/>
  <c r="H716" i="2"/>
  <c r="I97" i="5"/>
  <c r="O716" i="2"/>
  <c r="J97" i="5"/>
  <c r="T716" i="2"/>
  <c r="B98" i="5"/>
  <c r="C98" i="5"/>
  <c r="D98" i="5"/>
  <c r="E98" i="5"/>
  <c r="C721" i="2"/>
  <c r="F98" i="5"/>
  <c r="H721" i="2"/>
  <c r="G98" i="5"/>
  <c r="O721" i="2"/>
  <c r="H98" i="5"/>
  <c r="T721" i="2"/>
  <c r="I98" i="5"/>
  <c r="C726" i="2"/>
  <c r="J98" i="5"/>
  <c r="H726" i="2"/>
  <c r="B99" i="5"/>
  <c r="C99" i="5"/>
  <c r="D99" i="5"/>
  <c r="E99" i="5"/>
  <c r="O726" i="2"/>
  <c r="F99" i="5"/>
  <c r="T726" i="2"/>
  <c r="G99" i="5"/>
  <c r="C731" i="2"/>
  <c r="H99" i="5"/>
  <c r="H731" i="2"/>
  <c r="I99" i="5"/>
  <c r="O731" i="2"/>
  <c r="J99" i="5"/>
  <c r="T731" i="2"/>
  <c r="B100" i="5"/>
  <c r="C100" i="5"/>
  <c r="D100" i="5"/>
  <c r="E100" i="5"/>
  <c r="C736" i="2"/>
  <c r="F100" i="5"/>
  <c r="H736" i="2"/>
  <c r="G100" i="5"/>
  <c r="O736" i="2"/>
  <c r="H100" i="5"/>
  <c r="T736" i="2"/>
  <c r="I100" i="5"/>
  <c r="C741" i="2"/>
  <c r="J100" i="5"/>
  <c r="H741" i="2"/>
  <c r="B101" i="5"/>
  <c r="C101" i="5"/>
  <c r="D101" i="5"/>
  <c r="E101" i="5"/>
  <c r="O741" i="2"/>
  <c r="F101" i="5"/>
  <c r="T741" i="2"/>
  <c r="G101" i="5"/>
  <c r="C746" i="2"/>
  <c r="H101" i="5"/>
  <c r="H746" i="2"/>
  <c r="I101" i="5"/>
  <c r="O746" i="2"/>
  <c r="J101" i="5"/>
  <c r="T746" i="2"/>
  <c r="C4" i="5"/>
  <c r="D4" i="5"/>
  <c r="E4" i="5"/>
  <c r="C16" i="2"/>
  <c r="F4" i="5"/>
  <c r="H16" i="2"/>
  <c r="G4" i="5"/>
  <c r="O16" i="2"/>
  <c r="H4" i="5"/>
  <c r="T16" i="2"/>
  <c r="I4" i="5"/>
  <c r="C21" i="2"/>
  <c r="J4" i="5"/>
  <c r="H21" i="2"/>
  <c r="P5" i="5"/>
  <c r="C5" i="5"/>
  <c r="D5" i="5"/>
  <c r="E5" i="5"/>
  <c r="O21" i="2"/>
  <c r="F5" i="5"/>
  <c r="T21" i="2"/>
  <c r="G5" i="5"/>
  <c r="C26" i="2"/>
  <c r="H5" i="5"/>
  <c r="H26" i="2"/>
  <c r="I5" i="5"/>
  <c r="O26" i="2"/>
  <c r="J5" i="5"/>
  <c r="T26" i="2"/>
  <c r="C6" i="5"/>
  <c r="D6" i="5"/>
  <c r="E6" i="5"/>
  <c r="C31" i="2"/>
  <c r="F6" i="5"/>
  <c r="H31" i="2"/>
  <c r="G6" i="5"/>
  <c r="O31" i="2"/>
  <c r="H6" i="5"/>
  <c r="T31" i="2"/>
  <c r="I6" i="5"/>
  <c r="C36" i="2"/>
  <c r="J6" i="5"/>
  <c r="H36" i="2"/>
  <c r="F3" i="5"/>
  <c r="T6" i="2"/>
  <c r="G3" i="5"/>
  <c r="C11" i="2"/>
  <c r="H3" i="5"/>
  <c r="H11" i="2"/>
  <c r="I3" i="5"/>
  <c r="O11" i="2"/>
  <c r="J3" i="5"/>
  <c r="T11" i="2"/>
  <c r="J2" i="5"/>
  <c r="H6" i="2"/>
  <c r="I2" i="5"/>
  <c r="C6" i="2"/>
  <c r="H2" i="5"/>
  <c r="T1" i="2"/>
  <c r="G2" i="5"/>
  <c r="O1" i="2"/>
  <c r="F2" i="5"/>
  <c r="H1" i="2"/>
  <c r="E3" i="5"/>
  <c r="O6" i="2"/>
  <c r="E2" i="5"/>
  <c r="C1" i="2"/>
  <c r="D3" i="5"/>
  <c r="D2" i="5"/>
  <c r="C3" i="5"/>
  <c r="C2" i="5"/>
  <c r="P2" i="5"/>
  <c r="T13" i="5"/>
  <c r="T12" i="5"/>
  <c r="R11" i="5"/>
  <c r="R7" i="5"/>
  <c r="R6" i="5"/>
  <c r="F6" i="3"/>
  <c r="E6" i="3"/>
  <c r="F7" i="3"/>
  <c r="E7" i="3"/>
  <c r="F11" i="3"/>
  <c r="E11" i="3"/>
  <c r="F9" i="3"/>
  <c r="E9" i="3"/>
  <c r="F8" i="3"/>
  <c r="E8" i="3"/>
  <c r="F38" i="2"/>
  <c r="R33" i="2"/>
  <c r="F33" i="2"/>
  <c r="A38" i="2"/>
  <c r="M33" i="2"/>
  <c r="A33" i="2"/>
  <c r="O28" i="2"/>
  <c r="C28" i="2"/>
  <c r="O23" i="2"/>
  <c r="F18" i="2"/>
  <c r="F23" i="2"/>
  <c r="R18" i="2"/>
  <c r="A23" i="2"/>
  <c r="M18" i="2"/>
  <c r="A18" i="2"/>
  <c r="O748" i="2"/>
  <c r="C748" i="2"/>
  <c r="O743" i="2"/>
  <c r="F743" i="2"/>
  <c r="R738" i="2"/>
  <c r="F738" i="2"/>
  <c r="A743" i="2"/>
  <c r="M738" i="2"/>
  <c r="A738" i="2"/>
  <c r="O733" i="2"/>
  <c r="C733" i="2"/>
  <c r="O728" i="2"/>
  <c r="F728" i="2"/>
  <c r="R723" i="2"/>
  <c r="F723" i="2"/>
  <c r="A728" i="2"/>
  <c r="M723" i="2"/>
  <c r="A723" i="2"/>
  <c r="O718" i="2"/>
  <c r="C718" i="2"/>
  <c r="O713" i="2"/>
  <c r="F713" i="2"/>
  <c r="R708" i="2"/>
  <c r="F708" i="2"/>
  <c r="A713" i="2"/>
  <c r="M708" i="2"/>
  <c r="A708" i="2"/>
  <c r="O703" i="2"/>
  <c r="C703" i="2"/>
  <c r="O698" i="2"/>
  <c r="F698" i="2"/>
  <c r="R693" i="2"/>
  <c r="F693" i="2"/>
  <c r="A698" i="2"/>
  <c r="M693" i="2"/>
  <c r="A693" i="2"/>
  <c r="O688" i="2"/>
  <c r="C688" i="2"/>
  <c r="O683" i="2"/>
  <c r="F683" i="2"/>
  <c r="R678" i="2"/>
  <c r="F678" i="2"/>
  <c r="A683" i="2"/>
  <c r="M678" i="2"/>
  <c r="A678" i="2"/>
  <c r="O673" i="2"/>
  <c r="C673" i="2"/>
  <c r="O668" i="2"/>
  <c r="F668" i="2"/>
  <c r="F663" i="2"/>
  <c r="R663" i="2"/>
  <c r="M663" i="2"/>
  <c r="A668" i="2"/>
  <c r="A663" i="2"/>
  <c r="O658" i="2"/>
  <c r="C658" i="2"/>
  <c r="O653" i="2"/>
  <c r="F653" i="2"/>
  <c r="R648" i="2"/>
  <c r="F648" i="2"/>
  <c r="M648" i="2"/>
  <c r="A648" i="2"/>
  <c r="A653" i="2"/>
  <c r="O643" i="2"/>
  <c r="C643" i="2"/>
  <c r="O638" i="2"/>
  <c r="F638" i="2"/>
  <c r="R633" i="2"/>
  <c r="F633" i="2"/>
  <c r="A638" i="2"/>
  <c r="M633" i="2"/>
  <c r="A633" i="2"/>
  <c r="O628" i="2"/>
  <c r="C628" i="2"/>
  <c r="O623" i="2"/>
  <c r="F623" i="2"/>
  <c r="R618" i="2"/>
  <c r="F618" i="2"/>
  <c r="A623" i="2"/>
  <c r="M618" i="2"/>
  <c r="A618" i="2"/>
  <c r="O613" i="2"/>
  <c r="C613" i="2"/>
  <c r="O608" i="2"/>
  <c r="F608" i="2"/>
  <c r="R603" i="2"/>
  <c r="F603" i="2"/>
  <c r="A608" i="2"/>
  <c r="M603" i="2"/>
  <c r="A603" i="2"/>
  <c r="O598" i="2"/>
  <c r="C598" i="2"/>
  <c r="O593" i="2"/>
  <c r="F593" i="2"/>
  <c r="R588" i="2"/>
  <c r="F588" i="2"/>
  <c r="A593" i="2"/>
  <c r="M588" i="2"/>
  <c r="A588" i="2"/>
  <c r="O583" i="2"/>
  <c r="C583" i="2"/>
  <c r="O578" i="2"/>
  <c r="F578" i="2"/>
  <c r="F573" i="2"/>
  <c r="R573" i="2"/>
  <c r="M573" i="2"/>
  <c r="A578" i="2"/>
  <c r="A573" i="2"/>
  <c r="O568" i="2"/>
  <c r="C568" i="2"/>
  <c r="O563" i="2"/>
  <c r="F563" i="2"/>
  <c r="R558" i="2"/>
  <c r="F558" i="2"/>
  <c r="A563" i="2"/>
  <c r="M558" i="2"/>
  <c r="A558" i="2"/>
  <c r="O553" i="2"/>
  <c r="C553" i="2"/>
  <c r="O548" i="2"/>
  <c r="F548" i="2"/>
  <c r="R543" i="2"/>
  <c r="F543" i="2"/>
  <c r="A548" i="2"/>
  <c r="M543" i="2"/>
  <c r="A543" i="2"/>
  <c r="O538" i="2"/>
  <c r="C538" i="2"/>
  <c r="O533" i="2"/>
  <c r="F533" i="2"/>
  <c r="R528" i="2"/>
  <c r="F528" i="2"/>
  <c r="A533" i="2"/>
  <c r="M528" i="2"/>
  <c r="A528" i="2"/>
  <c r="O523" i="2"/>
  <c r="C523" i="2"/>
  <c r="O518" i="2"/>
  <c r="F518" i="2"/>
  <c r="R513" i="2"/>
  <c r="F513" i="2"/>
  <c r="A518" i="2"/>
  <c r="M513" i="2"/>
  <c r="A513" i="2"/>
  <c r="O508" i="2"/>
  <c r="C508" i="2"/>
  <c r="O503" i="2"/>
  <c r="F503" i="2"/>
  <c r="R498" i="2"/>
  <c r="F498" i="2"/>
  <c r="A503" i="2"/>
  <c r="M498" i="2"/>
  <c r="A498" i="2"/>
  <c r="O493" i="2"/>
  <c r="C493" i="2"/>
  <c r="O488" i="2"/>
  <c r="F488" i="2"/>
  <c r="R483" i="2"/>
  <c r="F483" i="2"/>
  <c r="A488" i="2"/>
  <c r="M483" i="2"/>
  <c r="A483" i="2"/>
  <c r="O478" i="2"/>
  <c r="C478" i="2"/>
  <c r="O473" i="2"/>
  <c r="F473" i="2"/>
  <c r="R468" i="2"/>
  <c r="F468" i="2"/>
  <c r="A473" i="2"/>
  <c r="M468" i="2"/>
  <c r="A468" i="2"/>
  <c r="O463" i="2"/>
  <c r="C463" i="2"/>
  <c r="O458" i="2"/>
  <c r="F458" i="2"/>
  <c r="R453" i="2"/>
  <c r="F453" i="2"/>
  <c r="A458" i="2"/>
  <c r="M453" i="2"/>
  <c r="A453" i="2"/>
  <c r="O448" i="2"/>
  <c r="C448" i="2"/>
  <c r="O443" i="2"/>
  <c r="F443" i="2"/>
  <c r="R438" i="2"/>
  <c r="F438" i="2"/>
  <c r="A443" i="2"/>
  <c r="M438" i="2"/>
  <c r="A438" i="2"/>
  <c r="O433" i="2"/>
  <c r="C433" i="2"/>
  <c r="O428" i="2"/>
  <c r="R423" i="2"/>
  <c r="F428" i="2"/>
  <c r="F423" i="2"/>
  <c r="A428" i="2"/>
  <c r="A423" i="2"/>
  <c r="M423" i="2"/>
  <c r="O418" i="2"/>
  <c r="C418" i="2"/>
  <c r="O413" i="2"/>
  <c r="R408" i="2"/>
  <c r="F413" i="2"/>
  <c r="F408" i="2"/>
  <c r="A413" i="2"/>
  <c r="A408" i="2"/>
  <c r="M408" i="2"/>
  <c r="O403" i="2"/>
  <c r="C403" i="2"/>
  <c r="O398" i="2"/>
  <c r="R393" i="2"/>
  <c r="F398" i="2"/>
  <c r="F393" i="2"/>
  <c r="A398" i="2"/>
  <c r="A393" i="2"/>
  <c r="M393" i="2"/>
  <c r="O388" i="2"/>
  <c r="C388" i="2"/>
  <c r="O383" i="2"/>
  <c r="F383" i="2"/>
  <c r="R378" i="2"/>
  <c r="F378" i="2"/>
  <c r="A383" i="2"/>
  <c r="M378" i="2"/>
  <c r="A378" i="2"/>
  <c r="O373" i="2"/>
  <c r="C373" i="2"/>
  <c r="O368" i="2"/>
  <c r="F368" i="2"/>
  <c r="R363" i="2"/>
  <c r="F363" i="2"/>
  <c r="A368" i="2"/>
  <c r="M363" i="2"/>
  <c r="A363" i="2"/>
  <c r="O358" i="2"/>
  <c r="C358" i="2"/>
  <c r="O353" i="2"/>
  <c r="F353" i="2"/>
  <c r="R348" i="2"/>
  <c r="F348" i="2"/>
  <c r="A353" i="2"/>
  <c r="M348" i="2"/>
  <c r="A348" i="2"/>
  <c r="O343" i="2"/>
  <c r="C343" i="2"/>
  <c r="O338" i="2"/>
  <c r="F338" i="2"/>
  <c r="R333" i="2"/>
  <c r="F333" i="2"/>
  <c r="A338" i="2"/>
  <c r="M333" i="2"/>
  <c r="A333" i="2"/>
  <c r="O328" i="2"/>
  <c r="C328" i="2"/>
  <c r="O323" i="2"/>
  <c r="F323" i="2"/>
  <c r="R318" i="2"/>
  <c r="F318" i="2"/>
  <c r="A323" i="2"/>
  <c r="M318" i="2"/>
  <c r="A318" i="2"/>
  <c r="O313" i="2"/>
  <c r="C313" i="2"/>
  <c r="O308" i="2"/>
  <c r="F308" i="2"/>
  <c r="R303" i="2"/>
  <c r="F303" i="2"/>
  <c r="A308" i="2"/>
  <c r="M303" i="2"/>
  <c r="A303" i="2"/>
  <c r="O298" i="2"/>
  <c r="C298" i="2"/>
  <c r="O293" i="2"/>
  <c r="F293" i="2"/>
  <c r="R288" i="2"/>
  <c r="F288" i="2"/>
  <c r="A293" i="2"/>
  <c r="M288" i="2"/>
  <c r="A288" i="2"/>
  <c r="O283" i="2"/>
  <c r="C283" i="2"/>
  <c r="O278" i="2"/>
  <c r="F278" i="2"/>
  <c r="R273" i="2"/>
  <c r="F273" i="2"/>
  <c r="A278" i="2"/>
  <c r="M273" i="2"/>
  <c r="A273" i="2"/>
  <c r="O268" i="2"/>
  <c r="C268" i="2"/>
  <c r="O263" i="2"/>
  <c r="F263" i="2"/>
  <c r="R258" i="2"/>
  <c r="F258" i="2"/>
  <c r="A263" i="2"/>
  <c r="M258" i="2"/>
  <c r="A258" i="2"/>
  <c r="O253" i="2"/>
  <c r="C253" i="2"/>
  <c r="O248" i="2"/>
  <c r="F248" i="2"/>
  <c r="F243" i="2"/>
  <c r="R243" i="2"/>
  <c r="M243" i="2"/>
  <c r="A248" i="2"/>
  <c r="A243" i="2"/>
  <c r="O238" i="2"/>
  <c r="C238" i="2"/>
  <c r="O233" i="2"/>
  <c r="F233" i="2"/>
  <c r="F228" i="2"/>
  <c r="R228" i="2"/>
  <c r="M228" i="2"/>
  <c r="A233" i="2"/>
  <c r="A228" i="2"/>
  <c r="O223" i="2"/>
  <c r="C223" i="2"/>
  <c r="O218" i="2"/>
  <c r="F218" i="2"/>
  <c r="F213" i="2"/>
  <c r="R213" i="2"/>
  <c r="M213" i="2"/>
  <c r="A218" i="2"/>
  <c r="A213" i="2"/>
  <c r="O208" i="2"/>
  <c r="C208" i="2"/>
  <c r="O203" i="2"/>
  <c r="F203" i="2"/>
  <c r="R198" i="2"/>
  <c r="F198" i="2"/>
  <c r="A203" i="2"/>
  <c r="M198" i="2"/>
  <c r="A198" i="2"/>
  <c r="O193" i="2"/>
  <c r="C193" i="2"/>
  <c r="O188" i="2"/>
  <c r="F188" i="2"/>
  <c r="R183" i="2"/>
  <c r="F183" i="2"/>
  <c r="A188" i="2"/>
  <c r="M183" i="2"/>
  <c r="A183" i="2"/>
  <c r="O178" i="2"/>
  <c r="C178" i="2"/>
  <c r="O173" i="2"/>
  <c r="F173" i="2"/>
  <c r="R168" i="2"/>
  <c r="F168" i="2"/>
  <c r="A173" i="2"/>
  <c r="M168" i="2"/>
  <c r="A168" i="2"/>
  <c r="O163" i="2"/>
  <c r="C163" i="2"/>
  <c r="O158" i="2"/>
  <c r="F158" i="2"/>
  <c r="R153" i="2"/>
  <c r="F153" i="2"/>
  <c r="A158" i="2"/>
  <c r="M153" i="2"/>
  <c r="A153" i="2"/>
  <c r="O148" i="2"/>
  <c r="C148" i="2"/>
  <c r="O143" i="2"/>
  <c r="F143" i="2"/>
  <c r="R138" i="2"/>
  <c r="F138" i="2"/>
  <c r="A143" i="2"/>
  <c r="M138" i="2"/>
  <c r="A138" i="2"/>
  <c r="O133" i="2"/>
  <c r="C133" i="2"/>
  <c r="O128" i="2"/>
  <c r="F128" i="2"/>
  <c r="R123" i="2"/>
  <c r="F123" i="2"/>
  <c r="A128" i="2"/>
  <c r="M123" i="2"/>
  <c r="A123" i="2"/>
  <c r="O118" i="2"/>
  <c r="C118" i="2"/>
  <c r="O113" i="2"/>
  <c r="F113" i="2"/>
  <c r="R108" i="2"/>
  <c r="F108" i="2"/>
  <c r="A113" i="2"/>
  <c r="M108" i="2"/>
  <c r="A108" i="2"/>
  <c r="O103" i="2"/>
  <c r="C103" i="2"/>
  <c r="O98" i="2"/>
  <c r="F98" i="2"/>
  <c r="R93" i="2"/>
  <c r="F93" i="2"/>
  <c r="A98" i="2"/>
  <c r="M93" i="2"/>
  <c r="A93" i="2"/>
  <c r="O88" i="2"/>
  <c r="C88" i="2"/>
  <c r="O83" i="2"/>
  <c r="F83" i="2"/>
  <c r="R78" i="2"/>
  <c r="F78" i="2"/>
  <c r="A83" i="2"/>
  <c r="M78" i="2"/>
  <c r="A78" i="2"/>
  <c r="O73" i="2"/>
  <c r="C73" i="2"/>
  <c r="O68" i="2"/>
  <c r="H61" i="2"/>
  <c r="F68" i="2"/>
  <c r="R63" i="2"/>
  <c r="F63" i="2"/>
  <c r="A68" i="2"/>
  <c r="M63" i="2"/>
  <c r="A63" i="2"/>
  <c r="O58" i="2"/>
  <c r="C58" i="2"/>
  <c r="O53" i="2"/>
  <c r="F53" i="2"/>
  <c r="R48" i="2"/>
  <c r="F48" i="2"/>
  <c r="A53" i="2"/>
  <c r="M48" i="2"/>
  <c r="A48" i="2"/>
  <c r="O43" i="2"/>
  <c r="C43" i="2"/>
  <c r="O38" i="2"/>
  <c r="C38" i="2"/>
  <c r="O33" i="2"/>
  <c r="C33" i="2"/>
  <c r="R28" i="2"/>
  <c r="F28" i="2"/>
  <c r="R23" i="2"/>
  <c r="M28" i="2"/>
  <c r="A28" i="2"/>
  <c r="M23" i="2"/>
  <c r="C23" i="2"/>
  <c r="O18" i="2"/>
  <c r="C18" i="2"/>
  <c r="R748" i="2"/>
  <c r="F748" i="2"/>
  <c r="R743" i="2"/>
  <c r="M748" i="2"/>
  <c r="A748" i="2"/>
  <c r="M743" i="2"/>
  <c r="C743" i="2"/>
  <c r="O738" i="2"/>
  <c r="C738" i="2"/>
  <c r="R733" i="2"/>
  <c r="F733" i="2"/>
  <c r="R728" i="2"/>
  <c r="M733" i="2"/>
  <c r="A733" i="2"/>
  <c r="M728" i="2"/>
  <c r="C728" i="2"/>
  <c r="O723" i="2"/>
  <c r="C723" i="2"/>
  <c r="R718" i="2"/>
  <c r="F718" i="2"/>
  <c r="R713" i="2"/>
  <c r="M718" i="2"/>
  <c r="A718" i="2"/>
  <c r="M713" i="2"/>
  <c r="C713" i="2"/>
  <c r="O708" i="2"/>
  <c r="C708" i="2"/>
  <c r="R703" i="2"/>
  <c r="F703" i="2"/>
  <c r="R698" i="2"/>
  <c r="M703" i="2"/>
  <c r="A703" i="2"/>
  <c r="M698" i="2"/>
  <c r="C698" i="2"/>
  <c r="O693" i="2"/>
  <c r="C693" i="2"/>
  <c r="R688" i="2"/>
  <c r="F688" i="2"/>
  <c r="R683" i="2"/>
  <c r="M688" i="2"/>
  <c r="A688" i="2"/>
  <c r="M683" i="2"/>
  <c r="C683" i="2"/>
  <c r="O678" i="2"/>
  <c r="C678" i="2"/>
  <c r="F673" i="2"/>
  <c r="R673" i="2"/>
  <c r="R668" i="2"/>
  <c r="M673" i="2"/>
  <c r="M668" i="2"/>
  <c r="A673" i="2"/>
  <c r="C668" i="2"/>
  <c r="O663" i="2"/>
  <c r="C663" i="2"/>
  <c r="F658" i="2"/>
  <c r="R658" i="2"/>
  <c r="R653" i="2"/>
  <c r="M658" i="2"/>
  <c r="M653" i="2"/>
  <c r="A658" i="2"/>
  <c r="C653" i="2"/>
  <c r="O648" i="2"/>
  <c r="C648" i="2"/>
  <c r="R643" i="2"/>
  <c r="F643" i="2"/>
  <c r="R638" i="2"/>
  <c r="M643" i="2"/>
  <c r="A643" i="2"/>
  <c r="M638" i="2"/>
  <c r="C638" i="2"/>
  <c r="O633" i="2"/>
  <c r="C633" i="2"/>
  <c r="R628" i="2"/>
  <c r="F628" i="2"/>
  <c r="R623" i="2"/>
  <c r="M628" i="2"/>
  <c r="A628" i="2"/>
  <c r="M623" i="2"/>
  <c r="C623" i="2"/>
  <c r="O618" i="2"/>
  <c r="C618" i="2"/>
  <c r="R613" i="2"/>
  <c r="F613" i="2"/>
  <c r="R608" i="2"/>
  <c r="M613" i="2"/>
  <c r="A613" i="2"/>
  <c r="M608" i="2"/>
  <c r="C608" i="2"/>
  <c r="O603" i="2"/>
  <c r="C603" i="2"/>
  <c r="R598" i="2"/>
  <c r="F598" i="2"/>
  <c r="R593" i="2"/>
  <c r="M598" i="2"/>
  <c r="A598" i="2"/>
  <c r="M593" i="2"/>
  <c r="C593" i="2"/>
  <c r="O588" i="2"/>
  <c r="C588" i="2"/>
  <c r="F583" i="2"/>
  <c r="R583" i="2"/>
  <c r="R578" i="2"/>
  <c r="M583" i="2"/>
  <c r="M578" i="2"/>
  <c r="A583" i="2"/>
  <c r="C578" i="2"/>
  <c r="O573" i="2"/>
  <c r="C573" i="2"/>
  <c r="F568" i="2"/>
  <c r="R568" i="2"/>
  <c r="R563" i="2"/>
  <c r="M568" i="2"/>
  <c r="A568" i="2"/>
  <c r="M563" i="2"/>
  <c r="C563" i="2"/>
  <c r="O558" i="2"/>
  <c r="C558" i="2"/>
  <c r="R553" i="2"/>
  <c r="F553" i="2"/>
  <c r="R548" i="2"/>
  <c r="M553" i="2"/>
  <c r="A553" i="2"/>
  <c r="M548" i="2"/>
  <c r="C548" i="2"/>
  <c r="O543" i="2"/>
  <c r="C543" i="2"/>
  <c r="R538" i="2"/>
  <c r="F538" i="2"/>
  <c r="R533" i="2"/>
  <c r="M538" i="2"/>
  <c r="A538" i="2"/>
  <c r="M533" i="2"/>
  <c r="C533" i="2"/>
  <c r="O528" i="2"/>
  <c r="C528" i="2"/>
  <c r="R523" i="2"/>
  <c r="F523" i="2"/>
  <c r="R518" i="2"/>
  <c r="M523" i="2"/>
  <c r="A523" i="2"/>
  <c r="M518" i="2"/>
  <c r="C518" i="2"/>
  <c r="O513" i="2"/>
  <c r="C513" i="2"/>
  <c r="R508" i="2"/>
  <c r="F508" i="2"/>
  <c r="R503" i="2"/>
  <c r="M508" i="2"/>
  <c r="A508" i="2"/>
  <c r="M503" i="2"/>
  <c r="C503" i="2"/>
  <c r="O498" i="2"/>
  <c r="C498" i="2"/>
  <c r="R493" i="2"/>
  <c r="F493" i="2"/>
  <c r="R488" i="2"/>
  <c r="M493" i="2"/>
  <c r="A493" i="2"/>
  <c r="M488" i="2"/>
  <c r="C488" i="2"/>
  <c r="O483" i="2"/>
  <c r="C483" i="2"/>
  <c r="R478" i="2"/>
  <c r="F478" i="2"/>
  <c r="R473" i="2"/>
  <c r="M478" i="2"/>
  <c r="A478" i="2"/>
  <c r="M473" i="2"/>
  <c r="C473" i="2"/>
  <c r="O468" i="2"/>
  <c r="C468" i="2"/>
  <c r="R463" i="2"/>
  <c r="F463" i="2"/>
  <c r="R458" i="2"/>
  <c r="M463" i="2"/>
  <c r="A463" i="2"/>
  <c r="M458" i="2"/>
  <c r="C458" i="2"/>
  <c r="O453" i="2"/>
  <c r="C453" i="2"/>
  <c r="R448" i="2"/>
  <c r="F448" i="2"/>
  <c r="R443" i="2"/>
  <c r="M448" i="2"/>
  <c r="A448" i="2"/>
  <c r="M443" i="2"/>
  <c r="C443" i="2"/>
  <c r="O438" i="2"/>
  <c r="C438" i="2"/>
  <c r="R433" i="2"/>
  <c r="R428" i="2"/>
  <c r="F433" i="2"/>
  <c r="A433" i="2"/>
  <c r="M433" i="2"/>
  <c r="M428" i="2"/>
  <c r="C428" i="2"/>
  <c r="O423" i="2"/>
  <c r="C423" i="2"/>
  <c r="R418" i="2"/>
  <c r="R413" i="2"/>
  <c r="F418" i="2"/>
  <c r="A418" i="2"/>
  <c r="M418" i="2"/>
  <c r="M413" i="2"/>
  <c r="C413" i="2"/>
  <c r="O408" i="2"/>
  <c r="C408" i="2"/>
  <c r="R403" i="2"/>
  <c r="R398" i="2"/>
  <c r="F403" i="2"/>
  <c r="A403" i="2"/>
  <c r="M403" i="2"/>
  <c r="M398" i="2"/>
  <c r="C398" i="2"/>
  <c r="O393" i="2"/>
  <c r="C393" i="2"/>
  <c r="R388" i="2"/>
  <c r="R383" i="2"/>
  <c r="F388" i="2"/>
  <c r="A388" i="2"/>
  <c r="M388" i="2"/>
  <c r="M383" i="2"/>
  <c r="C383" i="2"/>
  <c r="O378" i="2"/>
  <c r="C378" i="2"/>
  <c r="R373" i="2"/>
  <c r="F373" i="2"/>
  <c r="R368" i="2"/>
  <c r="M373" i="2"/>
  <c r="A373" i="2"/>
  <c r="M368" i="2"/>
  <c r="C368" i="2"/>
  <c r="O363" i="2"/>
  <c r="C363" i="2"/>
  <c r="R358" i="2"/>
  <c r="F358" i="2"/>
  <c r="R353" i="2"/>
  <c r="M358" i="2"/>
  <c r="A358" i="2"/>
  <c r="M353" i="2"/>
  <c r="C353" i="2"/>
  <c r="O348" i="2"/>
  <c r="C348" i="2"/>
  <c r="R343" i="2"/>
  <c r="F343" i="2"/>
  <c r="R338" i="2"/>
  <c r="M343" i="2"/>
  <c r="A343" i="2"/>
  <c r="M338" i="2"/>
  <c r="C338" i="2"/>
  <c r="O333" i="2"/>
  <c r="C333" i="2"/>
  <c r="R328" i="2"/>
  <c r="F328" i="2"/>
  <c r="R323" i="2"/>
  <c r="M328" i="2"/>
  <c r="A328" i="2"/>
  <c r="M323" i="2"/>
  <c r="C323" i="2"/>
  <c r="O318" i="2"/>
  <c r="C318" i="2"/>
  <c r="R313" i="2"/>
  <c r="F313" i="2"/>
  <c r="R308" i="2"/>
  <c r="M313" i="2"/>
  <c r="A313" i="2"/>
  <c r="M308" i="2"/>
  <c r="C308" i="2"/>
  <c r="O303" i="2"/>
  <c r="C303" i="2"/>
  <c r="R298" i="2"/>
  <c r="F298" i="2"/>
  <c r="R293" i="2"/>
  <c r="M298" i="2"/>
  <c r="A298" i="2"/>
  <c r="M293" i="2"/>
  <c r="C293" i="2"/>
  <c r="O288" i="2"/>
  <c r="C288" i="2"/>
  <c r="R283" i="2"/>
  <c r="F283" i="2"/>
  <c r="R278" i="2"/>
  <c r="M283" i="2"/>
  <c r="A283" i="2"/>
  <c r="M278" i="2"/>
  <c r="C278" i="2"/>
  <c r="O273" i="2"/>
  <c r="C273" i="2"/>
  <c r="R268" i="2"/>
  <c r="F268" i="2"/>
  <c r="R263" i="2"/>
  <c r="M268" i="2"/>
  <c r="A268" i="2"/>
  <c r="M263" i="2"/>
  <c r="C263" i="2"/>
  <c r="O258" i="2"/>
  <c r="C258" i="2"/>
  <c r="F253" i="2"/>
  <c r="R253" i="2"/>
  <c r="R248" i="2"/>
  <c r="M253" i="2"/>
  <c r="M248" i="2"/>
  <c r="A253" i="2"/>
  <c r="C248" i="2"/>
  <c r="O243" i="2"/>
  <c r="C243" i="2"/>
  <c r="F238" i="2"/>
  <c r="R238" i="2"/>
  <c r="R233" i="2"/>
  <c r="M238" i="2"/>
  <c r="M233" i="2"/>
  <c r="A238" i="2"/>
  <c r="C233" i="2"/>
  <c r="O228" i="2"/>
  <c r="C228" i="2"/>
  <c r="F223" i="2"/>
  <c r="R223" i="2"/>
  <c r="R218" i="2"/>
  <c r="M223" i="2"/>
  <c r="M218" i="2"/>
  <c r="A223" i="2"/>
  <c r="C218" i="2"/>
  <c r="O213" i="2"/>
  <c r="C213" i="2"/>
  <c r="F208" i="2"/>
  <c r="R203" i="2"/>
  <c r="R208" i="2"/>
  <c r="M208" i="2"/>
  <c r="A208" i="2"/>
  <c r="M203" i="2"/>
  <c r="C203" i="2"/>
  <c r="O198" i="2"/>
  <c r="C198" i="2"/>
  <c r="R193" i="2"/>
  <c r="F193" i="2"/>
  <c r="R188" i="2"/>
  <c r="M193" i="2"/>
  <c r="A193" i="2"/>
  <c r="M188" i="2"/>
  <c r="C188" i="2"/>
  <c r="O183" i="2"/>
  <c r="C183" i="2"/>
  <c r="R178" i="2"/>
  <c r="F178" i="2"/>
  <c r="R173" i="2"/>
  <c r="M178" i="2"/>
  <c r="A178" i="2"/>
  <c r="M173" i="2"/>
  <c r="C173" i="2"/>
  <c r="O168" i="2"/>
  <c r="C168" i="2"/>
  <c r="R163" i="2"/>
  <c r="F163" i="2"/>
  <c r="R158" i="2"/>
  <c r="M163" i="2"/>
  <c r="A163" i="2"/>
  <c r="M158" i="2"/>
  <c r="C158" i="2"/>
  <c r="O153" i="2"/>
  <c r="C153" i="2"/>
  <c r="R148" i="2"/>
  <c r="F148" i="2"/>
  <c r="R143" i="2"/>
  <c r="M148" i="2"/>
  <c r="A148" i="2"/>
  <c r="M143" i="2"/>
  <c r="C143" i="2"/>
  <c r="O138" i="2"/>
  <c r="C138" i="2"/>
  <c r="R133" i="2"/>
  <c r="F133" i="2"/>
  <c r="R128" i="2"/>
  <c r="M133" i="2"/>
  <c r="A133" i="2"/>
  <c r="M128" i="2"/>
  <c r="C128" i="2"/>
  <c r="O123" i="2"/>
  <c r="C123" i="2"/>
  <c r="R118" i="2"/>
  <c r="F118" i="2"/>
  <c r="R113" i="2"/>
  <c r="M118" i="2"/>
  <c r="A118" i="2"/>
  <c r="M113" i="2"/>
  <c r="C113" i="2"/>
  <c r="O108" i="2"/>
  <c r="C108" i="2"/>
  <c r="R103" i="2"/>
  <c r="F103" i="2"/>
  <c r="R98" i="2"/>
  <c r="M103" i="2"/>
  <c r="A103" i="2"/>
  <c r="M98" i="2"/>
  <c r="C98" i="2"/>
  <c r="O93" i="2"/>
  <c r="C93" i="2"/>
  <c r="R88" i="2"/>
  <c r="F88" i="2"/>
  <c r="R83" i="2"/>
  <c r="M88" i="2"/>
  <c r="A88" i="2"/>
  <c r="M83" i="2"/>
  <c r="C83" i="2"/>
  <c r="O78" i="2"/>
  <c r="C78" i="2"/>
  <c r="R73" i="2"/>
  <c r="F73" i="2"/>
  <c r="R68" i="2"/>
  <c r="M73" i="2"/>
  <c r="A73" i="2"/>
  <c r="M68" i="2"/>
  <c r="C68" i="2"/>
  <c r="O63" i="2"/>
  <c r="C63" i="2"/>
  <c r="R58" i="2"/>
  <c r="F58" i="2"/>
  <c r="R53" i="2"/>
  <c r="M58" i="2"/>
  <c r="A58" i="2"/>
  <c r="M53" i="2"/>
  <c r="C53" i="2"/>
  <c r="O48" i="2"/>
  <c r="C48" i="2"/>
  <c r="R43" i="2"/>
  <c r="F43" i="2"/>
  <c r="R38" i="2"/>
  <c r="M43" i="2"/>
  <c r="A43" i="2"/>
  <c r="M38" i="2"/>
  <c r="M8" i="2"/>
  <c r="M13" i="2"/>
  <c r="A13" i="2"/>
  <c r="O8" i="2"/>
  <c r="O13" i="2"/>
  <c r="C13" i="2"/>
  <c r="R8" i="2"/>
  <c r="R13" i="2"/>
  <c r="F13" i="2"/>
  <c r="F3" i="2"/>
  <c r="R3" i="2"/>
  <c r="F8" i="2"/>
  <c r="C3" i="2"/>
  <c r="C8" i="2"/>
  <c r="O3" i="2"/>
  <c r="A3" i="2"/>
  <c r="A8" i="2"/>
  <c r="M3" i="2"/>
  <c r="F10" i="3"/>
  <c r="E10" i="3"/>
  <c r="L7" i="3"/>
  <c r="K7" i="3"/>
  <c r="L11" i="3"/>
  <c r="K11" i="3"/>
  <c r="L10" i="3"/>
  <c r="K10" i="3"/>
  <c r="L6" i="3"/>
  <c r="K6" i="3"/>
  <c r="L8" i="3"/>
  <c r="K8" i="3"/>
  <c r="L9" i="3"/>
  <c r="K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愛知県教育委員会</author>
  </authors>
  <commentList>
    <comment ref="R1" authorId="0" shapeId="0" xr:uid="{00000000-0006-0000-0200-000001000000}">
      <text>
        <r>
          <rPr>
            <b/>
            <sz val="9"/>
            <color indexed="81"/>
            <rFont val="MS P ゴシック"/>
            <family val="3"/>
            <charset val="128"/>
          </rPr>
          <t>何も記入しないでください。</t>
        </r>
      </text>
    </comment>
    <comment ref="C6" authorId="1" shapeId="0" xr:uid="{00000000-0006-0000-0200-000002000000}">
      <text>
        <r>
          <rPr>
            <b/>
            <sz val="11"/>
            <color indexed="81"/>
            <rFont val="ＭＳ Ｐゴシック"/>
            <family val="3"/>
            <charset val="128"/>
          </rPr>
          <t>略称でお願いします。
愛知県立や高等学校は省くようお願いします。</t>
        </r>
      </text>
    </comment>
  </commentList>
</comments>
</file>

<file path=xl/sharedStrings.xml><?xml version="1.0" encoding="utf-8"?>
<sst xmlns="http://schemas.openxmlformats.org/spreadsheetml/2006/main" count="1913" uniqueCount="87">
  <si>
    <t>ナンバー</t>
    <phoneticPr fontId="2"/>
  </si>
  <si>
    <t>氏名</t>
    <rPh sb="0" eb="2">
      <t>シメイ</t>
    </rPh>
    <phoneticPr fontId="2"/>
  </si>
  <si>
    <t>出場種目</t>
    <rPh sb="0" eb="2">
      <t>シュツジョウ</t>
    </rPh>
    <rPh sb="2" eb="4">
      <t>シュモク</t>
    </rPh>
    <phoneticPr fontId="2"/>
  </si>
  <si>
    <t>4×100ｍR</t>
    <phoneticPr fontId="2"/>
  </si>
  <si>
    <t>4×400ｍR</t>
    <phoneticPr fontId="2"/>
  </si>
  <si>
    <t>陸上競技大会申込一覧表（男）</t>
    <rPh sb="0" eb="2">
      <t>リクジョウ</t>
    </rPh>
    <rPh sb="2" eb="4">
      <t>キョウギ</t>
    </rPh>
    <rPh sb="4" eb="6">
      <t>タイカイ</t>
    </rPh>
    <rPh sb="6" eb="8">
      <t>モウシコミ</t>
    </rPh>
    <rPh sb="8" eb="10">
      <t>イチラン</t>
    </rPh>
    <rPh sb="10" eb="11">
      <t>ヒョウ</t>
    </rPh>
    <rPh sb="12" eb="13">
      <t>オトコ</t>
    </rPh>
    <phoneticPr fontId="2"/>
  </si>
  <si>
    <t>月</t>
    <rPh sb="0" eb="1">
      <t>ガツ</t>
    </rPh>
    <phoneticPr fontId="2"/>
  </si>
  <si>
    <t>日</t>
    <rPh sb="0" eb="1">
      <t>ニチ</t>
    </rPh>
    <phoneticPr fontId="2"/>
  </si>
  <si>
    <t>大会名</t>
    <rPh sb="0" eb="2">
      <t>タイカイ</t>
    </rPh>
    <rPh sb="2" eb="3">
      <t>メイ</t>
    </rPh>
    <phoneticPr fontId="2"/>
  </si>
  <si>
    <t>大会日</t>
    <rPh sb="0" eb="2">
      <t>タイカイ</t>
    </rPh>
    <rPh sb="2" eb="3">
      <t>ビ</t>
    </rPh>
    <phoneticPr fontId="2"/>
  </si>
  <si>
    <t>連絡先
電話番号</t>
    <rPh sb="0" eb="3">
      <t>レンラクサキ</t>
    </rPh>
    <rPh sb="4" eb="6">
      <t>デンワ</t>
    </rPh>
    <rPh sb="6" eb="8">
      <t>バンゴウ</t>
    </rPh>
    <phoneticPr fontId="2"/>
  </si>
  <si>
    <t>夜間連絡先
電話番号</t>
    <rPh sb="0" eb="2">
      <t>ヤカン</t>
    </rPh>
    <rPh sb="2" eb="5">
      <t>レンラクサキ</t>
    </rPh>
    <rPh sb="6" eb="8">
      <t>デンワ</t>
    </rPh>
    <rPh sb="8" eb="10">
      <t>バンゴウ</t>
    </rPh>
    <phoneticPr fontId="2"/>
  </si>
  <si>
    <t>印</t>
    <rPh sb="0" eb="1">
      <t>イン</t>
    </rPh>
    <phoneticPr fontId="2"/>
  </si>
  <si>
    <t>種目</t>
    <rPh sb="0" eb="2">
      <t>シュモク</t>
    </rPh>
    <phoneticPr fontId="2"/>
  </si>
  <si>
    <t>リレー</t>
    <phoneticPr fontId="2"/>
  </si>
  <si>
    <t>所属団体
(学校名)</t>
    <rPh sb="0" eb="2">
      <t>ショゾク</t>
    </rPh>
    <rPh sb="2" eb="4">
      <t>ダンタイ</t>
    </rPh>
    <rPh sb="6" eb="8">
      <t>ガッコウ</t>
    </rPh>
    <rPh sb="8" eb="9">
      <t>メイ</t>
    </rPh>
    <phoneticPr fontId="2"/>
  </si>
  <si>
    <t>所属団体
住所</t>
    <rPh sb="0" eb="2">
      <t>ショゾク</t>
    </rPh>
    <rPh sb="2" eb="4">
      <t>ダンタイ</t>
    </rPh>
    <rPh sb="5" eb="7">
      <t>ジュウショ</t>
    </rPh>
    <phoneticPr fontId="2"/>
  </si>
  <si>
    <t>個　人</t>
    <rPh sb="0" eb="1">
      <t>コ</t>
    </rPh>
    <rPh sb="2" eb="3">
      <t>ヒト</t>
    </rPh>
    <phoneticPr fontId="2"/>
  </si>
  <si>
    <t>種目</t>
    <rPh sb="0" eb="2">
      <t>シュモク</t>
    </rPh>
    <phoneticPr fontId="2"/>
  </si>
  <si>
    <t>記録</t>
    <rPh sb="0" eb="2">
      <t>キロク</t>
    </rPh>
    <phoneticPr fontId="2"/>
  </si>
  <si>
    <t>ﾅﾝﾊﾞｰ</t>
    <phoneticPr fontId="2"/>
  </si>
  <si>
    <t>氏名</t>
    <rPh sb="0" eb="2">
      <t>シメイ</t>
    </rPh>
    <phoneticPr fontId="2"/>
  </si>
  <si>
    <t>学年</t>
    <rPh sb="0" eb="2">
      <t>ガクネン</t>
    </rPh>
    <phoneticPr fontId="2"/>
  </si>
  <si>
    <t>所属(校名)</t>
    <rPh sb="0" eb="2">
      <t>ショゾク</t>
    </rPh>
    <rPh sb="3" eb="4">
      <t>コウ</t>
    </rPh>
    <rPh sb="4" eb="5">
      <t>メイ</t>
    </rPh>
    <phoneticPr fontId="2"/>
  </si>
  <si>
    <t>ﾅﾝﾊﾞｰ</t>
  </si>
  <si>
    <t>ﾅﾝﾊﾞｰ</t>
    <phoneticPr fontId="2"/>
  </si>
  <si>
    <t>氏名</t>
    <rPh sb="0" eb="2">
      <t>シメイ</t>
    </rPh>
    <phoneticPr fontId="2"/>
  </si>
  <si>
    <t>学年</t>
    <rPh sb="0" eb="2">
      <t>ガクネン</t>
    </rPh>
    <phoneticPr fontId="2"/>
  </si>
  <si>
    <t>記録</t>
    <rPh sb="0" eb="2">
      <t>キロク</t>
    </rPh>
    <phoneticPr fontId="2"/>
  </si>
  <si>
    <t>所属団体</t>
    <rPh sb="0" eb="2">
      <t>ショゾク</t>
    </rPh>
    <rPh sb="2" eb="4">
      <t>ダンタイ</t>
    </rPh>
    <phoneticPr fontId="2"/>
  </si>
  <si>
    <t>学年</t>
    <rPh sb="0" eb="2">
      <t>ガクネン</t>
    </rPh>
    <phoneticPr fontId="2"/>
  </si>
  <si>
    <t>氏名</t>
    <phoneticPr fontId="2"/>
  </si>
  <si>
    <t>4X100mR</t>
    <phoneticPr fontId="2"/>
  </si>
  <si>
    <t>4X400mR</t>
    <phoneticPr fontId="2"/>
  </si>
  <si>
    <t>○</t>
    <phoneticPr fontId="2"/>
  </si>
  <si>
    <t>A</t>
    <phoneticPr fontId="2"/>
  </si>
  <si>
    <t>B</t>
    <phoneticPr fontId="2"/>
  </si>
  <si>
    <t>C</t>
    <phoneticPr fontId="2"/>
  </si>
  <si>
    <t>D</t>
    <phoneticPr fontId="2"/>
  </si>
  <si>
    <t>E</t>
    <phoneticPr fontId="2"/>
  </si>
  <si>
    <t>F</t>
    <phoneticPr fontId="2"/>
  </si>
  <si>
    <t>尾張地区申し込みファイル入力方法</t>
    <rPh sb="0" eb="2">
      <t>オワリ</t>
    </rPh>
    <rPh sb="2" eb="4">
      <t>チク</t>
    </rPh>
    <rPh sb="4" eb="5">
      <t>モウ</t>
    </rPh>
    <rPh sb="6" eb="7">
      <t>コ</t>
    </rPh>
    <rPh sb="12" eb="14">
      <t>ニュウリョク</t>
    </rPh>
    <rPh sb="14" eb="16">
      <t>ホウホウ</t>
    </rPh>
    <phoneticPr fontId="2"/>
  </si>
  <si>
    <t>１．初期設定</t>
    <rPh sb="2" eb="4">
      <t>ショキ</t>
    </rPh>
    <rPh sb="4" eb="6">
      <t>セッテイ</t>
    </rPh>
    <phoneticPr fontId="2"/>
  </si>
  <si>
    <t>　②出場種目の上段に種目名を、下段に最高記録を直接入力する。</t>
    <rPh sb="2" eb="4">
      <t>シュツジョウ</t>
    </rPh>
    <rPh sb="4" eb="6">
      <t>シュモク</t>
    </rPh>
    <rPh sb="7" eb="9">
      <t>ジョウダン</t>
    </rPh>
    <rPh sb="10" eb="12">
      <t>シュモク</t>
    </rPh>
    <rPh sb="12" eb="13">
      <t>メイ</t>
    </rPh>
    <rPh sb="15" eb="17">
      <t>ゲダン</t>
    </rPh>
    <rPh sb="18" eb="20">
      <t>サイコウ</t>
    </rPh>
    <rPh sb="20" eb="22">
      <t>キロク</t>
    </rPh>
    <rPh sb="23" eb="25">
      <t>チョクセツ</t>
    </rPh>
    <rPh sb="25" eb="27">
      <t>ニュウリョク</t>
    </rPh>
    <phoneticPr fontId="2"/>
  </si>
  <si>
    <t>　　※記録の入力について</t>
    <rPh sb="3" eb="5">
      <t>キロク</t>
    </rPh>
    <rPh sb="6" eb="8">
      <t>ニュウリョク</t>
    </rPh>
    <phoneticPr fontId="2"/>
  </si>
  <si>
    <t>２．選手データ・個人種目の入力</t>
    <rPh sb="2" eb="4">
      <t>センシュ</t>
    </rPh>
    <rPh sb="8" eb="10">
      <t>コジン</t>
    </rPh>
    <rPh sb="10" eb="12">
      <t>シュモク</t>
    </rPh>
    <rPh sb="13" eb="15">
      <t>ニュウリョク</t>
    </rPh>
    <phoneticPr fontId="2"/>
  </si>
  <si>
    <t>３．リレーの入力</t>
    <rPh sb="6" eb="8">
      <t>ニュウリョク</t>
    </rPh>
    <phoneticPr fontId="2"/>
  </si>
  <si>
    <t>　　※所属団体の入力は、略称でお願いします。愛知県立や高等学校は省くこと。</t>
    <rPh sb="3" eb="5">
      <t>ショゾク</t>
    </rPh>
    <rPh sb="5" eb="7">
      <t>ダンタイ</t>
    </rPh>
    <rPh sb="8" eb="10">
      <t>ニュウリョク</t>
    </rPh>
    <phoneticPr fontId="2"/>
  </si>
  <si>
    <t>４．参加種目数・参加料について</t>
    <rPh sb="2" eb="4">
      <t>サンカ</t>
    </rPh>
    <rPh sb="4" eb="6">
      <t>シュモク</t>
    </rPh>
    <rPh sb="6" eb="7">
      <t>スウ</t>
    </rPh>
    <rPh sb="8" eb="11">
      <t>サンカリョウ</t>
    </rPh>
    <phoneticPr fontId="2"/>
  </si>
  <si>
    <t>一覧表(男子)シートに入力することで個人の個票とリレーの個票を作成することができます。</t>
    <rPh sb="0" eb="2">
      <t>イチラン</t>
    </rPh>
    <rPh sb="2" eb="3">
      <t>ヒョウ</t>
    </rPh>
    <rPh sb="4" eb="6">
      <t>ダンシ</t>
    </rPh>
    <rPh sb="11" eb="13">
      <t>ニュウリョク</t>
    </rPh>
    <rPh sb="18" eb="20">
      <t>コジン</t>
    </rPh>
    <rPh sb="21" eb="22">
      <t>コ</t>
    </rPh>
    <rPh sb="22" eb="23">
      <t>ヒョウ</t>
    </rPh>
    <rPh sb="28" eb="30">
      <t>コヒョウ</t>
    </rPh>
    <rPh sb="31" eb="33">
      <t>サクセイ</t>
    </rPh>
    <phoneticPr fontId="2"/>
  </si>
  <si>
    <t>　　　・トラックは「11秒22　→11.22」など「．」で入力してください。</t>
    <rPh sb="12" eb="13">
      <t>ビョウ</t>
    </rPh>
    <rPh sb="29" eb="31">
      <t>ニュウリョク</t>
    </rPh>
    <phoneticPr fontId="2"/>
  </si>
  <si>
    <t>　　　・フィールドは「9m88　→9m88」など「m」で入力してください。</t>
    <rPh sb="28" eb="30">
      <t>ニュウリョク</t>
    </rPh>
    <phoneticPr fontId="2"/>
  </si>
  <si>
    <t>５．印刷について</t>
    <rPh sb="2" eb="4">
      <t>インサツ</t>
    </rPh>
    <phoneticPr fontId="2"/>
  </si>
  <si>
    <t>　　※印刷プレビューなどで確認してから印刷をすること。</t>
    <rPh sb="3" eb="5">
      <t>インサツ</t>
    </rPh>
    <rPh sb="13" eb="15">
      <t>カクニン</t>
    </rPh>
    <rPh sb="19" eb="21">
      <t>インサツ</t>
    </rPh>
    <phoneticPr fontId="2"/>
  </si>
  <si>
    <t>　　　いきなり印刷ボタンを押すと余分な部分まで印刷されてしまいます。</t>
    <rPh sb="7" eb="9">
      <t>インサツ</t>
    </rPh>
    <rPh sb="13" eb="14">
      <t>オ</t>
    </rPh>
    <rPh sb="16" eb="18">
      <t>ヨブン</t>
    </rPh>
    <rPh sb="19" eb="21">
      <t>ブブン</t>
    </rPh>
    <rPh sb="23" eb="25">
      <t>インサツ</t>
    </rPh>
    <phoneticPr fontId="2"/>
  </si>
  <si>
    <t>男子　4X100mR</t>
    <rPh sb="0" eb="2">
      <t>ダンシ</t>
    </rPh>
    <phoneticPr fontId="2"/>
  </si>
  <si>
    <t>男子　4X400mR</t>
    <rPh sb="0" eb="2">
      <t>ダンシ</t>
    </rPh>
    <phoneticPr fontId="2"/>
  </si>
  <si>
    <t>　・個人での参加種目数とリレーの参加チーム数を直接入力する。</t>
    <rPh sb="2" eb="4">
      <t>コジン</t>
    </rPh>
    <rPh sb="6" eb="8">
      <t>サンカ</t>
    </rPh>
    <rPh sb="8" eb="10">
      <t>シュモク</t>
    </rPh>
    <rPh sb="10" eb="11">
      <t>スウ</t>
    </rPh>
    <rPh sb="16" eb="18">
      <t>サンカ</t>
    </rPh>
    <rPh sb="21" eb="22">
      <t>スウ</t>
    </rPh>
    <rPh sb="23" eb="25">
      <t>チョクセツ</t>
    </rPh>
    <rPh sb="25" eb="27">
      <t>ニュウリョク</t>
    </rPh>
    <phoneticPr fontId="2"/>
  </si>
  <si>
    <t>　　　★「．」および「ｍ」については半角で入力してください。</t>
    <rPh sb="18" eb="20">
      <t>ハンカク</t>
    </rPh>
    <rPh sb="21" eb="23">
      <t>ニュウリョク</t>
    </rPh>
    <phoneticPr fontId="2"/>
  </si>
  <si>
    <t>　　※記録の入力については個人種目の入力方法と同様です。</t>
    <rPh sb="3" eb="5">
      <t>キロク</t>
    </rPh>
    <rPh sb="6" eb="8">
      <t>ニュウリョク</t>
    </rPh>
    <rPh sb="13" eb="15">
      <t>コジン</t>
    </rPh>
    <rPh sb="15" eb="17">
      <t>シュモク</t>
    </rPh>
    <rPh sb="18" eb="20">
      <t>ニュウリョク</t>
    </rPh>
    <rPh sb="20" eb="22">
      <t>ホウホウ</t>
    </rPh>
    <rPh sb="23" eb="25">
      <t>ドウヨウ</t>
    </rPh>
    <phoneticPr fontId="2"/>
  </si>
  <si>
    <t>　　 女子の一覧表と個票についてはマーカーで線を引いて下さい。</t>
    <rPh sb="3" eb="5">
      <t>ジョシ</t>
    </rPh>
    <rPh sb="6" eb="9">
      <t>イチランヒョウ</t>
    </rPh>
    <rPh sb="10" eb="12">
      <t>コヒョウ</t>
    </rPh>
    <rPh sb="22" eb="23">
      <t>セン</t>
    </rPh>
    <rPh sb="24" eb="25">
      <t>ヒ</t>
    </rPh>
    <rPh sb="27" eb="28">
      <t>クダ</t>
    </rPh>
    <phoneticPr fontId="2"/>
  </si>
  <si>
    <t>　 ◇一覧表と個票の男女区別を以下の方法でお願いします。</t>
    <rPh sb="3" eb="6">
      <t>イチランヒョウ</t>
    </rPh>
    <rPh sb="7" eb="8">
      <t>コ</t>
    </rPh>
    <rPh sb="8" eb="9">
      <t>ヒョウ</t>
    </rPh>
    <rPh sb="10" eb="12">
      <t>ダンジョ</t>
    </rPh>
    <rPh sb="12" eb="14">
      <t>クベツ</t>
    </rPh>
    <rPh sb="15" eb="17">
      <t>イカ</t>
    </rPh>
    <rPh sb="18" eb="20">
      <t>ホウホウ</t>
    </rPh>
    <rPh sb="22" eb="23">
      <t>ネガ</t>
    </rPh>
    <phoneticPr fontId="2"/>
  </si>
  <si>
    <t>　　 ※個票については種目にマーカーすること。</t>
    <rPh sb="4" eb="6">
      <t>コヒョウ</t>
    </rPh>
    <rPh sb="11" eb="13">
      <t>シュモク</t>
    </rPh>
    <phoneticPr fontId="2"/>
  </si>
  <si>
    <t>最大１００人まで申し込むことが可能です。</t>
    <rPh sb="0" eb="2">
      <t>サイダイ</t>
    </rPh>
    <rPh sb="5" eb="6">
      <t>ニン</t>
    </rPh>
    <rPh sb="8" eb="9">
      <t>モウ</t>
    </rPh>
    <rPh sb="10" eb="11">
      <t>コ</t>
    </rPh>
    <rPh sb="15" eb="17">
      <t>カノウ</t>
    </rPh>
    <phoneticPr fontId="2"/>
  </si>
  <si>
    <r>
      <rPr>
        <sz val="11"/>
        <color rgb="FFFF0000"/>
        <rFont val="ＭＳ 明朝"/>
        <family val="1"/>
        <charset val="128"/>
      </rPr>
      <t>　</t>
    </r>
    <r>
      <rPr>
        <b/>
        <sz val="11"/>
        <color rgb="FFFF0000"/>
        <rFont val="ＭＳ 明朝"/>
        <family val="1"/>
        <charset val="128"/>
      </rPr>
      <t>①ゼッケンナンバー・氏名・年齢又は学年を「選手名簿シート」に貼り付けか入力する。</t>
    </r>
    <rPh sb="11" eb="13">
      <t>シメイ</t>
    </rPh>
    <rPh sb="14" eb="16">
      <t>ネンレイ</t>
    </rPh>
    <rPh sb="16" eb="17">
      <t>マタ</t>
    </rPh>
    <rPh sb="18" eb="20">
      <t>ガクネン</t>
    </rPh>
    <rPh sb="22" eb="24">
      <t>センシュ</t>
    </rPh>
    <rPh sb="24" eb="26">
      <t>メイボ</t>
    </rPh>
    <rPh sb="31" eb="32">
      <t>ハ</t>
    </rPh>
    <rPh sb="33" eb="34">
      <t>ツ</t>
    </rPh>
    <rPh sb="36" eb="38">
      <t>ニュウリョク</t>
    </rPh>
    <phoneticPr fontId="2"/>
  </si>
  <si>
    <r>
      <rPr>
        <sz val="11"/>
        <color rgb="FFFF0000"/>
        <rFont val="ＭＳ 明朝"/>
        <family val="1"/>
        <charset val="128"/>
      </rPr>
      <t>　　</t>
    </r>
    <r>
      <rPr>
        <b/>
        <sz val="11"/>
        <color rgb="FFFF0000"/>
        <rFont val="ＭＳ 明朝"/>
        <family val="1"/>
        <charset val="128"/>
      </rPr>
      <t>※貼り付けるデータは出場する選手のみにしてください。</t>
    </r>
    <rPh sb="3" eb="4">
      <t>ハ</t>
    </rPh>
    <rPh sb="5" eb="6">
      <t>ツ</t>
    </rPh>
    <rPh sb="12" eb="14">
      <t>シュツジョウ</t>
    </rPh>
    <rPh sb="16" eb="18">
      <t>センシュ</t>
    </rPh>
    <phoneticPr fontId="2"/>
  </si>
  <si>
    <t>ﾌﾟﾛｸﾞﾗﾑ予約数</t>
    <rPh sb="7" eb="10">
      <t>ヨヤクスウ</t>
    </rPh>
    <phoneticPr fontId="2"/>
  </si>
  <si>
    <t>合計金額</t>
    <rPh sb="0" eb="2">
      <t>ゴウケイ</t>
    </rPh>
    <rPh sb="2" eb="4">
      <t>キンガク</t>
    </rPh>
    <phoneticPr fontId="2"/>
  </si>
  <si>
    <t>円</t>
    <rPh sb="0" eb="1">
      <t>エン</t>
    </rPh>
    <phoneticPr fontId="2"/>
  </si>
  <si>
    <t>×</t>
    <phoneticPr fontId="2"/>
  </si>
  <si>
    <t>＝</t>
    <phoneticPr fontId="2"/>
  </si>
  <si>
    <t>種目</t>
    <rPh sb="0" eb="2">
      <t>シュモク</t>
    </rPh>
    <phoneticPr fontId="2"/>
  </si>
  <si>
    <t>冊</t>
    <rPh sb="0" eb="1">
      <t>サツ</t>
    </rPh>
    <phoneticPr fontId="2"/>
  </si>
  <si>
    <t>　※種目・リレー・合計金額は自動的に計算されます。</t>
    <rPh sb="2" eb="4">
      <t>シュモク</t>
    </rPh>
    <rPh sb="9" eb="11">
      <t>ゴウケイ</t>
    </rPh>
    <rPh sb="11" eb="13">
      <t>キンガク</t>
    </rPh>
    <rPh sb="14" eb="17">
      <t>ジドウテキ</t>
    </rPh>
    <rPh sb="18" eb="20">
      <t>ケイサン</t>
    </rPh>
    <phoneticPr fontId="2"/>
  </si>
  <si>
    <t>　・プログラムの必要注文部数を入力する。</t>
    <rPh sb="8" eb="10">
      <t>ヒツヨウ</t>
    </rPh>
    <rPh sb="10" eb="12">
      <t>チュウモン</t>
    </rPh>
    <rPh sb="12" eb="14">
      <t>ブスウ</t>
    </rPh>
    <rPh sb="15" eb="17">
      <t>ニュウリョク</t>
    </rPh>
    <phoneticPr fontId="2"/>
  </si>
  <si>
    <t>G</t>
    <phoneticPr fontId="2"/>
  </si>
  <si>
    <t>　①所属団体・住所・連絡先・夜間連絡先を直接入力する。</t>
    <rPh sb="2" eb="4">
      <t>ショゾク</t>
    </rPh>
    <rPh sb="4" eb="6">
      <t>ダンタイ</t>
    </rPh>
    <rPh sb="7" eb="9">
      <t>ジュウショ</t>
    </rPh>
    <rPh sb="10" eb="13">
      <t>レンラクサキ</t>
    </rPh>
    <rPh sb="14" eb="16">
      <t>ヤカン</t>
    </rPh>
    <rPh sb="16" eb="19">
      <t>レンラクサキ</t>
    </rPh>
    <rPh sb="20" eb="22">
      <t>チョクセツ</t>
    </rPh>
    <rPh sb="22" eb="24">
      <t>ニュウリョク</t>
    </rPh>
    <phoneticPr fontId="2"/>
  </si>
  <si>
    <t>　 ※所属団体の入力は、○○高、○○中の入力で！！</t>
    <rPh sb="3" eb="5">
      <t>ショゾク</t>
    </rPh>
    <rPh sb="5" eb="7">
      <t>ダンタイ</t>
    </rPh>
    <rPh sb="8" eb="10">
      <t>ニュウリョク</t>
    </rPh>
    <rPh sb="14" eb="15">
      <t>コウ</t>
    </rPh>
    <rPh sb="18" eb="19">
      <t>チュウ</t>
    </rPh>
    <rPh sb="20" eb="22">
      <t>ニュウリョク</t>
    </rPh>
    <phoneticPr fontId="2"/>
  </si>
  <si>
    <t>以下の手順に従って「一覧表(男子)シート」にデータを入力してください。</t>
    <rPh sb="0" eb="2">
      <t>イカ</t>
    </rPh>
    <rPh sb="3" eb="5">
      <t>テジュン</t>
    </rPh>
    <rPh sb="6" eb="7">
      <t>シタガ</t>
    </rPh>
    <rPh sb="26" eb="28">
      <t>ニュウリョク</t>
    </rPh>
    <phoneticPr fontId="2"/>
  </si>
  <si>
    <t>　・リレーの記録については、リレー(男子)シートに直接入力してください。</t>
    <rPh sb="6" eb="8">
      <t>キロク</t>
    </rPh>
    <rPh sb="25" eb="27">
      <t>チョクセツ</t>
    </rPh>
    <rPh sb="27" eb="29">
      <t>ニュウリョク</t>
    </rPh>
    <phoneticPr fontId="2"/>
  </si>
  <si>
    <t>　・一覧表(男子)、個票(男子)、リレー(男子)の必要なページのみ印刷する。</t>
    <rPh sb="2" eb="5">
      <t>イチランヒョウ</t>
    </rPh>
    <rPh sb="10" eb="12">
      <t>コヒョウ</t>
    </rPh>
    <rPh sb="25" eb="27">
      <t>ヒツヨウ</t>
    </rPh>
    <rPh sb="33" eb="35">
      <t>インサツ</t>
    </rPh>
    <phoneticPr fontId="2"/>
  </si>
  <si>
    <t>(土)</t>
    <rPh sb="1" eb="2">
      <t>ツチ</t>
    </rPh>
    <phoneticPr fontId="2"/>
  </si>
  <si>
    <t>(日)</t>
    <rPh sb="1" eb="2">
      <t>ニチ</t>
    </rPh>
    <phoneticPr fontId="2"/>
  </si>
  <si>
    <t>第６８回尾張陸上競技選手権大会</t>
    <rPh sb="0" eb="1">
      <t>ダイ</t>
    </rPh>
    <rPh sb="3" eb="4">
      <t>カイ</t>
    </rPh>
    <rPh sb="4" eb="6">
      <t>オワリ</t>
    </rPh>
    <rPh sb="6" eb="8">
      <t>リクジョウ</t>
    </rPh>
    <rPh sb="8" eb="10">
      <t>キョウギ</t>
    </rPh>
    <rPh sb="10" eb="13">
      <t>センシュケン</t>
    </rPh>
    <rPh sb="13" eb="15">
      <t>タイカイ</t>
    </rPh>
    <phoneticPr fontId="2"/>
  </si>
  <si>
    <t>　※個票は切り離してください。</t>
    <rPh sb="2" eb="3">
      <t>コ</t>
    </rPh>
    <rPh sb="3" eb="4">
      <t>ヒョウ</t>
    </rPh>
    <rPh sb="5" eb="6">
      <t>キ</t>
    </rPh>
    <rPh sb="7" eb="8">
      <t>ハナ</t>
    </rPh>
    <phoneticPr fontId="2"/>
  </si>
  <si>
    <t>　・出場者に「○」をプルダウンメニューから選択してください。</t>
    <rPh sb="2" eb="5">
      <t>シュツジョウシャ</t>
    </rPh>
    <rPh sb="21" eb="23">
      <t>センタク</t>
    </rPh>
    <phoneticPr fontId="2"/>
  </si>
  <si>
    <t>　★一覧表・個票（個人種目・リレー）を期日までに郵送すること。</t>
    <rPh sb="2" eb="4">
      <t>イチラン</t>
    </rPh>
    <rPh sb="4" eb="5">
      <t>ヒョウ</t>
    </rPh>
    <rPh sb="6" eb="8">
      <t>コヒョウ</t>
    </rPh>
    <rPh sb="9" eb="11">
      <t>コジン</t>
    </rPh>
    <rPh sb="11" eb="13">
      <t>シュモク</t>
    </rPh>
    <rPh sb="19" eb="21">
      <t>キジツ</t>
    </rPh>
    <rPh sb="24" eb="26">
      <t>ユウソウ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</si>
</sst>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0_ "/>
    <numFmt numFmtId="177" formatCode="0.00_);[Red]\(0.00\)"/>
  </numFmts>
  <fonts count="20">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2"/>
      <color theme="1"/>
      <name val="ＭＳ 明朝"/>
      <family val="1"/>
      <charset val="128"/>
    </font>
    <font>
      <sz val="14"/>
      <color theme="1"/>
      <name val="ＭＳ 明朝"/>
      <family val="1"/>
      <charset val="128"/>
    </font>
    <font>
      <sz val="16"/>
      <color theme="1"/>
      <name val="ＭＳ 明朝"/>
      <family val="1"/>
      <charset val="128"/>
    </font>
    <font>
      <b/>
      <sz val="11"/>
      <color indexed="81"/>
      <name val="ＭＳ Ｐゴシック"/>
      <family val="3"/>
      <charset val="128"/>
    </font>
    <font>
      <sz val="11"/>
      <name val="ＭＳ Ｐゴシック"/>
      <family val="3"/>
      <charset val="128"/>
    </font>
    <font>
      <sz val="11"/>
      <color rgb="FF000000"/>
      <name val="Ｍｓ 明朝"/>
      <family val="1"/>
      <charset val="128"/>
    </font>
    <font>
      <sz val="12"/>
      <color rgb="FF000000"/>
      <name val="Ｍｓ 明朝"/>
      <family val="1"/>
      <charset val="128"/>
    </font>
    <font>
      <sz val="11"/>
      <color theme="1"/>
      <name val="ＭＳ Ｐゴシック"/>
      <family val="2"/>
      <charset val="128"/>
      <scheme val="minor"/>
    </font>
    <font>
      <sz val="18"/>
      <color theme="1"/>
      <name val="ＭＳ 明朝"/>
      <family val="1"/>
      <charset val="128"/>
    </font>
    <font>
      <b/>
      <sz val="9"/>
      <color indexed="81"/>
      <name val="MS P ゴシック"/>
      <family val="3"/>
      <charset val="128"/>
    </font>
    <font>
      <b/>
      <sz val="12"/>
      <color theme="1"/>
      <name val="ＭＳ 明朝"/>
      <family val="1"/>
      <charset val="128"/>
    </font>
    <font>
      <b/>
      <sz val="11"/>
      <color rgb="FFFF0000"/>
      <name val="ＭＳ 明朝"/>
      <family val="1"/>
      <charset val="128"/>
    </font>
    <font>
      <sz val="11"/>
      <color rgb="FFFF0000"/>
      <name val="ＭＳ 明朝"/>
      <family val="1"/>
      <charset val="128"/>
    </font>
    <font>
      <b/>
      <sz val="11"/>
      <color theme="1"/>
      <name val="ＭＳ 明朝"/>
      <family val="1"/>
      <charset val="128"/>
    </font>
    <font>
      <b/>
      <sz val="16"/>
      <color rgb="FFFF0000"/>
      <name val="ＭＳ 明朝"/>
      <family val="1"/>
      <charset val="128"/>
    </font>
    <font>
      <b/>
      <sz val="14"/>
      <color theme="1"/>
      <name val="ＭＳ 明朝"/>
      <family val="1"/>
      <charset val="128"/>
    </font>
    <font>
      <b/>
      <sz val="28"/>
      <color rgb="FFFF0000"/>
      <name val="ＭＳ 明朝"/>
      <family val="1"/>
      <charset val="128"/>
    </font>
  </fonts>
  <fills count="2">
    <fill>
      <patternFill patternType="none"/>
    </fill>
    <fill>
      <patternFill patternType="gray125"/>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medium">
        <color indexed="64"/>
      </top>
      <bottom style="dotted">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auto="1"/>
      </right>
      <top/>
      <bottom/>
      <diagonal/>
    </border>
    <border>
      <left/>
      <right/>
      <top/>
      <bottom style="dotted">
        <color auto="1"/>
      </bottom>
      <diagonal/>
    </border>
    <border>
      <left/>
      <right style="dotted">
        <color auto="1"/>
      </right>
      <top/>
      <bottom style="dotted">
        <color auto="1"/>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right style="dotted">
        <color indexed="64"/>
      </right>
      <top style="medium">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dotted">
        <color indexed="64"/>
      </left>
      <right/>
      <top/>
      <bottom style="medium">
        <color indexed="64"/>
      </bottom>
      <diagonal/>
    </border>
    <border>
      <left style="dotted">
        <color indexed="64"/>
      </left>
      <right/>
      <top style="medium">
        <color indexed="64"/>
      </top>
      <bottom style="medium">
        <color indexed="64"/>
      </bottom>
      <diagonal/>
    </border>
    <border>
      <left style="dotted">
        <color auto="1"/>
      </left>
      <right/>
      <top/>
      <bottom/>
      <diagonal/>
    </border>
    <border>
      <left style="dotted">
        <color auto="1"/>
      </left>
      <right/>
      <top/>
      <bottom style="dotted">
        <color auto="1"/>
      </bottom>
      <diagonal/>
    </border>
    <border>
      <left/>
      <right style="medium">
        <color indexed="64"/>
      </right>
      <top style="medium">
        <color indexed="64"/>
      </top>
      <bottom/>
      <diagonal/>
    </border>
    <border>
      <left style="thin">
        <color rgb="FF000000"/>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medium">
        <color indexed="64"/>
      </top>
      <bottom style="medium">
        <color indexed="64"/>
      </bottom>
      <diagonal/>
    </border>
    <border>
      <left style="thick">
        <color indexed="64"/>
      </left>
      <right/>
      <top/>
      <bottom/>
      <diagonal/>
    </border>
    <border>
      <left/>
      <right style="thick">
        <color indexed="64"/>
      </right>
      <top/>
      <bottom/>
      <diagonal/>
    </border>
    <border>
      <left/>
      <right style="dotted">
        <color auto="1"/>
      </right>
      <top style="dotted">
        <color auto="1"/>
      </top>
      <bottom/>
      <diagonal/>
    </border>
    <border>
      <left/>
      <right/>
      <top style="dotted">
        <color auto="1"/>
      </top>
      <bottom/>
      <diagonal/>
    </border>
    <border>
      <left style="dotted">
        <color auto="1"/>
      </left>
      <right/>
      <top style="dotted">
        <color auto="1"/>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style="thin">
        <color indexed="64"/>
      </right>
      <top/>
      <bottom style="thick">
        <color indexed="64"/>
      </bottom>
      <diagonal/>
    </border>
    <border>
      <left style="thin">
        <color indexed="64"/>
      </left>
      <right/>
      <top/>
      <bottom style="thick">
        <color indexed="64"/>
      </bottom>
      <diagonal/>
    </border>
    <border>
      <left style="dotted">
        <color indexed="64"/>
      </left>
      <right style="dotted">
        <color indexed="64"/>
      </right>
      <top style="thick">
        <color indexed="64"/>
      </top>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thick">
        <color indexed="64"/>
      </bottom>
      <diagonal/>
    </border>
  </borders>
  <cellStyleXfs count="3">
    <xf numFmtId="0" fontId="0" fillId="0" borderId="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cellStyleXfs>
  <cellXfs count="231">
    <xf numFmtId="0" fontId="0" fillId="0" borderId="0" xfId="0">
      <alignment vertical="center"/>
    </xf>
    <xf numFmtId="0" fontId="1" fillId="0" borderId="0" xfId="0" applyFont="1">
      <alignment vertical="center"/>
    </xf>
    <xf numFmtId="0" fontId="5" fillId="0" borderId="0" xfId="0" applyFont="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Alignment="1">
      <alignment horizontal="center" vertical="center"/>
    </xf>
    <xf numFmtId="0" fontId="0" fillId="0" borderId="0" xfId="0" applyAlignment="1">
      <alignment vertical="center"/>
    </xf>
    <xf numFmtId="0" fontId="1" fillId="0" borderId="39" xfId="0" applyFont="1" applyBorder="1" applyAlignment="1">
      <alignmen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1" fillId="0" borderId="40" xfId="0" applyFont="1" applyBorder="1" applyAlignment="1">
      <alignment vertical="center" shrinkToFit="1"/>
    </xf>
    <xf numFmtId="0" fontId="1" fillId="0" borderId="41" xfId="0" applyFont="1" applyBorder="1" applyAlignment="1">
      <alignment vertical="center" shrinkToFit="1"/>
    </xf>
    <xf numFmtId="176" fontId="0" fillId="0" borderId="0" xfId="0" applyNumberFormat="1">
      <alignment vertical="center"/>
    </xf>
    <xf numFmtId="0" fontId="1" fillId="0" borderId="1" xfId="0" applyFont="1" applyBorder="1" applyAlignment="1">
      <alignment horizontal="center" vertical="center"/>
    </xf>
    <xf numFmtId="0" fontId="8" fillId="0" borderId="1" xfId="0" applyFont="1" applyFill="1" applyBorder="1" applyAlignment="1">
      <alignment vertical="center"/>
    </xf>
    <xf numFmtId="0" fontId="8"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shrinkToFit="1"/>
    </xf>
    <xf numFmtId="0" fontId="0" fillId="0" borderId="29" xfId="0" applyBorder="1">
      <alignment vertical="center"/>
    </xf>
    <xf numFmtId="0" fontId="0" fillId="0" borderId="0" xfId="0" applyBorder="1">
      <alignment vertical="center"/>
    </xf>
    <xf numFmtId="0" fontId="0" fillId="0" borderId="34" xfId="0" applyBorder="1">
      <alignment vertical="center"/>
    </xf>
    <xf numFmtId="0" fontId="0" fillId="0" borderId="37" xfId="0" applyBorder="1">
      <alignment vertical="center"/>
    </xf>
    <xf numFmtId="0" fontId="0" fillId="0" borderId="0" xfId="0" applyAlignment="1">
      <alignment horizontal="center" vertical="center"/>
    </xf>
    <xf numFmtId="0" fontId="0" fillId="0" borderId="17" xfId="0" applyBorder="1" applyAlignment="1">
      <alignment horizontal="center" vertical="center"/>
    </xf>
    <xf numFmtId="0" fontId="1" fillId="0" borderId="1" xfId="0" applyFont="1" applyBorder="1" applyAlignment="1">
      <alignment horizontal="center" vertical="center"/>
    </xf>
    <xf numFmtId="0" fontId="0" fillId="0" borderId="18" xfId="0" applyBorder="1" applyAlignment="1">
      <alignment horizontal="center" vertical="center"/>
    </xf>
    <xf numFmtId="0" fontId="0" fillId="0" borderId="0" xfId="0" applyFill="1" applyBorder="1">
      <alignment vertical="center"/>
    </xf>
    <xf numFmtId="0" fontId="0" fillId="0" borderId="46" xfId="0" applyFill="1" applyBorder="1">
      <alignment vertical="center"/>
    </xf>
    <xf numFmtId="0" fontId="0" fillId="0" borderId="39" xfId="0" applyFill="1" applyBorder="1">
      <alignment vertical="center"/>
    </xf>
    <xf numFmtId="0" fontId="0" fillId="0" borderId="47" xfId="0" applyFill="1" applyBorder="1">
      <alignment vertical="center"/>
    </xf>
    <xf numFmtId="0" fontId="0" fillId="0" borderId="37" xfId="0" applyFill="1" applyBorder="1">
      <alignment vertical="center"/>
    </xf>
    <xf numFmtId="0" fontId="0" fillId="0" borderId="48" xfId="0" applyBorder="1">
      <alignment vertical="center"/>
    </xf>
    <xf numFmtId="0" fontId="0" fillId="0" borderId="49" xfId="0" applyBorder="1" applyAlignment="1">
      <alignment horizontal="center" vertical="center"/>
    </xf>
    <xf numFmtId="0" fontId="0" fillId="0" borderId="45" xfId="0"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1" fillId="0" borderId="0" xfId="0" applyFont="1" applyBorder="1" applyAlignment="1">
      <alignment horizontal="center" vertical="center"/>
    </xf>
    <xf numFmtId="0" fontId="1" fillId="0" borderId="50" xfId="0" applyFont="1" applyBorder="1">
      <alignment vertical="center"/>
    </xf>
    <xf numFmtId="0" fontId="1" fillId="0" borderId="40" xfId="0" applyFont="1" applyBorder="1">
      <alignment vertical="center"/>
    </xf>
    <xf numFmtId="0" fontId="1" fillId="0" borderId="51" xfId="0" applyFont="1" applyBorder="1">
      <alignment vertical="center"/>
    </xf>
    <xf numFmtId="0" fontId="0" fillId="0" borderId="0" xfId="0" applyBorder="1" applyAlignment="1">
      <alignment horizontal="center" vertical="center"/>
    </xf>
    <xf numFmtId="0" fontId="0" fillId="0" borderId="46" xfId="0" applyFill="1" applyBorder="1" applyAlignment="1">
      <alignment horizontal="center" vertical="center"/>
    </xf>
    <xf numFmtId="0" fontId="0" fillId="0" borderId="39" xfId="0" applyFill="1" applyBorder="1" applyAlignment="1">
      <alignment horizontal="center" vertical="center"/>
    </xf>
    <xf numFmtId="0" fontId="0" fillId="0" borderId="48" xfId="0" applyBorder="1" applyAlignment="1">
      <alignment horizontal="center" vertical="center"/>
    </xf>
    <xf numFmtId="0" fontId="0" fillId="0" borderId="47" xfId="0" applyFill="1" applyBorder="1" applyAlignment="1">
      <alignment horizontal="center" vertical="center"/>
    </xf>
    <xf numFmtId="0" fontId="0" fillId="0" borderId="44" xfId="0" applyFill="1" applyBorder="1" applyAlignment="1">
      <alignment horizontal="center" vertical="center"/>
    </xf>
    <xf numFmtId="0" fontId="0" fillId="0" borderId="37" xfId="0" applyBorder="1" applyAlignment="1">
      <alignment horizontal="center" vertical="center"/>
    </xf>
    <xf numFmtId="0" fontId="0" fillId="0" borderId="38" xfId="0" applyFill="1" applyBorder="1" applyAlignment="1">
      <alignment horizontal="center" vertical="center"/>
    </xf>
    <xf numFmtId="0" fontId="0" fillId="0" borderId="50" xfId="0" applyBorder="1">
      <alignment vertical="center"/>
    </xf>
    <xf numFmtId="0" fontId="0" fillId="0" borderId="52" xfId="0" applyFill="1" applyBorder="1" applyAlignment="1">
      <alignment horizontal="center" vertical="center"/>
    </xf>
    <xf numFmtId="0" fontId="0" fillId="0" borderId="16" xfId="0" applyFill="1" applyBorder="1">
      <alignment vertical="center"/>
    </xf>
    <xf numFmtId="0" fontId="0" fillId="0" borderId="50" xfId="0" applyBorder="1" applyAlignment="1">
      <alignment horizontal="center" vertical="center"/>
    </xf>
    <xf numFmtId="0" fontId="3" fillId="0" borderId="0" xfId="0" applyFont="1">
      <alignment vertical="center"/>
    </xf>
    <xf numFmtId="0" fontId="8" fillId="0" borderId="53" xfId="0" applyFont="1" applyBorder="1" applyAlignment="1">
      <alignment horizontal="center" vertical="center"/>
    </xf>
    <xf numFmtId="0" fontId="8" fillId="0" borderId="30" xfId="0" applyFont="1" applyBorder="1" applyAlignment="1">
      <alignment horizontal="center" vertical="center"/>
    </xf>
    <xf numFmtId="0" fontId="1" fillId="0" borderId="3" xfId="0" applyFont="1" applyBorder="1" applyAlignment="1">
      <alignment horizontal="center"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57" xfId="0" applyFont="1" applyBorder="1">
      <alignment vertical="center"/>
    </xf>
    <xf numFmtId="0" fontId="3" fillId="0" borderId="58" xfId="0" applyFont="1" applyBorder="1">
      <alignment vertical="center"/>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1" fillId="0" borderId="0" xfId="0" applyFont="1" applyBorder="1">
      <alignment vertical="center"/>
    </xf>
    <xf numFmtId="0" fontId="1" fillId="0" borderId="0" xfId="0" applyFont="1" applyBorder="1" applyAlignment="1">
      <alignment vertical="center" wrapText="1"/>
    </xf>
    <xf numFmtId="0" fontId="1" fillId="0" borderId="0" xfId="0" applyFont="1" applyBorder="1" applyProtection="1">
      <alignment vertical="center"/>
      <protection locked="0"/>
    </xf>
    <xf numFmtId="0" fontId="1" fillId="0" borderId="0" xfId="0" applyFont="1" applyBorder="1" applyAlignment="1" applyProtection="1">
      <alignment vertical="center" wrapText="1"/>
      <protection locked="0"/>
    </xf>
    <xf numFmtId="0" fontId="5" fillId="0" borderId="0" xfId="0" applyFont="1">
      <alignment vertical="center"/>
    </xf>
    <xf numFmtId="0" fontId="5" fillId="0" borderId="0" xfId="0" applyFont="1" applyAlignment="1">
      <alignment vertical="center"/>
    </xf>
    <xf numFmtId="0" fontId="1" fillId="0" borderId="90" xfId="0" applyFont="1" applyBorder="1">
      <alignment vertical="center"/>
    </xf>
    <xf numFmtId="0" fontId="1" fillId="0" borderId="91" xfId="0" applyFont="1" applyBorder="1">
      <alignment vertical="center"/>
    </xf>
    <xf numFmtId="0" fontId="1" fillId="0" borderId="89" xfId="0" applyFont="1" applyBorder="1">
      <alignment vertical="center"/>
    </xf>
    <xf numFmtId="0" fontId="1" fillId="0" borderId="39" xfId="0"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5" fillId="0" borderId="64" xfId="0" applyFont="1" applyBorder="1">
      <alignment vertical="center"/>
    </xf>
    <xf numFmtId="0" fontId="5" fillId="0" borderId="67" xfId="0" applyFont="1" applyBorder="1">
      <alignment vertical="center"/>
    </xf>
    <xf numFmtId="0" fontId="5" fillId="0" borderId="68" xfId="0" applyFont="1" applyBorder="1">
      <alignment vertical="center"/>
    </xf>
    <xf numFmtId="0" fontId="17" fillId="0" borderId="87" xfId="0" applyFont="1" applyBorder="1">
      <alignment vertical="center"/>
    </xf>
    <xf numFmtId="0" fontId="5" fillId="0" borderId="88" xfId="0" applyFont="1" applyBorder="1">
      <alignment vertical="center"/>
    </xf>
    <xf numFmtId="0" fontId="17" fillId="0" borderId="79" xfId="0" applyFont="1" applyBorder="1">
      <alignment vertical="center"/>
    </xf>
    <xf numFmtId="0" fontId="5" fillId="0" borderId="80" xfId="0" applyFont="1" applyBorder="1">
      <alignment vertical="center"/>
    </xf>
    <xf numFmtId="0" fontId="5" fillId="0" borderId="81" xfId="0" applyFont="1" applyBorder="1">
      <alignment vertical="center"/>
    </xf>
    <xf numFmtId="0" fontId="4" fillId="0" borderId="67" xfId="0" applyFont="1" applyBorder="1" applyAlignment="1">
      <alignment horizontal="center" vertical="center"/>
    </xf>
    <xf numFmtId="0" fontId="4" fillId="0" borderId="86" xfId="0" applyFont="1" applyBorder="1" applyAlignment="1">
      <alignment horizontal="center" vertical="center"/>
    </xf>
    <xf numFmtId="38" fontId="18" fillId="0" borderId="98" xfId="1" applyFont="1" applyBorder="1" applyAlignment="1" applyProtection="1">
      <alignment horizontal="center" vertical="center"/>
      <protection locked="0"/>
    </xf>
    <xf numFmtId="38" fontId="18" fillId="0" borderId="99" xfId="1" applyFont="1" applyBorder="1" applyAlignment="1" applyProtection="1">
      <alignment horizontal="center" vertical="center"/>
      <protection locked="0"/>
    </xf>
    <xf numFmtId="0" fontId="0" fillId="0" borderId="0" xfId="0" applyAlignment="1">
      <alignment horizontal="center" vertical="center"/>
    </xf>
    <xf numFmtId="0" fontId="17" fillId="0" borderId="0" xfId="0" applyFont="1">
      <alignment vertical="center"/>
    </xf>
    <xf numFmtId="0" fontId="19" fillId="0" borderId="0" xfId="0" applyFont="1">
      <alignment vertical="center"/>
    </xf>
    <xf numFmtId="0" fontId="11" fillId="0" borderId="0" xfId="0" applyFont="1" applyAlignment="1">
      <alignment horizontal="center" vertical="center"/>
    </xf>
    <xf numFmtId="0" fontId="1" fillId="0" borderId="66"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38" fontId="18" fillId="0" borderId="86" xfId="1" applyFont="1" applyBorder="1" applyAlignment="1" applyProtection="1">
      <alignment horizontal="center" vertical="center"/>
      <protection locked="0"/>
    </xf>
    <xf numFmtId="0" fontId="4" fillId="0" borderId="67" xfId="0" applyFont="1" applyBorder="1" applyAlignment="1">
      <alignment horizontal="center" vertical="center"/>
    </xf>
    <xf numFmtId="0" fontId="4" fillId="0" borderId="86" xfId="0" applyFont="1" applyBorder="1" applyAlignment="1">
      <alignment horizontal="center" vertical="center"/>
    </xf>
    <xf numFmtId="6" fontId="18" fillId="0" borderId="67" xfId="2" applyFont="1" applyBorder="1" applyAlignment="1" applyProtection="1">
      <alignment vertical="center"/>
      <protection locked="0"/>
    </xf>
    <xf numFmtId="6" fontId="18" fillId="0" borderId="68" xfId="2" applyFont="1" applyBorder="1" applyAlignment="1" applyProtection="1">
      <alignment vertical="center"/>
      <protection locked="0"/>
    </xf>
    <xf numFmtId="6" fontId="18" fillId="0" borderId="86" xfId="2" applyFont="1" applyBorder="1" applyAlignment="1" applyProtection="1">
      <alignment vertical="center"/>
      <protection locked="0"/>
    </xf>
    <xf numFmtId="6" fontId="18" fillId="0" borderId="95" xfId="2" applyFont="1" applyBorder="1" applyAlignment="1" applyProtection="1">
      <alignment vertical="center"/>
      <protection locked="0"/>
    </xf>
    <xf numFmtId="6" fontId="18" fillId="0" borderId="100" xfId="2" applyFont="1" applyBorder="1" applyAlignment="1" applyProtection="1">
      <alignment vertical="center"/>
      <protection locked="0"/>
    </xf>
    <xf numFmtId="6" fontId="18" fillId="0" borderId="62" xfId="2" applyFont="1" applyBorder="1" applyAlignment="1" applyProtection="1">
      <alignment vertical="center"/>
      <protection locked="0"/>
    </xf>
    <xf numFmtId="6" fontId="18" fillId="0" borderId="63" xfId="2" applyFont="1" applyBorder="1" applyAlignment="1" applyProtection="1">
      <alignment vertical="center"/>
      <protection locked="0"/>
    </xf>
    <xf numFmtId="38" fontId="18" fillId="0" borderId="97" xfId="1" applyFont="1" applyBorder="1" applyAlignment="1" applyProtection="1">
      <alignment horizontal="center" vertical="center"/>
      <protection locked="0"/>
    </xf>
    <xf numFmtId="38" fontId="18" fillId="0" borderId="80" xfId="1" applyFont="1" applyBorder="1" applyAlignment="1" applyProtection="1">
      <alignment horizontal="center" vertical="center"/>
      <protection locked="0"/>
    </xf>
    <xf numFmtId="0" fontId="1" fillId="0" borderId="0" xfId="0" applyFont="1" applyAlignment="1">
      <alignment horizontal="center" vertical="center"/>
    </xf>
    <xf numFmtId="0" fontId="1" fillId="0" borderId="30" xfId="0" applyFont="1" applyBorder="1" applyAlignment="1">
      <alignment horizontal="center" vertical="center"/>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1" xfId="0" applyFont="1" applyBorder="1" applyAlignment="1" applyProtection="1">
      <alignment vertical="center"/>
      <protection locked="0"/>
    </xf>
    <xf numFmtId="0" fontId="1" fillId="0" borderId="0"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25" xfId="0" applyFont="1" applyBorder="1" applyAlignment="1" applyProtection="1">
      <alignment vertical="center"/>
      <protection locked="0"/>
    </xf>
    <xf numFmtId="0" fontId="1" fillId="0" borderId="22" xfId="0" applyFont="1" applyBorder="1" applyAlignment="1" applyProtection="1">
      <alignment vertical="center"/>
      <protection locked="0"/>
    </xf>
    <xf numFmtId="0" fontId="1" fillId="0" borderId="31" xfId="0" applyFont="1" applyBorder="1" applyAlignment="1" applyProtection="1">
      <alignment horizontal="center" vertical="center"/>
      <protection locked="0"/>
    </xf>
    <xf numFmtId="0" fontId="1" fillId="0" borderId="3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3"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20" xfId="0" applyFont="1" applyBorder="1" applyAlignment="1" applyProtection="1">
      <alignment vertical="center"/>
      <protection locked="0"/>
    </xf>
    <xf numFmtId="0" fontId="1" fillId="0" borderId="2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35" xfId="0" applyFont="1" applyBorder="1" applyAlignment="1" applyProtection="1">
      <alignment horizontal="center" vertical="center"/>
      <protection locked="0"/>
    </xf>
    <xf numFmtId="0" fontId="1" fillId="0" borderId="82" xfId="0" applyFont="1" applyBorder="1" applyAlignment="1" applyProtection="1">
      <alignment horizontal="center" vertical="center"/>
      <protection locked="0"/>
    </xf>
    <xf numFmtId="0" fontId="1" fillId="0" borderId="83" xfId="0" applyFont="1" applyBorder="1" applyAlignment="1" applyProtection="1">
      <alignment horizontal="center" vertical="center"/>
      <protection locked="0"/>
    </xf>
    <xf numFmtId="0" fontId="1" fillId="0" borderId="36"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32" xfId="0" applyFont="1" applyBorder="1" applyAlignment="1" applyProtection="1">
      <alignment horizontal="center" vertical="center" shrinkToFit="1"/>
      <protection locked="0"/>
    </xf>
    <xf numFmtId="0" fontId="1" fillId="0" borderId="33"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177" fontId="1" fillId="0" borderId="24" xfId="0" applyNumberFormat="1" applyFont="1" applyBorder="1" applyAlignment="1" applyProtection="1">
      <alignment horizontal="center" vertical="center" shrinkToFit="1"/>
      <protection locked="0"/>
    </xf>
    <xf numFmtId="177" fontId="1" fillId="0" borderId="27" xfId="0" applyNumberFormat="1" applyFont="1" applyBorder="1" applyAlignment="1" applyProtection="1">
      <alignment horizontal="center" vertical="center" shrinkToFit="1"/>
      <protection locked="0"/>
    </xf>
    <xf numFmtId="177" fontId="1" fillId="0" borderId="22" xfId="0" applyNumberFormat="1" applyFont="1" applyBorder="1" applyAlignment="1" applyProtection="1">
      <alignment horizontal="center" vertical="center" shrinkToFit="1"/>
      <protection locked="0"/>
    </xf>
    <xf numFmtId="177" fontId="1" fillId="0" borderId="36" xfId="0" applyNumberFormat="1" applyFont="1" applyBorder="1" applyAlignment="1" applyProtection="1">
      <alignment horizontal="center" vertical="center" shrinkToFit="1"/>
      <protection locked="0"/>
    </xf>
    <xf numFmtId="177" fontId="1" fillId="0" borderId="35" xfId="0" applyNumberFormat="1"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177" fontId="1" fillId="0" borderId="84" xfId="0" applyNumberFormat="1" applyFont="1" applyBorder="1" applyAlignment="1" applyProtection="1">
      <alignment horizontal="center" vertical="center" shrinkToFit="1"/>
      <protection locked="0"/>
    </xf>
    <xf numFmtId="177" fontId="1" fillId="0" borderId="85" xfId="0" applyNumberFormat="1" applyFont="1" applyBorder="1" applyAlignment="1" applyProtection="1">
      <alignment horizontal="center" vertical="center" shrinkToFit="1"/>
      <protection locked="0"/>
    </xf>
    <xf numFmtId="177" fontId="1" fillId="0" borderId="38" xfId="0" applyNumberFormat="1" applyFont="1" applyBorder="1" applyAlignment="1" applyProtection="1">
      <alignment horizontal="center" vertical="center" shrinkToFit="1"/>
      <protection locked="0"/>
    </xf>
    <xf numFmtId="0" fontId="1" fillId="0" borderId="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5" xfId="0" applyFont="1" applyBorder="1" applyAlignment="1" applyProtection="1">
      <alignment vertical="center"/>
      <protection locked="0"/>
    </xf>
    <xf numFmtId="0" fontId="1" fillId="0" borderId="72" xfId="0" applyFont="1" applyBorder="1" applyAlignment="1" applyProtection="1">
      <alignment vertical="center"/>
      <protection locked="0"/>
    </xf>
    <xf numFmtId="0" fontId="1" fillId="0" borderId="73"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pplyProtection="1">
      <alignment vertical="center" wrapText="1"/>
      <protection locked="0"/>
    </xf>
    <xf numFmtId="0" fontId="1" fillId="0" borderId="76" xfId="0" applyFont="1" applyBorder="1" applyAlignment="1" applyProtection="1">
      <alignment vertical="center" wrapText="1"/>
      <protection locked="0"/>
    </xf>
    <xf numFmtId="0" fontId="1" fillId="0" borderId="77" xfId="0" applyFont="1" applyBorder="1" applyAlignment="1" applyProtection="1">
      <alignment vertical="center" wrapText="1"/>
      <protection locked="0"/>
    </xf>
    <xf numFmtId="0" fontId="1" fillId="0" borderId="74" xfId="0" applyFont="1" applyBorder="1" applyAlignment="1" applyProtection="1">
      <alignment vertical="center"/>
      <protection locked="0"/>
    </xf>
    <xf numFmtId="0" fontId="1" fillId="0" borderId="78" xfId="0" applyFont="1" applyBorder="1" applyAlignment="1" applyProtection="1">
      <alignment vertical="center"/>
      <protection locked="0"/>
    </xf>
    <xf numFmtId="0" fontId="1" fillId="0" borderId="82" xfId="0" applyFont="1" applyBorder="1" applyAlignment="1" applyProtection="1">
      <alignment vertical="center"/>
      <protection locked="0"/>
    </xf>
    <xf numFmtId="0" fontId="1" fillId="0" borderId="83" xfId="0" applyFont="1" applyBorder="1" applyAlignment="1" applyProtection="1">
      <alignment vertical="center"/>
      <protection locked="0"/>
    </xf>
    <xf numFmtId="0" fontId="1" fillId="0" borderId="43" xfId="0" applyFont="1" applyBorder="1" applyAlignment="1" applyProtection="1">
      <alignment vertical="center"/>
      <protection locked="0"/>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4" fillId="0" borderId="94" xfId="0" applyFont="1" applyBorder="1" applyAlignment="1">
      <alignment horizontal="center" vertical="center"/>
    </xf>
    <xf numFmtId="0" fontId="4" fillId="0" borderId="92" xfId="0" applyFont="1" applyBorder="1" applyAlignment="1">
      <alignment horizontal="center" vertical="center"/>
    </xf>
    <xf numFmtId="0" fontId="4" fillId="0" borderId="94"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96" xfId="0" applyFont="1" applyBorder="1" applyAlignment="1">
      <alignment horizontal="center" vertical="center"/>
    </xf>
    <xf numFmtId="6" fontId="18" fillId="0" borderId="66" xfId="2" applyFont="1" applyBorder="1" applyAlignment="1" applyProtection="1">
      <alignment horizontal="right" vertical="center"/>
    </xf>
    <xf numFmtId="6" fontId="18" fillId="0" borderId="67" xfId="2" applyFont="1" applyBorder="1" applyAlignment="1" applyProtection="1">
      <alignment horizontal="right" vertical="center"/>
    </xf>
    <xf numFmtId="6" fontId="18" fillId="0" borderId="93" xfId="2" applyFont="1" applyBorder="1" applyAlignment="1" applyProtection="1">
      <alignment horizontal="right" vertical="center"/>
    </xf>
    <xf numFmtId="6" fontId="18" fillId="0" borderId="86" xfId="2" applyFont="1" applyBorder="1" applyAlignment="1" applyProtection="1">
      <alignment horizontal="right" vertical="center"/>
    </xf>
    <xf numFmtId="38" fontId="18" fillId="0" borderId="67" xfId="1" applyFont="1" applyBorder="1" applyAlignment="1" applyProtection="1">
      <alignment horizontal="center" vertical="center"/>
      <protection locked="0"/>
    </xf>
    <xf numFmtId="0" fontId="1" fillId="0" borderId="67" xfId="0" applyFont="1" applyBorder="1" applyAlignment="1">
      <alignment horizontal="center" vertical="center"/>
    </xf>
    <xf numFmtId="0" fontId="1" fillId="0" borderId="6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lignment horizontal="center" vertical="center"/>
    </xf>
    <xf numFmtId="0" fontId="1" fillId="0" borderId="64" xfId="0" applyFont="1" applyBorder="1" applyAlignment="1">
      <alignment horizontal="center" vertical="center"/>
    </xf>
    <xf numFmtId="0" fontId="1" fillId="0" borderId="87" xfId="0" applyFont="1" applyBorder="1" applyAlignment="1">
      <alignment horizontal="center" vertical="center"/>
    </xf>
    <xf numFmtId="0" fontId="1" fillId="0" borderId="69"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66" xfId="0" applyFont="1" applyBorder="1" applyAlignment="1" applyProtection="1">
      <alignment vertical="center" wrapText="1"/>
      <protection locked="0"/>
    </xf>
    <xf numFmtId="0" fontId="1" fillId="0" borderId="67" xfId="0" applyFont="1" applyBorder="1" applyAlignment="1" applyProtection="1">
      <alignment vertical="center" wrapText="1"/>
      <protection locked="0"/>
    </xf>
    <xf numFmtId="0" fontId="1" fillId="0" borderId="68" xfId="0" applyFont="1" applyBorder="1" applyAlignment="1" applyProtection="1">
      <alignment vertical="center" wrapText="1"/>
      <protection locked="0"/>
    </xf>
    <xf numFmtId="0" fontId="1" fillId="0" borderId="31"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88" xfId="0" applyFont="1" applyBorder="1" applyAlignment="1" applyProtection="1">
      <alignment vertical="center" wrapText="1"/>
      <protection locked="0"/>
    </xf>
    <xf numFmtId="0" fontId="1" fillId="0" borderId="24" xfId="0" applyFont="1" applyBorder="1" applyAlignment="1" applyProtection="1">
      <alignment vertical="center" wrapText="1"/>
      <protection locked="0"/>
    </xf>
    <xf numFmtId="0" fontId="1" fillId="0" borderId="25" xfId="0" applyFont="1" applyBorder="1" applyAlignment="1" applyProtection="1">
      <alignment vertical="center" wrapText="1"/>
      <protection locked="0"/>
    </xf>
    <xf numFmtId="0" fontId="1" fillId="0" borderId="70" xfId="0" applyFont="1" applyBorder="1" applyAlignment="1" applyProtection="1">
      <alignment vertical="center" wrapText="1"/>
      <protection locked="0"/>
    </xf>
    <xf numFmtId="0" fontId="1" fillId="0" borderId="7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6"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35" xfId="0" applyFont="1" applyBorder="1" applyAlignment="1" applyProtection="1">
      <alignment vertical="center"/>
      <protection locked="0"/>
    </xf>
    <xf numFmtId="0" fontId="0" fillId="0" borderId="0" xfId="0" applyAlignment="1">
      <alignment horizontal="center" vertical="center"/>
    </xf>
    <xf numFmtId="0" fontId="1" fillId="0" borderId="1" xfId="0" applyFont="1" applyBorder="1" applyAlignment="1">
      <alignment horizontal="center" vertical="center" shrinkToFit="1"/>
    </xf>
    <xf numFmtId="0" fontId="1" fillId="0" borderId="1" xfId="0" applyFont="1" applyFill="1" applyBorder="1" applyAlignment="1">
      <alignment horizontal="center" vertical="center" shrinkToFit="1"/>
    </xf>
    <xf numFmtId="0" fontId="3" fillId="0" borderId="1" xfId="0" applyFont="1" applyBorder="1" applyAlignment="1">
      <alignment horizontal="center" vertical="center" shrinkToFit="1"/>
    </xf>
    <xf numFmtId="176" fontId="3" fillId="0" borderId="1" xfId="0" applyNumberFormat="1" applyFont="1" applyBorder="1" applyAlignment="1">
      <alignment horizontal="center" vertical="center" shrinkToFi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0"/>
  <sheetViews>
    <sheetView tabSelected="1" zoomScaleNormal="100" workbookViewId="0">
      <selection sqref="A1:J1"/>
    </sheetView>
  </sheetViews>
  <sheetFormatPr defaultColWidth="9" defaultRowHeight="22" customHeight="1"/>
  <cols>
    <col min="1" max="10" width="9.90625" style="53" customWidth="1"/>
    <col min="11" max="16384" width="9" style="53"/>
  </cols>
  <sheetData>
    <row r="1" spans="1:10" ht="22" customHeight="1">
      <c r="A1" s="94" t="s">
        <v>41</v>
      </c>
      <c r="B1" s="94"/>
      <c r="C1" s="94"/>
      <c r="D1" s="94"/>
      <c r="E1" s="94"/>
      <c r="F1" s="94"/>
      <c r="G1" s="94"/>
      <c r="H1" s="94"/>
      <c r="I1" s="94"/>
      <c r="J1" s="94"/>
    </row>
    <row r="2" spans="1:10" ht="6" customHeight="1"/>
    <row r="3" spans="1:10" ht="22" customHeight="1">
      <c r="A3" s="1" t="s">
        <v>49</v>
      </c>
      <c r="B3" s="1"/>
      <c r="C3" s="1"/>
      <c r="D3" s="1"/>
      <c r="E3" s="1"/>
      <c r="F3" s="1"/>
      <c r="G3" s="1"/>
      <c r="H3" s="1"/>
      <c r="I3" s="1"/>
      <c r="J3" s="1"/>
    </row>
    <row r="4" spans="1:10" ht="22" customHeight="1">
      <c r="A4" s="1" t="s">
        <v>78</v>
      </c>
      <c r="B4" s="1"/>
      <c r="C4" s="1"/>
      <c r="D4" s="1"/>
      <c r="E4" s="1"/>
      <c r="F4" s="1"/>
      <c r="G4" s="1"/>
      <c r="H4" s="1"/>
      <c r="I4" s="1"/>
      <c r="J4" s="1"/>
    </row>
    <row r="5" spans="1:10" ht="22" customHeight="1">
      <c r="A5" s="1" t="s">
        <v>63</v>
      </c>
      <c r="B5" s="1"/>
      <c r="C5" s="1"/>
      <c r="D5" s="1"/>
      <c r="E5" s="1"/>
      <c r="F5" s="1"/>
      <c r="G5" s="1"/>
      <c r="H5" s="1"/>
      <c r="I5" s="1"/>
      <c r="J5" s="1"/>
    </row>
    <row r="6" spans="1:10" ht="6" customHeight="1">
      <c r="A6" s="1"/>
      <c r="B6" s="1"/>
      <c r="C6" s="1"/>
      <c r="D6" s="1"/>
      <c r="E6" s="1"/>
      <c r="F6" s="1"/>
      <c r="G6" s="1"/>
      <c r="H6" s="1"/>
      <c r="I6" s="1"/>
      <c r="J6" s="1"/>
    </row>
    <row r="7" spans="1:10" ht="22" customHeight="1">
      <c r="A7" s="1" t="s">
        <v>42</v>
      </c>
      <c r="B7" s="1"/>
      <c r="C7" s="1"/>
      <c r="D7" s="1"/>
      <c r="E7" s="1"/>
      <c r="F7" s="1"/>
      <c r="G7" s="1"/>
      <c r="H7" s="1"/>
      <c r="I7" s="1"/>
      <c r="J7" s="1"/>
    </row>
    <row r="8" spans="1:10" ht="22" customHeight="1">
      <c r="A8" s="1" t="s">
        <v>76</v>
      </c>
      <c r="B8" s="1"/>
      <c r="C8" s="1"/>
      <c r="D8" s="1"/>
      <c r="E8" s="1"/>
      <c r="F8" s="1"/>
      <c r="G8" s="1"/>
      <c r="H8" s="1"/>
      <c r="I8" s="1"/>
      <c r="J8" s="1"/>
    </row>
    <row r="9" spans="1:10" ht="22" customHeight="1">
      <c r="A9" s="75" t="s">
        <v>47</v>
      </c>
      <c r="B9" s="1"/>
      <c r="C9" s="1"/>
      <c r="D9" s="1"/>
      <c r="E9" s="1"/>
      <c r="F9" s="1"/>
      <c r="G9" s="1"/>
      <c r="H9" s="1"/>
      <c r="I9" s="1"/>
      <c r="J9" s="1"/>
    </row>
    <row r="10" spans="1:10" ht="22" customHeight="1">
      <c r="A10" s="92" t="s">
        <v>77</v>
      </c>
      <c r="B10" s="1"/>
      <c r="C10" s="1"/>
      <c r="D10" s="1"/>
      <c r="E10" s="1"/>
      <c r="F10" s="1"/>
      <c r="G10" s="1"/>
      <c r="H10" s="1"/>
      <c r="I10" s="1"/>
      <c r="J10" s="1"/>
    </row>
    <row r="11" spans="1:10" ht="6" customHeight="1">
      <c r="A11" s="1"/>
      <c r="B11" s="1"/>
      <c r="C11" s="1"/>
      <c r="D11" s="1"/>
      <c r="E11" s="1"/>
      <c r="F11" s="1"/>
      <c r="G11" s="1"/>
      <c r="H11" s="1"/>
      <c r="I11" s="1"/>
      <c r="J11" s="1"/>
    </row>
    <row r="12" spans="1:10" ht="22" customHeight="1">
      <c r="A12" s="1" t="s">
        <v>45</v>
      </c>
      <c r="B12" s="1"/>
      <c r="C12" s="1"/>
      <c r="D12" s="1"/>
      <c r="E12" s="1"/>
      <c r="F12" s="1"/>
      <c r="G12" s="1"/>
      <c r="H12" s="1"/>
      <c r="I12" s="1"/>
      <c r="J12" s="1"/>
    </row>
    <row r="13" spans="1:10" ht="22" customHeight="1">
      <c r="A13" s="76" t="s">
        <v>64</v>
      </c>
      <c r="B13" s="1"/>
      <c r="C13" s="1"/>
      <c r="D13" s="1"/>
      <c r="E13" s="1"/>
      <c r="F13" s="1"/>
      <c r="G13" s="1"/>
      <c r="H13" s="1"/>
      <c r="I13" s="1"/>
      <c r="J13" s="1"/>
    </row>
    <row r="14" spans="1:10" ht="22" customHeight="1">
      <c r="A14" s="76" t="s">
        <v>65</v>
      </c>
      <c r="B14" s="1"/>
      <c r="C14" s="1"/>
      <c r="D14" s="1"/>
      <c r="E14" s="1"/>
      <c r="F14" s="1"/>
      <c r="G14" s="1"/>
      <c r="H14" s="1"/>
      <c r="I14" s="1"/>
      <c r="J14" s="1"/>
    </row>
    <row r="15" spans="1:10" ht="21.75" customHeight="1" thickBot="1">
      <c r="A15" s="1" t="s">
        <v>43</v>
      </c>
      <c r="B15" s="1"/>
      <c r="C15" s="1"/>
      <c r="D15" s="1"/>
      <c r="E15" s="1"/>
      <c r="F15" s="1"/>
      <c r="G15" s="1"/>
      <c r="H15" s="1"/>
      <c r="I15" s="1"/>
      <c r="J15" s="1"/>
    </row>
    <row r="16" spans="1:10" ht="22" customHeight="1" thickTop="1">
      <c r="A16" s="57" t="s">
        <v>44</v>
      </c>
      <c r="B16" s="58"/>
      <c r="C16" s="58"/>
      <c r="D16" s="58"/>
      <c r="E16" s="58"/>
      <c r="F16" s="58"/>
      <c r="G16" s="58"/>
      <c r="H16" s="58"/>
      <c r="I16" s="59"/>
      <c r="J16" s="1"/>
    </row>
    <row r="17" spans="1:10" ht="22" customHeight="1">
      <c r="A17" s="60" t="s">
        <v>50</v>
      </c>
      <c r="I17" s="61"/>
      <c r="J17" s="1"/>
    </row>
    <row r="18" spans="1:10" ht="22" customHeight="1">
      <c r="A18" s="60" t="s">
        <v>51</v>
      </c>
      <c r="I18" s="61"/>
      <c r="J18" s="1"/>
    </row>
    <row r="19" spans="1:10" ht="22" customHeight="1" thickBot="1">
      <c r="A19" s="62" t="s">
        <v>58</v>
      </c>
      <c r="B19" s="63"/>
      <c r="C19" s="63"/>
      <c r="D19" s="63"/>
      <c r="E19" s="63"/>
      <c r="F19" s="63"/>
      <c r="G19" s="63"/>
      <c r="H19" s="63"/>
      <c r="I19" s="64"/>
      <c r="J19" s="1"/>
    </row>
    <row r="20" spans="1:10" ht="6" customHeight="1" thickTop="1">
      <c r="A20" s="1"/>
      <c r="B20" s="1"/>
      <c r="C20" s="1"/>
      <c r="D20" s="1"/>
      <c r="E20" s="1"/>
      <c r="F20" s="1"/>
      <c r="G20" s="1"/>
      <c r="H20" s="1"/>
      <c r="I20" s="1"/>
      <c r="J20" s="1"/>
    </row>
    <row r="21" spans="1:10" ht="22" customHeight="1">
      <c r="A21" s="1" t="s">
        <v>46</v>
      </c>
      <c r="B21" s="1"/>
      <c r="C21" s="1"/>
      <c r="D21" s="1"/>
      <c r="E21" s="1"/>
      <c r="F21" s="1"/>
      <c r="G21" s="1"/>
      <c r="H21" s="1"/>
      <c r="I21" s="1"/>
      <c r="J21" s="1"/>
    </row>
    <row r="22" spans="1:10" ht="22" customHeight="1">
      <c r="A22" s="1" t="s">
        <v>85</v>
      </c>
      <c r="B22" s="1"/>
      <c r="C22" s="1"/>
      <c r="D22" s="1"/>
      <c r="E22" s="1"/>
      <c r="F22" s="1"/>
      <c r="G22" s="1"/>
      <c r="H22" s="1"/>
      <c r="I22" s="1"/>
      <c r="J22" s="1"/>
    </row>
    <row r="23" spans="1:10" ht="22" customHeight="1">
      <c r="A23" s="77" t="s">
        <v>79</v>
      </c>
      <c r="B23" s="1"/>
      <c r="C23" s="1"/>
      <c r="D23" s="1"/>
      <c r="E23" s="1"/>
      <c r="F23" s="1"/>
      <c r="G23" s="1"/>
      <c r="H23" s="1"/>
      <c r="I23" s="1"/>
      <c r="J23" s="1"/>
    </row>
    <row r="24" spans="1:10" ht="22" customHeight="1">
      <c r="A24" s="1" t="s">
        <v>59</v>
      </c>
      <c r="B24" s="1"/>
      <c r="C24" s="1"/>
      <c r="D24" s="1"/>
      <c r="E24" s="1"/>
      <c r="F24" s="1"/>
      <c r="G24" s="1"/>
      <c r="H24" s="1"/>
      <c r="I24" s="1"/>
      <c r="J24" s="1"/>
    </row>
    <row r="25" spans="1:10" ht="6" customHeight="1">
      <c r="A25" s="1"/>
      <c r="B25" s="1"/>
      <c r="C25" s="1"/>
      <c r="D25" s="1"/>
      <c r="E25" s="1"/>
      <c r="F25" s="1"/>
      <c r="G25" s="1"/>
      <c r="H25" s="1"/>
      <c r="I25" s="1"/>
      <c r="J25" s="1"/>
    </row>
    <row r="26" spans="1:10" ht="22" customHeight="1">
      <c r="A26" s="1" t="s">
        <v>48</v>
      </c>
      <c r="B26" s="1"/>
      <c r="C26" s="1"/>
      <c r="D26" s="1"/>
      <c r="E26" s="1"/>
      <c r="F26" s="1"/>
      <c r="G26" s="1"/>
      <c r="H26" s="1"/>
      <c r="I26" s="1"/>
      <c r="J26" s="1"/>
    </row>
    <row r="27" spans="1:10" ht="22" customHeight="1">
      <c r="A27" s="1" t="s">
        <v>57</v>
      </c>
      <c r="B27" s="1"/>
      <c r="C27" s="1"/>
      <c r="D27" s="1"/>
      <c r="E27" s="1"/>
      <c r="F27" s="1"/>
      <c r="G27" s="1"/>
      <c r="H27" s="1"/>
      <c r="I27" s="1"/>
      <c r="J27" s="1"/>
    </row>
    <row r="28" spans="1:10" ht="22" customHeight="1">
      <c r="A28" s="1" t="s">
        <v>74</v>
      </c>
      <c r="B28" s="1"/>
      <c r="C28" s="1"/>
      <c r="D28" s="1"/>
      <c r="E28" s="1"/>
      <c r="F28" s="1"/>
      <c r="G28" s="1"/>
      <c r="H28" s="1"/>
      <c r="I28" s="1"/>
      <c r="J28" s="1"/>
    </row>
    <row r="29" spans="1:10" ht="22" customHeight="1">
      <c r="A29" s="77" t="s">
        <v>73</v>
      </c>
      <c r="B29" s="1"/>
      <c r="C29" s="1"/>
      <c r="D29" s="1"/>
      <c r="E29" s="1"/>
      <c r="F29" s="1"/>
      <c r="G29" s="1"/>
      <c r="H29" s="1"/>
      <c r="I29" s="1"/>
      <c r="J29" s="1"/>
    </row>
    <row r="30" spans="1:10" ht="6" customHeight="1">
      <c r="A30" s="1"/>
      <c r="B30" s="1"/>
      <c r="C30" s="1"/>
      <c r="D30" s="1"/>
      <c r="E30" s="1"/>
      <c r="F30" s="1"/>
      <c r="G30" s="1"/>
      <c r="H30" s="1"/>
      <c r="I30" s="1"/>
      <c r="J30" s="1"/>
    </row>
    <row r="31" spans="1:10" ht="22" customHeight="1">
      <c r="A31" s="1" t="s">
        <v>52</v>
      </c>
      <c r="B31" s="1"/>
      <c r="C31" s="1"/>
      <c r="D31" s="1"/>
      <c r="E31" s="1"/>
      <c r="F31" s="1"/>
      <c r="G31" s="1"/>
      <c r="H31" s="1"/>
      <c r="I31" s="1"/>
      <c r="J31" s="1"/>
    </row>
    <row r="32" spans="1:10" ht="22" customHeight="1">
      <c r="A32" s="1" t="s">
        <v>80</v>
      </c>
      <c r="B32" s="1"/>
      <c r="C32" s="1"/>
      <c r="D32" s="1"/>
      <c r="E32" s="1"/>
      <c r="F32" s="1"/>
      <c r="G32" s="1"/>
      <c r="H32" s="1"/>
      <c r="I32" s="1"/>
      <c r="J32" s="1"/>
    </row>
    <row r="33" spans="1:10" ht="22" customHeight="1">
      <c r="A33" s="1" t="s">
        <v>53</v>
      </c>
      <c r="B33" s="1"/>
      <c r="C33" s="1"/>
      <c r="D33" s="1"/>
      <c r="E33" s="1"/>
      <c r="F33" s="1"/>
      <c r="G33" s="1"/>
      <c r="H33" s="1"/>
      <c r="I33" s="1"/>
      <c r="J33" s="1"/>
    </row>
    <row r="34" spans="1:10" ht="22" customHeight="1">
      <c r="A34" s="1" t="s">
        <v>54</v>
      </c>
      <c r="B34" s="1"/>
      <c r="C34" s="1"/>
      <c r="D34" s="1"/>
      <c r="E34" s="1"/>
      <c r="F34" s="1"/>
      <c r="G34" s="1"/>
      <c r="H34" s="1"/>
      <c r="I34" s="1"/>
      <c r="J34" s="1"/>
    </row>
    <row r="35" spans="1:10" ht="33" thickBot="1">
      <c r="A35" s="93" t="s">
        <v>84</v>
      </c>
      <c r="B35" s="1"/>
      <c r="C35" s="1"/>
      <c r="D35" s="1"/>
      <c r="E35" s="1"/>
      <c r="F35" s="1"/>
      <c r="G35" s="1"/>
      <c r="H35" s="1"/>
      <c r="I35" s="1"/>
      <c r="J35" s="1"/>
    </row>
    <row r="36" spans="1:10" ht="22" customHeight="1" thickTop="1">
      <c r="A36" s="79" t="s">
        <v>61</v>
      </c>
      <c r="B36" s="80"/>
      <c r="C36" s="80"/>
      <c r="D36" s="80"/>
      <c r="E36" s="80"/>
      <c r="F36" s="80"/>
      <c r="G36" s="80"/>
      <c r="H36" s="80"/>
      <c r="I36" s="80"/>
      <c r="J36" s="81"/>
    </row>
    <row r="37" spans="1:10" ht="22" customHeight="1">
      <c r="A37" s="82" t="s">
        <v>60</v>
      </c>
      <c r="B37" s="69"/>
      <c r="C37" s="69"/>
      <c r="D37" s="69"/>
      <c r="E37" s="69"/>
      <c r="F37" s="69"/>
      <c r="G37" s="69"/>
      <c r="H37" s="69"/>
      <c r="I37" s="69"/>
      <c r="J37" s="83"/>
    </row>
    <row r="38" spans="1:10" ht="22" customHeight="1" thickBot="1">
      <c r="A38" s="84" t="s">
        <v>62</v>
      </c>
      <c r="B38" s="85"/>
      <c r="C38" s="85"/>
      <c r="D38" s="85"/>
      <c r="E38" s="85"/>
      <c r="F38" s="85"/>
      <c r="G38" s="85"/>
      <c r="H38" s="85"/>
      <c r="I38" s="85"/>
      <c r="J38" s="86"/>
    </row>
    <row r="39" spans="1:10" ht="6" customHeight="1" thickTop="1">
      <c r="A39" s="1"/>
      <c r="B39" s="1"/>
      <c r="C39" s="1"/>
      <c r="D39" s="1"/>
      <c r="E39" s="1"/>
      <c r="F39" s="1"/>
      <c r="G39" s="1"/>
      <c r="H39" s="1"/>
      <c r="I39" s="1"/>
      <c r="J39" s="1"/>
    </row>
    <row r="40" spans="1:10" ht="22" customHeight="1">
      <c r="A40" s="78" t="s">
        <v>86</v>
      </c>
      <c r="B40" s="1"/>
      <c r="C40" s="1"/>
      <c r="D40" s="1"/>
      <c r="E40" s="1"/>
      <c r="F40" s="1"/>
      <c r="G40" s="1"/>
      <c r="H40" s="1"/>
      <c r="I40" s="1"/>
      <c r="J40" s="1"/>
    </row>
  </sheetData>
  <sheetProtection algorithmName="SHA-512" hashValue="orYGZiwd7rJYvM2y6nZb7vXnENudh1RUU9arTz54S3NdBM6dSFrvNn0LPRQpCx7RdqwvOGZxcQBov7HgtL8PvA==" saltValue="1T5hIZ904pLA9jocVrDMPA==" spinCount="100000" sheet="1" objects="1" scenarios="1"/>
  <mergeCells count="1">
    <mergeCell ref="A1:J1"/>
  </mergeCells>
  <phoneticPr fontId="2"/>
  <pageMargins left="0.39370078740157483" right="0.19685039370078741" top="0.78740157480314965" bottom="0.39370078740157483" header="0.31496062992125984" footer="0.31496062992125984"/>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1"/>
  <sheetViews>
    <sheetView workbookViewId="0"/>
  </sheetViews>
  <sheetFormatPr defaultColWidth="9" defaultRowHeight="13"/>
  <cols>
    <col min="1" max="1" width="4.6328125" style="65" customWidth="1"/>
    <col min="2" max="4" width="16.6328125" style="65" customWidth="1"/>
    <col min="5" max="16384" width="9" style="65"/>
  </cols>
  <sheetData>
    <row r="1" spans="1:5" ht="13.5" customHeight="1">
      <c r="B1" s="37" t="s">
        <v>0</v>
      </c>
      <c r="C1" s="37" t="s">
        <v>1</v>
      </c>
      <c r="D1" s="3" t="s">
        <v>22</v>
      </c>
      <c r="E1" s="66"/>
    </row>
    <row r="2" spans="1:5">
      <c r="A2" s="65">
        <v>1</v>
      </c>
      <c r="B2" s="67"/>
      <c r="C2" s="67"/>
      <c r="D2" s="68"/>
      <c r="E2" s="66"/>
    </row>
    <row r="3" spans="1:5">
      <c r="A3" s="65">
        <v>2</v>
      </c>
      <c r="B3" s="67"/>
      <c r="C3" s="67"/>
      <c r="D3" s="67"/>
    </row>
    <row r="4" spans="1:5">
      <c r="A4" s="65">
        <v>3</v>
      </c>
      <c r="B4" s="67"/>
      <c r="C4" s="67"/>
      <c r="D4" s="67"/>
    </row>
    <row r="5" spans="1:5">
      <c r="A5" s="65">
        <v>4</v>
      </c>
      <c r="B5" s="67"/>
      <c r="C5" s="67"/>
      <c r="D5" s="67"/>
    </row>
    <row r="6" spans="1:5">
      <c r="A6" s="65">
        <v>5</v>
      </c>
      <c r="B6" s="67"/>
      <c r="C6" s="67"/>
      <c r="D6" s="67"/>
    </row>
    <row r="7" spans="1:5">
      <c r="A7" s="65">
        <v>6</v>
      </c>
      <c r="B7" s="67"/>
      <c r="C7" s="67"/>
      <c r="D7" s="67"/>
    </row>
    <row r="8" spans="1:5">
      <c r="A8" s="65">
        <v>7</v>
      </c>
      <c r="B8" s="67"/>
      <c r="C8" s="67"/>
      <c r="D8" s="67"/>
    </row>
    <row r="9" spans="1:5">
      <c r="A9" s="65">
        <v>8</v>
      </c>
      <c r="B9" s="67"/>
      <c r="C9" s="67"/>
      <c r="D9" s="67"/>
    </row>
    <row r="10" spans="1:5">
      <c r="A10" s="65">
        <v>9</v>
      </c>
      <c r="B10" s="67"/>
      <c r="C10" s="67"/>
      <c r="D10" s="67"/>
    </row>
    <row r="11" spans="1:5">
      <c r="A11" s="65">
        <v>10</v>
      </c>
      <c r="B11" s="67"/>
      <c r="C11" s="67"/>
      <c r="D11" s="67"/>
    </row>
    <row r="12" spans="1:5">
      <c r="A12" s="65">
        <v>11</v>
      </c>
      <c r="B12" s="67"/>
      <c r="C12" s="67"/>
      <c r="D12" s="67"/>
    </row>
    <row r="13" spans="1:5">
      <c r="A13" s="65">
        <v>12</v>
      </c>
      <c r="B13" s="67"/>
      <c r="C13" s="67"/>
      <c r="D13" s="67"/>
    </row>
    <row r="14" spans="1:5">
      <c r="A14" s="65">
        <v>13</v>
      </c>
      <c r="B14" s="67"/>
      <c r="C14" s="67"/>
      <c r="D14" s="67"/>
    </row>
    <row r="15" spans="1:5">
      <c r="A15" s="65">
        <v>14</v>
      </c>
      <c r="B15" s="67"/>
      <c r="C15" s="67"/>
      <c r="D15" s="67"/>
    </row>
    <row r="16" spans="1:5">
      <c r="A16" s="65">
        <v>15</v>
      </c>
      <c r="B16" s="67"/>
      <c r="C16" s="67"/>
      <c r="D16" s="67"/>
    </row>
    <row r="17" spans="1:4">
      <c r="A17" s="65">
        <v>16</v>
      </c>
      <c r="B17" s="67"/>
      <c r="C17" s="67"/>
      <c r="D17" s="67"/>
    </row>
    <row r="18" spans="1:4">
      <c r="A18" s="65">
        <v>17</v>
      </c>
      <c r="B18" s="67"/>
      <c r="C18" s="67"/>
      <c r="D18" s="67"/>
    </row>
    <row r="19" spans="1:4">
      <c r="A19" s="65">
        <v>18</v>
      </c>
      <c r="B19" s="67"/>
      <c r="C19" s="67"/>
      <c r="D19" s="67"/>
    </row>
    <row r="20" spans="1:4">
      <c r="A20" s="65">
        <v>19</v>
      </c>
      <c r="B20" s="67"/>
      <c r="C20" s="67"/>
      <c r="D20" s="67"/>
    </row>
    <row r="21" spans="1:4">
      <c r="A21" s="65">
        <v>20</v>
      </c>
      <c r="B21" s="67"/>
      <c r="C21" s="67"/>
      <c r="D21" s="67"/>
    </row>
    <row r="22" spans="1:4">
      <c r="A22" s="65">
        <v>21</v>
      </c>
      <c r="B22" s="67"/>
      <c r="C22" s="67"/>
      <c r="D22" s="67"/>
    </row>
    <row r="23" spans="1:4">
      <c r="A23" s="65">
        <v>22</v>
      </c>
      <c r="B23" s="67"/>
      <c r="C23" s="67"/>
      <c r="D23" s="67"/>
    </row>
    <row r="24" spans="1:4">
      <c r="A24" s="65">
        <v>23</v>
      </c>
      <c r="B24" s="67"/>
      <c r="C24" s="67"/>
      <c r="D24" s="67"/>
    </row>
    <row r="25" spans="1:4">
      <c r="A25" s="65">
        <v>24</v>
      </c>
      <c r="B25" s="67"/>
      <c r="C25" s="67"/>
      <c r="D25" s="67"/>
    </row>
    <row r="26" spans="1:4">
      <c r="A26" s="65">
        <v>25</v>
      </c>
      <c r="B26" s="67"/>
      <c r="C26" s="67"/>
      <c r="D26" s="67"/>
    </row>
    <row r="27" spans="1:4">
      <c r="A27" s="65">
        <v>26</v>
      </c>
      <c r="B27" s="67"/>
      <c r="C27" s="67"/>
      <c r="D27" s="67"/>
    </row>
    <row r="28" spans="1:4">
      <c r="A28" s="65">
        <v>27</v>
      </c>
      <c r="B28" s="67"/>
      <c r="C28" s="67"/>
      <c r="D28" s="67"/>
    </row>
    <row r="29" spans="1:4">
      <c r="A29" s="65">
        <v>28</v>
      </c>
      <c r="B29" s="67"/>
      <c r="C29" s="67"/>
      <c r="D29" s="67"/>
    </row>
    <row r="30" spans="1:4">
      <c r="A30" s="65">
        <v>29</v>
      </c>
      <c r="B30" s="67"/>
      <c r="C30" s="67"/>
      <c r="D30" s="67"/>
    </row>
    <row r="31" spans="1:4">
      <c r="A31" s="65">
        <v>30</v>
      </c>
      <c r="B31" s="67"/>
      <c r="C31" s="67"/>
      <c r="D31" s="67"/>
    </row>
    <row r="32" spans="1:4">
      <c r="A32" s="65">
        <v>31</v>
      </c>
      <c r="B32" s="67"/>
      <c r="C32" s="67"/>
      <c r="D32" s="67"/>
    </row>
    <row r="33" spans="1:4">
      <c r="A33" s="65">
        <v>32</v>
      </c>
      <c r="B33" s="67"/>
      <c r="C33" s="67"/>
      <c r="D33" s="67"/>
    </row>
    <row r="34" spans="1:4">
      <c r="A34" s="65">
        <v>33</v>
      </c>
      <c r="B34" s="67"/>
      <c r="C34" s="67"/>
      <c r="D34" s="67"/>
    </row>
    <row r="35" spans="1:4">
      <c r="A35" s="65">
        <v>34</v>
      </c>
      <c r="B35" s="67"/>
      <c r="C35" s="67"/>
      <c r="D35" s="67"/>
    </row>
    <row r="36" spans="1:4">
      <c r="A36" s="65">
        <v>35</v>
      </c>
      <c r="B36" s="67"/>
      <c r="C36" s="67"/>
      <c r="D36" s="67"/>
    </row>
    <row r="37" spans="1:4">
      <c r="A37" s="65">
        <v>36</v>
      </c>
      <c r="B37" s="67"/>
      <c r="C37" s="67"/>
      <c r="D37" s="67"/>
    </row>
    <row r="38" spans="1:4">
      <c r="A38" s="65">
        <v>37</v>
      </c>
      <c r="B38" s="67"/>
      <c r="C38" s="67"/>
      <c r="D38" s="67"/>
    </row>
    <row r="39" spans="1:4">
      <c r="A39" s="65">
        <v>38</v>
      </c>
      <c r="B39" s="67"/>
      <c r="C39" s="67"/>
      <c r="D39" s="67"/>
    </row>
    <row r="40" spans="1:4">
      <c r="A40" s="65">
        <v>39</v>
      </c>
      <c r="B40" s="67"/>
      <c r="C40" s="67"/>
      <c r="D40" s="67"/>
    </row>
    <row r="41" spans="1:4">
      <c r="A41" s="65">
        <v>40</v>
      </c>
      <c r="B41" s="67"/>
      <c r="C41" s="67"/>
      <c r="D41" s="67"/>
    </row>
    <row r="42" spans="1:4">
      <c r="A42" s="65">
        <v>41</v>
      </c>
      <c r="B42" s="67"/>
      <c r="C42" s="67"/>
      <c r="D42" s="67"/>
    </row>
    <row r="43" spans="1:4">
      <c r="A43" s="65">
        <v>42</v>
      </c>
      <c r="B43" s="67"/>
      <c r="C43" s="67"/>
      <c r="D43" s="67"/>
    </row>
    <row r="44" spans="1:4">
      <c r="A44" s="65">
        <v>43</v>
      </c>
      <c r="B44" s="67"/>
      <c r="C44" s="67"/>
      <c r="D44" s="67"/>
    </row>
    <row r="45" spans="1:4">
      <c r="A45" s="65">
        <v>44</v>
      </c>
      <c r="B45" s="67"/>
      <c r="C45" s="67"/>
      <c r="D45" s="67"/>
    </row>
    <row r="46" spans="1:4">
      <c r="A46" s="65">
        <v>45</v>
      </c>
      <c r="B46" s="67"/>
      <c r="C46" s="67"/>
      <c r="D46" s="67"/>
    </row>
    <row r="47" spans="1:4">
      <c r="A47" s="65">
        <v>46</v>
      </c>
      <c r="B47" s="67"/>
      <c r="C47" s="67"/>
      <c r="D47" s="67"/>
    </row>
    <row r="48" spans="1:4">
      <c r="A48" s="65">
        <v>47</v>
      </c>
      <c r="B48" s="67"/>
      <c r="C48" s="67"/>
      <c r="D48" s="67"/>
    </row>
    <row r="49" spans="1:4">
      <c r="A49" s="65">
        <v>48</v>
      </c>
      <c r="B49" s="67"/>
      <c r="C49" s="67"/>
      <c r="D49" s="67"/>
    </row>
    <row r="50" spans="1:4">
      <c r="A50" s="65">
        <v>49</v>
      </c>
      <c r="B50" s="67"/>
      <c r="C50" s="67"/>
      <c r="D50" s="67"/>
    </row>
    <row r="51" spans="1:4">
      <c r="A51" s="65">
        <v>50</v>
      </c>
      <c r="B51" s="67"/>
      <c r="C51" s="67"/>
      <c r="D51" s="67"/>
    </row>
    <row r="52" spans="1:4">
      <c r="A52" s="65">
        <v>51</v>
      </c>
      <c r="B52" s="67"/>
      <c r="C52" s="67"/>
      <c r="D52" s="67"/>
    </row>
    <row r="53" spans="1:4">
      <c r="A53" s="65">
        <v>52</v>
      </c>
      <c r="B53" s="67"/>
      <c r="C53" s="67"/>
      <c r="D53" s="67"/>
    </row>
    <row r="54" spans="1:4">
      <c r="A54" s="65">
        <v>53</v>
      </c>
      <c r="B54" s="67"/>
      <c r="C54" s="67"/>
      <c r="D54" s="67"/>
    </row>
    <row r="55" spans="1:4">
      <c r="A55" s="65">
        <v>54</v>
      </c>
      <c r="B55" s="67"/>
      <c r="C55" s="67"/>
      <c r="D55" s="67"/>
    </row>
    <row r="56" spans="1:4">
      <c r="A56" s="65">
        <v>55</v>
      </c>
      <c r="B56" s="67"/>
      <c r="C56" s="67"/>
      <c r="D56" s="67"/>
    </row>
    <row r="57" spans="1:4">
      <c r="A57" s="65">
        <v>56</v>
      </c>
      <c r="B57" s="67"/>
      <c r="C57" s="67"/>
      <c r="D57" s="67"/>
    </row>
    <row r="58" spans="1:4">
      <c r="A58" s="65">
        <v>57</v>
      </c>
      <c r="B58" s="67"/>
      <c r="C58" s="67"/>
      <c r="D58" s="67"/>
    </row>
    <row r="59" spans="1:4">
      <c r="A59" s="65">
        <v>58</v>
      </c>
      <c r="B59" s="67"/>
      <c r="C59" s="67"/>
      <c r="D59" s="67"/>
    </row>
    <row r="60" spans="1:4">
      <c r="A60" s="65">
        <v>59</v>
      </c>
      <c r="B60" s="67"/>
      <c r="C60" s="67"/>
      <c r="D60" s="67"/>
    </row>
    <row r="61" spans="1:4">
      <c r="A61" s="65">
        <v>60</v>
      </c>
      <c r="B61" s="67"/>
      <c r="C61" s="67"/>
      <c r="D61" s="67"/>
    </row>
    <row r="62" spans="1:4">
      <c r="A62" s="65">
        <v>61</v>
      </c>
      <c r="B62" s="67"/>
      <c r="C62" s="67"/>
      <c r="D62" s="67"/>
    </row>
    <row r="63" spans="1:4">
      <c r="A63" s="65">
        <v>62</v>
      </c>
      <c r="B63" s="67"/>
      <c r="C63" s="67"/>
      <c r="D63" s="67"/>
    </row>
    <row r="64" spans="1:4">
      <c r="A64" s="65">
        <v>63</v>
      </c>
      <c r="B64" s="67"/>
      <c r="C64" s="67"/>
      <c r="D64" s="67"/>
    </row>
    <row r="65" spans="1:4">
      <c r="A65" s="65">
        <v>64</v>
      </c>
      <c r="B65" s="67"/>
      <c r="C65" s="67"/>
      <c r="D65" s="67"/>
    </row>
    <row r="66" spans="1:4">
      <c r="A66" s="65">
        <v>65</v>
      </c>
      <c r="B66" s="67"/>
      <c r="C66" s="67"/>
      <c r="D66" s="67"/>
    </row>
    <row r="67" spans="1:4">
      <c r="A67" s="65">
        <v>66</v>
      </c>
      <c r="B67" s="67"/>
      <c r="C67" s="67"/>
      <c r="D67" s="67"/>
    </row>
    <row r="68" spans="1:4">
      <c r="A68" s="65">
        <v>67</v>
      </c>
      <c r="B68" s="67"/>
      <c r="C68" s="67"/>
      <c r="D68" s="67"/>
    </row>
    <row r="69" spans="1:4">
      <c r="A69" s="65">
        <v>68</v>
      </c>
      <c r="B69" s="67"/>
      <c r="C69" s="67"/>
      <c r="D69" s="67"/>
    </row>
    <row r="70" spans="1:4">
      <c r="A70" s="65">
        <v>69</v>
      </c>
      <c r="B70" s="67"/>
      <c r="C70" s="67"/>
      <c r="D70" s="67"/>
    </row>
    <row r="71" spans="1:4">
      <c r="A71" s="65">
        <v>70</v>
      </c>
      <c r="B71" s="67"/>
      <c r="C71" s="67"/>
      <c r="D71" s="67"/>
    </row>
    <row r="72" spans="1:4">
      <c r="A72" s="65">
        <v>71</v>
      </c>
      <c r="B72" s="67"/>
      <c r="C72" s="67"/>
      <c r="D72" s="67"/>
    </row>
    <row r="73" spans="1:4">
      <c r="A73" s="65">
        <v>72</v>
      </c>
      <c r="B73" s="67"/>
      <c r="C73" s="67"/>
      <c r="D73" s="67"/>
    </row>
    <row r="74" spans="1:4">
      <c r="A74" s="65">
        <v>73</v>
      </c>
      <c r="B74" s="67"/>
      <c r="C74" s="67"/>
      <c r="D74" s="67"/>
    </row>
    <row r="75" spans="1:4">
      <c r="A75" s="65">
        <v>74</v>
      </c>
      <c r="B75" s="67"/>
      <c r="C75" s="67"/>
      <c r="D75" s="67"/>
    </row>
    <row r="76" spans="1:4">
      <c r="A76" s="65">
        <v>75</v>
      </c>
      <c r="B76" s="67"/>
      <c r="C76" s="67"/>
      <c r="D76" s="67"/>
    </row>
    <row r="77" spans="1:4">
      <c r="A77" s="65">
        <v>76</v>
      </c>
      <c r="B77" s="67"/>
      <c r="C77" s="67"/>
      <c r="D77" s="67"/>
    </row>
    <row r="78" spans="1:4">
      <c r="A78" s="65">
        <v>77</v>
      </c>
      <c r="B78" s="67"/>
      <c r="C78" s="67"/>
      <c r="D78" s="67"/>
    </row>
    <row r="79" spans="1:4">
      <c r="A79" s="65">
        <v>78</v>
      </c>
      <c r="B79" s="67"/>
      <c r="C79" s="67"/>
      <c r="D79" s="67"/>
    </row>
    <row r="80" spans="1:4">
      <c r="A80" s="65">
        <v>79</v>
      </c>
      <c r="B80" s="67"/>
      <c r="C80" s="67"/>
      <c r="D80" s="67"/>
    </row>
    <row r="81" spans="1:4">
      <c r="A81" s="65">
        <v>80</v>
      </c>
      <c r="B81" s="67"/>
      <c r="C81" s="67"/>
      <c r="D81" s="67"/>
    </row>
    <row r="82" spans="1:4">
      <c r="A82" s="65">
        <v>81</v>
      </c>
      <c r="B82" s="67"/>
      <c r="C82" s="67"/>
      <c r="D82" s="67"/>
    </row>
    <row r="83" spans="1:4">
      <c r="A83" s="65">
        <v>82</v>
      </c>
      <c r="B83" s="67"/>
      <c r="C83" s="67"/>
      <c r="D83" s="67"/>
    </row>
    <row r="84" spans="1:4">
      <c r="A84" s="65">
        <v>83</v>
      </c>
      <c r="B84" s="67"/>
      <c r="C84" s="67"/>
      <c r="D84" s="67"/>
    </row>
    <row r="85" spans="1:4">
      <c r="A85" s="65">
        <v>84</v>
      </c>
      <c r="B85" s="67"/>
      <c r="C85" s="67"/>
      <c r="D85" s="67"/>
    </row>
    <row r="86" spans="1:4">
      <c r="A86" s="65">
        <v>85</v>
      </c>
      <c r="B86" s="67"/>
      <c r="C86" s="67"/>
      <c r="D86" s="67"/>
    </row>
    <row r="87" spans="1:4">
      <c r="A87" s="65">
        <v>86</v>
      </c>
      <c r="B87" s="67"/>
      <c r="C87" s="67"/>
      <c r="D87" s="67"/>
    </row>
    <row r="88" spans="1:4">
      <c r="A88" s="65">
        <v>87</v>
      </c>
      <c r="B88" s="67"/>
      <c r="C88" s="67"/>
      <c r="D88" s="67"/>
    </row>
    <row r="89" spans="1:4">
      <c r="A89" s="65">
        <v>88</v>
      </c>
      <c r="B89" s="67"/>
      <c r="C89" s="67"/>
      <c r="D89" s="67"/>
    </row>
    <row r="90" spans="1:4">
      <c r="A90" s="65">
        <v>89</v>
      </c>
      <c r="B90" s="67"/>
      <c r="C90" s="67"/>
      <c r="D90" s="67"/>
    </row>
    <row r="91" spans="1:4">
      <c r="A91" s="65">
        <v>90</v>
      </c>
      <c r="B91" s="67"/>
      <c r="C91" s="67"/>
      <c r="D91" s="67"/>
    </row>
    <row r="92" spans="1:4">
      <c r="A92" s="65">
        <v>91</v>
      </c>
      <c r="B92" s="67"/>
      <c r="C92" s="67"/>
      <c r="D92" s="67"/>
    </row>
    <row r="93" spans="1:4">
      <c r="A93" s="65">
        <v>92</v>
      </c>
      <c r="B93" s="67"/>
      <c r="C93" s="67"/>
      <c r="D93" s="67"/>
    </row>
    <row r="94" spans="1:4">
      <c r="A94" s="65">
        <v>93</v>
      </c>
      <c r="B94" s="67"/>
      <c r="C94" s="67"/>
      <c r="D94" s="67"/>
    </row>
    <row r="95" spans="1:4">
      <c r="A95" s="65">
        <v>94</v>
      </c>
      <c r="B95" s="67"/>
      <c r="C95" s="67"/>
      <c r="D95" s="67"/>
    </row>
    <row r="96" spans="1:4">
      <c r="A96" s="65">
        <v>95</v>
      </c>
      <c r="B96" s="67"/>
      <c r="C96" s="67"/>
      <c r="D96" s="67"/>
    </row>
    <row r="97" spans="1:4">
      <c r="A97" s="65">
        <v>96</v>
      </c>
      <c r="B97" s="67"/>
      <c r="C97" s="67"/>
      <c r="D97" s="67"/>
    </row>
    <row r="98" spans="1:4">
      <c r="A98" s="65">
        <v>97</v>
      </c>
      <c r="B98" s="67"/>
      <c r="C98" s="67"/>
      <c r="D98" s="67"/>
    </row>
    <row r="99" spans="1:4">
      <c r="A99" s="65">
        <v>98</v>
      </c>
      <c r="B99" s="67"/>
      <c r="C99" s="67"/>
      <c r="D99" s="67"/>
    </row>
    <row r="100" spans="1:4">
      <c r="A100" s="65">
        <v>99</v>
      </c>
      <c r="B100" s="67"/>
      <c r="C100" s="67"/>
      <c r="D100" s="67"/>
    </row>
    <row r="101" spans="1:4">
      <c r="A101" s="65">
        <v>100</v>
      </c>
      <c r="B101" s="67"/>
      <c r="C101" s="67"/>
      <c r="D101" s="67"/>
    </row>
  </sheetData>
  <sheetProtection algorithmName="SHA-512" hashValue="7nRSJ7bgglPZxvnrglSASf5eq4Jh4stdvy7Q7lDzthguzVysOEs0kltDR9jiUXVFIcQN674pIlUugVJNRpMqpA==" saltValue="RHZMk0hfhFTZboHjW1nAlA==" spinCount="100000"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5"/>
  <sheetViews>
    <sheetView zoomScaleNormal="100" zoomScaleSheetLayoutView="90" workbookViewId="0">
      <selection activeCell="C6" sqref="C6:H6"/>
    </sheetView>
  </sheetViews>
  <sheetFormatPr defaultColWidth="5.08984375" defaultRowHeight="22" customHeight="1"/>
  <cols>
    <col min="1" max="7" width="5.08984375" style="1"/>
    <col min="8" max="9" width="3.6328125" style="1" customWidth="1"/>
    <col min="10" max="16384" width="5.08984375" style="1"/>
  </cols>
  <sheetData>
    <row r="1" spans="1:19" ht="24" customHeight="1" thickBot="1">
      <c r="A1" s="112" t="s">
        <v>5</v>
      </c>
      <c r="B1" s="112"/>
      <c r="C1" s="112"/>
      <c r="D1" s="112"/>
      <c r="E1" s="112"/>
      <c r="F1" s="112"/>
      <c r="G1" s="112"/>
      <c r="H1" s="112"/>
      <c r="I1" s="112"/>
      <c r="J1" s="112"/>
      <c r="K1" s="112"/>
      <c r="L1" s="112"/>
      <c r="M1" s="112"/>
      <c r="N1" s="112"/>
      <c r="O1" s="112"/>
      <c r="P1" s="112"/>
      <c r="Q1" s="70"/>
      <c r="R1" s="113"/>
      <c r="S1" s="114"/>
    </row>
    <row r="2" spans="1:19" ht="10" customHeight="1" thickBot="1">
      <c r="A2" s="2"/>
      <c r="B2" s="2"/>
      <c r="C2" s="2"/>
      <c r="D2" s="2"/>
      <c r="E2" s="2"/>
      <c r="F2" s="2"/>
      <c r="G2" s="2"/>
      <c r="H2" s="2"/>
      <c r="I2" s="2"/>
      <c r="J2" s="2"/>
      <c r="K2" s="2"/>
      <c r="L2" s="2"/>
      <c r="M2" s="2"/>
      <c r="N2" s="2"/>
      <c r="O2" s="2"/>
      <c r="P2" s="2"/>
      <c r="Q2" s="2"/>
      <c r="R2" s="2"/>
      <c r="S2" s="2"/>
    </row>
    <row r="3" spans="1:19" ht="15" customHeight="1" thickTop="1">
      <c r="A3" s="198" t="s">
        <v>9</v>
      </c>
      <c r="B3" s="183"/>
      <c r="C3" s="95">
        <v>10</v>
      </c>
      <c r="D3" s="182" t="s">
        <v>6</v>
      </c>
      <c r="E3" s="182">
        <v>3</v>
      </c>
      <c r="F3" s="182"/>
      <c r="G3" s="182" t="s">
        <v>7</v>
      </c>
      <c r="H3" s="182" t="s">
        <v>82</v>
      </c>
      <c r="I3" s="183"/>
      <c r="J3" s="95" t="s">
        <v>8</v>
      </c>
      <c r="K3" s="182"/>
      <c r="L3" s="183"/>
      <c r="M3" s="203" t="s">
        <v>83</v>
      </c>
      <c r="N3" s="204"/>
      <c r="O3" s="204"/>
      <c r="P3" s="204"/>
      <c r="Q3" s="204"/>
      <c r="R3" s="204"/>
      <c r="S3" s="205"/>
    </row>
    <row r="4" spans="1:19" ht="15" customHeight="1">
      <c r="A4" s="199"/>
      <c r="B4" s="111"/>
      <c r="C4" s="96"/>
      <c r="D4" s="110"/>
      <c r="E4" s="110">
        <v>16</v>
      </c>
      <c r="F4" s="110"/>
      <c r="G4" s="110"/>
      <c r="H4" s="110" t="s">
        <v>81</v>
      </c>
      <c r="I4" s="111"/>
      <c r="J4" s="96"/>
      <c r="K4" s="110"/>
      <c r="L4" s="111"/>
      <c r="M4" s="206"/>
      <c r="N4" s="207"/>
      <c r="O4" s="207"/>
      <c r="P4" s="207"/>
      <c r="Q4" s="207"/>
      <c r="R4" s="207"/>
      <c r="S4" s="208"/>
    </row>
    <row r="5" spans="1:19" ht="15" customHeight="1">
      <c r="A5" s="200"/>
      <c r="B5" s="201"/>
      <c r="C5" s="97"/>
      <c r="D5" s="202"/>
      <c r="E5" s="202">
        <v>17</v>
      </c>
      <c r="F5" s="202"/>
      <c r="G5" s="202"/>
      <c r="H5" s="202" t="s">
        <v>82</v>
      </c>
      <c r="I5" s="201"/>
      <c r="J5" s="97"/>
      <c r="K5" s="202"/>
      <c r="L5" s="201"/>
      <c r="M5" s="209"/>
      <c r="N5" s="210"/>
      <c r="O5" s="210"/>
      <c r="P5" s="210"/>
      <c r="Q5" s="210"/>
      <c r="R5" s="210"/>
      <c r="S5" s="211"/>
    </row>
    <row r="6" spans="1:19" ht="32.15" customHeight="1">
      <c r="A6" s="212" t="s">
        <v>15</v>
      </c>
      <c r="B6" s="213"/>
      <c r="C6" s="152"/>
      <c r="D6" s="153"/>
      <c r="E6" s="153"/>
      <c r="F6" s="153"/>
      <c r="G6" s="153"/>
      <c r="H6" s="153"/>
      <c r="I6" s="56" t="s">
        <v>12</v>
      </c>
      <c r="J6" s="154" t="s">
        <v>10</v>
      </c>
      <c r="K6" s="154"/>
      <c r="L6" s="154"/>
      <c r="M6" s="155"/>
      <c r="N6" s="155"/>
      <c r="O6" s="155"/>
      <c r="P6" s="155"/>
      <c r="Q6" s="155"/>
      <c r="R6" s="155"/>
      <c r="S6" s="156"/>
    </row>
    <row r="7" spans="1:19" ht="32.15" customHeight="1" thickBot="1">
      <c r="A7" s="157" t="s">
        <v>16</v>
      </c>
      <c r="B7" s="158"/>
      <c r="C7" s="159"/>
      <c r="D7" s="160"/>
      <c r="E7" s="160"/>
      <c r="F7" s="160"/>
      <c r="G7" s="160"/>
      <c r="H7" s="160"/>
      <c r="I7" s="161"/>
      <c r="J7" s="158" t="s">
        <v>11</v>
      </c>
      <c r="K7" s="158"/>
      <c r="L7" s="158"/>
      <c r="M7" s="162"/>
      <c r="N7" s="162"/>
      <c r="O7" s="162"/>
      <c r="P7" s="162"/>
      <c r="Q7" s="162"/>
      <c r="R7" s="162"/>
      <c r="S7" s="163"/>
    </row>
    <row r="8" spans="1:19" ht="8.15" customHeight="1" thickTop="1" thickBot="1">
      <c r="A8" s="3"/>
      <c r="B8" s="3"/>
      <c r="C8" s="4"/>
      <c r="D8" s="4"/>
      <c r="E8" s="4"/>
      <c r="F8" s="4"/>
      <c r="G8" s="4"/>
      <c r="H8" s="4"/>
      <c r="I8" s="4"/>
      <c r="J8" s="3"/>
      <c r="K8" s="3"/>
      <c r="L8" s="3"/>
      <c r="M8" s="4"/>
      <c r="N8" s="4"/>
      <c r="O8" s="4"/>
      <c r="P8" s="4"/>
      <c r="Q8" s="4"/>
      <c r="R8" s="4"/>
      <c r="S8" s="4"/>
    </row>
    <row r="9" spans="1:19" ht="22" customHeight="1" thickTop="1" thickBot="1">
      <c r="A9" s="167" t="s">
        <v>17</v>
      </c>
      <c r="B9" s="99"/>
      <c r="C9" s="99"/>
      <c r="D9" s="99"/>
      <c r="E9" s="99"/>
      <c r="F9" s="168"/>
      <c r="G9" s="177">
        <v>800</v>
      </c>
      <c r="H9" s="178"/>
      <c r="I9" s="178"/>
      <c r="J9" s="87" t="s">
        <v>68</v>
      </c>
      <c r="K9" s="89" t="s">
        <v>69</v>
      </c>
      <c r="L9" s="181"/>
      <c r="M9" s="181"/>
      <c r="N9" s="99" t="s">
        <v>71</v>
      </c>
      <c r="O9" s="99"/>
      <c r="P9" s="89" t="s">
        <v>70</v>
      </c>
      <c r="Q9" s="101" t="str">
        <f>IF(L9="","",G9*L9)</f>
        <v/>
      </c>
      <c r="R9" s="101"/>
      <c r="S9" s="102"/>
    </row>
    <row r="10" spans="1:19" ht="22" customHeight="1" thickBot="1">
      <c r="A10" s="169" t="s">
        <v>14</v>
      </c>
      <c r="B10" s="100"/>
      <c r="C10" s="100"/>
      <c r="D10" s="100"/>
      <c r="E10" s="100"/>
      <c r="F10" s="170"/>
      <c r="G10" s="179">
        <v>1000</v>
      </c>
      <c r="H10" s="180"/>
      <c r="I10" s="180"/>
      <c r="J10" s="88" t="s">
        <v>68</v>
      </c>
      <c r="K10" s="90" t="s">
        <v>69</v>
      </c>
      <c r="L10" s="98"/>
      <c r="M10" s="98"/>
      <c r="N10" s="100" t="s">
        <v>71</v>
      </c>
      <c r="O10" s="100"/>
      <c r="P10" s="90" t="s">
        <v>70</v>
      </c>
      <c r="Q10" s="103" t="str">
        <f t="shared" ref="Q10:Q11" si="0">IF(L10="","",G10*L10)</f>
        <v/>
      </c>
      <c r="R10" s="103"/>
      <c r="S10" s="104"/>
    </row>
    <row r="11" spans="1:19" ht="22" customHeight="1" thickBot="1">
      <c r="A11" s="171" t="s">
        <v>66</v>
      </c>
      <c r="B11" s="172"/>
      <c r="C11" s="172"/>
      <c r="D11" s="172"/>
      <c r="E11" s="172"/>
      <c r="F11" s="173"/>
      <c r="G11" s="179">
        <v>500</v>
      </c>
      <c r="H11" s="180"/>
      <c r="I11" s="180"/>
      <c r="J11" s="88" t="s">
        <v>68</v>
      </c>
      <c r="K11" s="90" t="s">
        <v>69</v>
      </c>
      <c r="L11" s="98"/>
      <c r="M11" s="98"/>
      <c r="N11" s="100" t="s">
        <v>72</v>
      </c>
      <c r="O11" s="100"/>
      <c r="P11" s="90" t="s">
        <v>70</v>
      </c>
      <c r="Q11" s="103" t="str">
        <f t="shared" si="0"/>
        <v/>
      </c>
      <c r="R11" s="103"/>
      <c r="S11" s="104"/>
    </row>
    <row r="12" spans="1:19" ht="22" customHeight="1" thickBot="1">
      <c r="A12" s="174" t="s">
        <v>67</v>
      </c>
      <c r="B12" s="175"/>
      <c r="C12" s="175"/>
      <c r="D12" s="175"/>
      <c r="E12" s="175"/>
      <c r="F12" s="176"/>
      <c r="G12" s="108"/>
      <c r="H12" s="109"/>
      <c r="I12" s="109"/>
      <c r="J12" s="109"/>
      <c r="K12" s="109"/>
      <c r="L12" s="109"/>
      <c r="M12" s="109"/>
      <c r="N12" s="109"/>
      <c r="O12" s="109"/>
      <c r="P12" s="109"/>
      <c r="Q12" s="105">
        <f>SUM(Q9:S11)</f>
        <v>0</v>
      </c>
      <c r="R12" s="106"/>
      <c r="S12" s="107"/>
    </row>
    <row r="13" spans="1:19" ht="8.15" customHeight="1" thickTop="1" thickBot="1"/>
    <row r="14" spans="1:19" ht="16" customHeight="1">
      <c r="A14" s="184" t="s">
        <v>0</v>
      </c>
      <c r="B14" s="185"/>
      <c r="C14" s="185" t="s">
        <v>1</v>
      </c>
      <c r="D14" s="185"/>
      <c r="E14" s="185"/>
      <c r="F14" s="185"/>
      <c r="G14" s="185"/>
      <c r="H14" s="188" t="s">
        <v>22</v>
      </c>
      <c r="I14" s="188"/>
      <c r="J14" s="190" t="s">
        <v>2</v>
      </c>
      <c r="K14" s="191"/>
      <c r="L14" s="191"/>
      <c r="M14" s="191"/>
      <c r="N14" s="191"/>
      <c r="O14" s="191"/>
      <c r="P14" s="191"/>
      <c r="Q14" s="191"/>
      <c r="R14" s="191"/>
      <c r="S14" s="192"/>
    </row>
    <row r="15" spans="1:19" ht="16" customHeight="1" thickBot="1">
      <c r="A15" s="186"/>
      <c r="B15" s="187"/>
      <c r="C15" s="187"/>
      <c r="D15" s="187"/>
      <c r="E15" s="187"/>
      <c r="F15" s="187"/>
      <c r="G15" s="187"/>
      <c r="H15" s="189"/>
      <c r="I15" s="189"/>
      <c r="J15" s="193">
        <v>1</v>
      </c>
      <c r="K15" s="194"/>
      <c r="L15" s="193">
        <v>2</v>
      </c>
      <c r="M15" s="194"/>
      <c r="N15" s="195">
        <v>3</v>
      </c>
      <c r="O15" s="196"/>
      <c r="P15" s="193" t="s">
        <v>3</v>
      </c>
      <c r="Q15" s="194"/>
      <c r="R15" s="193" t="s">
        <v>4</v>
      </c>
      <c r="S15" s="197"/>
    </row>
    <row r="16" spans="1:19" ht="13" customHeight="1">
      <c r="A16" s="128" t="str">
        <f>IF(選手名簿!B2="","",選手名簿!B2)</f>
        <v/>
      </c>
      <c r="B16" s="129"/>
      <c r="C16" s="130" t="str">
        <f>IF(選手名簿!C2="","",選手名簿!C2)</f>
        <v/>
      </c>
      <c r="D16" s="131"/>
      <c r="E16" s="131"/>
      <c r="F16" s="131"/>
      <c r="G16" s="132"/>
      <c r="H16" s="133" t="str">
        <f>IF(選手名簿!D2="","",選手名簿!D2)</f>
        <v/>
      </c>
      <c r="I16" s="129"/>
      <c r="J16" s="142"/>
      <c r="K16" s="142"/>
      <c r="L16" s="142"/>
      <c r="M16" s="142"/>
      <c r="N16" s="142"/>
      <c r="O16" s="142"/>
      <c r="P16" s="142"/>
      <c r="Q16" s="142"/>
      <c r="R16" s="142"/>
      <c r="S16" s="148"/>
    </row>
    <row r="17" spans="1:19" ht="13" customHeight="1">
      <c r="A17" s="117"/>
      <c r="B17" s="118"/>
      <c r="C17" s="122"/>
      <c r="D17" s="123"/>
      <c r="E17" s="123"/>
      <c r="F17" s="123"/>
      <c r="G17" s="124"/>
      <c r="H17" s="127"/>
      <c r="I17" s="118"/>
      <c r="J17" s="143"/>
      <c r="K17" s="145"/>
      <c r="L17" s="143"/>
      <c r="M17" s="145"/>
      <c r="N17" s="143"/>
      <c r="O17" s="145"/>
      <c r="P17" s="143"/>
      <c r="Q17" s="145"/>
      <c r="R17" s="143"/>
      <c r="S17" s="144"/>
    </row>
    <row r="18" spans="1:19" ht="13" customHeight="1">
      <c r="A18" s="115" t="str">
        <f>IF(選手名簿!B3="","",選手名簿!B3)</f>
        <v/>
      </c>
      <c r="B18" s="116"/>
      <c r="C18" s="164" t="str">
        <f>IF(選手名簿!C3="","",選手名簿!C3)</f>
        <v/>
      </c>
      <c r="D18" s="165"/>
      <c r="E18" s="165"/>
      <c r="F18" s="165"/>
      <c r="G18" s="166"/>
      <c r="H18" s="136" t="str">
        <f>IF(選手名簿!D3="","",選手名簿!D3)</f>
        <v/>
      </c>
      <c r="I18" s="116"/>
      <c r="J18" s="140"/>
      <c r="K18" s="140"/>
      <c r="L18" s="140"/>
      <c r="M18" s="140"/>
      <c r="N18" s="140"/>
      <c r="O18" s="140"/>
      <c r="P18" s="140"/>
      <c r="Q18" s="140"/>
      <c r="R18" s="140"/>
      <c r="S18" s="141"/>
    </row>
    <row r="19" spans="1:19" ht="13" customHeight="1">
      <c r="A19" s="117"/>
      <c r="B19" s="118"/>
      <c r="C19" s="122"/>
      <c r="D19" s="123"/>
      <c r="E19" s="123"/>
      <c r="F19" s="123"/>
      <c r="G19" s="124"/>
      <c r="H19" s="127"/>
      <c r="I19" s="118"/>
      <c r="J19" s="143"/>
      <c r="K19" s="145"/>
      <c r="L19" s="143"/>
      <c r="M19" s="145"/>
      <c r="N19" s="143"/>
      <c r="O19" s="145"/>
      <c r="P19" s="143"/>
      <c r="Q19" s="145"/>
      <c r="R19" s="143"/>
      <c r="S19" s="144"/>
    </row>
    <row r="20" spans="1:19" ht="13" customHeight="1">
      <c r="A20" s="115" t="str">
        <f>IF(選手名簿!B4="","",選手名簿!B4)</f>
        <v/>
      </c>
      <c r="B20" s="116"/>
      <c r="C20" s="164" t="str">
        <f>IF(選手名簿!C4="","",選手名簿!C4)</f>
        <v/>
      </c>
      <c r="D20" s="165"/>
      <c r="E20" s="165"/>
      <c r="F20" s="165"/>
      <c r="G20" s="166"/>
      <c r="H20" s="136" t="str">
        <f>IF(選手名簿!D4="","",選手名簿!D4)</f>
        <v/>
      </c>
      <c r="I20" s="116"/>
      <c r="J20" s="140"/>
      <c r="K20" s="140"/>
      <c r="L20" s="140"/>
      <c r="M20" s="140"/>
      <c r="N20" s="140"/>
      <c r="O20" s="140"/>
      <c r="P20" s="140"/>
      <c r="Q20" s="140"/>
      <c r="R20" s="140"/>
      <c r="S20" s="141"/>
    </row>
    <row r="21" spans="1:19" ht="13" customHeight="1">
      <c r="A21" s="117"/>
      <c r="B21" s="118"/>
      <c r="C21" s="122"/>
      <c r="D21" s="123"/>
      <c r="E21" s="123"/>
      <c r="F21" s="123"/>
      <c r="G21" s="124"/>
      <c r="H21" s="127"/>
      <c r="I21" s="118"/>
      <c r="J21" s="143"/>
      <c r="K21" s="145"/>
      <c r="L21" s="143"/>
      <c r="M21" s="145"/>
      <c r="N21" s="143"/>
      <c r="O21" s="145"/>
      <c r="P21" s="143"/>
      <c r="Q21" s="145"/>
      <c r="R21" s="143"/>
      <c r="S21" s="144"/>
    </row>
    <row r="22" spans="1:19" ht="13" customHeight="1">
      <c r="A22" s="115" t="str">
        <f>IF(選手名簿!B5="","",選手名簿!B5)</f>
        <v/>
      </c>
      <c r="B22" s="116"/>
      <c r="C22" s="164" t="str">
        <f>IF(選手名簿!C5="","",選手名簿!C5)</f>
        <v/>
      </c>
      <c r="D22" s="165"/>
      <c r="E22" s="165"/>
      <c r="F22" s="165"/>
      <c r="G22" s="166"/>
      <c r="H22" s="136" t="str">
        <f>IF(選手名簿!D5="","",選手名簿!D5)</f>
        <v/>
      </c>
      <c r="I22" s="116"/>
      <c r="J22" s="140"/>
      <c r="K22" s="140"/>
      <c r="L22" s="140"/>
      <c r="M22" s="140"/>
      <c r="N22" s="140"/>
      <c r="O22" s="140"/>
      <c r="P22" s="140"/>
      <c r="Q22" s="140"/>
      <c r="R22" s="140"/>
      <c r="S22" s="141"/>
    </row>
    <row r="23" spans="1:19" ht="13" customHeight="1">
      <c r="A23" s="117"/>
      <c r="B23" s="118"/>
      <c r="C23" s="122"/>
      <c r="D23" s="123"/>
      <c r="E23" s="123"/>
      <c r="F23" s="123"/>
      <c r="G23" s="124"/>
      <c r="H23" s="127"/>
      <c r="I23" s="118"/>
      <c r="J23" s="143"/>
      <c r="K23" s="145"/>
      <c r="L23" s="143"/>
      <c r="M23" s="145"/>
      <c r="N23" s="143"/>
      <c r="O23" s="145"/>
      <c r="P23" s="149"/>
      <c r="Q23" s="150"/>
      <c r="R23" s="143"/>
      <c r="S23" s="144"/>
    </row>
    <row r="24" spans="1:19" ht="13" customHeight="1">
      <c r="A24" s="115" t="str">
        <f>IF(選手名簿!B6="","",選手名簿!B6)</f>
        <v/>
      </c>
      <c r="B24" s="116"/>
      <c r="C24" s="164" t="str">
        <f>IF(選手名簿!C6="","",選手名簿!C6)</f>
        <v/>
      </c>
      <c r="D24" s="165"/>
      <c r="E24" s="165"/>
      <c r="F24" s="165"/>
      <c r="G24" s="166"/>
      <c r="H24" s="136" t="str">
        <f>IF(選手名簿!D6="","",選手名簿!D6)</f>
        <v/>
      </c>
      <c r="I24" s="116"/>
      <c r="J24" s="140"/>
      <c r="K24" s="140"/>
      <c r="L24" s="140"/>
      <c r="M24" s="140"/>
      <c r="N24" s="140"/>
      <c r="O24" s="140"/>
      <c r="P24" s="140"/>
      <c r="Q24" s="140"/>
      <c r="R24" s="140"/>
      <c r="S24" s="141"/>
    </row>
    <row r="25" spans="1:19" ht="13" customHeight="1" thickBot="1">
      <c r="A25" s="134"/>
      <c r="B25" s="135"/>
      <c r="C25" s="214"/>
      <c r="D25" s="215"/>
      <c r="E25" s="215"/>
      <c r="F25" s="215"/>
      <c r="G25" s="216"/>
      <c r="H25" s="138"/>
      <c r="I25" s="135"/>
      <c r="J25" s="146"/>
      <c r="K25" s="147"/>
      <c r="L25" s="146"/>
      <c r="M25" s="147"/>
      <c r="N25" s="146"/>
      <c r="O25" s="147"/>
      <c r="P25" s="146"/>
      <c r="Q25" s="147"/>
      <c r="R25" s="146"/>
      <c r="S25" s="151"/>
    </row>
    <row r="26" spans="1:19" ht="13" customHeight="1">
      <c r="A26" s="128" t="str">
        <f>IF(選手名簿!B7="","",選手名簿!B7)</f>
        <v/>
      </c>
      <c r="B26" s="129"/>
      <c r="C26" s="130" t="str">
        <f>IF(選手名簿!C7="","",選手名簿!C7)</f>
        <v/>
      </c>
      <c r="D26" s="131"/>
      <c r="E26" s="131"/>
      <c r="F26" s="131"/>
      <c r="G26" s="132"/>
      <c r="H26" s="133" t="str">
        <f>IF(選手名簿!D7="","",選手名簿!D7)</f>
        <v/>
      </c>
      <c r="I26" s="129"/>
      <c r="J26" s="142"/>
      <c r="K26" s="142"/>
      <c r="L26" s="142"/>
      <c r="M26" s="142"/>
      <c r="N26" s="142"/>
      <c r="O26" s="142"/>
      <c r="P26" s="142"/>
      <c r="Q26" s="142"/>
      <c r="R26" s="142"/>
      <c r="S26" s="148"/>
    </row>
    <row r="27" spans="1:19" ht="13" customHeight="1">
      <c r="A27" s="117"/>
      <c r="B27" s="118"/>
      <c r="C27" s="122"/>
      <c r="D27" s="123"/>
      <c r="E27" s="123"/>
      <c r="F27" s="123"/>
      <c r="G27" s="124"/>
      <c r="H27" s="127"/>
      <c r="I27" s="118"/>
      <c r="J27" s="143"/>
      <c r="K27" s="145"/>
      <c r="L27" s="143"/>
      <c r="M27" s="145"/>
      <c r="N27" s="143"/>
      <c r="O27" s="145"/>
      <c r="P27" s="143"/>
      <c r="Q27" s="145"/>
      <c r="R27" s="143"/>
      <c r="S27" s="144"/>
    </row>
    <row r="28" spans="1:19" ht="13" customHeight="1">
      <c r="A28" s="115" t="str">
        <f>IF(選手名簿!B8="","",選手名簿!B8)</f>
        <v/>
      </c>
      <c r="B28" s="116"/>
      <c r="C28" s="164" t="str">
        <f>IF(選手名簿!C8="","",選手名簿!C8)</f>
        <v/>
      </c>
      <c r="D28" s="165"/>
      <c r="E28" s="165"/>
      <c r="F28" s="165"/>
      <c r="G28" s="166"/>
      <c r="H28" s="136" t="str">
        <f>IF(選手名簿!D8="","",選手名簿!D8)</f>
        <v/>
      </c>
      <c r="I28" s="116"/>
      <c r="J28" s="140"/>
      <c r="K28" s="140"/>
      <c r="L28" s="140"/>
      <c r="M28" s="140"/>
      <c r="N28" s="140"/>
      <c r="O28" s="140"/>
      <c r="P28" s="140"/>
      <c r="Q28" s="140"/>
      <c r="R28" s="140"/>
      <c r="S28" s="141"/>
    </row>
    <row r="29" spans="1:19" ht="13" customHeight="1">
      <c r="A29" s="117"/>
      <c r="B29" s="118"/>
      <c r="C29" s="122"/>
      <c r="D29" s="123"/>
      <c r="E29" s="123"/>
      <c r="F29" s="123"/>
      <c r="G29" s="124"/>
      <c r="H29" s="127"/>
      <c r="I29" s="118"/>
      <c r="J29" s="143"/>
      <c r="K29" s="145"/>
      <c r="L29" s="143"/>
      <c r="M29" s="145"/>
      <c r="N29" s="143"/>
      <c r="O29" s="145"/>
      <c r="P29" s="143"/>
      <c r="Q29" s="145"/>
      <c r="R29" s="143"/>
      <c r="S29" s="144"/>
    </row>
    <row r="30" spans="1:19" ht="13" customHeight="1">
      <c r="A30" s="115" t="str">
        <f>IF(選手名簿!B9="","",選手名簿!B9)</f>
        <v/>
      </c>
      <c r="B30" s="116"/>
      <c r="C30" s="164" t="str">
        <f>IF(選手名簿!C9="","",選手名簿!C9)</f>
        <v/>
      </c>
      <c r="D30" s="165"/>
      <c r="E30" s="165"/>
      <c r="F30" s="165"/>
      <c r="G30" s="166"/>
      <c r="H30" s="136" t="str">
        <f>IF(選手名簿!D9="","",選手名簿!D9)</f>
        <v/>
      </c>
      <c r="I30" s="116"/>
      <c r="J30" s="140"/>
      <c r="K30" s="140"/>
      <c r="L30" s="140"/>
      <c r="M30" s="140"/>
      <c r="N30" s="140"/>
      <c r="O30" s="140"/>
      <c r="P30" s="140"/>
      <c r="Q30" s="140"/>
      <c r="R30" s="140"/>
      <c r="S30" s="141"/>
    </row>
    <row r="31" spans="1:19" ht="13" customHeight="1">
      <c r="A31" s="117"/>
      <c r="B31" s="118"/>
      <c r="C31" s="122"/>
      <c r="D31" s="123"/>
      <c r="E31" s="123"/>
      <c r="F31" s="123"/>
      <c r="G31" s="124"/>
      <c r="H31" s="127"/>
      <c r="I31" s="118"/>
      <c r="J31" s="143"/>
      <c r="K31" s="145"/>
      <c r="L31" s="143"/>
      <c r="M31" s="145"/>
      <c r="N31" s="143"/>
      <c r="O31" s="145"/>
      <c r="P31" s="143"/>
      <c r="Q31" s="145"/>
      <c r="R31" s="143"/>
      <c r="S31" s="144"/>
    </row>
    <row r="32" spans="1:19" ht="13" customHeight="1">
      <c r="A32" s="115" t="str">
        <f>IF(選手名簿!B10="","",選手名簿!B10)</f>
        <v/>
      </c>
      <c r="B32" s="116"/>
      <c r="C32" s="164" t="str">
        <f>IF(選手名簿!C10="","",選手名簿!C10)</f>
        <v/>
      </c>
      <c r="D32" s="165"/>
      <c r="E32" s="165"/>
      <c r="F32" s="165"/>
      <c r="G32" s="166"/>
      <c r="H32" s="136" t="str">
        <f>IF(選手名簿!D10="","",選手名簿!D10)</f>
        <v/>
      </c>
      <c r="I32" s="116"/>
      <c r="J32" s="140"/>
      <c r="K32" s="140"/>
      <c r="L32" s="140"/>
      <c r="M32" s="140"/>
      <c r="N32" s="140"/>
      <c r="O32" s="140"/>
      <c r="P32" s="140"/>
      <c r="Q32" s="140"/>
      <c r="R32" s="140"/>
      <c r="S32" s="141"/>
    </row>
    <row r="33" spans="1:19" ht="13" customHeight="1">
      <c r="A33" s="117"/>
      <c r="B33" s="118"/>
      <c r="C33" s="122"/>
      <c r="D33" s="123"/>
      <c r="E33" s="123"/>
      <c r="F33" s="123"/>
      <c r="G33" s="124"/>
      <c r="H33" s="127"/>
      <c r="I33" s="118"/>
      <c r="J33" s="143"/>
      <c r="K33" s="145"/>
      <c r="L33" s="143"/>
      <c r="M33" s="145"/>
      <c r="N33" s="143"/>
      <c r="O33" s="145"/>
      <c r="P33" s="149"/>
      <c r="Q33" s="150"/>
      <c r="R33" s="143"/>
      <c r="S33" s="144"/>
    </row>
    <row r="34" spans="1:19" ht="13" customHeight="1">
      <c r="A34" s="115" t="str">
        <f>IF(選手名簿!B11="","",選手名簿!B11)</f>
        <v/>
      </c>
      <c r="B34" s="116"/>
      <c r="C34" s="164" t="str">
        <f>IF(選手名簿!C11="","",選手名簿!C11)</f>
        <v/>
      </c>
      <c r="D34" s="165"/>
      <c r="E34" s="165"/>
      <c r="F34" s="165"/>
      <c r="G34" s="166"/>
      <c r="H34" s="136" t="str">
        <f>IF(選手名簿!D11="","",選手名簿!D11)</f>
        <v/>
      </c>
      <c r="I34" s="116"/>
      <c r="J34" s="140"/>
      <c r="K34" s="140"/>
      <c r="L34" s="140"/>
      <c r="M34" s="140"/>
      <c r="N34" s="140"/>
      <c r="O34" s="140"/>
      <c r="P34" s="140"/>
      <c r="Q34" s="140"/>
      <c r="R34" s="140"/>
      <c r="S34" s="141"/>
    </row>
    <row r="35" spans="1:19" ht="13" customHeight="1" thickBot="1">
      <c r="A35" s="134"/>
      <c r="B35" s="135"/>
      <c r="C35" s="214"/>
      <c r="D35" s="215"/>
      <c r="E35" s="215"/>
      <c r="F35" s="215"/>
      <c r="G35" s="216"/>
      <c r="H35" s="138"/>
      <c r="I35" s="135"/>
      <c r="J35" s="146"/>
      <c r="K35" s="147"/>
      <c r="L35" s="146"/>
      <c r="M35" s="147"/>
      <c r="N35" s="146"/>
      <c r="O35" s="147"/>
      <c r="P35" s="146"/>
      <c r="Q35" s="147"/>
      <c r="R35" s="146"/>
      <c r="S35" s="151"/>
    </row>
    <row r="36" spans="1:19" ht="13" customHeight="1">
      <c r="A36" s="128" t="str">
        <f>IF(選手名簿!B12="","",選手名簿!B12)</f>
        <v/>
      </c>
      <c r="B36" s="129"/>
      <c r="C36" s="130" t="str">
        <f>IF(選手名簿!C12="","",選手名簿!C12)</f>
        <v/>
      </c>
      <c r="D36" s="131"/>
      <c r="E36" s="131"/>
      <c r="F36" s="131"/>
      <c r="G36" s="132"/>
      <c r="H36" s="133" t="str">
        <f>IF(選手名簿!D12="","",選手名簿!D12)</f>
        <v/>
      </c>
      <c r="I36" s="129"/>
      <c r="J36" s="142"/>
      <c r="K36" s="142"/>
      <c r="L36" s="142"/>
      <c r="M36" s="142"/>
      <c r="N36" s="142"/>
      <c r="O36" s="142"/>
      <c r="P36" s="142"/>
      <c r="Q36" s="142"/>
      <c r="R36" s="142"/>
      <c r="S36" s="148"/>
    </row>
    <row r="37" spans="1:19" ht="13" customHeight="1">
      <c r="A37" s="117"/>
      <c r="B37" s="118"/>
      <c r="C37" s="122"/>
      <c r="D37" s="123"/>
      <c r="E37" s="123"/>
      <c r="F37" s="123"/>
      <c r="G37" s="124"/>
      <c r="H37" s="127"/>
      <c r="I37" s="118"/>
      <c r="J37" s="143"/>
      <c r="K37" s="145"/>
      <c r="L37" s="143"/>
      <c r="M37" s="145"/>
      <c r="N37" s="143"/>
      <c r="O37" s="145"/>
      <c r="P37" s="143"/>
      <c r="Q37" s="145"/>
      <c r="R37" s="143"/>
      <c r="S37" s="144"/>
    </row>
    <row r="38" spans="1:19" ht="13" customHeight="1">
      <c r="A38" s="115" t="str">
        <f>IF(選手名簿!B13="","",選手名簿!B13)</f>
        <v/>
      </c>
      <c r="B38" s="116"/>
      <c r="C38" s="164" t="str">
        <f>IF(選手名簿!C13="","",選手名簿!C13)</f>
        <v/>
      </c>
      <c r="D38" s="165"/>
      <c r="E38" s="165"/>
      <c r="F38" s="165"/>
      <c r="G38" s="166"/>
      <c r="H38" s="136" t="str">
        <f>IF(選手名簿!D13="","",選手名簿!D13)</f>
        <v/>
      </c>
      <c r="I38" s="116"/>
      <c r="J38" s="140"/>
      <c r="K38" s="140"/>
      <c r="L38" s="140"/>
      <c r="M38" s="140"/>
      <c r="N38" s="140"/>
      <c r="O38" s="140"/>
      <c r="P38" s="140"/>
      <c r="Q38" s="140"/>
      <c r="R38" s="140"/>
      <c r="S38" s="141"/>
    </row>
    <row r="39" spans="1:19" ht="13" customHeight="1">
      <c r="A39" s="117"/>
      <c r="B39" s="118"/>
      <c r="C39" s="122"/>
      <c r="D39" s="123"/>
      <c r="E39" s="123"/>
      <c r="F39" s="123"/>
      <c r="G39" s="124"/>
      <c r="H39" s="127"/>
      <c r="I39" s="118"/>
      <c r="J39" s="143"/>
      <c r="K39" s="145"/>
      <c r="L39" s="143"/>
      <c r="M39" s="145"/>
      <c r="N39" s="143"/>
      <c r="O39" s="145"/>
      <c r="P39" s="143"/>
      <c r="Q39" s="145"/>
      <c r="R39" s="143"/>
      <c r="S39" s="144"/>
    </row>
    <row r="40" spans="1:19" ht="13" customHeight="1">
      <c r="A40" s="115" t="str">
        <f>IF(選手名簿!B14="","",選手名簿!B14)</f>
        <v/>
      </c>
      <c r="B40" s="116"/>
      <c r="C40" s="164" t="str">
        <f>IF(選手名簿!C14="","",選手名簿!C14)</f>
        <v/>
      </c>
      <c r="D40" s="165"/>
      <c r="E40" s="165"/>
      <c r="F40" s="165"/>
      <c r="G40" s="166"/>
      <c r="H40" s="136" t="str">
        <f>IF(選手名簿!D14="","",選手名簿!D14)</f>
        <v/>
      </c>
      <c r="I40" s="116"/>
      <c r="J40" s="140"/>
      <c r="K40" s="140"/>
      <c r="L40" s="140"/>
      <c r="M40" s="140"/>
      <c r="N40" s="140"/>
      <c r="O40" s="140"/>
      <c r="P40" s="140"/>
      <c r="Q40" s="140"/>
      <c r="R40" s="140"/>
      <c r="S40" s="141"/>
    </row>
    <row r="41" spans="1:19" ht="13" customHeight="1">
      <c r="A41" s="117"/>
      <c r="B41" s="118"/>
      <c r="C41" s="122"/>
      <c r="D41" s="123"/>
      <c r="E41" s="123"/>
      <c r="F41" s="123"/>
      <c r="G41" s="124"/>
      <c r="H41" s="127"/>
      <c r="I41" s="118"/>
      <c r="J41" s="143"/>
      <c r="K41" s="145"/>
      <c r="L41" s="143"/>
      <c r="M41" s="145"/>
      <c r="N41" s="143"/>
      <c r="O41" s="145"/>
      <c r="P41" s="143"/>
      <c r="Q41" s="145"/>
      <c r="R41" s="143"/>
      <c r="S41" s="144"/>
    </row>
    <row r="42" spans="1:19" ht="13" customHeight="1">
      <c r="A42" s="115" t="str">
        <f>IF(選手名簿!B15="","",選手名簿!B15)</f>
        <v/>
      </c>
      <c r="B42" s="116"/>
      <c r="C42" s="164" t="str">
        <f>IF(選手名簿!C15="","",選手名簿!C15)</f>
        <v/>
      </c>
      <c r="D42" s="165"/>
      <c r="E42" s="165"/>
      <c r="F42" s="165"/>
      <c r="G42" s="166"/>
      <c r="H42" s="136" t="str">
        <f>IF(選手名簿!D15="","",選手名簿!D15)</f>
        <v/>
      </c>
      <c r="I42" s="116"/>
      <c r="J42" s="140"/>
      <c r="K42" s="140"/>
      <c r="L42" s="140"/>
      <c r="M42" s="140"/>
      <c r="N42" s="140"/>
      <c r="O42" s="140"/>
      <c r="P42" s="140"/>
      <c r="Q42" s="140"/>
      <c r="R42" s="140"/>
      <c r="S42" s="141"/>
    </row>
    <row r="43" spans="1:19" ht="13" customHeight="1">
      <c r="A43" s="117"/>
      <c r="B43" s="118"/>
      <c r="C43" s="122"/>
      <c r="D43" s="123"/>
      <c r="E43" s="123"/>
      <c r="F43" s="123"/>
      <c r="G43" s="124"/>
      <c r="H43" s="127"/>
      <c r="I43" s="118"/>
      <c r="J43" s="143"/>
      <c r="K43" s="145"/>
      <c r="L43" s="143"/>
      <c r="M43" s="145"/>
      <c r="N43" s="143"/>
      <c r="O43" s="145"/>
      <c r="P43" s="149"/>
      <c r="Q43" s="150"/>
      <c r="R43" s="143"/>
      <c r="S43" s="144"/>
    </row>
    <row r="44" spans="1:19" ht="13" customHeight="1">
      <c r="A44" s="115" t="str">
        <f>IF(選手名簿!B16="","",選手名簿!B16)</f>
        <v/>
      </c>
      <c r="B44" s="116"/>
      <c r="C44" s="164" t="str">
        <f>IF(選手名簿!C16="","",選手名簿!C16)</f>
        <v/>
      </c>
      <c r="D44" s="165"/>
      <c r="E44" s="165"/>
      <c r="F44" s="165"/>
      <c r="G44" s="166"/>
      <c r="H44" s="136" t="str">
        <f>IF(選手名簿!D16="","",選手名簿!D16)</f>
        <v/>
      </c>
      <c r="I44" s="116"/>
      <c r="J44" s="140"/>
      <c r="K44" s="140"/>
      <c r="L44" s="140"/>
      <c r="M44" s="140"/>
      <c r="N44" s="140"/>
      <c r="O44" s="140"/>
      <c r="P44" s="140"/>
      <c r="Q44" s="140"/>
      <c r="R44" s="140"/>
      <c r="S44" s="141"/>
    </row>
    <row r="45" spans="1:19" ht="13" customHeight="1" thickBot="1">
      <c r="A45" s="134"/>
      <c r="B45" s="135"/>
      <c r="C45" s="214"/>
      <c r="D45" s="215"/>
      <c r="E45" s="215"/>
      <c r="F45" s="215"/>
      <c r="G45" s="216"/>
      <c r="H45" s="138"/>
      <c r="I45" s="135"/>
      <c r="J45" s="146"/>
      <c r="K45" s="147"/>
      <c r="L45" s="146"/>
      <c r="M45" s="147"/>
      <c r="N45" s="146"/>
      <c r="O45" s="147"/>
      <c r="P45" s="146"/>
      <c r="Q45" s="147"/>
      <c r="R45" s="146"/>
      <c r="S45" s="151"/>
    </row>
    <row r="46" spans="1:19" ht="13" customHeight="1">
      <c r="A46" s="128" t="str">
        <f>IF(選手名簿!B17="","",選手名簿!B17)</f>
        <v/>
      </c>
      <c r="B46" s="129"/>
      <c r="C46" s="130" t="str">
        <f>IF(選手名簿!C17="","",選手名簿!C17)</f>
        <v/>
      </c>
      <c r="D46" s="131"/>
      <c r="E46" s="131"/>
      <c r="F46" s="131"/>
      <c r="G46" s="132"/>
      <c r="H46" s="133" t="str">
        <f>IF(選手名簿!D17="","",選手名簿!D17)</f>
        <v/>
      </c>
      <c r="I46" s="129"/>
      <c r="J46" s="142"/>
      <c r="K46" s="142"/>
      <c r="L46" s="142"/>
      <c r="M46" s="142"/>
      <c r="N46" s="142"/>
      <c r="O46" s="142"/>
      <c r="P46" s="142"/>
      <c r="Q46" s="142"/>
      <c r="R46" s="142"/>
      <c r="S46" s="148"/>
    </row>
    <row r="47" spans="1:19" ht="13" customHeight="1">
      <c r="A47" s="117"/>
      <c r="B47" s="118"/>
      <c r="C47" s="122"/>
      <c r="D47" s="123"/>
      <c r="E47" s="123"/>
      <c r="F47" s="123"/>
      <c r="G47" s="124"/>
      <c r="H47" s="127"/>
      <c r="I47" s="118"/>
      <c r="J47" s="143"/>
      <c r="K47" s="145"/>
      <c r="L47" s="143"/>
      <c r="M47" s="145"/>
      <c r="N47" s="143"/>
      <c r="O47" s="145"/>
      <c r="P47" s="143"/>
      <c r="Q47" s="145"/>
      <c r="R47" s="143"/>
      <c r="S47" s="144"/>
    </row>
    <row r="48" spans="1:19" ht="13" customHeight="1">
      <c r="A48" s="115" t="str">
        <f>IF(選手名簿!B18="","",選手名簿!B18)</f>
        <v/>
      </c>
      <c r="B48" s="116"/>
      <c r="C48" s="164" t="str">
        <f>IF(選手名簿!C18="","",選手名簿!C18)</f>
        <v/>
      </c>
      <c r="D48" s="165"/>
      <c r="E48" s="165"/>
      <c r="F48" s="165"/>
      <c r="G48" s="166"/>
      <c r="H48" s="136" t="str">
        <f>IF(選手名簿!D18="","",選手名簿!D18)</f>
        <v/>
      </c>
      <c r="I48" s="116"/>
      <c r="J48" s="140"/>
      <c r="K48" s="140"/>
      <c r="L48" s="140"/>
      <c r="M48" s="140"/>
      <c r="N48" s="140"/>
      <c r="O48" s="140"/>
      <c r="P48" s="140"/>
      <c r="Q48" s="140"/>
      <c r="R48" s="140"/>
      <c r="S48" s="141"/>
    </row>
    <row r="49" spans="1:19" ht="13" customHeight="1">
      <c r="A49" s="117"/>
      <c r="B49" s="118"/>
      <c r="C49" s="122"/>
      <c r="D49" s="123"/>
      <c r="E49" s="123"/>
      <c r="F49" s="123"/>
      <c r="G49" s="124"/>
      <c r="H49" s="127"/>
      <c r="I49" s="118"/>
      <c r="J49" s="143"/>
      <c r="K49" s="145"/>
      <c r="L49" s="143"/>
      <c r="M49" s="145"/>
      <c r="N49" s="143"/>
      <c r="O49" s="145"/>
      <c r="P49" s="143"/>
      <c r="Q49" s="145"/>
      <c r="R49" s="143"/>
      <c r="S49" s="144"/>
    </row>
    <row r="50" spans="1:19" ht="13" customHeight="1">
      <c r="A50" s="115" t="str">
        <f>IF(選手名簿!B19="","",選手名簿!B19)</f>
        <v/>
      </c>
      <c r="B50" s="116"/>
      <c r="C50" s="164" t="str">
        <f>IF(選手名簿!C19="","",選手名簿!C19)</f>
        <v/>
      </c>
      <c r="D50" s="165"/>
      <c r="E50" s="165"/>
      <c r="F50" s="165"/>
      <c r="G50" s="166"/>
      <c r="H50" s="136" t="str">
        <f>IF(選手名簿!D19="","",選手名簿!D19)</f>
        <v/>
      </c>
      <c r="I50" s="116"/>
      <c r="J50" s="140"/>
      <c r="K50" s="140"/>
      <c r="L50" s="140"/>
      <c r="M50" s="140"/>
      <c r="N50" s="140"/>
      <c r="O50" s="140"/>
      <c r="P50" s="140"/>
      <c r="Q50" s="140"/>
      <c r="R50" s="140"/>
      <c r="S50" s="141"/>
    </row>
    <row r="51" spans="1:19" ht="13" customHeight="1">
      <c r="A51" s="117"/>
      <c r="B51" s="118"/>
      <c r="C51" s="122"/>
      <c r="D51" s="123"/>
      <c r="E51" s="123"/>
      <c r="F51" s="123"/>
      <c r="G51" s="124"/>
      <c r="H51" s="127"/>
      <c r="I51" s="118"/>
      <c r="J51" s="143"/>
      <c r="K51" s="145"/>
      <c r="L51" s="143"/>
      <c r="M51" s="145"/>
      <c r="N51" s="143"/>
      <c r="O51" s="145"/>
      <c r="P51" s="143"/>
      <c r="Q51" s="145"/>
      <c r="R51" s="143"/>
      <c r="S51" s="144"/>
    </row>
    <row r="52" spans="1:19" ht="13" customHeight="1">
      <c r="A52" s="115" t="str">
        <f>IF(選手名簿!B20="","",選手名簿!B20)</f>
        <v/>
      </c>
      <c r="B52" s="116"/>
      <c r="C52" s="119" t="str">
        <f>IF(選手名簿!C20="","",選手名簿!C20)</f>
        <v/>
      </c>
      <c r="D52" s="120"/>
      <c r="E52" s="120"/>
      <c r="F52" s="120"/>
      <c r="G52" s="121"/>
      <c r="H52" s="125" t="str">
        <f>IF(選手名簿!D20="","",選手名簿!D20)</f>
        <v/>
      </c>
      <c r="I52" s="126"/>
      <c r="J52" s="140"/>
      <c r="K52" s="140"/>
      <c r="L52" s="140"/>
      <c r="M52" s="140"/>
      <c r="N52" s="140"/>
      <c r="O52" s="140"/>
      <c r="P52" s="140"/>
      <c r="Q52" s="140"/>
      <c r="R52" s="140"/>
      <c r="S52" s="141"/>
    </row>
    <row r="53" spans="1:19" ht="13" customHeight="1">
      <c r="A53" s="117"/>
      <c r="B53" s="118"/>
      <c r="C53" s="122"/>
      <c r="D53" s="123"/>
      <c r="E53" s="123"/>
      <c r="F53" s="123"/>
      <c r="G53" s="124"/>
      <c r="H53" s="127"/>
      <c r="I53" s="118"/>
      <c r="J53" s="143"/>
      <c r="K53" s="145"/>
      <c r="L53" s="143"/>
      <c r="M53" s="145"/>
      <c r="N53" s="143"/>
      <c r="O53" s="145"/>
      <c r="P53" s="149"/>
      <c r="Q53" s="150"/>
      <c r="R53" s="143"/>
      <c r="S53" s="144"/>
    </row>
    <row r="54" spans="1:19" ht="13" customHeight="1">
      <c r="A54" s="115" t="str">
        <f>IF(選手名簿!B21="","",選手名簿!B21)</f>
        <v/>
      </c>
      <c r="B54" s="116"/>
      <c r="C54" s="119" t="str">
        <f>IF(選手名簿!C21="","",選手名簿!C21)</f>
        <v/>
      </c>
      <c r="D54" s="120"/>
      <c r="E54" s="120"/>
      <c r="F54" s="120"/>
      <c r="G54" s="121"/>
      <c r="H54" s="125" t="str">
        <f>IF(選手名簿!D21="","",選手名簿!D21)</f>
        <v/>
      </c>
      <c r="I54" s="126"/>
      <c r="J54" s="140"/>
      <c r="K54" s="140"/>
      <c r="L54" s="140"/>
      <c r="M54" s="140"/>
      <c r="N54" s="140"/>
      <c r="O54" s="140"/>
      <c r="P54" s="140"/>
      <c r="Q54" s="140"/>
      <c r="R54" s="140"/>
      <c r="S54" s="141"/>
    </row>
    <row r="55" spans="1:19" ht="13" customHeight="1" thickBot="1">
      <c r="A55" s="134"/>
      <c r="B55" s="135"/>
      <c r="C55" s="214"/>
      <c r="D55" s="215"/>
      <c r="E55" s="215"/>
      <c r="F55" s="215"/>
      <c r="G55" s="216"/>
      <c r="H55" s="138"/>
      <c r="I55" s="135"/>
      <c r="J55" s="146"/>
      <c r="K55" s="147"/>
      <c r="L55" s="146"/>
      <c r="M55" s="147"/>
      <c r="N55" s="146"/>
      <c r="O55" s="147"/>
      <c r="P55" s="146"/>
      <c r="Q55" s="147"/>
      <c r="R55" s="146"/>
      <c r="S55" s="151"/>
    </row>
    <row r="56" spans="1:19" ht="13" customHeight="1">
      <c r="A56" s="128" t="str">
        <f>IF(選手名簿!B22="","",選手名簿!B22)</f>
        <v/>
      </c>
      <c r="B56" s="129"/>
      <c r="C56" s="130" t="str">
        <f>IF(選手名簿!C22="","",選手名簿!C22)</f>
        <v/>
      </c>
      <c r="D56" s="131"/>
      <c r="E56" s="131"/>
      <c r="F56" s="131"/>
      <c r="G56" s="132"/>
      <c r="H56" s="133" t="str">
        <f>IF(選手名簿!D22="","",選手名簿!D22)</f>
        <v/>
      </c>
      <c r="I56" s="129"/>
      <c r="J56" s="142"/>
      <c r="K56" s="142"/>
      <c r="L56" s="142"/>
      <c r="M56" s="142"/>
      <c r="N56" s="142"/>
      <c r="O56" s="142"/>
      <c r="P56" s="142"/>
      <c r="Q56" s="142"/>
      <c r="R56" s="142"/>
      <c r="S56" s="148"/>
    </row>
    <row r="57" spans="1:19" ht="13" customHeight="1">
      <c r="A57" s="117"/>
      <c r="B57" s="118"/>
      <c r="C57" s="122"/>
      <c r="D57" s="123"/>
      <c r="E57" s="123"/>
      <c r="F57" s="123"/>
      <c r="G57" s="124"/>
      <c r="H57" s="127"/>
      <c r="I57" s="118"/>
      <c r="J57" s="143"/>
      <c r="K57" s="145"/>
      <c r="L57" s="143"/>
      <c r="M57" s="145"/>
      <c r="N57" s="143"/>
      <c r="O57" s="145"/>
      <c r="P57" s="143"/>
      <c r="Q57" s="145"/>
      <c r="R57" s="143"/>
      <c r="S57" s="144"/>
    </row>
    <row r="58" spans="1:19" ht="13" customHeight="1">
      <c r="A58" s="115" t="str">
        <f>IF(選手名簿!B23="","",選手名簿!B23)</f>
        <v/>
      </c>
      <c r="B58" s="116"/>
      <c r="C58" s="119" t="str">
        <f>IF(選手名簿!C23="","",選手名簿!C23)</f>
        <v/>
      </c>
      <c r="D58" s="120"/>
      <c r="E58" s="120"/>
      <c r="F58" s="120"/>
      <c r="G58" s="121"/>
      <c r="H58" s="125" t="str">
        <f>IF(選手名簿!D23="","",選手名簿!D23)</f>
        <v/>
      </c>
      <c r="I58" s="126"/>
      <c r="J58" s="140"/>
      <c r="K58" s="140"/>
      <c r="L58" s="140"/>
      <c r="M58" s="140"/>
      <c r="N58" s="140"/>
      <c r="O58" s="140"/>
      <c r="P58" s="140"/>
      <c r="Q58" s="140"/>
      <c r="R58" s="140"/>
      <c r="S58" s="141"/>
    </row>
    <row r="59" spans="1:19" ht="13" customHeight="1">
      <c r="A59" s="117"/>
      <c r="B59" s="118"/>
      <c r="C59" s="122"/>
      <c r="D59" s="123"/>
      <c r="E59" s="123"/>
      <c r="F59" s="123"/>
      <c r="G59" s="124"/>
      <c r="H59" s="127"/>
      <c r="I59" s="118"/>
      <c r="J59" s="143"/>
      <c r="K59" s="145"/>
      <c r="L59" s="143"/>
      <c r="M59" s="145"/>
      <c r="N59" s="143"/>
      <c r="O59" s="145"/>
      <c r="P59" s="143"/>
      <c r="Q59" s="145"/>
      <c r="R59" s="143"/>
      <c r="S59" s="144"/>
    </row>
    <row r="60" spans="1:19" ht="13" customHeight="1">
      <c r="A60" s="115" t="str">
        <f>IF(選手名簿!B24="","",選手名簿!B24)</f>
        <v/>
      </c>
      <c r="B60" s="116"/>
      <c r="C60" s="119" t="str">
        <f>IF(選手名簿!C24="","",選手名簿!C24)</f>
        <v/>
      </c>
      <c r="D60" s="120"/>
      <c r="E60" s="120"/>
      <c r="F60" s="120"/>
      <c r="G60" s="121"/>
      <c r="H60" s="125" t="str">
        <f>IF(選手名簿!D24="","",選手名簿!D24)</f>
        <v/>
      </c>
      <c r="I60" s="126"/>
      <c r="J60" s="140"/>
      <c r="K60" s="140"/>
      <c r="L60" s="140"/>
      <c r="M60" s="140"/>
      <c r="N60" s="140"/>
      <c r="O60" s="140"/>
      <c r="P60" s="140"/>
      <c r="Q60" s="140"/>
      <c r="R60" s="140"/>
      <c r="S60" s="141"/>
    </row>
    <row r="61" spans="1:19" ht="13" customHeight="1">
      <c r="A61" s="117"/>
      <c r="B61" s="118"/>
      <c r="C61" s="122"/>
      <c r="D61" s="123"/>
      <c r="E61" s="123"/>
      <c r="F61" s="123"/>
      <c r="G61" s="124"/>
      <c r="H61" s="127"/>
      <c r="I61" s="118"/>
      <c r="J61" s="143"/>
      <c r="K61" s="145"/>
      <c r="L61" s="143"/>
      <c r="M61" s="145"/>
      <c r="N61" s="143"/>
      <c r="O61" s="145"/>
      <c r="P61" s="143"/>
      <c r="Q61" s="145"/>
      <c r="R61" s="143"/>
      <c r="S61" s="144"/>
    </row>
    <row r="62" spans="1:19" ht="13" customHeight="1">
      <c r="A62" s="115" t="str">
        <f>IF(選手名簿!B25="","",選手名簿!B25)</f>
        <v/>
      </c>
      <c r="B62" s="116"/>
      <c r="C62" s="119" t="str">
        <f>IF(選手名簿!C25="","",選手名簿!C25)</f>
        <v/>
      </c>
      <c r="D62" s="120"/>
      <c r="E62" s="120"/>
      <c r="F62" s="120"/>
      <c r="G62" s="121"/>
      <c r="H62" s="125" t="str">
        <f>IF(選手名簿!D25="","",選手名簿!D25)</f>
        <v/>
      </c>
      <c r="I62" s="126"/>
      <c r="J62" s="140"/>
      <c r="K62" s="140"/>
      <c r="L62" s="140"/>
      <c r="M62" s="140"/>
      <c r="N62" s="140"/>
      <c r="O62" s="140"/>
      <c r="P62" s="140"/>
      <c r="Q62" s="140"/>
      <c r="R62" s="140"/>
      <c r="S62" s="141"/>
    </row>
    <row r="63" spans="1:19" ht="13" customHeight="1">
      <c r="A63" s="117"/>
      <c r="B63" s="118"/>
      <c r="C63" s="122"/>
      <c r="D63" s="123"/>
      <c r="E63" s="123"/>
      <c r="F63" s="123"/>
      <c r="G63" s="124"/>
      <c r="H63" s="127"/>
      <c r="I63" s="118"/>
      <c r="J63" s="143"/>
      <c r="K63" s="145"/>
      <c r="L63" s="143"/>
      <c r="M63" s="145"/>
      <c r="N63" s="143"/>
      <c r="O63" s="145"/>
      <c r="P63" s="149"/>
      <c r="Q63" s="150"/>
      <c r="R63" s="143"/>
      <c r="S63" s="144"/>
    </row>
    <row r="64" spans="1:19" ht="13" customHeight="1">
      <c r="A64" s="115" t="str">
        <f>IF(選手名簿!B26="","",選手名簿!B26)</f>
        <v/>
      </c>
      <c r="B64" s="116"/>
      <c r="C64" s="119" t="str">
        <f>IF(選手名簿!C26="","",選手名簿!C26)</f>
        <v/>
      </c>
      <c r="D64" s="120"/>
      <c r="E64" s="120"/>
      <c r="F64" s="120"/>
      <c r="G64" s="121"/>
      <c r="H64" s="125" t="str">
        <f>IF(選手名簿!D26="","",選手名簿!D26)</f>
        <v/>
      </c>
      <c r="I64" s="126"/>
      <c r="J64" s="140"/>
      <c r="K64" s="140"/>
      <c r="L64" s="140"/>
      <c r="M64" s="140"/>
      <c r="N64" s="140"/>
      <c r="O64" s="140"/>
      <c r="P64" s="140"/>
      <c r="Q64" s="140"/>
      <c r="R64" s="140"/>
      <c r="S64" s="141"/>
    </row>
    <row r="65" spans="1:19" ht="13" customHeight="1" thickBot="1">
      <c r="A65" s="134"/>
      <c r="B65" s="135"/>
      <c r="C65" s="214"/>
      <c r="D65" s="215"/>
      <c r="E65" s="215"/>
      <c r="F65" s="215"/>
      <c r="G65" s="216"/>
      <c r="H65" s="138"/>
      <c r="I65" s="135"/>
      <c r="J65" s="146"/>
      <c r="K65" s="147"/>
      <c r="L65" s="146"/>
      <c r="M65" s="147"/>
      <c r="N65" s="146"/>
      <c r="O65" s="147"/>
      <c r="P65" s="146"/>
      <c r="Q65" s="147"/>
      <c r="R65" s="146"/>
      <c r="S65" s="151"/>
    </row>
    <row r="66" spans="1:19" ht="13" customHeight="1">
      <c r="A66" s="128" t="str">
        <f>IF(選手名簿!B27="","",選手名簿!B27)</f>
        <v/>
      </c>
      <c r="B66" s="129"/>
      <c r="C66" s="130" t="str">
        <f>IF(選手名簿!C27="","",選手名簿!C27)</f>
        <v/>
      </c>
      <c r="D66" s="131"/>
      <c r="E66" s="131"/>
      <c r="F66" s="131"/>
      <c r="G66" s="132"/>
      <c r="H66" s="133" t="str">
        <f>IF(選手名簿!D27="","",選手名簿!D27)</f>
        <v/>
      </c>
      <c r="I66" s="129"/>
      <c r="J66" s="142"/>
      <c r="K66" s="142"/>
      <c r="L66" s="142"/>
      <c r="M66" s="142"/>
      <c r="N66" s="142"/>
      <c r="O66" s="142"/>
      <c r="P66" s="142"/>
      <c r="Q66" s="142"/>
      <c r="R66" s="142"/>
      <c r="S66" s="148"/>
    </row>
    <row r="67" spans="1:19" ht="13" customHeight="1">
      <c r="A67" s="117"/>
      <c r="B67" s="118"/>
      <c r="C67" s="122"/>
      <c r="D67" s="123"/>
      <c r="E67" s="123"/>
      <c r="F67" s="123"/>
      <c r="G67" s="124"/>
      <c r="H67" s="127"/>
      <c r="I67" s="118"/>
      <c r="J67" s="143"/>
      <c r="K67" s="145"/>
      <c r="L67" s="143"/>
      <c r="M67" s="145"/>
      <c r="N67" s="143"/>
      <c r="O67" s="145"/>
      <c r="P67" s="143"/>
      <c r="Q67" s="145"/>
      <c r="R67" s="143"/>
      <c r="S67" s="144"/>
    </row>
    <row r="68" spans="1:19" ht="13" customHeight="1">
      <c r="A68" s="115" t="str">
        <f>IF(選手名簿!B28="","",選手名簿!B28)</f>
        <v/>
      </c>
      <c r="B68" s="116"/>
      <c r="C68" s="119" t="str">
        <f>IF(選手名簿!C28="","",選手名簿!C28)</f>
        <v/>
      </c>
      <c r="D68" s="120"/>
      <c r="E68" s="120"/>
      <c r="F68" s="120"/>
      <c r="G68" s="121"/>
      <c r="H68" s="125" t="str">
        <f>IF(選手名簿!D28="","",選手名簿!D28)</f>
        <v/>
      </c>
      <c r="I68" s="126"/>
      <c r="J68" s="140"/>
      <c r="K68" s="140"/>
      <c r="L68" s="140"/>
      <c r="M68" s="140"/>
      <c r="N68" s="140"/>
      <c r="O68" s="140"/>
      <c r="P68" s="140"/>
      <c r="Q68" s="140"/>
      <c r="R68" s="140"/>
      <c r="S68" s="141"/>
    </row>
    <row r="69" spans="1:19" ht="13" customHeight="1">
      <c r="A69" s="117"/>
      <c r="B69" s="118"/>
      <c r="C69" s="122"/>
      <c r="D69" s="123"/>
      <c r="E69" s="123"/>
      <c r="F69" s="123"/>
      <c r="G69" s="124"/>
      <c r="H69" s="127"/>
      <c r="I69" s="118"/>
      <c r="J69" s="143"/>
      <c r="K69" s="145"/>
      <c r="L69" s="143"/>
      <c r="M69" s="145"/>
      <c r="N69" s="143"/>
      <c r="O69" s="145"/>
      <c r="P69" s="143"/>
      <c r="Q69" s="145"/>
      <c r="R69" s="143"/>
      <c r="S69" s="144"/>
    </row>
    <row r="70" spans="1:19" ht="13" customHeight="1">
      <c r="A70" s="115" t="str">
        <f>IF(選手名簿!B29="","",選手名簿!B29)</f>
        <v/>
      </c>
      <c r="B70" s="116"/>
      <c r="C70" s="119" t="str">
        <f>IF(選手名簿!C29="","",選手名簿!C29)</f>
        <v/>
      </c>
      <c r="D70" s="120"/>
      <c r="E70" s="120"/>
      <c r="F70" s="120"/>
      <c r="G70" s="121"/>
      <c r="H70" s="125" t="str">
        <f>IF(選手名簿!D29="","",選手名簿!D29)</f>
        <v/>
      </c>
      <c r="I70" s="126"/>
      <c r="J70" s="140"/>
      <c r="K70" s="140"/>
      <c r="L70" s="140"/>
      <c r="M70" s="140"/>
      <c r="N70" s="140"/>
      <c r="O70" s="140"/>
      <c r="P70" s="140"/>
      <c r="Q70" s="140"/>
      <c r="R70" s="140"/>
      <c r="S70" s="141"/>
    </row>
    <row r="71" spans="1:19" ht="13" customHeight="1">
      <c r="A71" s="117"/>
      <c r="B71" s="118"/>
      <c r="C71" s="122"/>
      <c r="D71" s="123"/>
      <c r="E71" s="123"/>
      <c r="F71" s="123"/>
      <c r="G71" s="124"/>
      <c r="H71" s="127"/>
      <c r="I71" s="118"/>
      <c r="J71" s="143"/>
      <c r="K71" s="145"/>
      <c r="L71" s="143"/>
      <c r="M71" s="145"/>
      <c r="N71" s="143"/>
      <c r="O71" s="145"/>
      <c r="P71" s="143"/>
      <c r="Q71" s="145"/>
      <c r="R71" s="143"/>
      <c r="S71" s="144"/>
    </row>
    <row r="72" spans="1:19" ht="13" customHeight="1">
      <c r="A72" s="115" t="str">
        <f>IF(選手名簿!B30="","",選手名簿!B30)</f>
        <v/>
      </c>
      <c r="B72" s="116"/>
      <c r="C72" s="119" t="str">
        <f>IF(選手名簿!C30="","",選手名簿!C30)</f>
        <v/>
      </c>
      <c r="D72" s="120"/>
      <c r="E72" s="120"/>
      <c r="F72" s="120"/>
      <c r="G72" s="121"/>
      <c r="H72" s="125" t="str">
        <f>IF(選手名簿!D30="","",選手名簿!D30)</f>
        <v/>
      </c>
      <c r="I72" s="126"/>
      <c r="J72" s="140"/>
      <c r="K72" s="140"/>
      <c r="L72" s="140"/>
      <c r="M72" s="140"/>
      <c r="N72" s="140"/>
      <c r="O72" s="140"/>
      <c r="P72" s="140"/>
      <c r="Q72" s="140"/>
      <c r="R72" s="140"/>
      <c r="S72" s="141"/>
    </row>
    <row r="73" spans="1:19" ht="13" customHeight="1">
      <c r="A73" s="117"/>
      <c r="B73" s="118"/>
      <c r="C73" s="122"/>
      <c r="D73" s="123"/>
      <c r="E73" s="123"/>
      <c r="F73" s="123"/>
      <c r="G73" s="124"/>
      <c r="H73" s="127"/>
      <c r="I73" s="118"/>
      <c r="J73" s="143"/>
      <c r="K73" s="145"/>
      <c r="L73" s="143"/>
      <c r="M73" s="145"/>
      <c r="N73" s="143"/>
      <c r="O73" s="145"/>
      <c r="P73" s="149"/>
      <c r="Q73" s="150"/>
      <c r="R73" s="143"/>
      <c r="S73" s="144"/>
    </row>
    <row r="74" spans="1:19" ht="13" customHeight="1">
      <c r="A74" s="115" t="str">
        <f>IF(選手名簿!B31="","",選手名簿!B31)</f>
        <v/>
      </c>
      <c r="B74" s="116"/>
      <c r="C74" s="164" t="str">
        <f>IF(選手名簿!C31="","",選手名簿!C31)</f>
        <v/>
      </c>
      <c r="D74" s="165"/>
      <c r="E74" s="165"/>
      <c r="F74" s="165"/>
      <c r="G74" s="166"/>
      <c r="H74" s="136" t="str">
        <f>IF(選手名簿!D31="","",選手名簿!D31)</f>
        <v/>
      </c>
      <c r="I74" s="116"/>
      <c r="J74" s="140"/>
      <c r="K74" s="140"/>
      <c r="L74" s="140"/>
      <c r="M74" s="140"/>
      <c r="N74" s="140"/>
      <c r="O74" s="140"/>
      <c r="P74" s="140"/>
      <c r="Q74" s="140"/>
      <c r="R74" s="140"/>
      <c r="S74" s="141"/>
    </row>
    <row r="75" spans="1:19" ht="13" customHeight="1" thickBot="1">
      <c r="A75" s="134"/>
      <c r="B75" s="135"/>
      <c r="C75" s="214"/>
      <c r="D75" s="215"/>
      <c r="E75" s="215"/>
      <c r="F75" s="215"/>
      <c r="G75" s="216"/>
      <c r="H75" s="138"/>
      <c r="I75" s="135"/>
      <c r="J75" s="146"/>
      <c r="K75" s="147"/>
      <c r="L75" s="146"/>
      <c r="M75" s="147"/>
      <c r="N75" s="146"/>
      <c r="O75" s="147"/>
      <c r="P75" s="146"/>
      <c r="Q75" s="147"/>
      <c r="R75" s="146"/>
      <c r="S75" s="151"/>
    </row>
    <row r="76" spans="1:19" ht="13" customHeight="1">
      <c r="A76" s="128" t="str">
        <f>IF(選手名簿!B32="","",選手名簿!B32)</f>
        <v/>
      </c>
      <c r="B76" s="129"/>
      <c r="C76" s="130" t="str">
        <f>IF(選手名簿!C32="","",選手名簿!C32)</f>
        <v/>
      </c>
      <c r="D76" s="131"/>
      <c r="E76" s="131"/>
      <c r="F76" s="131"/>
      <c r="G76" s="132"/>
      <c r="H76" s="133" t="str">
        <f>IF(選手名簿!D32="","",選手名簿!D32)</f>
        <v/>
      </c>
      <c r="I76" s="129"/>
      <c r="J76" s="142"/>
      <c r="K76" s="142"/>
      <c r="L76" s="142"/>
      <c r="M76" s="142"/>
      <c r="N76" s="142"/>
      <c r="O76" s="142"/>
      <c r="P76" s="142"/>
      <c r="Q76" s="142"/>
      <c r="R76" s="142"/>
      <c r="S76" s="148"/>
    </row>
    <row r="77" spans="1:19" ht="13" customHeight="1">
      <c r="A77" s="117"/>
      <c r="B77" s="118"/>
      <c r="C77" s="122"/>
      <c r="D77" s="123"/>
      <c r="E77" s="123"/>
      <c r="F77" s="123"/>
      <c r="G77" s="124"/>
      <c r="H77" s="127"/>
      <c r="I77" s="118"/>
      <c r="J77" s="143"/>
      <c r="K77" s="145"/>
      <c r="L77" s="143"/>
      <c r="M77" s="145"/>
      <c r="N77" s="143"/>
      <c r="O77" s="145"/>
      <c r="P77" s="143"/>
      <c r="Q77" s="145"/>
      <c r="R77" s="143"/>
      <c r="S77" s="144"/>
    </row>
    <row r="78" spans="1:19" ht="13" customHeight="1">
      <c r="A78" s="115" t="str">
        <f>IF(選手名簿!B33="","",選手名簿!B33)</f>
        <v/>
      </c>
      <c r="B78" s="116"/>
      <c r="C78" s="119" t="str">
        <f>IF(選手名簿!C33="","",選手名簿!C33)</f>
        <v/>
      </c>
      <c r="D78" s="120"/>
      <c r="E78" s="120"/>
      <c r="F78" s="120"/>
      <c r="G78" s="121"/>
      <c r="H78" s="125" t="str">
        <f>IF(選手名簿!D33="","",選手名簿!D33)</f>
        <v/>
      </c>
      <c r="I78" s="126"/>
      <c r="J78" s="140"/>
      <c r="K78" s="140"/>
      <c r="L78" s="140"/>
      <c r="M78" s="140"/>
      <c r="N78" s="140"/>
      <c r="O78" s="140"/>
      <c r="P78" s="140"/>
      <c r="Q78" s="140"/>
      <c r="R78" s="140"/>
      <c r="S78" s="141"/>
    </row>
    <row r="79" spans="1:19" ht="13" customHeight="1">
      <c r="A79" s="117"/>
      <c r="B79" s="118"/>
      <c r="C79" s="122"/>
      <c r="D79" s="123"/>
      <c r="E79" s="123"/>
      <c r="F79" s="123"/>
      <c r="G79" s="124"/>
      <c r="H79" s="127"/>
      <c r="I79" s="118"/>
      <c r="J79" s="143"/>
      <c r="K79" s="145"/>
      <c r="L79" s="143"/>
      <c r="M79" s="145"/>
      <c r="N79" s="143"/>
      <c r="O79" s="145"/>
      <c r="P79" s="143"/>
      <c r="Q79" s="145"/>
      <c r="R79" s="143"/>
      <c r="S79" s="144"/>
    </row>
    <row r="80" spans="1:19" ht="13" customHeight="1">
      <c r="A80" s="115" t="str">
        <f>IF(選手名簿!B34="","",選手名簿!B34)</f>
        <v/>
      </c>
      <c r="B80" s="116"/>
      <c r="C80" s="119" t="str">
        <f>IF(選手名簿!C34="","",選手名簿!C34)</f>
        <v/>
      </c>
      <c r="D80" s="120"/>
      <c r="E80" s="120"/>
      <c r="F80" s="120"/>
      <c r="G80" s="121"/>
      <c r="H80" s="125" t="str">
        <f>IF(選手名簿!D34="","",選手名簿!D34)</f>
        <v/>
      </c>
      <c r="I80" s="126"/>
      <c r="J80" s="140"/>
      <c r="K80" s="140"/>
      <c r="L80" s="140"/>
      <c r="M80" s="140"/>
      <c r="N80" s="140"/>
      <c r="O80" s="140"/>
      <c r="P80" s="140"/>
      <c r="Q80" s="140"/>
      <c r="R80" s="140"/>
      <c r="S80" s="141"/>
    </row>
    <row r="81" spans="1:19" ht="13" customHeight="1">
      <c r="A81" s="117"/>
      <c r="B81" s="118"/>
      <c r="C81" s="122"/>
      <c r="D81" s="123"/>
      <c r="E81" s="123"/>
      <c r="F81" s="123"/>
      <c r="G81" s="124"/>
      <c r="H81" s="127"/>
      <c r="I81" s="118"/>
      <c r="J81" s="143"/>
      <c r="K81" s="145"/>
      <c r="L81" s="143"/>
      <c r="M81" s="145"/>
      <c r="N81" s="143"/>
      <c r="O81" s="145"/>
      <c r="P81" s="143"/>
      <c r="Q81" s="145"/>
      <c r="R81" s="143"/>
      <c r="S81" s="144"/>
    </row>
    <row r="82" spans="1:19" ht="13" customHeight="1">
      <c r="A82" s="115" t="str">
        <f>IF(選手名簿!B35="","",選手名簿!B35)</f>
        <v/>
      </c>
      <c r="B82" s="116"/>
      <c r="C82" s="119" t="str">
        <f>IF(選手名簿!C35="","",選手名簿!C35)</f>
        <v/>
      </c>
      <c r="D82" s="120"/>
      <c r="E82" s="120"/>
      <c r="F82" s="120"/>
      <c r="G82" s="121"/>
      <c r="H82" s="125" t="str">
        <f>IF(選手名簿!D35="","",選手名簿!D35)</f>
        <v/>
      </c>
      <c r="I82" s="126"/>
      <c r="J82" s="140"/>
      <c r="K82" s="140"/>
      <c r="L82" s="140"/>
      <c r="M82" s="140"/>
      <c r="N82" s="140"/>
      <c r="O82" s="140"/>
      <c r="P82" s="140"/>
      <c r="Q82" s="140"/>
      <c r="R82" s="140"/>
      <c r="S82" s="141"/>
    </row>
    <row r="83" spans="1:19" ht="13" customHeight="1">
      <c r="A83" s="117"/>
      <c r="B83" s="118"/>
      <c r="C83" s="122"/>
      <c r="D83" s="123"/>
      <c r="E83" s="123"/>
      <c r="F83" s="123"/>
      <c r="G83" s="124"/>
      <c r="H83" s="127"/>
      <c r="I83" s="118"/>
      <c r="J83" s="143"/>
      <c r="K83" s="145"/>
      <c r="L83" s="143"/>
      <c r="M83" s="145"/>
      <c r="N83" s="143"/>
      <c r="O83" s="145"/>
      <c r="P83" s="149"/>
      <c r="Q83" s="150"/>
      <c r="R83" s="143"/>
      <c r="S83" s="144"/>
    </row>
    <row r="84" spans="1:19" ht="13" customHeight="1">
      <c r="A84" s="115" t="str">
        <f>IF(選手名簿!B36="","",選手名簿!B36)</f>
        <v/>
      </c>
      <c r="B84" s="116"/>
      <c r="C84" s="136" t="str">
        <f>IF(選手名簿!C36="","",選手名簿!C36)</f>
        <v/>
      </c>
      <c r="D84" s="137"/>
      <c r="E84" s="137"/>
      <c r="F84" s="137"/>
      <c r="G84" s="116"/>
      <c r="H84" s="136" t="str">
        <f>IF(選手名簿!D36="","",選手名簿!D36)</f>
        <v/>
      </c>
      <c r="I84" s="116"/>
      <c r="J84" s="140"/>
      <c r="K84" s="140"/>
      <c r="L84" s="140"/>
      <c r="M84" s="140"/>
      <c r="N84" s="140"/>
      <c r="O84" s="140"/>
      <c r="P84" s="140"/>
      <c r="Q84" s="140"/>
      <c r="R84" s="140"/>
      <c r="S84" s="141"/>
    </row>
    <row r="85" spans="1:19" ht="13" customHeight="1" thickBot="1">
      <c r="A85" s="134"/>
      <c r="B85" s="135"/>
      <c r="C85" s="138"/>
      <c r="D85" s="139"/>
      <c r="E85" s="139"/>
      <c r="F85" s="139"/>
      <c r="G85" s="135"/>
      <c r="H85" s="138"/>
      <c r="I85" s="135"/>
      <c r="J85" s="146"/>
      <c r="K85" s="147"/>
      <c r="L85" s="146"/>
      <c r="M85" s="147"/>
      <c r="N85" s="146"/>
      <c r="O85" s="147"/>
      <c r="P85" s="146"/>
      <c r="Q85" s="147"/>
      <c r="R85" s="146"/>
      <c r="S85" s="151"/>
    </row>
    <row r="86" spans="1:19" ht="13" customHeight="1">
      <c r="A86" s="128" t="str">
        <f>IF(選手名簿!B37="","",選手名簿!B37)</f>
        <v/>
      </c>
      <c r="B86" s="129"/>
      <c r="C86" s="130" t="str">
        <f>IF(選手名簿!C37="","",選手名簿!C37)</f>
        <v/>
      </c>
      <c r="D86" s="131"/>
      <c r="E86" s="131"/>
      <c r="F86" s="131"/>
      <c r="G86" s="132"/>
      <c r="H86" s="133" t="str">
        <f>IF(選手名簿!D37="","",選手名簿!D37)</f>
        <v/>
      </c>
      <c r="I86" s="129"/>
      <c r="J86" s="142"/>
      <c r="K86" s="142"/>
      <c r="L86" s="142"/>
      <c r="M86" s="142"/>
      <c r="N86" s="142"/>
      <c r="O86" s="142"/>
      <c r="P86" s="142"/>
      <c r="Q86" s="142"/>
      <c r="R86" s="142"/>
      <c r="S86" s="148"/>
    </row>
    <row r="87" spans="1:19" ht="13" customHeight="1">
      <c r="A87" s="117"/>
      <c r="B87" s="118"/>
      <c r="C87" s="122"/>
      <c r="D87" s="123"/>
      <c r="E87" s="123"/>
      <c r="F87" s="123"/>
      <c r="G87" s="124"/>
      <c r="H87" s="127"/>
      <c r="I87" s="118"/>
      <c r="J87" s="143"/>
      <c r="K87" s="145"/>
      <c r="L87" s="143"/>
      <c r="M87" s="145"/>
      <c r="N87" s="143"/>
      <c r="O87" s="145"/>
      <c r="P87" s="143"/>
      <c r="Q87" s="145"/>
      <c r="R87" s="143"/>
      <c r="S87" s="144"/>
    </row>
    <row r="88" spans="1:19" ht="13" customHeight="1">
      <c r="A88" s="115" t="str">
        <f>IF(選手名簿!B38="","",選手名簿!B38)</f>
        <v/>
      </c>
      <c r="B88" s="116"/>
      <c r="C88" s="119" t="str">
        <f>IF(選手名簿!C38="","",選手名簿!C38)</f>
        <v/>
      </c>
      <c r="D88" s="120"/>
      <c r="E88" s="120"/>
      <c r="F88" s="120"/>
      <c r="G88" s="121"/>
      <c r="H88" s="125" t="str">
        <f>IF(選手名簿!D38="","",選手名簿!D38)</f>
        <v/>
      </c>
      <c r="I88" s="126"/>
      <c r="J88" s="140"/>
      <c r="K88" s="140"/>
      <c r="L88" s="140"/>
      <c r="M88" s="140"/>
      <c r="N88" s="140"/>
      <c r="O88" s="140"/>
      <c r="P88" s="140"/>
      <c r="Q88" s="140"/>
      <c r="R88" s="140"/>
      <c r="S88" s="141"/>
    </row>
    <row r="89" spans="1:19" ht="13" customHeight="1">
      <c r="A89" s="117"/>
      <c r="B89" s="118"/>
      <c r="C89" s="122"/>
      <c r="D89" s="123"/>
      <c r="E89" s="123"/>
      <c r="F89" s="123"/>
      <c r="G89" s="124"/>
      <c r="H89" s="127"/>
      <c r="I89" s="118"/>
      <c r="J89" s="143"/>
      <c r="K89" s="145"/>
      <c r="L89" s="143"/>
      <c r="M89" s="145"/>
      <c r="N89" s="143"/>
      <c r="O89" s="145"/>
      <c r="P89" s="143"/>
      <c r="Q89" s="145"/>
      <c r="R89" s="143"/>
      <c r="S89" s="144"/>
    </row>
    <row r="90" spans="1:19" ht="13" customHeight="1">
      <c r="A90" s="115" t="str">
        <f>IF(選手名簿!B39="","",選手名簿!B39)</f>
        <v/>
      </c>
      <c r="B90" s="116"/>
      <c r="C90" s="119" t="str">
        <f>IF(選手名簿!C39="","",選手名簿!C39)</f>
        <v/>
      </c>
      <c r="D90" s="120"/>
      <c r="E90" s="120"/>
      <c r="F90" s="120"/>
      <c r="G90" s="121"/>
      <c r="H90" s="125" t="str">
        <f>IF(選手名簿!D39="","",選手名簿!D39)</f>
        <v/>
      </c>
      <c r="I90" s="126"/>
      <c r="J90" s="140"/>
      <c r="K90" s="140"/>
      <c r="L90" s="140"/>
      <c r="M90" s="140"/>
      <c r="N90" s="140"/>
      <c r="O90" s="140"/>
      <c r="P90" s="140"/>
      <c r="Q90" s="140"/>
      <c r="R90" s="140"/>
      <c r="S90" s="141"/>
    </row>
    <row r="91" spans="1:19" ht="13" customHeight="1">
      <c r="A91" s="117"/>
      <c r="B91" s="118"/>
      <c r="C91" s="122"/>
      <c r="D91" s="123"/>
      <c r="E91" s="123"/>
      <c r="F91" s="123"/>
      <c r="G91" s="124"/>
      <c r="H91" s="127"/>
      <c r="I91" s="118"/>
      <c r="J91" s="143"/>
      <c r="K91" s="145"/>
      <c r="L91" s="143"/>
      <c r="M91" s="145"/>
      <c r="N91" s="143"/>
      <c r="O91" s="145"/>
      <c r="P91" s="143"/>
      <c r="Q91" s="145"/>
      <c r="R91" s="143"/>
      <c r="S91" s="144"/>
    </row>
    <row r="92" spans="1:19" ht="13" customHeight="1">
      <c r="A92" s="115" t="str">
        <f>IF(選手名簿!B40="","",選手名簿!B40)</f>
        <v/>
      </c>
      <c r="B92" s="116"/>
      <c r="C92" s="119" t="str">
        <f>IF(選手名簿!C40="","",選手名簿!C40)</f>
        <v/>
      </c>
      <c r="D92" s="120"/>
      <c r="E92" s="120"/>
      <c r="F92" s="120"/>
      <c r="G92" s="121"/>
      <c r="H92" s="125" t="str">
        <f>IF(選手名簿!D40="","",選手名簿!D40)</f>
        <v/>
      </c>
      <c r="I92" s="126"/>
      <c r="J92" s="140"/>
      <c r="K92" s="140"/>
      <c r="L92" s="140"/>
      <c r="M92" s="140"/>
      <c r="N92" s="140"/>
      <c r="O92" s="140"/>
      <c r="P92" s="140"/>
      <c r="Q92" s="140"/>
      <c r="R92" s="140"/>
      <c r="S92" s="141"/>
    </row>
    <row r="93" spans="1:19" ht="13" customHeight="1">
      <c r="A93" s="117"/>
      <c r="B93" s="118"/>
      <c r="C93" s="122"/>
      <c r="D93" s="123"/>
      <c r="E93" s="123"/>
      <c r="F93" s="123"/>
      <c r="G93" s="124"/>
      <c r="H93" s="127"/>
      <c r="I93" s="118"/>
      <c r="J93" s="143"/>
      <c r="K93" s="145"/>
      <c r="L93" s="143"/>
      <c r="M93" s="145"/>
      <c r="N93" s="143"/>
      <c r="O93" s="145"/>
      <c r="P93" s="149"/>
      <c r="Q93" s="150"/>
      <c r="R93" s="143"/>
      <c r="S93" s="144"/>
    </row>
    <row r="94" spans="1:19" ht="13" customHeight="1">
      <c r="A94" s="115" t="str">
        <f>IF(選手名簿!B41="","",選手名簿!B41)</f>
        <v/>
      </c>
      <c r="B94" s="116"/>
      <c r="C94" s="136" t="str">
        <f>IF(選手名簿!C41="","",選手名簿!C41)</f>
        <v/>
      </c>
      <c r="D94" s="137"/>
      <c r="E94" s="137"/>
      <c r="F94" s="137"/>
      <c r="G94" s="116"/>
      <c r="H94" s="136" t="str">
        <f>IF(選手名簿!D41="","",選手名簿!D41)</f>
        <v/>
      </c>
      <c r="I94" s="116"/>
      <c r="J94" s="140"/>
      <c r="K94" s="140"/>
      <c r="L94" s="140"/>
      <c r="M94" s="140"/>
      <c r="N94" s="140"/>
      <c r="O94" s="140"/>
      <c r="P94" s="140"/>
      <c r="Q94" s="140"/>
      <c r="R94" s="140"/>
      <c r="S94" s="141"/>
    </row>
    <row r="95" spans="1:19" ht="13" customHeight="1" thickBot="1">
      <c r="A95" s="134"/>
      <c r="B95" s="135"/>
      <c r="C95" s="138"/>
      <c r="D95" s="139"/>
      <c r="E95" s="139"/>
      <c r="F95" s="139"/>
      <c r="G95" s="135"/>
      <c r="H95" s="138"/>
      <c r="I95" s="135"/>
      <c r="J95" s="146"/>
      <c r="K95" s="147"/>
      <c r="L95" s="146"/>
      <c r="M95" s="147"/>
      <c r="N95" s="146"/>
      <c r="O95" s="147"/>
      <c r="P95" s="146"/>
      <c r="Q95" s="147"/>
      <c r="R95" s="146"/>
      <c r="S95" s="151"/>
    </row>
    <row r="96" spans="1:19" ht="13" customHeight="1">
      <c r="A96" s="128" t="str">
        <f>IF(選手名簿!B42="","",選手名簿!B42)</f>
        <v/>
      </c>
      <c r="B96" s="129"/>
      <c r="C96" s="130" t="str">
        <f>IF(選手名簿!C42="","",選手名簿!C42)</f>
        <v/>
      </c>
      <c r="D96" s="131"/>
      <c r="E96" s="131"/>
      <c r="F96" s="131"/>
      <c r="G96" s="132"/>
      <c r="H96" s="133" t="str">
        <f>IF(選手名簿!D42="","",選手名簿!D42)</f>
        <v/>
      </c>
      <c r="I96" s="129"/>
      <c r="J96" s="142"/>
      <c r="K96" s="142"/>
      <c r="L96" s="142"/>
      <c r="M96" s="142"/>
      <c r="N96" s="142"/>
      <c r="O96" s="142"/>
      <c r="P96" s="142"/>
      <c r="Q96" s="142"/>
      <c r="R96" s="142"/>
      <c r="S96" s="148"/>
    </row>
    <row r="97" spans="1:19" ht="13" customHeight="1">
      <c r="A97" s="117"/>
      <c r="B97" s="118"/>
      <c r="C97" s="122"/>
      <c r="D97" s="123"/>
      <c r="E97" s="123"/>
      <c r="F97" s="123"/>
      <c r="G97" s="124"/>
      <c r="H97" s="127"/>
      <c r="I97" s="118"/>
      <c r="J97" s="143"/>
      <c r="K97" s="145"/>
      <c r="L97" s="143"/>
      <c r="M97" s="145"/>
      <c r="N97" s="143"/>
      <c r="O97" s="145"/>
      <c r="P97" s="143"/>
      <c r="Q97" s="145"/>
      <c r="R97" s="143"/>
      <c r="S97" s="144"/>
    </row>
    <row r="98" spans="1:19" ht="13" customHeight="1">
      <c r="A98" s="115" t="str">
        <f>IF(選手名簿!B43="","",選手名簿!B43)</f>
        <v/>
      </c>
      <c r="B98" s="116"/>
      <c r="C98" s="119" t="str">
        <f>IF(選手名簿!C43="","",選手名簿!C43)</f>
        <v/>
      </c>
      <c r="D98" s="120"/>
      <c r="E98" s="120"/>
      <c r="F98" s="120"/>
      <c r="G98" s="121"/>
      <c r="H98" s="125" t="str">
        <f>IF(選手名簿!D43="","",選手名簿!D43)</f>
        <v/>
      </c>
      <c r="I98" s="126"/>
      <c r="J98" s="140"/>
      <c r="K98" s="140"/>
      <c r="L98" s="140"/>
      <c r="M98" s="140"/>
      <c r="N98" s="140"/>
      <c r="O98" s="140"/>
      <c r="P98" s="140"/>
      <c r="Q98" s="140"/>
      <c r="R98" s="140"/>
      <c r="S98" s="141"/>
    </row>
    <row r="99" spans="1:19" ht="13" customHeight="1">
      <c r="A99" s="117"/>
      <c r="B99" s="118"/>
      <c r="C99" s="122"/>
      <c r="D99" s="123"/>
      <c r="E99" s="123"/>
      <c r="F99" s="123"/>
      <c r="G99" s="124"/>
      <c r="H99" s="127"/>
      <c r="I99" s="118"/>
      <c r="J99" s="143"/>
      <c r="K99" s="145"/>
      <c r="L99" s="143"/>
      <c r="M99" s="145"/>
      <c r="N99" s="143"/>
      <c r="O99" s="145"/>
      <c r="P99" s="143"/>
      <c r="Q99" s="145"/>
      <c r="R99" s="143"/>
      <c r="S99" s="144"/>
    </row>
    <row r="100" spans="1:19" ht="13" customHeight="1">
      <c r="A100" s="115" t="str">
        <f>IF(選手名簿!B44="","",選手名簿!B44)</f>
        <v/>
      </c>
      <c r="B100" s="116"/>
      <c r="C100" s="119" t="str">
        <f>IF(選手名簿!C44="","",選手名簿!C44)</f>
        <v/>
      </c>
      <c r="D100" s="120"/>
      <c r="E100" s="120"/>
      <c r="F100" s="120"/>
      <c r="G100" s="121"/>
      <c r="H100" s="125" t="str">
        <f>IF(選手名簿!D44="","",選手名簿!D44)</f>
        <v/>
      </c>
      <c r="I100" s="126"/>
      <c r="J100" s="140"/>
      <c r="K100" s="140"/>
      <c r="L100" s="140"/>
      <c r="M100" s="140"/>
      <c r="N100" s="140"/>
      <c r="O100" s="140"/>
      <c r="P100" s="140"/>
      <c r="Q100" s="140"/>
      <c r="R100" s="140"/>
      <c r="S100" s="141"/>
    </row>
    <row r="101" spans="1:19" ht="13" customHeight="1">
      <c r="A101" s="117"/>
      <c r="B101" s="118"/>
      <c r="C101" s="122"/>
      <c r="D101" s="123"/>
      <c r="E101" s="123"/>
      <c r="F101" s="123"/>
      <c r="G101" s="124"/>
      <c r="H101" s="127"/>
      <c r="I101" s="118"/>
      <c r="J101" s="143"/>
      <c r="K101" s="145"/>
      <c r="L101" s="143"/>
      <c r="M101" s="145"/>
      <c r="N101" s="143"/>
      <c r="O101" s="145"/>
      <c r="P101" s="143"/>
      <c r="Q101" s="145"/>
      <c r="R101" s="143"/>
      <c r="S101" s="144"/>
    </row>
    <row r="102" spans="1:19" ht="13" customHeight="1">
      <c r="A102" s="115" t="str">
        <f>IF(選手名簿!B45="","",選手名簿!B45)</f>
        <v/>
      </c>
      <c r="B102" s="116"/>
      <c r="C102" s="119" t="str">
        <f>IF(選手名簿!C45="","",選手名簿!C45)</f>
        <v/>
      </c>
      <c r="D102" s="120"/>
      <c r="E102" s="120"/>
      <c r="F102" s="120"/>
      <c r="G102" s="121"/>
      <c r="H102" s="125" t="str">
        <f>IF(選手名簿!D45="","",選手名簿!D45)</f>
        <v/>
      </c>
      <c r="I102" s="126"/>
      <c r="J102" s="140"/>
      <c r="K102" s="140"/>
      <c r="L102" s="140"/>
      <c r="M102" s="140"/>
      <c r="N102" s="140"/>
      <c r="O102" s="140"/>
      <c r="P102" s="140"/>
      <c r="Q102" s="140"/>
      <c r="R102" s="140"/>
      <c r="S102" s="141"/>
    </row>
    <row r="103" spans="1:19" ht="13" customHeight="1">
      <c r="A103" s="117"/>
      <c r="B103" s="118"/>
      <c r="C103" s="122"/>
      <c r="D103" s="123"/>
      <c r="E103" s="123"/>
      <c r="F103" s="123"/>
      <c r="G103" s="124"/>
      <c r="H103" s="127"/>
      <c r="I103" s="118"/>
      <c r="J103" s="143"/>
      <c r="K103" s="145"/>
      <c r="L103" s="143"/>
      <c r="M103" s="145"/>
      <c r="N103" s="143"/>
      <c r="O103" s="145"/>
      <c r="P103" s="149"/>
      <c r="Q103" s="150"/>
      <c r="R103" s="143"/>
      <c r="S103" s="144"/>
    </row>
    <row r="104" spans="1:19" ht="13" customHeight="1">
      <c r="A104" s="115" t="str">
        <f>IF(選手名簿!B46="","",選手名簿!B46)</f>
        <v/>
      </c>
      <c r="B104" s="116"/>
      <c r="C104" s="136" t="str">
        <f>IF(選手名簿!C46="","",選手名簿!C46)</f>
        <v/>
      </c>
      <c r="D104" s="137"/>
      <c r="E104" s="137"/>
      <c r="F104" s="137"/>
      <c r="G104" s="116"/>
      <c r="H104" s="136" t="str">
        <f>IF(選手名簿!D46="","",選手名簿!D46)</f>
        <v/>
      </c>
      <c r="I104" s="116"/>
      <c r="J104" s="140"/>
      <c r="K104" s="140"/>
      <c r="L104" s="140"/>
      <c r="M104" s="140"/>
      <c r="N104" s="140"/>
      <c r="O104" s="140"/>
      <c r="P104" s="140"/>
      <c r="Q104" s="140"/>
      <c r="R104" s="140"/>
      <c r="S104" s="141"/>
    </row>
    <row r="105" spans="1:19" ht="13" customHeight="1" thickBot="1">
      <c r="A105" s="134"/>
      <c r="B105" s="135"/>
      <c r="C105" s="138"/>
      <c r="D105" s="139"/>
      <c r="E105" s="139"/>
      <c r="F105" s="139"/>
      <c r="G105" s="135"/>
      <c r="H105" s="138"/>
      <c r="I105" s="135"/>
      <c r="J105" s="146"/>
      <c r="K105" s="147"/>
      <c r="L105" s="146"/>
      <c r="M105" s="147"/>
      <c r="N105" s="146"/>
      <c r="O105" s="147"/>
      <c r="P105" s="146"/>
      <c r="Q105" s="147"/>
      <c r="R105" s="146"/>
      <c r="S105" s="151"/>
    </row>
    <row r="106" spans="1:19" ht="13" customHeight="1">
      <c r="A106" s="128" t="str">
        <f>IF(選手名簿!B47="","",選手名簿!B47)</f>
        <v/>
      </c>
      <c r="B106" s="129"/>
      <c r="C106" s="130" t="str">
        <f>IF(選手名簿!C47="","",選手名簿!C47)</f>
        <v/>
      </c>
      <c r="D106" s="131"/>
      <c r="E106" s="131"/>
      <c r="F106" s="131"/>
      <c r="G106" s="132"/>
      <c r="H106" s="133" t="str">
        <f>IF(選手名簿!D47="","",選手名簿!D47)</f>
        <v/>
      </c>
      <c r="I106" s="129"/>
      <c r="J106" s="142"/>
      <c r="K106" s="142"/>
      <c r="L106" s="142"/>
      <c r="M106" s="142"/>
      <c r="N106" s="142"/>
      <c r="O106" s="142"/>
      <c r="P106" s="142"/>
      <c r="Q106" s="142"/>
      <c r="R106" s="142"/>
      <c r="S106" s="148"/>
    </row>
    <row r="107" spans="1:19" ht="13" customHeight="1">
      <c r="A107" s="117"/>
      <c r="B107" s="118"/>
      <c r="C107" s="122"/>
      <c r="D107" s="123"/>
      <c r="E107" s="123"/>
      <c r="F107" s="123"/>
      <c r="G107" s="124"/>
      <c r="H107" s="127"/>
      <c r="I107" s="118"/>
      <c r="J107" s="143"/>
      <c r="K107" s="145"/>
      <c r="L107" s="143"/>
      <c r="M107" s="145"/>
      <c r="N107" s="143"/>
      <c r="O107" s="145"/>
      <c r="P107" s="143"/>
      <c r="Q107" s="145"/>
      <c r="R107" s="143"/>
      <c r="S107" s="144"/>
    </row>
    <row r="108" spans="1:19" ht="13" customHeight="1">
      <c r="A108" s="115" t="str">
        <f>IF(選手名簿!B48="","",選手名簿!B48)</f>
        <v/>
      </c>
      <c r="B108" s="116"/>
      <c r="C108" s="119" t="str">
        <f>IF(選手名簿!C48="","",選手名簿!C48)</f>
        <v/>
      </c>
      <c r="D108" s="120"/>
      <c r="E108" s="120"/>
      <c r="F108" s="120"/>
      <c r="G108" s="121"/>
      <c r="H108" s="125" t="str">
        <f>IF(選手名簿!D48="","",選手名簿!D48)</f>
        <v/>
      </c>
      <c r="I108" s="126"/>
      <c r="J108" s="140"/>
      <c r="K108" s="140"/>
      <c r="L108" s="140"/>
      <c r="M108" s="140"/>
      <c r="N108" s="140"/>
      <c r="O108" s="140"/>
      <c r="P108" s="140"/>
      <c r="Q108" s="140"/>
      <c r="R108" s="140"/>
      <c r="S108" s="141"/>
    </row>
    <row r="109" spans="1:19" ht="13" customHeight="1">
      <c r="A109" s="117"/>
      <c r="B109" s="118"/>
      <c r="C109" s="122"/>
      <c r="D109" s="123"/>
      <c r="E109" s="123"/>
      <c r="F109" s="123"/>
      <c r="G109" s="124"/>
      <c r="H109" s="127"/>
      <c r="I109" s="118"/>
      <c r="J109" s="143"/>
      <c r="K109" s="145"/>
      <c r="L109" s="143"/>
      <c r="M109" s="145"/>
      <c r="N109" s="143"/>
      <c r="O109" s="145"/>
      <c r="P109" s="143"/>
      <c r="Q109" s="145"/>
      <c r="R109" s="143"/>
      <c r="S109" s="144"/>
    </row>
    <row r="110" spans="1:19" ht="13" customHeight="1">
      <c r="A110" s="115" t="str">
        <f>IF(選手名簿!B49="","",選手名簿!B49)</f>
        <v/>
      </c>
      <c r="B110" s="116"/>
      <c r="C110" s="119" t="str">
        <f>IF(選手名簿!C49="","",選手名簿!C49)</f>
        <v/>
      </c>
      <c r="D110" s="120"/>
      <c r="E110" s="120"/>
      <c r="F110" s="120"/>
      <c r="G110" s="121"/>
      <c r="H110" s="125" t="str">
        <f>IF(選手名簿!D49="","",選手名簿!D49)</f>
        <v/>
      </c>
      <c r="I110" s="126"/>
      <c r="J110" s="140"/>
      <c r="K110" s="140"/>
      <c r="L110" s="140"/>
      <c r="M110" s="140"/>
      <c r="N110" s="140"/>
      <c r="O110" s="140"/>
      <c r="P110" s="140"/>
      <c r="Q110" s="140"/>
      <c r="R110" s="140"/>
      <c r="S110" s="141"/>
    </row>
    <row r="111" spans="1:19" ht="13" customHeight="1">
      <c r="A111" s="117"/>
      <c r="B111" s="118"/>
      <c r="C111" s="122"/>
      <c r="D111" s="123"/>
      <c r="E111" s="123"/>
      <c r="F111" s="123"/>
      <c r="G111" s="124"/>
      <c r="H111" s="127"/>
      <c r="I111" s="118"/>
      <c r="J111" s="143"/>
      <c r="K111" s="145"/>
      <c r="L111" s="143"/>
      <c r="M111" s="145"/>
      <c r="N111" s="143"/>
      <c r="O111" s="145"/>
      <c r="P111" s="143"/>
      <c r="Q111" s="145"/>
      <c r="R111" s="143"/>
      <c r="S111" s="144"/>
    </row>
    <row r="112" spans="1:19" ht="13" customHeight="1">
      <c r="A112" s="115" t="str">
        <f>IF(選手名簿!B50="","",選手名簿!B50)</f>
        <v/>
      </c>
      <c r="B112" s="116"/>
      <c r="C112" s="119" t="str">
        <f>IF(選手名簿!C50="","",選手名簿!C50)</f>
        <v/>
      </c>
      <c r="D112" s="120"/>
      <c r="E112" s="120"/>
      <c r="F112" s="120"/>
      <c r="G112" s="121"/>
      <c r="H112" s="125" t="str">
        <f>IF(選手名簿!D50="","",選手名簿!D50)</f>
        <v/>
      </c>
      <c r="I112" s="126"/>
      <c r="J112" s="140"/>
      <c r="K112" s="140"/>
      <c r="L112" s="140"/>
      <c r="M112" s="140"/>
      <c r="N112" s="140"/>
      <c r="O112" s="140"/>
      <c r="P112" s="140"/>
      <c r="Q112" s="140"/>
      <c r="R112" s="140"/>
      <c r="S112" s="141"/>
    </row>
    <row r="113" spans="1:19" ht="13" customHeight="1">
      <c r="A113" s="117"/>
      <c r="B113" s="118"/>
      <c r="C113" s="122"/>
      <c r="D113" s="123"/>
      <c r="E113" s="123"/>
      <c r="F113" s="123"/>
      <c r="G113" s="124"/>
      <c r="H113" s="127"/>
      <c r="I113" s="118"/>
      <c r="J113" s="143"/>
      <c r="K113" s="145"/>
      <c r="L113" s="143"/>
      <c r="M113" s="145"/>
      <c r="N113" s="143"/>
      <c r="O113" s="145"/>
      <c r="P113" s="149"/>
      <c r="Q113" s="150"/>
      <c r="R113" s="143"/>
      <c r="S113" s="144"/>
    </row>
    <row r="114" spans="1:19" ht="13" customHeight="1">
      <c r="A114" s="115" t="str">
        <f>IF(選手名簿!B51="","",選手名簿!B51)</f>
        <v/>
      </c>
      <c r="B114" s="116"/>
      <c r="C114" s="136" t="str">
        <f>IF(選手名簿!C51="","",選手名簿!C51)</f>
        <v/>
      </c>
      <c r="D114" s="137"/>
      <c r="E114" s="137"/>
      <c r="F114" s="137"/>
      <c r="G114" s="116"/>
      <c r="H114" s="136" t="str">
        <f>IF(選手名簿!D51="","",選手名簿!D51)</f>
        <v/>
      </c>
      <c r="I114" s="116"/>
      <c r="J114" s="140"/>
      <c r="K114" s="140"/>
      <c r="L114" s="140"/>
      <c r="M114" s="140"/>
      <c r="N114" s="140"/>
      <c r="O114" s="140"/>
      <c r="P114" s="140"/>
      <c r="Q114" s="140"/>
      <c r="R114" s="140"/>
      <c r="S114" s="141"/>
    </row>
    <row r="115" spans="1:19" ht="13" customHeight="1" thickBot="1">
      <c r="A115" s="134"/>
      <c r="B115" s="135"/>
      <c r="C115" s="138"/>
      <c r="D115" s="139"/>
      <c r="E115" s="139"/>
      <c r="F115" s="139"/>
      <c r="G115" s="135"/>
      <c r="H115" s="138"/>
      <c r="I115" s="135"/>
      <c r="J115" s="146"/>
      <c r="K115" s="147"/>
      <c r="L115" s="146"/>
      <c r="M115" s="147"/>
      <c r="N115" s="146"/>
      <c r="O115" s="147"/>
      <c r="P115" s="146"/>
      <c r="Q115" s="147"/>
      <c r="R115" s="146"/>
      <c r="S115" s="151"/>
    </row>
    <row r="116" spans="1:19" ht="13" customHeight="1">
      <c r="A116" s="128" t="str">
        <f>IF(選手名簿!B52="","",選手名簿!B52)</f>
        <v/>
      </c>
      <c r="B116" s="129"/>
      <c r="C116" s="130" t="str">
        <f>IF(選手名簿!C52="","",選手名簿!C52)</f>
        <v/>
      </c>
      <c r="D116" s="131"/>
      <c r="E116" s="131"/>
      <c r="F116" s="131"/>
      <c r="G116" s="132"/>
      <c r="H116" s="133" t="str">
        <f>IF(選手名簿!D52="","",選手名簿!D52)</f>
        <v/>
      </c>
      <c r="I116" s="129"/>
      <c r="J116" s="142"/>
      <c r="K116" s="142"/>
      <c r="L116" s="142"/>
      <c r="M116" s="142"/>
      <c r="N116" s="142"/>
      <c r="O116" s="142"/>
      <c r="P116" s="142"/>
      <c r="Q116" s="142"/>
      <c r="R116" s="142"/>
      <c r="S116" s="148"/>
    </row>
    <row r="117" spans="1:19" ht="13" customHeight="1">
      <c r="A117" s="117"/>
      <c r="B117" s="118"/>
      <c r="C117" s="122"/>
      <c r="D117" s="123"/>
      <c r="E117" s="123"/>
      <c r="F117" s="123"/>
      <c r="G117" s="124"/>
      <c r="H117" s="127"/>
      <c r="I117" s="118"/>
      <c r="J117" s="143"/>
      <c r="K117" s="145"/>
      <c r="L117" s="143"/>
      <c r="M117" s="145"/>
      <c r="N117" s="143"/>
      <c r="O117" s="145"/>
      <c r="P117" s="143"/>
      <c r="Q117" s="145"/>
      <c r="R117" s="143"/>
      <c r="S117" s="144"/>
    </row>
    <row r="118" spans="1:19" ht="13" customHeight="1">
      <c r="A118" s="115" t="str">
        <f>IF(選手名簿!B53="","",選手名簿!B53)</f>
        <v/>
      </c>
      <c r="B118" s="116"/>
      <c r="C118" s="119" t="str">
        <f>IF(選手名簿!C53="","",選手名簿!C53)</f>
        <v/>
      </c>
      <c r="D118" s="120"/>
      <c r="E118" s="120"/>
      <c r="F118" s="120"/>
      <c r="G118" s="121"/>
      <c r="H118" s="125" t="str">
        <f>IF(選手名簿!D53="","",選手名簿!D53)</f>
        <v/>
      </c>
      <c r="I118" s="126"/>
      <c r="J118" s="140"/>
      <c r="K118" s="140"/>
      <c r="L118" s="140"/>
      <c r="M118" s="140"/>
      <c r="N118" s="140"/>
      <c r="O118" s="140"/>
      <c r="P118" s="140"/>
      <c r="Q118" s="140"/>
      <c r="R118" s="140"/>
      <c r="S118" s="141"/>
    </row>
    <row r="119" spans="1:19" ht="13" customHeight="1">
      <c r="A119" s="117"/>
      <c r="B119" s="118"/>
      <c r="C119" s="122"/>
      <c r="D119" s="123"/>
      <c r="E119" s="123"/>
      <c r="F119" s="123"/>
      <c r="G119" s="124"/>
      <c r="H119" s="127"/>
      <c r="I119" s="118"/>
      <c r="J119" s="143"/>
      <c r="K119" s="145"/>
      <c r="L119" s="143"/>
      <c r="M119" s="145"/>
      <c r="N119" s="143"/>
      <c r="O119" s="145"/>
      <c r="P119" s="143"/>
      <c r="Q119" s="145"/>
      <c r="R119" s="143"/>
      <c r="S119" s="144"/>
    </row>
    <row r="120" spans="1:19" ht="13" customHeight="1">
      <c r="A120" s="115" t="str">
        <f>IF(選手名簿!B54="","",選手名簿!B54)</f>
        <v/>
      </c>
      <c r="B120" s="116"/>
      <c r="C120" s="119" t="str">
        <f>IF(選手名簿!C54="","",選手名簿!C54)</f>
        <v/>
      </c>
      <c r="D120" s="120"/>
      <c r="E120" s="120"/>
      <c r="F120" s="120"/>
      <c r="G120" s="121"/>
      <c r="H120" s="125" t="str">
        <f>IF(選手名簿!D54="","",選手名簿!D54)</f>
        <v/>
      </c>
      <c r="I120" s="126"/>
      <c r="J120" s="140"/>
      <c r="K120" s="140"/>
      <c r="L120" s="140"/>
      <c r="M120" s="140"/>
      <c r="N120" s="140"/>
      <c r="O120" s="140"/>
      <c r="P120" s="140"/>
      <c r="Q120" s="140"/>
      <c r="R120" s="140"/>
      <c r="S120" s="141"/>
    </row>
    <row r="121" spans="1:19" ht="13" customHeight="1">
      <c r="A121" s="117"/>
      <c r="B121" s="118"/>
      <c r="C121" s="122"/>
      <c r="D121" s="123"/>
      <c r="E121" s="123"/>
      <c r="F121" s="123"/>
      <c r="G121" s="124"/>
      <c r="H121" s="127"/>
      <c r="I121" s="118"/>
      <c r="J121" s="143"/>
      <c r="K121" s="145"/>
      <c r="L121" s="143"/>
      <c r="M121" s="145"/>
      <c r="N121" s="143"/>
      <c r="O121" s="145"/>
      <c r="P121" s="143"/>
      <c r="Q121" s="145"/>
      <c r="R121" s="143"/>
      <c r="S121" s="144"/>
    </row>
    <row r="122" spans="1:19" ht="13" customHeight="1">
      <c r="A122" s="115" t="str">
        <f>IF(選手名簿!B55="","",選手名簿!B55)</f>
        <v/>
      </c>
      <c r="B122" s="116"/>
      <c r="C122" s="119" t="str">
        <f>IF(選手名簿!C55="","",選手名簿!C55)</f>
        <v/>
      </c>
      <c r="D122" s="120"/>
      <c r="E122" s="120"/>
      <c r="F122" s="120"/>
      <c r="G122" s="121"/>
      <c r="H122" s="125" t="str">
        <f>IF(選手名簿!D55="","",選手名簿!D55)</f>
        <v/>
      </c>
      <c r="I122" s="126"/>
      <c r="J122" s="140"/>
      <c r="K122" s="140"/>
      <c r="L122" s="140"/>
      <c r="M122" s="140"/>
      <c r="N122" s="140"/>
      <c r="O122" s="140"/>
      <c r="P122" s="140"/>
      <c r="Q122" s="140"/>
      <c r="R122" s="140"/>
      <c r="S122" s="141"/>
    </row>
    <row r="123" spans="1:19" ht="13" customHeight="1">
      <c r="A123" s="117"/>
      <c r="B123" s="118"/>
      <c r="C123" s="122"/>
      <c r="D123" s="123"/>
      <c r="E123" s="123"/>
      <c r="F123" s="123"/>
      <c r="G123" s="124"/>
      <c r="H123" s="127"/>
      <c r="I123" s="118"/>
      <c r="J123" s="143"/>
      <c r="K123" s="145"/>
      <c r="L123" s="143"/>
      <c r="M123" s="145"/>
      <c r="N123" s="143"/>
      <c r="O123" s="145"/>
      <c r="P123" s="149"/>
      <c r="Q123" s="150"/>
      <c r="R123" s="143"/>
      <c r="S123" s="144"/>
    </row>
    <row r="124" spans="1:19" ht="13" customHeight="1">
      <c r="A124" s="115" t="str">
        <f>IF(選手名簿!B56="","",選手名簿!B56)</f>
        <v/>
      </c>
      <c r="B124" s="116"/>
      <c r="C124" s="136" t="str">
        <f>IF(選手名簿!C56="","",選手名簿!C56)</f>
        <v/>
      </c>
      <c r="D124" s="137"/>
      <c r="E124" s="137"/>
      <c r="F124" s="137"/>
      <c r="G124" s="116"/>
      <c r="H124" s="136" t="str">
        <f>IF(選手名簿!D56="","",選手名簿!D56)</f>
        <v/>
      </c>
      <c r="I124" s="116"/>
      <c r="J124" s="140"/>
      <c r="K124" s="140"/>
      <c r="L124" s="140"/>
      <c r="M124" s="140"/>
      <c r="N124" s="140"/>
      <c r="O124" s="140"/>
      <c r="P124" s="140"/>
      <c r="Q124" s="140"/>
      <c r="R124" s="140"/>
      <c r="S124" s="141"/>
    </row>
    <row r="125" spans="1:19" ht="13" customHeight="1" thickBot="1">
      <c r="A125" s="134"/>
      <c r="B125" s="135"/>
      <c r="C125" s="138"/>
      <c r="D125" s="139"/>
      <c r="E125" s="139"/>
      <c r="F125" s="139"/>
      <c r="G125" s="135"/>
      <c r="H125" s="138"/>
      <c r="I125" s="135"/>
      <c r="J125" s="146"/>
      <c r="K125" s="147"/>
      <c r="L125" s="146"/>
      <c r="M125" s="147"/>
      <c r="N125" s="146"/>
      <c r="O125" s="147"/>
      <c r="P125" s="146"/>
      <c r="Q125" s="147"/>
      <c r="R125" s="146"/>
      <c r="S125" s="151"/>
    </row>
    <row r="126" spans="1:19" ht="13" customHeight="1">
      <c r="A126" s="128" t="str">
        <f>IF(選手名簿!B57="","",選手名簿!B57)</f>
        <v/>
      </c>
      <c r="B126" s="129"/>
      <c r="C126" s="130" t="str">
        <f>IF(選手名簿!C57="","",選手名簿!C57)</f>
        <v/>
      </c>
      <c r="D126" s="131"/>
      <c r="E126" s="131"/>
      <c r="F126" s="131"/>
      <c r="G126" s="132"/>
      <c r="H126" s="133" t="str">
        <f>IF(選手名簿!D57="","",選手名簿!D57)</f>
        <v/>
      </c>
      <c r="I126" s="129"/>
      <c r="J126" s="142"/>
      <c r="K126" s="142"/>
      <c r="L126" s="142"/>
      <c r="M126" s="142"/>
      <c r="N126" s="142"/>
      <c r="O126" s="142"/>
      <c r="P126" s="142"/>
      <c r="Q126" s="142"/>
      <c r="R126" s="142"/>
      <c r="S126" s="148"/>
    </row>
    <row r="127" spans="1:19" ht="13" customHeight="1">
      <c r="A127" s="117"/>
      <c r="B127" s="118"/>
      <c r="C127" s="122"/>
      <c r="D127" s="123"/>
      <c r="E127" s="123"/>
      <c r="F127" s="123"/>
      <c r="G127" s="124"/>
      <c r="H127" s="127"/>
      <c r="I127" s="118"/>
      <c r="J127" s="143"/>
      <c r="K127" s="145"/>
      <c r="L127" s="143"/>
      <c r="M127" s="145"/>
      <c r="N127" s="143"/>
      <c r="O127" s="145"/>
      <c r="P127" s="143"/>
      <c r="Q127" s="145"/>
      <c r="R127" s="143"/>
      <c r="S127" s="144"/>
    </row>
    <row r="128" spans="1:19" ht="13" customHeight="1">
      <c r="A128" s="115" t="str">
        <f>IF(選手名簿!B58="","",選手名簿!B58)</f>
        <v/>
      </c>
      <c r="B128" s="116"/>
      <c r="C128" s="119" t="str">
        <f>IF(選手名簿!C58="","",選手名簿!C58)</f>
        <v/>
      </c>
      <c r="D128" s="120"/>
      <c r="E128" s="120"/>
      <c r="F128" s="120"/>
      <c r="G128" s="121"/>
      <c r="H128" s="125" t="str">
        <f>IF(選手名簿!D58="","",選手名簿!D58)</f>
        <v/>
      </c>
      <c r="I128" s="126"/>
      <c r="J128" s="140"/>
      <c r="K128" s="140"/>
      <c r="L128" s="140"/>
      <c r="M128" s="140"/>
      <c r="N128" s="140"/>
      <c r="O128" s="140"/>
      <c r="P128" s="140"/>
      <c r="Q128" s="140"/>
      <c r="R128" s="140"/>
      <c r="S128" s="141"/>
    </row>
    <row r="129" spans="1:19" ht="13" customHeight="1">
      <c r="A129" s="117"/>
      <c r="B129" s="118"/>
      <c r="C129" s="122"/>
      <c r="D129" s="123"/>
      <c r="E129" s="123"/>
      <c r="F129" s="123"/>
      <c r="G129" s="124"/>
      <c r="H129" s="127"/>
      <c r="I129" s="118"/>
      <c r="J129" s="143"/>
      <c r="K129" s="145"/>
      <c r="L129" s="143"/>
      <c r="M129" s="145"/>
      <c r="N129" s="143"/>
      <c r="O129" s="145"/>
      <c r="P129" s="143"/>
      <c r="Q129" s="145"/>
      <c r="R129" s="143"/>
      <c r="S129" s="144"/>
    </row>
    <row r="130" spans="1:19" ht="13" customHeight="1">
      <c r="A130" s="115" t="str">
        <f>IF(選手名簿!B59="","",選手名簿!B59)</f>
        <v/>
      </c>
      <c r="B130" s="116"/>
      <c r="C130" s="119" t="str">
        <f>IF(選手名簿!C59="","",選手名簿!C59)</f>
        <v/>
      </c>
      <c r="D130" s="120"/>
      <c r="E130" s="120"/>
      <c r="F130" s="120"/>
      <c r="G130" s="121"/>
      <c r="H130" s="125" t="str">
        <f>IF(選手名簿!D59="","",選手名簿!D59)</f>
        <v/>
      </c>
      <c r="I130" s="126"/>
      <c r="J130" s="140"/>
      <c r="K130" s="140"/>
      <c r="L130" s="140"/>
      <c r="M130" s="140"/>
      <c r="N130" s="140"/>
      <c r="O130" s="140"/>
      <c r="P130" s="140"/>
      <c r="Q130" s="140"/>
      <c r="R130" s="140"/>
      <c r="S130" s="141"/>
    </row>
    <row r="131" spans="1:19" ht="13" customHeight="1">
      <c r="A131" s="117"/>
      <c r="B131" s="118"/>
      <c r="C131" s="122"/>
      <c r="D131" s="123"/>
      <c r="E131" s="123"/>
      <c r="F131" s="123"/>
      <c r="G131" s="124"/>
      <c r="H131" s="127"/>
      <c r="I131" s="118"/>
      <c r="J131" s="143"/>
      <c r="K131" s="145"/>
      <c r="L131" s="143"/>
      <c r="M131" s="145"/>
      <c r="N131" s="143"/>
      <c r="O131" s="145"/>
      <c r="P131" s="143"/>
      <c r="Q131" s="145"/>
      <c r="R131" s="143"/>
      <c r="S131" s="144"/>
    </row>
    <row r="132" spans="1:19" ht="13" customHeight="1">
      <c r="A132" s="115" t="str">
        <f>IF(選手名簿!B60="","",選手名簿!B60)</f>
        <v/>
      </c>
      <c r="B132" s="116"/>
      <c r="C132" s="119" t="str">
        <f>IF(選手名簿!C60="","",選手名簿!C60)</f>
        <v/>
      </c>
      <c r="D132" s="120"/>
      <c r="E132" s="120"/>
      <c r="F132" s="120"/>
      <c r="G132" s="121"/>
      <c r="H132" s="125" t="str">
        <f>IF(選手名簿!D60="","",選手名簿!D60)</f>
        <v/>
      </c>
      <c r="I132" s="126"/>
      <c r="J132" s="140"/>
      <c r="K132" s="140"/>
      <c r="L132" s="140"/>
      <c r="M132" s="140"/>
      <c r="N132" s="140"/>
      <c r="O132" s="140"/>
      <c r="P132" s="140"/>
      <c r="Q132" s="140"/>
      <c r="R132" s="140"/>
      <c r="S132" s="141"/>
    </row>
    <row r="133" spans="1:19" ht="13" customHeight="1">
      <c r="A133" s="117"/>
      <c r="B133" s="118"/>
      <c r="C133" s="122"/>
      <c r="D133" s="123"/>
      <c r="E133" s="123"/>
      <c r="F133" s="123"/>
      <c r="G133" s="124"/>
      <c r="H133" s="127"/>
      <c r="I133" s="118"/>
      <c r="J133" s="143"/>
      <c r="K133" s="145"/>
      <c r="L133" s="143"/>
      <c r="M133" s="145"/>
      <c r="N133" s="143"/>
      <c r="O133" s="145"/>
      <c r="P133" s="149"/>
      <c r="Q133" s="150"/>
      <c r="R133" s="143"/>
      <c r="S133" s="144"/>
    </row>
    <row r="134" spans="1:19" ht="13" customHeight="1">
      <c r="A134" s="115" t="str">
        <f>IF(選手名簿!B61="","",選手名簿!B61)</f>
        <v/>
      </c>
      <c r="B134" s="116"/>
      <c r="C134" s="136" t="str">
        <f>IF(選手名簿!C61="","",選手名簿!C61)</f>
        <v/>
      </c>
      <c r="D134" s="137"/>
      <c r="E134" s="137"/>
      <c r="F134" s="137"/>
      <c r="G134" s="116"/>
      <c r="H134" s="136" t="str">
        <f>IF(選手名簿!D61="","",選手名簿!D61)</f>
        <v/>
      </c>
      <c r="I134" s="116"/>
      <c r="J134" s="140"/>
      <c r="K134" s="140"/>
      <c r="L134" s="140"/>
      <c r="M134" s="140"/>
      <c r="N134" s="140"/>
      <c r="O134" s="140"/>
      <c r="P134" s="140"/>
      <c r="Q134" s="140"/>
      <c r="R134" s="140"/>
      <c r="S134" s="141"/>
    </row>
    <row r="135" spans="1:19" ht="13" customHeight="1" thickBot="1">
      <c r="A135" s="134"/>
      <c r="B135" s="135"/>
      <c r="C135" s="138"/>
      <c r="D135" s="139"/>
      <c r="E135" s="139"/>
      <c r="F135" s="139"/>
      <c r="G135" s="135"/>
      <c r="H135" s="138"/>
      <c r="I135" s="135"/>
      <c r="J135" s="146"/>
      <c r="K135" s="147"/>
      <c r="L135" s="146"/>
      <c r="M135" s="147"/>
      <c r="N135" s="146"/>
      <c r="O135" s="147"/>
      <c r="P135" s="146"/>
      <c r="Q135" s="147"/>
      <c r="R135" s="146"/>
      <c r="S135" s="151"/>
    </row>
    <row r="136" spans="1:19" ht="13" customHeight="1">
      <c r="A136" s="128" t="str">
        <f>IF(選手名簿!B62="","",選手名簿!B62)</f>
        <v/>
      </c>
      <c r="B136" s="129"/>
      <c r="C136" s="130" t="str">
        <f>IF(選手名簿!C62="","",選手名簿!C62)</f>
        <v/>
      </c>
      <c r="D136" s="131"/>
      <c r="E136" s="131"/>
      <c r="F136" s="131"/>
      <c r="G136" s="132"/>
      <c r="H136" s="133" t="str">
        <f>IF(選手名簿!D62="","",選手名簿!D62)</f>
        <v/>
      </c>
      <c r="I136" s="129"/>
      <c r="J136" s="142"/>
      <c r="K136" s="142"/>
      <c r="L136" s="142"/>
      <c r="M136" s="142"/>
      <c r="N136" s="142"/>
      <c r="O136" s="142"/>
      <c r="P136" s="142"/>
      <c r="Q136" s="142"/>
      <c r="R136" s="142"/>
      <c r="S136" s="148"/>
    </row>
    <row r="137" spans="1:19" ht="13" customHeight="1">
      <c r="A137" s="117"/>
      <c r="B137" s="118"/>
      <c r="C137" s="122"/>
      <c r="D137" s="123"/>
      <c r="E137" s="123"/>
      <c r="F137" s="123"/>
      <c r="G137" s="124"/>
      <c r="H137" s="127"/>
      <c r="I137" s="118"/>
      <c r="J137" s="143"/>
      <c r="K137" s="145"/>
      <c r="L137" s="143"/>
      <c r="M137" s="145"/>
      <c r="N137" s="143"/>
      <c r="O137" s="145"/>
      <c r="P137" s="143"/>
      <c r="Q137" s="145"/>
      <c r="R137" s="143"/>
      <c r="S137" s="144"/>
    </row>
    <row r="138" spans="1:19" ht="13" customHeight="1">
      <c r="A138" s="115" t="str">
        <f>IF(選手名簿!B63="","",選手名簿!B63)</f>
        <v/>
      </c>
      <c r="B138" s="116"/>
      <c r="C138" s="119" t="str">
        <f>IF(選手名簿!C63="","",選手名簿!C63)</f>
        <v/>
      </c>
      <c r="D138" s="120"/>
      <c r="E138" s="120"/>
      <c r="F138" s="120"/>
      <c r="G138" s="121"/>
      <c r="H138" s="125" t="str">
        <f>IF(選手名簿!D63="","",選手名簿!D63)</f>
        <v/>
      </c>
      <c r="I138" s="126"/>
      <c r="J138" s="140"/>
      <c r="K138" s="140"/>
      <c r="L138" s="140"/>
      <c r="M138" s="140"/>
      <c r="N138" s="140"/>
      <c r="O138" s="140"/>
      <c r="P138" s="140"/>
      <c r="Q138" s="140"/>
      <c r="R138" s="140"/>
      <c r="S138" s="141"/>
    </row>
    <row r="139" spans="1:19" ht="13" customHeight="1">
      <c r="A139" s="117"/>
      <c r="B139" s="118"/>
      <c r="C139" s="122"/>
      <c r="D139" s="123"/>
      <c r="E139" s="123"/>
      <c r="F139" s="123"/>
      <c r="G139" s="124"/>
      <c r="H139" s="127"/>
      <c r="I139" s="118"/>
      <c r="J139" s="143"/>
      <c r="K139" s="145"/>
      <c r="L139" s="143"/>
      <c r="M139" s="145"/>
      <c r="N139" s="143"/>
      <c r="O139" s="145"/>
      <c r="P139" s="143"/>
      <c r="Q139" s="145"/>
      <c r="R139" s="143"/>
      <c r="S139" s="144"/>
    </row>
    <row r="140" spans="1:19" ht="13" customHeight="1">
      <c r="A140" s="115" t="str">
        <f>IF(選手名簿!B64="","",選手名簿!B64)</f>
        <v/>
      </c>
      <c r="B140" s="116"/>
      <c r="C140" s="119" t="str">
        <f>IF(選手名簿!C64="","",選手名簿!C64)</f>
        <v/>
      </c>
      <c r="D140" s="120"/>
      <c r="E140" s="120"/>
      <c r="F140" s="120"/>
      <c r="G140" s="121"/>
      <c r="H140" s="125" t="str">
        <f>IF(選手名簿!D64="","",選手名簿!D64)</f>
        <v/>
      </c>
      <c r="I140" s="126"/>
      <c r="J140" s="140"/>
      <c r="K140" s="140"/>
      <c r="L140" s="140"/>
      <c r="M140" s="140"/>
      <c r="N140" s="140"/>
      <c r="O140" s="140"/>
      <c r="P140" s="140"/>
      <c r="Q140" s="140"/>
      <c r="R140" s="140"/>
      <c r="S140" s="141"/>
    </row>
    <row r="141" spans="1:19" ht="13" customHeight="1">
      <c r="A141" s="117"/>
      <c r="B141" s="118"/>
      <c r="C141" s="122"/>
      <c r="D141" s="123"/>
      <c r="E141" s="123"/>
      <c r="F141" s="123"/>
      <c r="G141" s="124"/>
      <c r="H141" s="127"/>
      <c r="I141" s="118"/>
      <c r="J141" s="143"/>
      <c r="K141" s="145"/>
      <c r="L141" s="143"/>
      <c r="M141" s="145"/>
      <c r="N141" s="143"/>
      <c r="O141" s="145"/>
      <c r="P141" s="143"/>
      <c r="Q141" s="145"/>
      <c r="R141" s="143"/>
      <c r="S141" s="144"/>
    </row>
    <row r="142" spans="1:19" ht="13" customHeight="1">
      <c r="A142" s="115" t="str">
        <f>IF(選手名簿!B65="","",選手名簿!B65)</f>
        <v/>
      </c>
      <c r="B142" s="116"/>
      <c r="C142" s="119" t="str">
        <f>IF(選手名簿!C65="","",選手名簿!C65)</f>
        <v/>
      </c>
      <c r="D142" s="120"/>
      <c r="E142" s="120"/>
      <c r="F142" s="120"/>
      <c r="G142" s="121"/>
      <c r="H142" s="125" t="str">
        <f>IF(選手名簿!D65="","",選手名簿!D65)</f>
        <v/>
      </c>
      <c r="I142" s="126"/>
      <c r="J142" s="140"/>
      <c r="K142" s="140"/>
      <c r="L142" s="140"/>
      <c r="M142" s="140"/>
      <c r="N142" s="140"/>
      <c r="O142" s="140"/>
      <c r="P142" s="140"/>
      <c r="Q142" s="140"/>
      <c r="R142" s="140"/>
      <c r="S142" s="141"/>
    </row>
    <row r="143" spans="1:19" ht="13" customHeight="1">
      <c r="A143" s="117"/>
      <c r="B143" s="118"/>
      <c r="C143" s="122"/>
      <c r="D143" s="123"/>
      <c r="E143" s="123"/>
      <c r="F143" s="123"/>
      <c r="G143" s="124"/>
      <c r="H143" s="127"/>
      <c r="I143" s="118"/>
      <c r="J143" s="143"/>
      <c r="K143" s="145"/>
      <c r="L143" s="143"/>
      <c r="M143" s="145"/>
      <c r="N143" s="143"/>
      <c r="O143" s="145"/>
      <c r="P143" s="149"/>
      <c r="Q143" s="150"/>
      <c r="R143" s="143"/>
      <c r="S143" s="144"/>
    </row>
    <row r="144" spans="1:19" ht="13" customHeight="1">
      <c r="A144" s="115" t="str">
        <f>IF(選手名簿!B66="","",選手名簿!B66)</f>
        <v/>
      </c>
      <c r="B144" s="116"/>
      <c r="C144" s="136" t="str">
        <f>IF(選手名簿!C66="","",選手名簿!C66)</f>
        <v/>
      </c>
      <c r="D144" s="137"/>
      <c r="E144" s="137"/>
      <c r="F144" s="137"/>
      <c r="G144" s="116"/>
      <c r="H144" s="136" t="str">
        <f>IF(選手名簿!D66="","",選手名簿!D66)</f>
        <v/>
      </c>
      <c r="I144" s="116"/>
      <c r="J144" s="140"/>
      <c r="K144" s="140"/>
      <c r="L144" s="140"/>
      <c r="M144" s="140"/>
      <c r="N144" s="140"/>
      <c r="O144" s="140"/>
      <c r="P144" s="140"/>
      <c r="Q144" s="140"/>
      <c r="R144" s="140"/>
      <c r="S144" s="141"/>
    </row>
    <row r="145" spans="1:19" ht="13" customHeight="1" thickBot="1">
      <c r="A145" s="134"/>
      <c r="B145" s="135"/>
      <c r="C145" s="138"/>
      <c r="D145" s="139"/>
      <c r="E145" s="139"/>
      <c r="F145" s="139"/>
      <c r="G145" s="135"/>
      <c r="H145" s="138"/>
      <c r="I145" s="135"/>
      <c r="J145" s="146"/>
      <c r="K145" s="147"/>
      <c r="L145" s="146"/>
      <c r="M145" s="147"/>
      <c r="N145" s="146"/>
      <c r="O145" s="147"/>
      <c r="P145" s="146"/>
      <c r="Q145" s="147"/>
      <c r="R145" s="146"/>
      <c r="S145" s="151"/>
    </row>
    <row r="146" spans="1:19" ht="13" customHeight="1">
      <c r="A146" s="128" t="str">
        <f>IF(選手名簿!B67="","",選手名簿!B67)</f>
        <v/>
      </c>
      <c r="B146" s="129"/>
      <c r="C146" s="130" t="str">
        <f>IF(選手名簿!C67="","",選手名簿!C67)</f>
        <v/>
      </c>
      <c r="D146" s="131"/>
      <c r="E146" s="131"/>
      <c r="F146" s="131"/>
      <c r="G146" s="132"/>
      <c r="H146" s="133" t="str">
        <f>IF(選手名簿!D67="","",選手名簿!D67)</f>
        <v/>
      </c>
      <c r="I146" s="129"/>
      <c r="J146" s="142"/>
      <c r="K146" s="142"/>
      <c r="L146" s="142"/>
      <c r="M146" s="142"/>
      <c r="N146" s="142"/>
      <c r="O146" s="142"/>
      <c r="P146" s="142"/>
      <c r="Q146" s="142"/>
      <c r="R146" s="142"/>
      <c r="S146" s="148"/>
    </row>
    <row r="147" spans="1:19" ht="13" customHeight="1">
      <c r="A147" s="117"/>
      <c r="B147" s="118"/>
      <c r="C147" s="122"/>
      <c r="D147" s="123"/>
      <c r="E147" s="123"/>
      <c r="F147" s="123"/>
      <c r="G147" s="124"/>
      <c r="H147" s="127"/>
      <c r="I147" s="118"/>
      <c r="J147" s="143"/>
      <c r="K147" s="145"/>
      <c r="L147" s="143"/>
      <c r="M147" s="145"/>
      <c r="N147" s="143"/>
      <c r="O147" s="145"/>
      <c r="P147" s="143"/>
      <c r="Q147" s="145"/>
      <c r="R147" s="143"/>
      <c r="S147" s="144"/>
    </row>
    <row r="148" spans="1:19" ht="13" customHeight="1">
      <c r="A148" s="115" t="str">
        <f>IF(選手名簿!B68="","",選手名簿!B68)</f>
        <v/>
      </c>
      <c r="B148" s="116"/>
      <c r="C148" s="119" t="str">
        <f>IF(選手名簿!C68="","",選手名簿!C68)</f>
        <v/>
      </c>
      <c r="D148" s="120"/>
      <c r="E148" s="120"/>
      <c r="F148" s="120"/>
      <c r="G148" s="121"/>
      <c r="H148" s="125" t="str">
        <f>IF(選手名簿!D68="","",選手名簿!D68)</f>
        <v/>
      </c>
      <c r="I148" s="126"/>
      <c r="J148" s="140"/>
      <c r="K148" s="140"/>
      <c r="L148" s="140"/>
      <c r="M148" s="140"/>
      <c r="N148" s="140"/>
      <c r="O148" s="140"/>
      <c r="P148" s="140"/>
      <c r="Q148" s="140"/>
      <c r="R148" s="140"/>
      <c r="S148" s="141"/>
    </row>
    <row r="149" spans="1:19" ht="13" customHeight="1">
      <c r="A149" s="117"/>
      <c r="B149" s="118"/>
      <c r="C149" s="122"/>
      <c r="D149" s="123"/>
      <c r="E149" s="123"/>
      <c r="F149" s="123"/>
      <c r="G149" s="124"/>
      <c r="H149" s="127"/>
      <c r="I149" s="118"/>
      <c r="J149" s="143"/>
      <c r="K149" s="145"/>
      <c r="L149" s="143"/>
      <c r="M149" s="145"/>
      <c r="N149" s="143"/>
      <c r="O149" s="145"/>
      <c r="P149" s="143"/>
      <c r="Q149" s="145"/>
      <c r="R149" s="143"/>
      <c r="S149" s="144"/>
    </row>
    <row r="150" spans="1:19" ht="13" customHeight="1">
      <c r="A150" s="115" t="str">
        <f>IF(選手名簿!B69="","",選手名簿!B69)</f>
        <v/>
      </c>
      <c r="B150" s="116"/>
      <c r="C150" s="119" t="str">
        <f>IF(選手名簿!C69="","",選手名簿!C69)</f>
        <v/>
      </c>
      <c r="D150" s="120"/>
      <c r="E150" s="120"/>
      <c r="F150" s="120"/>
      <c r="G150" s="121"/>
      <c r="H150" s="125" t="str">
        <f>IF(選手名簿!D69="","",選手名簿!D69)</f>
        <v/>
      </c>
      <c r="I150" s="126"/>
      <c r="J150" s="140"/>
      <c r="K150" s="140"/>
      <c r="L150" s="140"/>
      <c r="M150" s="140"/>
      <c r="N150" s="140"/>
      <c r="O150" s="140"/>
      <c r="P150" s="140"/>
      <c r="Q150" s="140"/>
      <c r="R150" s="140"/>
      <c r="S150" s="141"/>
    </row>
    <row r="151" spans="1:19" ht="13" customHeight="1">
      <c r="A151" s="117"/>
      <c r="B151" s="118"/>
      <c r="C151" s="122"/>
      <c r="D151" s="123"/>
      <c r="E151" s="123"/>
      <c r="F151" s="123"/>
      <c r="G151" s="124"/>
      <c r="H151" s="127"/>
      <c r="I151" s="118"/>
      <c r="J151" s="143"/>
      <c r="K151" s="145"/>
      <c r="L151" s="143"/>
      <c r="M151" s="145"/>
      <c r="N151" s="143"/>
      <c r="O151" s="145"/>
      <c r="P151" s="143"/>
      <c r="Q151" s="145"/>
      <c r="R151" s="143"/>
      <c r="S151" s="144"/>
    </row>
    <row r="152" spans="1:19" ht="13" customHeight="1">
      <c r="A152" s="115" t="str">
        <f>IF(選手名簿!B70="","",選手名簿!B70)</f>
        <v/>
      </c>
      <c r="B152" s="116"/>
      <c r="C152" s="119" t="str">
        <f>IF(選手名簿!C70="","",選手名簿!C70)</f>
        <v/>
      </c>
      <c r="D152" s="120"/>
      <c r="E152" s="120"/>
      <c r="F152" s="120"/>
      <c r="G152" s="121"/>
      <c r="H152" s="125" t="str">
        <f>IF(選手名簿!D70="","",選手名簿!D70)</f>
        <v/>
      </c>
      <c r="I152" s="126"/>
      <c r="J152" s="140"/>
      <c r="K152" s="140"/>
      <c r="L152" s="140"/>
      <c r="M152" s="140"/>
      <c r="N152" s="140"/>
      <c r="O152" s="140"/>
      <c r="P152" s="140"/>
      <c r="Q152" s="140"/>
      <c r="R152" s="140"/>
      <c r="S152" s="141"/>
    </row>
    <row r="153" spans="1:19" ht="13" customHeight="1">
      <c r="A153" s="117"/>
      <c r="B153" s="118"/>
      <c r="C153" s="122"/>
      <c r="D153" s="123"/>
      <c r="E153" s="123"/>
      <c r="F153" s="123"/>
      <c r="G153" s="124"/>
      <c r="H153" s="127"/>
      <c r="I153" s="118"/>
      <c r="J153" s="143"/>
      <c r="K153" s="145"/>
      <c r="L153" s="143"/>
      <c r="M153" s="145"/>
      <c r="N153" s="143"/>
      <c r="O153" s="145"/>
      <c r="P153" s="149"/>
      <c r="Q153" s="150"/>
      <c r="R153" s="143"/>
      <c r="S153" s="144"/>
    </row>
    <row r="154" spans="1:19" ht="13" customHeight="1">
      <c r="A154" s="115" t="str">
        <f>IF(選手名簿!B71="","",選手名簿!B71)</f>
        <v/>
      </c>
      <c r="B154" s="116"/>
      <c r="C154" s="136" t="str">
        <f>IF(選手名簿!C71="","",選手名簿!C71)</f>
        <v/>
      </c>
      <c r="D154" s="137"/>
      <c r="E154" s="137"/>
      <c r="F154" s="137"/>
      <c r="G154" s="116"/>
      <c r="H154" s="136" t="str">
        <f>IF(選手名簿!D71="","",選手名簿!D71)</f>
        <v/>
      </c>
      <c r="I154" s="116"/>
      <c r="J154" s="140"/>
      <c r="K154" s="140"/>
      <c r="L154" s="140"/>
      <c r="M154" s="140"/>
      <c r="N154" s="140"/>
      <c r="O154" s="140"/>
      <c r="P154" s="140"/>
      <c r="Q154" s="140"/>
      <c r="R154" s="140"/>
      <c r="S154" s="141"/>
    </row>
    <row r="155" spans="1:19" ht="13" customHeight="1" thickBot="1">
      <c r="A155" s="134"/>
      <c r="B155" s="135"/>
      <c r="C155" s="138"/>
      <c r="D155" s="139"/>
      <c r="E155" s="139"/>
      <c r="F155" s="139"/>
      <c r="G155" s="135"/>
      <c r="H155" s="138"/>
      <c r="I155" s="135"/>
      <c r="J155" s="146"/>
      <c r="K155" s="147"/>
      <c r="L155" s="146"/>
      <c r="M155" s="147"/>
      <c r="N155" s="146"/>
      <c r="O155" s="147"/>
      <c r="P155" s="146"/>
      <c r="Q155" s="147"/>
      <c r="R155" s="146"/>
      <c r="S155" s="151"/>
    </row>
    <row r="156" spans="1:19" ht="13" customHeight="1">
      <c r="A156" s="128" t="str">
        <f>IF(選手名簿!B72="","",選手名簿!B72)</f>
        <v/>
      </c>
      <c r="B156" s="129"/>
      <c r="C156" s="130" t="str">
        <f>IF(選手名簿!C72="","",選手名簿!C72)</f>
        <v/>
      </c>
      <c r="D156" s="131"/>
      <c r="E156" s="131"/>
      <c r="F156" s="131"/>
      <c r="G156" s="132"/>
      <c r="H156" s="133" t="str">
        <f>IF(選手名簿!D72="","",選手名簿!D72)</f>
        <v/>
      </c>
      <c r="I156" s="129"/>
      <c r="J156" s="142"/>
      <c r="K156" s="142"/>
      <c r="L156" s="142"/>
      <c r="M156" s="142"/>
      <c r="N156" s="142"/>
      <c r="O156" s="142"/>
      <c r="P156" s="142"/>
      <c r="Q156" s="142"/>
      <c r="R156" s="142"/>
      <c r="S156" s="148"/>
    </row>
    <row r="157" spans="1:19" ht="13" customHeight="1">
      <c r="A157" s="117"/>
      <c r="B157" s="118"/>
      <c r="C157" s="122"/>
      <c r="D157" s="123"/>
      <c r="E157" s="123"/>
      <c r="F157" s="123"/>
      <c r="G157" s="124"/>
      <c r="H157" s="127"/>
      <c r="I157" s="118"/>
      <c r="J157" s="143"/>
      <c r="K157" s="145"/>
      <c r="L157" s="143"/>
      <c r="M157" s="145"/>
      <c r="N157" s="143"/>
      <c r="O157" s="145"/>
      <c r="P157" s="143"/>
      <c r="Q157" s="145"/>
      <c r="R157" s="143"/>
      <c r="S157" s="144"/>
    </row>
    <row r="158" spans="1:19" ht="13" customHeight="1">
      <c r="A158" s="115" t="str">
        <f>IF(選手名簿!B73="","",選手名簿!B73)</f>
        <v/>
      </c>
      <c r="B158" s="116"/>
      <c r="C158" s="119" t="str">
        <f>IF(選手名簿!C73="","",選手名簿!C73)</f>
        <v/>
      </c>
      <c r="D158" s="120"/>
      <c r="E158" s="120"/>
      <c r="F158" s="120"/>
      <c r="G158" s="121"/>
      <c r="H158" s="125" t="str">
        <f>IF(選手名簿!D73="","",選手名簿!D73)</f>
        <v/>
      </c>
      <c r="I158" s="126"/>
      <c r="J158" s="140"/>
      <c r="K158" s="140"/>
      <c r="L158" s="140"/>
      <c r="M158" s="140"/>
      <c r="N158" s="140"/>
      <c r="O158" s="140"/>
      <c r="P158" s="140"/>
      <c r="Q158" s="140"/>
      <c r="R158" s="140"/>
      <c r="S158" s="141"/>
    </row>
    <row r="159" spans="1:19" ht="13" customHeight="1">
      <c r="A159" s="117"/>
      <c r="B159" s="118"/>
      <c r="C159" s="122"/>
      <c r="D159" s="123"/>
      <c r="E159" s="123"/>
      <c r="F159" s="123"/>
      <c r="G159" s="124"/>
      <c r="H159" s="127"/>
      <c r="I159" s="118"/>
      <c r="J159" s="143"/>
      <c r="K159" s="145"/>
      <c r="L159" s="143"/>
      <c r="M159" s="145"/>
      <c r="N159" s="143"/>
      <c r="O159" s="145"/>
      <c r="P159" s="143"/>
      <c r="Q159" s="145"/>
      <c r="R159" s="143"/>
      <c r="S159" s="144"/>
    </row>
    <row r="160" spans="1:19" ht="13" customHeight="1">
      <c r="A160" s="115" t="str">
        <f>IF(選手名簿!B74="","",選手名簿!B74)</f>
        <v/>
      </c>
      <c r="B160" s="116"/>
      <c r="C160" s="119" t="str">
        <f>IF(選手名簿!C74="","",選手名簿!C74)</f>
        <v/>
      </c>
      <c r="D160" s="120"/>
      <c r="E160" s="120"/>
      <c r="F160" s="120"/>
      <c r="G160" s="121"/>
      <c r="H160" s="125" t="str">
        <f>IF(選手名簿!D74="","",選手名簿!D74)</f>
        <v/>
      </c>
      <c r="I160" s="126"/>
      <c r="J160" s="140"/>
      <c r="K160" s="140"/>
      <c r="L160" s="140"/>
      <c r="M160" s="140"/>
      <c r="N160" s="140"/>
      <c r="O160" s="140"/>
      <c r="P160" s="140"/>
      <c r="Q160" s="140"/>
      <c r="R160" s="140"/>
      <c r="S160" s="141"/>
    </row>
    <row r="161" spans="1:19" ht="13" customHeight="1">
      <c r="A161" s="117"/>
      <c r="B161" s="118"/>
      <c r="C161" s="122"/>
      <c r="D161" s="123"/>
      <c r="E161" s="123"/>
      <c r="F161" s="123"/>
      <c r="G161" s="124"/>
      <c r="H161" s="127"/>
      <c r="I161" s="118"/>
      <c r="J161" s="143"/>
      <c r="K161" s="145"/>
      <c r="L161" s="143"/>
      <c r="M161" s="145"/>
      <c r="N161" s="143"/>
      <c r="O161" s="145"/>
      <c r="P161" s="143"/>
      <c r="Q161" s="145"/>
      <c r="R161" s="143"/>
      <c r="S161" s="144"/>
    </row>
    <row r="162" spans="1:19" ht="13" customHeight="1">
      <c r="A162" s="115" t="str">
        <f>IF(選手名簿!B75="","",選手名簿!B75)</f>
        <v/>
      </c>
      <c r="B162" s="116"/>
      <c r="C162" s="119" t="str">
        <f>IF(選手名簿!C75="","",選手名簿!C75)</f>
        <v/>
      </c>
      <c r="D162" s="120"/>
      <c r="E162" s="120"/>
      <c r="F162" s="120"/>
      <c r="G162" s="121"/>
      <c r="H162" s="125" t="str">
        <f>IF(選手名簿!D75="","",選手名簿!D75)</f>
        <v/>
      </c>
      <c r="I162" s="126"/>
      <c r="J162" s="140"/>
      <c r="K162" s="140"/>
      <c r="L162" s="140"/>
      <c r="M162" s="140"/>
      <c r="N162" s="140"/>
      <c r="O162" s="140"/>
      <c r="P162" s="140"/>
      <c r="Q162" s="140"/>
      <c r="R162" s="140"/>
      <c r="S162" s="141"/>
    </row>
    <row r="163" spans="1:19" ht="13" customHeight="1">
      <c r="A163" s="117"/>
      <c r="B163" s="118"/>
      <c r="C163" s="122"/>
      <c r="D163" s="123"/>
      <c r="E163" s="123"/>
      <c r="F163" s="123"/>
      <c r="G163" s="124"/>
      <c r="H163" s="127"/>
      <c r="I163" s="118"/>
      <c r="J163" s="143"/>
      <c r="K163" s="145"/>
      <c r="L163" s="143"/>
      <c r="M163" s="145"/>
      <c r="N163" s="143"/>
      <c r="O163" s="145"/>
      <c r="P163" s="149"/>
      <c r="Q163" s="150"/>
      <c r="R163" s="143"/>
      <c r="S163" s="144"/>
    </row>
    <row r="164" spans="1:19" ht="13" customHeight="1">
      <c r="A164" s="115" t="str">
        <f>IF(選手名簿!B76="","",選手名簿!B76)</f>
        <v/>
      </c>
      <c r="B164" s="116"/>
      <c r="C164" s="136" t="str">
        <f>IF(選手名簿!C76="","",選手名簿!C76)</f>
        <v/>
      </c>
      <c r="D164" s="137"/>
      <c r="E164" s="137"/>
      <c r="F164" s="137"/>
      <c r="G164" s="116"/>
      <c r="H164" s="136" t="str">
        <f>IF(選手名簿!D76="","",選手名簿!D76)</f>
        <v/>
      </c>
      <c r="I164" s="116"/>
      <c r="J164" s="140"/>
      <c r="K164" s="140"/>
      <c r="L164" s="140"/>
      <c r="M164" s="140"/>
      <c r="N164" s="140"/>
      <c r="O164" s="140"/>
      <c r="P164" s="140"/>
      <c r="Q164" s="140"/>
      <c r="R164" s="140"/>
      <c r="S164" s="141"/>
    </row>
    <row r="165" spans="1:19" ht="13" customHeight="1" thickBot="1">
      <c r="A165" s="134"/>
      <c r="B165" s="135"/>
      <c r="C165" s="138"/>
      <c r="D165" s="139"/>
      <c r="E165" s="139"/>
      <c r="F165" s="139"/>
      <c r="G165" s="135"/>
      <c r="H165" s="138"/>
      <c r="I165" s="135"/>
      <c r="J165" s="146"/>
      <c r="K165" s="147"/>
      <c r="L165" s="146"/>
      <c r="M165" s="147"/>
      <c r="N165" s="146"/>
      <c r="O165" s="147"/>
      <c r="P165" s="146"/>
      <c r="Q165" s="147"/>
      <c r="R165" s="146"/>
      <c r="S165" s="151"/>
    </row>
    <row r="166" spans="1:19" ht="13" customHeight="1">
      <c r="A166" s="128" t="str">
        <f>IF(選手名簿!B77="","",選手名簿!B77)</f>
        <v/>
      </c>
      <c r="B166" s="129"/>
      <c r="C166" s="130" t="str">
        <f>IF(選手名簿!C77="","",選手名簿!C77)</f>
        <v/>
      </c>
      <c r="D166" s="131"/>
      <c r="E166" s="131"/>
      <c r="F166" s="131"/>
      <c r="G166" s="132"/>
      <c r="H166" s="133" t="str">
        <f>IF(選手名簿!D77="","",選手名簿!D77)</f>
        <v/>
      </c>
      <c r="I166" s="129"/>
      <c r="J166" s="142"/>
      <c r="K166" s="142"/>
      <c r="L166" s="142"/>
      <c r="M166" s="142"/>
      <c r="N166" s="142"/>
      <c r="O166" s="142"/>
      <c r="P166" s="142"/>
      <c r="Q166" s="142"/>
      <c r="R166" s="142"/>
      <c r="S166" s="148"/>
    </row>
    <row r="167" spans="1:19" ht="13" customHeight="1">
      <c r="A167" s="117"/>
      <c r="B167" s="118"/>
      <c r="C167" s="122"/>
      <c r="D167" s="123"/>
      <c r="E167" s="123"/>
      <c r="F167" s="123"/>
      <c r="G167" s="124"/>
      <c r="H167" s="127"/>
      <c r="I167" s="118"/>
      <c r="J167" s="143"/>
      <c r="K167" s="145"/>
      <c r="L167" s="143"/>
      <c r="M167" s="145"/>
      <c r="N167" s="143"/>
      <c r="O167" s="145"/>
      <c r="P167" s="143"/>
      <c r="Q167" s="145"/>
      <c r="R167" s="143"/>
      <c r="S167" s="144"/>
    </row>
    <row r="168" spans="1:19" ht="13" customHeight="1">
      <c r="A168" s="115" t="str">
        <f>IF(選手名簿!B78="","",選手名簿!B78)</f>
        <v/>
      </c>
      <c r="B168" s="116"/>
      <c r="C168" s="119" t="str">
        <f>IF(選手名簿!C78="","",選手名簿!C78)</f>
        <v/>
      </c>
      <c r="D168" s="120"/>
      <c r="E168" s="120"/>
      <c r="F168" s="120"/>
      <c r="G168" s="121"/>
      <c r="H168" s="125" t="str">
        <f>IF(選手名簿!D78="","",選手名簿!D78)</f>
        <v/>
      </c>
      <c r="I168" s="126"/>
      <c r="J168" s="140"/>
      <c r="K168" s="140"/>
      <c r="L168" s="140"/>
      <c r="M168" s="140"/>
      <c r="N168" s="140"/>
      <c r="O168" s="140"/>
      <c r="P168" s="140"/>
      <c r="Q168" s="140"/>
      <c r="R168" s="140"/>
      <c r="S168" s="141"/>
    </row>
    <row r="169" spans="1:19" ht="13" customHeight="1">
      <c r="A169" s="117"/>
      <c r="B169" s="118"/>
      <c r="C169" s="122"/>
      <c r="D169" s="123"/>
      <c r="E169" s="123"/>
      <c r="F169" s="123"/>
      <c r="G169" s="124"/>
      <c r="H169" s="127"/>
      <c r="I169" s="118"/>
      <c r="J169" s="143"/>
      <c r="K169" s="145"/>
      <c r="L169" s="143"/>
      <c r="M169" s="145"/>
      <c r="N169" s="143"/>
      <c r="O169" s="145"/>
      <c r="P169" s="143"/>
      <c r="Q169" s="145"/>
      <c r="R169" s="143"/>
      <c r="S169" s="144"/>
    </row>
    <row r="170" spans="1:19" ht="13" customHeight="1">
      <c r="A170" s="115" t="str">
        <f>IF(選手名簿!B79="","",選手名簿!B79)</f>
        <v/>
      </c>
      <c r="B170" s="116"/>
      <c r="C170" s="119" t="str">
        <f>IF(選手名簿!C79="","",選手名簿!C79)</f>
        <v/>
      </c>
      <c r="D170" s="120"/>
      <c r="E170" s="120"/>
      <c r="F170" s="120"/>
      <c r="G170" s="121"/>
      <c r="H170" s="125" t="str">
        <f>IF(選手名簿!D79="","",選手名簿!D79)</f>
        <v/>
      </c>
      <c r="I170" s="126"/>
      <c r="J170" s="140"/>
      <c r="K170" s="140"/>
      <c r="L170" s="140"/>
      <c r="M170" s="140"/>
      <c r="N170" s="140"/>
      <c r="O170" s="140"/>
      <c r="P170" s="140"/>
      <c r="Q170" s="140"/>
      <c r="R170" s="140"/>
      <c r="S170" s="141"/>
    </row>
    <row r="171" spans="1:19" ht="13" customHeight="1">
      <c r="A171" s="117"/>
      <c r="B171" s="118"/>
      <c r="C171" s="122"/>
      <c r="D171" s="123"/>
      <c r="E171" s="123"/>
      <c r="F171" s="123"/>
      <c r="G171" s="124"/>
      <c r="H171" s="127"/>
      <c r="I171" s="118"/>
      <c r="J171" s="143"/>
      <c r="K171" s="145"/>
      <c r="L171" s="143"/>
      <c r="M171" s="145"/>
      <c r="N171" s="143"/>
      <c r="O171" s="145"/>
      <c r="P171" s="143"/>
      <c r="Q171" s="145"/>
      <c r="R171" s="143"/>
      <c r="S171" s="144"/>
    </row>
    <row r="172" spans="1:19" ht="13" customHeight="1">
      <c r="A172" s="115" t="str">
        <f>IF(選手名簿!B80="","",選手名簿!B80)</f>
        <v/>
      </c>
      <c r="B172" s="116"/>
      <c r="C172" s="119" t="str">
        <f>IF(選手名簿!C80="","",選手名簿!C80)</f>
        <v/>
      </c>
      <c r="D172" s="120"/>
      <c r="E172" s="120"/>
      <c r="F172" s="120"/>
      <c r="G172" s="121"/>
      <c r="H172" s="125" t="str">
        <f>IF(選手名簿!D80="","",選手名簿!D80)</f>
        <v/>
      </c>
      <c r="I172" s="126"/>
      <c r="J172" s="140"/>
      <c r="K172" s="140"/>
      <c r="L172" s="140"/>
      <c r="M172" s="140"/>
      <c r="N172" s="140"/>
      <c r="O172" s="140"/>
      <c r="P172" s="140"/>
      <c r="Q172" s="140"/>
      <c r="R172" s="140"/>
      <c r="S172" s="141"/>
    </row>
    <row r="173" spans="1:19" ht="13" customHeight="1">
      <c r="A173" s="117"/>
      <c r="B173" s="118"/>
      <c r="C173" s="122"/>
      <c r="D173" s="123"/>
      <c r="E173" s="123"/>
      <c r="F173" s="123"/>
      <c r="G173" s="124"/>
      <c r="H173" s="127"/>
      <c r="I173" s="118"/>
      <c r="J173" s="143"/>
      <c r="K173" s="145"/>
      <c r="L173" s="143"/>
      <c r="M173" s="145"/>
      <c r="N173" s="143"/>
      <c r="O173" s="145"/>
      <c r="P173" s="149"/>
      <c r="Q173" s="150"/>
      <c r="R173" s="143"/>
      <c r="S173" s="144"/>
    </row>
    <row r="174" spans="1:19" ht="13" customHeight="1">
      <c r="A174" s="115" t="str">
        <f>IF(選手名簿!B81="","",選手名簿!B81)</f>
        <v/>
      </c>
      <c r="B174" s="116"/>
      <c r="C174" s="136" t="str">
        <f>IF(選手名簿!C81="","",選手名簿!C81)</f>
        <v/>
      </c>
      <c r="D174" s="137"/>
      <c r="E174" s="137"/>
      <c r="F174" s="137"/>
      <c r="G174" s="116"/>
      <c r="H174" s="136" t="str">
        <f>IF(選手名簿!D81="","",選手名簿!D81)</f>
        <v/>
      </c>
      <c r="I174" s="116"/>
      <c r="J174" s="140"/>
      <c r="K174" s="140"/>
      <c r="L174" s="140"/>
      <c r="M174" s="140"/>
      <c r="N174" s="140"/>
      <c r="O174" s="140"/>
      <c r="P174" s="140"/>
      <c r="Q174" s="140"/>
      <c r="R174" s="140"/>
      <c r="S174" s="141"/>
    </row>
    <row r="175" spans="1:19" ht="13" customHeight="1" thickBot="1">
      <c r="A175" s="134"/>
      <c r="B175" s="135"/>
      <c r="C175" s="138"/>
      <c r="D175" s="139"/>
      <c r="E175" s="139"/>
      <c r="F175" s="139"/>
      <c r="G175" s="135"/>
      <c r="H175" s="138"/>
      <c r="I175" s="135"/>
      <c r="J175" s="146"/>
      <c r="K175" s="147"/>
      <c r="L175" s="146"/>
      <c r="M175" s="147"/>
      <c r="N175" s="146"/>
      <c r="O175" s="147"/>
      <c r="P175" s="146"/>
      <c r="Q175" s="147"/>
      <c r="R175" s="146"/>
      <c r="S175" s="151"/>
    </row>
    <row r="176" spans="1:19" ht="13" customHeight="1">
      <c r="A176" s="128" t="str">
        <f>IF(選手名簿!B82="","",選手名簿!B82)</f>
        <v/>
      </c>
      <c r="B176" s="129"/>
      <c r="C176" s="130" t="str">
        <f>IF(選手名簿!C82="","",選手名簿!C82)</f>
        <v/>
      </c>
      <c r="D176" s="131"/>
      <c r="E176" s="131"/>
      <c r="F176" s="131"/>
      <c r="G176" s="132"/>
      <c r="H176" s="133" t="str">
        <f>IF(選手名簿!D82="","",選手名簿!D82)</f>
        <v/>
      </c>
      <c r="I176" s="129"/>
      <c r="J176" s="142"/>
      <c r="K176" s="142"/>
      <c r="L176" s="142"/>
      <c r="M176" s="142"/>
      <c r="N176" s="142"/>
      <c r="O176" s="142"/>
      <c r="P176" s="142"/>
      <c r="Q176" s="142"/>
      <c r="R176" s="142"/>
      <c r="S176" s="148"/>
    </row>
    <row r="177" spans="1:19" ht="13" customHeight="1">
      <c r="A177" s="117"/>
      <c r="B177" s="118"/>
      <c r="C177" s="122"/>
      <c r="D177" s="123"/>
      <c r="E177" s="123"/>
      <c r="F177" s="123"/>
      <c r="G177" s="124"/>
      <c r="H177" s="127"/>
      <c r="I177" s="118"/>
      <c r="J177" s="143"/>
      <c r="K177" s="145"/>
      <c r="L177" s="143"/>
      <c r="M177" s="145"/>
      <c r="N177" s="143"/>
      <c r="O177" s="145"/>
      <c r="P177" s="143"/>
      <c r="Q177" s="145"/>
      <c r="R177" s="143"/>
      <c r="S177" s="144"/>
    </row>
    <row r="178" spans="1:19" ht="13" customHeight="1">
      <c r="A178" s="115" t="str">
        <f>IF(選手名簿!B83="","",選手名簿!B83)</f>
        <v/>
      </c>
      <c r="B178" s="116"/>
      <c r="C178" s="119" t="str">
        <f>IF(選手名簿!C83="","",選手名簿!C83)</f>
        <v/>
      </c>
      <c r="D178" s="120"/>
      <c r="E178" s="120"/>
      <c r="F178" s="120"/>
      <c r="G178" s="121"/>
      <c r="H178" s="125" t="str">
        <f>IF(選手名簿!D83="","",選手名簿!D83)</f>
        <v/>
      </c>
      <c r="I178" s="126"/>
      <c r="J178" s="140"/>
      <c r="K178" s="140"/>
      <c r="L178" s="140"/>
      <c r="M178" s="140"/>
      <c r="N178" s="140"/>
      <c r="O178" s="140"/>
      <c r="P178" s="140"/>
      <c r="Q178" s="140"/>
      <c r="R178" s="140"/>
      <c r="S178" s="141"/>
    </row>
    <row r="179" spans="1:19" ht="13" customHeight="1">
      <c r="A179" s="117"/>
      <c r="B179" s="118"/>
      <c r="C179" s="122"/>
      <c r="D179" s="123"/>
      <c r="E179" s="123"/>
      <c r="F179" s="123"/>
      <c r="G179" s="124"/>
      <c r="H179" s="127"/>
      <c r="I179" s="118"/>
      <c r="J179" s="143"/>
      <c r="K179" s="145"/>
      <c r="L179" s="143"/>
      <c r="M179" s="145"/>
      <c r="N179" s="143"/>
      <c r="O179" s="145"/>
      <c r="P179" s="143"/>
      <c r="Q179" s="145"/>
      <c r="R179" s="143"/>
      <c r="S179" s="144"/>
    </row>
    <row r="180" spans="1:19" ht="13" customHeight="1">
      <c r="A180" s="115" t="str">
        <f>IF(選手名簿!B84="","",選手名簿!B84)</f>
        <v/>
      </c>
      <c r="B180" s="116"/>
      <c r="C180" s="119" t="str">
        <f>IF(選手名簿!C84="","",選手名簿!C84)</f>
        <v/>
      </c>
      <c r="D180" s="120"/>
      <c r="E180" s="120"/>
      <c r="F180" s="120"/>
      <c r="G180" s="121"/>
      <c r="H180" s="125" t="str">
        <f>IF(選手名簿!D84="","",選手名簿!D84)</f>
        <v/>
      </c>
      <c r="I180" s="126"/>
      <c r="J180" s="140"/>
      <c r="K180" s="140"/>
      <c r="L180" s="140"/>
      <c r="M180" s="140"/>
      <c r="N180" s="140"/>
      <c r="O180" s="140"/>
      <c r="P180" s="140"/>
      <c r="Q180" s="140"/>
      <c r="R180" s="140"/>
      <c r="S180" s="141"/>
    </row>
    <row r="181" spans="1:19" ht="13" customHeight="1">
      <c r="A181" s="117"/>
      <c r="B181" s="118"/>
      <c r="C181" s="122"/>
      <c r="D181" s="123"/>
      <c r="E181" s="123"/>
      <c r="F181" s="123"/>
      <c r="G181" s="124"/>
      <c r="H181" s="127"/>
      <c r="I181" s="118"/>
      <c r="J181" s="143"/>
      <c r="K181" s="145"/>
      <c r="L181" s="143"/>
      <c r="M181" s="145"/>
      <c r="N181" s="143"/>
      <c r="O181" s="145"/>
      <c r="P181" s="143"/>
      <c r="Q181" s="145"/>
      <c r="R181" s="143"/>
      <c r="S181" s="144"/>
    </row>
    <row r="182" spans="1:19" ht="13" customHeight="1">
      <c r="A182" s="115" t="str">
        <f>IF(選手名簿!B85="","",選手名簿!B85)</f>
        <v/>
      </c>
      <c r="B182" s="116"/>
      <c r="C182" s="119" t="str">
        <f>IF(選手名簿!C85="","",選手名簿!C85)</f>
        <v/>
      </c>
      <c r="D182" s="120"/>
      <c r="E182" s="120"/>
      <c r="F182" s="120"/>
      <c r="G182" s="121"/>
      <c r="H182" s="125" t="str">
        <f>IF(選手名簿!D85="","",選手名簿!D85)</f>
        <v/>
      </c>
      <c r="I182" s="126"/>
      <c r="J182" s="140"/>
      <c r="K182" s="140"/>
      <c r="L182" s="140"/>
      <c r="M182" s="140"/>
      <c r="N182" s="140"/>
      <c r="O182" s="140"/>
      <c r="P182" s="140"/>
      <c r="Q182" s="140"/>
      <c r="R182" s="140"/>
      <c r="S182" s="141"/>
    </row>
    <row r="183" spans="1:19" ht="13" customHeight="1">
      <c r="A183" s="117"/>
      <c r="B183" s="118"/>
      <c r="C183" s="122"/>
      <c r="D183" s="123"/>
      <c r="E183" s="123"/>
      <c r="F183" s="123"/>
      <c r="G183" s="124"/>
      <c r="H183" s="127"/>
      <c r="I183" s="118"/>
      <c r="J183" s="143"/>
      <c r="K183" s="145"/>
      <c r="L183" s="143"/>
      <c r="M183" s="145"/>
      <c r="N183" s="143"/>
      <c r="O183" s="145"/>
      <c r="P183" s="149"/>
      <c r="Q183" s="150"/>
      <c r="R183" s="143"/>
      <c r="S183" s="144"/>
    </row>
    <row r="184" spans="1:19" ht="13" customHeight="1">
      <c r="A184" s="115" t="str">
        <f>IF(選手名簿!B86="","",選手名簿!B86)</f>
        <v/>
      </c>
      <c r="B184" s="116"/>
      <c r="C184" s="136" t="str">
        <f>IF(選手名簿!C86="","",選手名簿!C86)</f>
        <v/>
      </c>
      <c r="D184" s="137"/>
      <c r="E184" s="137"/>
      <c r="F184" s="137"/>
      <c r="G184" s="116"/>
      <c r="H184" s="136" t="str">
        <f>IF(選手名簿!D86="","",選手名簿!D86)</f>
        <v/>
      </c>
      <c r="I184" s="116"/>
      <c r="J184" s="140"/>
      <c r="K184" s="140"/>
      <c r="L184" s="140"/>
      <c r="M184" s="140"/>
      <c r="N184" s="140"/>
      <c r="O184" s="140"/>
      <c r="P184" s="140"/>
      <c r="Q184" s="140"/>
      <c r="R184" s="140"/>
      <c r="S184" s="141"/>
    </row>
    <row r="185" spans="1:19" ht="13" customHeight="1" thickBot="1">
      <c r="A185" s="134"/>
      <c r="B185" s="135"/>
      <c r="C185" s="138"/>
      <c r="D185" s="139"/>
      <c r="E185" s="139"/>
      <c r="F185" s="139"/>
      <c r="G185" s="135"/>
      <c r="H185" s="138"/>
      <c r="I185" s="135"/>
      <c r="J185" s="146"/>
      <c r="K185" s="147"/>
      <c r="L185" s="146"/>
      <c r="M185" s="147"/>
      <c r="N185" s="146"/>
      <c r="O185" s="147"/>
      <c r="P185" s="146"/>
      <c r="Q185" s="147"/>
      <c r="R185" s="146"/>
      <c r="S185" s="151"/>
    </row>
    <row r="186" spans="1:19" ht="13" customHeight="1">
      <c r="A186" s="128" t="str">
        <f>IF(選手名簿!B87="","",選手名簿!B87)</f>
        <v/>
      </c>
      <c r="B186" s="129"/>
      <c r="C186" s="130" t="str">
        <f>IF(選手名簿!C87="","",選手名簿!C87)</f>
        <v/>
      </c>
      <c r="D186" s="131"/>
      <c r="E186" s="131"/>
      <c r="F186" s="131"/>
      <c r="G186" s="132"/>
      <c r="H186" s="133" t="str">
        <f>IF(選手名簿!D87="","",選手名簿!D87)</f>
        <v/>
      </c>
      <c r="I186" s="129"/>
      <c r="J186" s="142"/>
      <c r="K186" s="142"/>
      <c r="L186" s="142"/>
      <c r="M186" s="142"/>
      <c r="N186" s="142"/>
      <c r="O186" s="142"/>
      <c r="P186" s="142"/>
      <c r="Q186" s="142"/>
      <c r="R186" s="142"/>
      <c r="S186" s="148"/>
    </row>
    <row r="187" spans="1:19" ht="13" customHeight="1">
      <c r="A187" s="117"/>
      <c r="B187" s="118"/>
      <c r="C187" s="122"/>
      <c r="D187" s="123"/>
      <c r="E187" s="123"/>
      <c r="F187" s="123"/>
      <c r="G187" s="124"/>
      <c r="H187" s="127"/>
      <c r="I187" s="118"/>
      <c r="J187" s="143"/>
      <c r="K187" s="145"/>
      <c r="L187" s="143"/>
      <c r="M187" s="145"/>
      <c r="N187" s="143"/>
      <c r="O187" s="145"/>
      <c r="P187" s="143"/>
      <c r="Q187" s="145"/>
      <c r="R187" s="143"/>
      <c r="S187" s="144"/>
    </row>
    <row r="188" spans="1:19" ht="13" customHeight="1">
      <c r="A188" s="115" t="str">
        <f>IF(選手名簿!B88="","",選手名簿!B88)</f>
        <v/>
      </c>
      <c r="B188" s="116"/>
      <c r="C188" s="119" t="str">
        <f>IF(選手名簿!C88="","",選手名簿!C88)</f>
        <v/>
      </c>
      <c r="D188" s="120"/>
      <c r="E188" s="120"/>
      <c r="F188" s="120"/>
      <c r="G188" s="121"/>
      <c r="H188" s="125" t="str">
        <f>IF(選手名簿!D88="","",選手名簿!D88)</f>
        <v/>
      </c>
      <c r="I188" s="126"/>
      <c r="J188" s="140"/>
      <c r="K188" s="140"/>
      <c r="L188" s="140"/>
      <c r="M188" s="140"/>
      <c r="N188" s="140"/>
      <c r="O188" s="140"/>
      <c r="P188" s="140"/>
      <c r="Q188" s="140"/>
      <c r="R188" s="140"/>
      <c r="S188" s="141"/>
    </row>
    <row r="189" spans="1:19" ht="13" customHeight="1">
      <c r="A189" s="117"/>
      <c r="B189" s="118"/>
      <c r="C189" s="122"/>
      <c r="D189" s="123"/>
      <c r="E189" s="123"/>
      <c r="F189" s="123"/>
      <c r="G189" s="124"/>
      <c r="H189" s="127"/>
      <c r="I189" s="118"/>
      <c r="J189" s="143"/>
      <c r="K189" s="145"/>
      <c r="L189" s="143"/>
      <c r="M189" s="145"/>
      <c r="N189" s="143"/>
      <c r="O189" s="145"/>
      <c r="P189" s="143"/>
      <c r="Q189" s="145"/>
      <c r="R189" s="143"/>
      <c r="S189" s="144"/>
    </row>
    <row r="190" spans="1:19" ht="13" customHeight="1">
      <c r="A190" s="115" t="str">
        <f>IF(選手名簿!B89="","",選手名簿!B89)</f>
        <v/>
      </c>
      <c r="B190" s="116"/>
      <c r="C190" s="119" t="str">
        <f>IF(選手名簿!C89="","",選手名簿!C89)</f>
        <v/>
      </c>
      <c r="D190" s="120"/>
      <c r="E190" s="120"/>
      <c r="F190" s="120"/>
      <c r="G190" s="121"/>
      <c r="H190" s="125" t="str">
        <f>IF(選手名簿!D89="","",選手名簿!D89)</f>
        <v/>
      </c>
      <c r="I190" s="126"/>
      <c r="J190" s="140"/>
      <c r="K190" s="140"/>
      <c r="L190" s="140"/>
      <c r="M190" s="140"/>
      <c r="N190" s="140"/>
      <c r="O190" s="140"/>
      <c r="P190" s="140"/>
      <c r="Q190" s="140"/>
      <c r="R190" s="140"/>
      <c r="S190" s="141"/>
    </row>
    <row r="191" spans="1:19" ht="13" customHeight="1">
      <c r="A191" s="117"/>
      <c r="B191" s="118"/>
      <c r="C191" s="122"/>
      <c r="D191" s="123"/>
      <c r="E191" s="123"/>
      <c r="F191" s="123"/>
      <c r="G191" s="124"/>
      <c r="H191" s="127"/>
      <c r="I191" s="118"/>
      <c r="J191" s="143"/>
      <c r="K191" s="145"/>
      <c r="L191" s="143"/>
      <c r="M191" s="145"/>
      <c r="N191" s="143"/>
      <c r="O191" s="145"/>
      <c r="P191" s="143"/>
      <c r="Q191" s="145"/>
      <c r="R191" s="143"/>
      <c r="S191" s="144"/>
    </row>
    <row r="192" spans="1:19" ht="13" customHeight="1">
      <c r="A192" s="115" t="str">
        <f>IF(選手名簿!B90="","",選手名簿!B90)</f>
        <v/>
      </c>
      <c r="B192" s="116"/>
      <c r="C192" s="119" t="str">
        <f>IF(選手名簿!C90="","",選手名簿!C90)</f>
        <v/>
      </c>
      <c r="D192" s="120"/>
      <c r="E192" s="120"/>
      <c r="F192" s="120"/>
      <c r="G192" s="121"/>
      <c r="H192" s="125" t="str">
        <f>IF(選手名簿!D90="","",選手名簿!D90)</f>
        <v/>
      </c>
      <c r="I192" s="126"/>
      <c r="J192" s="140"/>
      <c r="K192" s="140"/>
      <c r="L192" s="140"/>
      <c r="M192" s="140"/>
      <c r="N192" s="140"/>
      <c r="O192" s="140"/>
      <c r="P192" s="140"/>
      <c r="Q192" s="140"/>
      <c r="R192" s="140"/>
      <c r="S192" s="141"/>
    </row>
    <row r="193" spans="1:19" ht="13" customHeight="1">
      <c r="A193" s="117"/>
      <c r="B193" s="118"/>
      <c r="C193" s="122"/>
      <c r="D193" s="123"/>
      <c r="E193" s="123"/>
      <c r="F193" s="123"/>
      <c r="G193" s="124"/>
      <c r="H193" s="127"/>
      <c r="I193" s="118"/>
      <c r="J193" s="143"/>
      <c r="K193" s="145"/>
      <c r="L193" s="143"/>
      <c r="M193" s="145"/>
      <c r="N193" s="143"/>
      <c r="O193" s="145"/>
      <c r="P193" s="149"/>
      <c r="Q193" s="150"/>
      <c r="R193" s="143"/>
      <c r="S193" s="144"/>
    </row>
    <row r="194" spans="1:19" ht="13" customHeight="1">
      <c r="A194" s="115" t="str">
        <f>IF(選手名簿!B91="","",選手名簿!B91)</f>
        <v/>
      </c>
      <c r="B194" s="116"/>
      <c r="C194" s="136" t="str">
        <f>IF(選手名簿!C91="","",選手名簿!C91)</f>
        <v/>
      </c>
      <c r="D194" s="137"/>
      <c r="E194" s="137"/>
      <c r="F194" s="137"/>
      <c r="G194" s="116"/>
      <c r="H194" s="136" t="str">
        <f>IF(選手名簿!D91="","",選手名簿!D91)</f>
        <v/>
      </c>
      <c r="I194" s="116"/>
      <c r="J194" s="140"/>
      <c r="K194" s="140"/>
      <c r="L194" s="140"/>
      <c r="M194" s="140"/>
      <c r="N194" s="140"/>
      <c r="O194" s="140"/>
      <c r="P194" s="140"/>
      <c r="Q194" s="140"/>
      <c r="R194" s="140"/>
      <c r="S194" s="141"/>
    </row>
    <row r="195" spans="1:19" ht="13" customHeight="1" thickBot="1">
      <c r="A195" s="134"/>
      <c r="B195" s="135"/>
      <c r="C195" s="138"/>
      <c r="D195" s="139"/>
      <c r="E195" s="139"/>
      <c r="F195" s="139"/>
      <c r="G195" s="135"/>
      <c r="H195" s="138"/>
      <c r="I195" s="135"/>
      <c r="J195" s="146"/>
      <c r="K195" s="147"/>
      <c r="L195" s="146"/>
      <c r="M195" s="147"/>
      <c r="N195" s="146"/>
      <c r="O195" s="147"/>
      <c r="P195" s="146"/>
      <c r="Q195" s="147"/>
      <c r="R195" s="146"/>
      <c r="S195" s="151"/>
    </row>
    <row r="196" spans="1:19" ht="13" customHeight="1">
      <c r="A196" s="128" t="str">
        <f>IF(選手名簿!B92="","",選手名簿!B92)</f>
        <v/>
      </c>
      <c r="B196" s="129"/>
      <c r="C196" s="130" t="str">
        <f>IF(選手名簿!C92="","",選手名簿!C92)</f>
        <v/>
      </c>
      <c r="D196" s="131"/>
      <c r="E196" s="131"/>
      <c r="F196" s="131"/>
      <c r="G196" s="132"/>
      <c r="H196" s="133" t="str">
        <f>IF(選手名簿!D92="","",選手名簿!D92)</f>
        <v/>
      </c>
      <c r="I196" s="129"/>
      <c r="J196" s="142"/>
      <c r="K196" s="142"/>
      <c r="L196" s="142"/>
      <c r="M196" s="142"/>
      <c r="N196" s="142"/>
      <c r="O196" s="142"/>
      <c r="P196" s="142"/>
      <c r="Q196" s="142"/>
      <c r="R196" s="142"/>
      <c r="S196" s="148"/>
    </row>
    <row r="197" spans="1:19" ht="13" customHeight="1">
      <c r="A197" s="117"/>
      <c r="B197" s="118"/>
      <c r="C197" s="122"/>
      <c r="D197" s="123"/>
      <c r="E197" s="123"/>
      <c r="F197" s="123"/>
      <c r="G197" s="124"/>
      <c r="H197" s="127"/>
      <c r="I197" s="118"/>
      <c r="J197" s="143"/>
      <c r="K197" s="145"/>
      <c r="L197" s="143"/>
      <c r="M197" s="145"/>
      <c r="N197" s="143"/>
      <c r="O197" s="145"/>
      <c r="P197" s="143"/>
      <c r="Q197" s="145"/>
      <c r="R197" s="143"/>
      <c r="S197" s="144"/>
    </row>
    <row r="198" spans="1:19" ht="13" customHeight="1">
      <c r="A198" s="115" t="str">
        <f>IF(選手名簿!B93="","",選手名簿!B93)</f>
        <v/>
      </c>
      <c r="B198" s="116"/>
      <c r="C198" s="119" t="str">
        <f>IF(選手名簿!C93="","",選手名簿!C93)</f>
        <v/>
      </c>
      <c r="D198" s="120"/>
      <c r="E198" s="120"/>
      <c r="F198" s="120"/>
      <c r="G198" s="121"/>
      <c r="H198" s="125" t="str">
        <f>IF(選手名簿!D93="","",選手名簿!D93)</f>
        <v/>
      </c>
      <c r="I198" s="126"/>
      <c r="J198" s="140"/>
      <c r="K198" s="140"/>
      <c r="L198" s="140"/>
      <c r="M198" s="140"/>
      <c r="N198" s="140"/>
      <c r="O198" s="140"/>
      <c r="P198" s="140"/>
      <c r="Q198" s="140"/>
      <c r="R198" s="140"/>
      <c r="S198" s="141"/>
    </row>
    <row r="199" spans="1:19" ht="13" customHeight="1">
      <c r="A199" s="117"/>
      <c r="B199" s="118"/>
      <c r="C199" s="122"/>
      <c r="D199" s="123"/>
      <c r="E199" s="123"/>
      <c r="F199" s="123"/>
      <c r="G199" s="124"/>
      <c r="H199" s="127"/>
      <c r="I199" s="118"/>
      <c r="J199" s="143"/>
      <c r="K199" s="145"/>
      <c r="L199" s="143"/>
      <c r="M199" s="145"/>
      <c r="N199" s="143"/>
      <c r="O199" s="145"/>
      <c r="P199" s="143"/>
      <c r="Q199" s="145"/>
      <c r="R199" s="143"/>
      <c r="S199" s="144"/>
    </row>
    <row r="200" spans="1:19" ht="13" customHeight="1">
      <c r="A200" s="115" t="str">
        <f>IF(選手名簿!B94="","",選手名簿!B94)</f>
        <v/>
      </c>
      <c r="B200" s="116"/>
      <c r="C200" s="119" t="str">
        <f>IF(選手名簿!C94="","",選手名簿!C94)</f>
        <v/>
      </c>
      <c r="D200" s="120"/>
      <c r="E200" s="120"/>
      <c r="F200" s="120"/>
      <c r="G200" s="121"/>
      <c r="H200" s="125" t="str">
        <f>IF(選手名簿!D94="","",選手名簿!D94)</f>
        <v/>
      </c>
      <c r="I200" s="126"/>
      <c r="J200" s="140"/>
      <c r="K200" s="140"/>
      <c r="L200" s="140"/>
      <c r="M200" s="140"/>
      <c r="N200" s="140"/>
      <c r="O200" s="140"/>
      <c r="P200" s="140"/>
      <c r="Q200" s="140"/>
      <c r="R200" s="140"/>
      <c r="S200" s="141"/>
    </row>
    <row r="201" spans="1:19" ht="13" customHeight="1">
      <c r="A201" s="117"/>
      <c r="B201" s="118"/>
      <c r="C201" s="122"/>
      <c r="D201" s="123"/>
      <c r="E201" s="123"/>
      <c r="F201" s="123"/>
      <c r="G201" s="124"/>
      <c r="H201" s="127"/>
      <c r="I201" s="118"/>
      <c r="J201" s="143"/>
      <c r="K201" s="145"/>
      <c r="L201" s="143"/>
      <c r="M201" s="145"/>
      <c r="N201" s="143"/>
      <c r="O201" s="145"/>
      <c r="P201" s="143"/>
      <c r="Q201" s="145"/>
      <c r="R201" s="143"/>
      <c r="S201" s="144"/>
    </row>
    <row r="202" spans="1:19" ht="13" customHeight="1">
      <c r="A202" s="115" t="str">
        <f>IF(選手名簿!B95="","",選手名簿!B95)</f>
        <v/>
      </c>
      <c r="B202" s="116"/>
      <c r="C202" s="119" t="str">
        <f>IF(選手名簿!C95="","",選手名簿!C95)</f>
        <v/>
      </c>
      <c r="D202" s="120"/>
      <c r="E202" s="120"/>
      <c r="F202" s="120"/>
      <c r="G202" s="121"/>
      <c r="H202" s="125" t="str">
        <f>IF(選手名簿!D95="","",選手名簿!D95)</f>
        <v/>
      </c>
      <c r="I202" s="126"/>
      <c r="J202" s="140"/>
      <c r="K202" s="140"/>
      <c r="L202" s="140"/>
      <c r="M202" s="140"/>
      <c r="N202" s="140"/>
      <c r="O202" s="140"/>
      <c r="P202" s="140"/>
      <c r="Q202" s="140"/>
      <c r="R202" s="140"/>
      <c r="S202" s="141"/>
    </row>
    <row r="203" spans="1:19" ht="13" customHeight="1">
      <c r="A203" s="117"/>
      <c r="B203" s="118"/>
      <c r="C203" s="122"/>
      <c r="D203" s="123"/>
      <c r="E203" s="123"/>
      <c r="F203" s="123"/>
      <c r="G203" s="124"/>
      <c r="H203" s="127"/>
      <c r="I203" s="118"/>
      <c r="J203" s="143"/>
      <c r="K203" s="145"/>
      <c r="L203" s="143"/>
      <c r="M203" s="145"/>
      <c r="N203" s="143"/>
      <c r="O203" s="145"/>
      <c r="P203" s="149"/>
      <c r="Q203" s="150"/>
      <c r="R203" s="143"/>
      <c r="S203" s="144"/>
    </row>
    <row r="204" spans="1:19" ht="13" customHeight="1">
      <c r="A204" s="115" t="str">
        <f>IF(選手名簿!B96="","",選手名簿!B96)</f>
        <v/>
      </c>
      <c r="B204" s="116"/>
      <c r="C204" s="136" t="str">
        <f>IF(選手名簿!C96="","",選手名簿!C96)</f>
        <v/>
      </c>
      <c r="D204" s="137"/>
      <c r="E204" s="137"/>
      <c r="F204" s="137"/>
      <c r="G204" s="116"/>
      <c r="H204" s="136" t="str">
        <f>IF(選手名簿!D96="","",選手名簿!D96)</f>
        <v/>
      </c>
      <c r="I204" s="116"/>
      <c r="J204" s="140"/>
      <c r="K204" s="140"/>
      <c r="L204" s="140"/>
      <c r="M204" s="140"/>
      <c r="N204" s="140"/>
      <c r="O204" s="140"/>
      <c r="P204" s="140"/>
      <c r="Q204" s="140"/>
      <c r="R204" s="140"/>
      <c r="S204" s="141"/>
    </row>
    <row r="205" spans="1:19" ht="13" customHeight="1" thickBot="1">
      <c r="A205" s="134"/>
      <c r="B205" s="135"/>
      <c r="C205" s="138"/>
      <c r="D205" s="139"/>
      <c r="E205" s="139"/>
      <c r="F205" s="139"/>
      <c r="G205" s="135"/>
      <c r="H205" s="138"/>
      <c r="I205" s="135"/>
      <c r="J205" s="146"/>
      <c r="K205" s="147"/>
      <c r="L205" s="146"/>
      <c r="M205" s="147"/>
      <c r="N205" s="146"/>
      <c r="O205" s="147"/>
      <c r="P205" s="146"/>
      <c r="Q205" s="147"/>
      <c r="R205" s="146"/>
      <c r="S205" s="151"/>
    </row>
    <row r="206" spans="1:19" ht="13" customHeight="1">
      <c r="A206" s="128" t="str">
        <f>IF(選手名簿!B97="","",選手名簿!B97)</f>
        <v/>
      </c>
      <c r="B206" s="129"/>
      <c r="C206" s="130" t="str">
        <f>IF(選手名簿!C97="","",選手名簿!C97)</f>
        <v/>
      </c>
      <c r="D206" s="131"/>
      <c r="E206" s="131"/>
      <c r="F206" s="131"/>
      <c r="G206" s="132"/>
      <c r="H206" s="133" t="str">
        <f>IF(選手名簿!D97="","",選手名簿!D97)</f>
        <v/>
      </c>
      <c r="I206" s="129"/>
      <c r="J206" s="142"/>
      <c r="K206" s="142"/>
      <c r="L206" s="142"/>
      <c r="M206" s="142"/>
      <c r="N206" s="142"/>
      <c r="O206" s="142"/>
      <c r="P206" s="142"/>
      <c r="Q206" s="142"/>
      <c r="R206" s="142"/>
      <c r="S206" s="148"/>
    </row>
    <row r="207" spans="1:19" ht="13" customHeight="1">
      <c r="A207" s="117"/>
      <c r="B207" s="118"/>
      <c r="C207" s="122"/>
      <c r="D207" s="123"/>
      <c r="E207" s="123"/>
      <c r="F207" s="123"/>
      <c r="G207" s="124"/>
      <c r="H207" s="127"/>
      <c r="I207" s="118"/>
      <c r="J207" s="143"/>
      <c r="K207" s="145"/>
      <c r="L207" s="143"/>
      <c r="M207" s="145"/>
      <c r="N207" s="143"/>
      <c r="O207" s="145"/>
      <c r="P207" s="143"/>
      <c r="Q207" s="145"/>
      <c r="R207" s="143"/>
      <c r="S207" s="144"/>
    </row>
    <row r="208" spans="1:19" ht="13" customHeight="1">
      <c r="A208" s="115" t="str">
        <f>IF(選手名簿!B98="","",選手名簿!B98)</f>
        <v/>
      </c>
      <c r="B208" s="116"/>
      <c r="C208" s="119" t="str">
        <f>IF(選手名簿!C98="","",選手名簿!C98)</f>
        <v/>
      </c>
      <c r="D208" s="120"/>
      <c r="E208" s="120"/>
      <c r="F208" s="120"/>
      <c r="G208" s="121"/>
      <c r="H208" s="125" t="str">
        <f>IF(選手名簿!D98="","",選手名簿!D98)</f>
        <v/>
      </c>
      <c r="I208" s="126"/>
      <c r="J208" s="140"/>
      <c r="K208" s="140"/>
      <c r="L208" s="140"/>
      <c r="M208" s="140"/>
      <c r="N208" s="140"/>
      <c r="O208" s="140"/>
      <c r="P208" s="140"/>
      <c r="Q208" s="140"/>
      <c r="R208" s="140"/>
      <c r="S208" s="141"/>
    </row>
    <row r="209" spans="1:19" ht="13" customHeight="1">
      <c r="A209" s="117"/>
      <c r="B209" s="118"/>
      <c r="C209" s="122"/>
      <c r="D209" s="123"/>
      <c r="E209" s="123"/>
      <c r="F209" s="123"/>
      <c r="G209" s="124"/>
      <c r="H209" s="127"/>
      <c r="I209" s="118"/>
      <c r="J209" s="143"/>
      <c r="K209" s="145"/>
      <c r="L209" s="143"/>
      <c r="M209" s="145"/>
      <c r="N209" s="143"/>
      <c r="O209" s="145"/>
      <c r="P209" s="143"/>
      <c r="Q209" s="145"/>
      <c r="R209" s="143"/>
      <c r="S209" s="144"/>
    </row>
    <row r="210" spans="1:19" ht="13" customHeight="1">
      <c r="A210" s="115" t="str">
        <f>IF(選手名簿!B99="","",選手名簿!B99)</f>
        <v/>
      </c>
      <c r="B210" s="116"/>
      <c r="C210" s="119" t="str">
        <f>IF(選手名簿!C99="","",選手名簿!C99)</f>
        <v/>
      </c>
      <c r="D210" s="120"/>
      <c r="E210" s="120"/>
      <c r="F210" s="120"/>
      <c r="G210" s="121"/>
      <c r="H210" s="125" t="str">
        <f>IF(選手名簿!D99="","",選手名簿!D99)</f>
        <v/>
      </c>
      <c r="I210" s="126"/>
      <c r="J210" s="140"/>
      <c r="K210" s="140"/>
      <c r="L210" s="140"/>
      <c r="M210" s="140"/>
      <c r="N210" s="140"/>
      <c r="O210" s="140"/>
      <c r="P210" s="140"/>
      <c r="Q210" s="140"/>
      <c r="R210" s="140"/>
      <c r="S210" s="141"/>
    </row>
    <row r="211" spans="1:19" ht="13" customHeight="1">
      <c r="A211" s="117"/>
      <c r="B211" s="118"/>
      <c r="C211" s="122"/>
      <c r="D211" s="123"/>
      <c r="E211" s="123"/>
      <c r="F211" s="123"/>
      <c r="G211" s="124"/>
      <c r="H211" s="127"/>
      <c r="I211" s="118"/>
      <c r="J211" s="143"/>
      <c r="K211" s="145"/>
      <c r="L211" s="143"/>
      <c r="M211" s="145"/>
      <c r="N211" s="143"/>
      <c r="O211" s="145"/>
      <c r="P211" s="143"/>
      <c r="Q211" s="145"/>
      <c r="R211" s="143"/>
      <c r="S211" s="144"/>
    </row>
    <row r="212" spans="1:19" ht="13" customHeight="1">
      <c r="A212" s="115" t="str">
        <f>IF(選手名簿!B100="","",選手名簿!B100)</f>
        <v/>
      </c>
      <c r="B212" s="116"/>
      <c r="C212" s="119" t="str">
        <f>IF(選手名簿!C100="","",選手名簿!C100)</f>
        <v/>
      </c>
      <c r="D212" s="120"/>
      <c r="E212" s="120"/>
      <c r="F212" s="120"/>
      <c r="G212" s="121"/>
      <c r="H212" s="125" t="str">
        <f>IF(選手名簿!D100="","",選手名簿!D100)</f>
        <v/>
      </c>
      <c r="I212" s="126"/>
      <c r="J212" s="140"/>
      <c r="K212" s="140"/>
      <c r="L212" s="140"/>
      <c r="M212" s="140"/>
      <c r="N212" s="140"/>
      <c r="O212" s="140"/>
      <c r="P212" s="140"/>
      <c r="Q212" s="140"/>
      <c r="R212" s="140"/>
      <c r="S212" s="141"/>
    </row>
    <row r="213" spans="1:19" ht="13" customHeight="1">
      <c r="A213" s="117"/>
      <c r="B213" s="118"/>
      <c r="C213" s="122"/>
      <c r="D213" s="123"/>
      <c r="E213" s="123"/>
      <c r="F213" s="123"/>
      <c r="G213" s="124"/>
      <c r="H213" s="127"/>
      <c r="I213" s="118"/>
      <c r="J213" s="143"/>
      <c r="K213" s="145"/>
      <c r="L213" s="143"/>
      <c r="M213" s="145"/>
      <c r="N213" s="143"/>
      <c r="O213" s="145"/>
      <c r="P213" s="149"/>
      <c r="Q213" s="150"/>
      <c r="R213" s="143"/>
      <c r="S213" s="144"/>
    </row>
    <row r="214" spans="1:19" ht="13" customHeight="1">
      <c r="A214" s="115" t="str">
        <f>IF(選手名簿!B101="","",選手名簿!B101)</f>
        <v/>
      </c>
      <c r="B214" s="116"/>
      <c r="C214" s="136" t="str">
        <f>IF(選手名簿!C101="","",選手名簿!C101)</f>
        <v/>
      </c>
      <c r="D214" s="137"/>
      <c r="E214" s="137"/>
      <c r="F214" s="137"/>
      <c r="G214" s="116"/>
      <c r="H214" s="136" t="str">
        <f>IF(選手名簿!D101="","",選手名簿!D101)</f>
        <v/>
      </c>
      <c r="I214" s="116"/>
      <c r="J214" s="140"/>
      <c r="K214" s="140"/>
      <c r="L214" s="140"/>
      <c r="M214" s="140"/>
      <c r="N214" s="140"/>
      <c r="O214" s="140"/>
      <c r="P214" s="140"/>
      <c r="Q214" s="140"/>
      <c r="R214" s="140"/>
      <c r="S214" s="141"/>
    </row>
    <row r="215" spans="1:19" ht="13" customHeight="1" thickBot="1">
      <c r="A215" s="134"/>
      <c r="B215" s="135"/>
      <c r="C215" s="138"/>
      <c r="D215" s="139"/>
      <c r="E215" s="139"/>
      <c r="F215" s="139"/>
      <c r="G215" s="135"/>
      <c r="H215" s="138"/>
      <c r="I215" s="135"/>
      <c r="J215" s="146"/>
      <c r="K215" s="147"/>
      <c r="L215" s="146"/>
      <c r="M215" s="147"/>
      <c r="N215" s="146"/>
      <c r="O215" s="147"/>
      <c r="P215" s="146"/>
      <c r="Q215" s="147"/>
      <c r="R215" s="146"/>
      <c r="S215" s="151"/>
    </row>
  </sheetData>
  <sheetProtection algorithmName="SHA-512" hashValue="O1luQrMwM2smGEcBsLwGGGbDdiu4SPkqPgAkky7jFTaxKbX4DXOgeZYmzbtYzvxRhtwOt4qe1auLDRn2njJnEA==" saltValue="0j8RAJa5ydmbII9juh3GwA==" spinCount="100000" sheet="1" objects="1" scenarios="1"/>
  <mergeCells count="1349">
    <mergeCell ref="N209:O209"/>
    <mergeCell ref="P209:Q209"/>
    <mergeCell ref="R209:S209"/>
    <mergeCell ref="A210:B211"/>
    <mergeCell ref="C210:G211"/>
    <mergeCell ref="H210:I211"/>
    <mergeCell ref="J210:K210"/>
    <mergeCell ref="L210:M210"/>
    <mergeCell ref="N210:O210"/>
    <mergeCell ref="A212:B213"/>
    <mergeCell ref="C212:G213"/>
    <mergeCell ref="H212:I213"/>
    <mergeCell ref="J212:K212"/>
    <mergeCell ref="L212:M212"/>
    <mergeCell ref="N212:O212"/>
    <mergeCell ref="P212:Q212"/>
    <mergeCell ref="R212:S212"/>
    <mergeCell ref="J213:K213"/>
    <mergeCell ref="L213:M213"/>
    <mergeCell ref="N213:O213"/>
    <mergeCell ref="P213:Q213"/>
    <mergeCell ref="R213:S213"/>
    <mergeCell ref="P210:Q210"/>
    <mergeCell ref="R210:S210"/>
    <mergeCell ref="J211:K211"/>
    <mergeCell ref="L211:M211"/>
    <mergeCell ref="N211:O211"/>
    <mergeCell ref="P211:Q211"/>
    <mergeCell ref="R211:S211"/>
    <mergeCell ref="N202:O202"/>
    <mergeCell ref="P202:Q202"/>
    <mergeCell ref="R202:S202"/>
    <mergeCell ref="A204:B205"/>
    <mergeCell ref="J204:K204"/>
    <mergeCell ref="L204:M204"/>
    <mergeCell ref="N204:O204"/>
    <mergeCell ref="P204:Q204"/>
    <mergeCell ref="R204:S204"/>
    <mergeCell ref="A214:B215"/>
    <mergeCell ref="C214:G215"/>
    <mergeCell ref="H214:I215"/>
    <mergeCell ref="J214:K214"/>
    <mergeCell ref="L214:M214"/>
    <mergeCell ref="N214:O214"/>
    <mergeCell ref="P214:Q214"/>
    <mergeCell ref="R214:S214"/>
    <mergeCell ref="J215:K215"/>
    <mergeCell ref="L215:M215"/>
    <mergeCell ref="N215:O215"/>
    <mergeCell ref="P215:Q215"/>
    <mergeCell ref="R215:S215"/>
    <mergeCell ref="A208:B209"/>
    <mergeCell ref="C208:G209"/>
    <mergeCell ref="H208:I209"/>
    <mergeCell ref="J208:K208"/>
    <mergeCell ref="L208:M208"/>
    <mergeCell ref="N208:O208"/>
    <mergeCell ref="P208:Q208"/>
    <mergeCell ref="R208:S208"/>
    <mergeCell ref="J209:K209"/>
    <mergeCell ref="L209:M209"/>
    <mergeCell ref="R205:S205"/>
    <mergeCell ref="J206:K206"/>
    <mergeCell ref="L206:M206"/>
    <mergeCell ref="N206:O206"/>
    <mergeCell ref="P206:Q206"/>
    <mergeCell ref="R206:S206"/>
    <mergeCell ref="J205:K205"/>
    <mergeCell ref="L205:M205"/>
    <mergeCell ref="N205:O205"/>
    <mergeCell ref="P205:Q205"/>
    <mergeCell ref="J207:K207"/>
    <mergeCell ref="L207:M207"/>
    <mergeCell ref="N207:O207"/>
    <mergeCell ref="P207:Q207"/>
    <mergeCell ref="R207:S207"/>
    <mergeCell ref="A200:B201"/>
    <mergeCell ref="C200:G201"/>
    <mergeCell ref="H200:I201"/>
    <mergeCell ref="J200:K200"/>
    <mergeCell ref="L200:M200"/>
    <mergeCell ref="N200:O200"/>
    <mergeCell ref="P200:Q200"/>
    <mergeCell ref="R200:S200"/>
    <mergeCell ref="J201:K201"/>
    <mergeCell ref="L201:M201"/>
    <mergeCell ref="N201:O201"/>
    <mergeCell ref="P201:Q201"/>
    <mergeCell ref="R201:S201"/>
    <mergeCell ref="A202:B203"/>
    <mergeCell ref="C202:G203"/>
    <mergeCell ref="H202:I203"/>
    <mergeCell ref="J202:K202"/>
    <mergeCell ref="J203:K203"/>
    <mergeCell ref="L203:M203"/>
    <mergeCell ref="N203:O203"/>
    <mergeCell ref="P203:Q203"/>
    <mergeCell ref="R203:S203"/>
    <mergeCell ref="A196:B197"/>
    <mergeCell ref="C196:G197"/>
    <mergeCell ref="H196:I197"/>
    <mergeCell ref="J196:K196"/>
    <mergeCell ref="L196:M196"/>
    <mergeCell ref="N196:O196"/>
    <mergeCell ref="P196:Q196"/>
    <mergeCell ref="R196:S196"/>
    <mergeCell ref="J197:K197"/>
    <mergeCell ref="L197:M197"/>
    <mergeCell ref="N197:O197"/>
    <mergeCell ref="P197:Q197"/>
    <mergeCell ref="R197:S197"/>
    <mergeCell ref="A198:B199"/>
    <mergeCell ref="C198:G199"/>
    <mergeCell ref="H198:I199"/>
    <mergeCell ref="J198:K198"/>
    <mergeCell ref="L198:M198"/>
    <mergeCell ref="N198:O198"/>
    <mergeCell ref="P198:Q198"/>
    <mergeCell ref="R198:S198"/>
    <mergeCell ref="J199:K199"/>
    <mergeCell ref="L199:M199"/>
    <mergeCell ref="N199:O199"/>
    <mergeCell ref="P199:Q199"/>
    <mergeCell ref="R199:S199"/>
    <mergeCell ref="L202:M202"/>
    <mergeCell ref="A192:B193"/>
    <mergeCell ref="C192:G193"/>
    <mergeCell ref="H192:I193"/>
    <mergeCell ref="J192:K192"/>
    <mergeCell ref="L192:M192"/>
    <mergeCell ref="N192:O192"/>
    <mergeCell ref="P192:Q192"/>
    <mergeCell ref="R192:S192"/>
    <mergeCell ref="J193:K193"/>
    <mergeCell ref="L193:M193"/>
    <mergeCell ref="N193:O193"/>
    <mergeCell ref="P193:Q193"/>
    <mergeCell ref="R193:S193"/>
    <mergeCell ref="A194:B195"/>
    <mergeCell ref="C194:G195"/>
    <mergeCell ref="H194:I195"/>
    <mergeCell ref="J194:K194"/>
    <mergeCell ref="L194:M194"/>
    <mergeCell ref="N194:O194"/>
    <mergeCell ref="P194:Q194"/>
    <mergeCell ref="R194:S194"/>
    <mergeCell ref="J195:K195"/>
    <mergeCell ref="L195:M195"/>
    <mergeCell ref="N195:O195"/>
    <mergeCell ref="P195:Q195"/>
    <mergeCell ref="R195:S195"/>
    <mergeCell ref="A188:B189"/>
    <mergeCell ref="C188:G189"/>
    <mergeCell ref="H188:I189"/>
    <mergeCell ref="J188:K188"/>
    <mergeCell ref="L188:M188"/>
    <mergeCell ref="N188:O188"/>
    <mergeCell ref="P188:Q188"/>
    <mergeCell ref="R188:S188"/>
    <mergeCell ref="J189:K189"/>
    <mergeCell ref="L189:M189"/>
    <mergeCell ref="N189:O189"/>
    <mergeCell ref="P189:Q189"/>
    <mergeCell ref="R189:S189"/>
    <mergeCell ref="A190:B191"/>
    <mergeCell ref="C190:G191"/>
    <mergeCell ref="H190:I191"/>
    <mergeCell ref="J190:K190"/>
    <mergeCell ref="L190:M190"/>
    <mergeCell ref="N190:O190"/>
    <mergeCell ref="P190:Q190"/>
    <mergeCell ref="R190:S190"/>
    <mergeCell ref="J191:K191"/>
    <mergeCell ref="L191:M191"/>
    <mergeCell ref="N191:O191"/>
    <mergeCell ref="P191:Q191"/>
    <mergeCell ref="R191:S191"/>
    <mergeCell ref="C184:G185"/>
    <mergeCell ref="H184:I185"/>
    <mergeCell ref="J184:K184"/>
    <mergeCell ref="L184:M184"/>
    <mergeCell ref="N184:O184"/>
    <mergeCell ref="P184:Q184"/>
    <mergeCell ref="R184:S184"/>
    <mergeCell ref="J185:K185"/>
    <mergeCell ref="L185:M185"/>
    <mergeCell ref="N185:O185"/>
    <mergeCell ref="P185:Q185"/>
    <mergeCell ref="R185:S185"/>
    <mergeCell ref="A186:B187"/>
    <mergeCell ref="C186:G187"/>
    <mergeCell ref="H186:I187"/>
    <mergeCell ref="J186:K186"/>
    <mergeCell ref="L186:M186"/>
    <mergeCell ref="N186:O186"/>
    <mergeCell ref="P186:Q186"/>
    <mergeCell ref="R186:S186"/>
    <mergeCell ref="J187:K187"/>
    <mergeCell ref="L187:M187"/>
    <mergeCell ref="N187:O187"/>
    <mergeCell ref="P187:Q187"/>
    <mergeCell ref="R187:S187"/>
    <mergeCell ref="P180:Q180"/>
    <mergeCell ref="R180:S180"/>
    <mergeCell ref="J181:K181"/>
    <mergeCell ref="L181:M181"/>
    <mergeCell ref="N181:O181"/>
    <mergeCell ref="P181:Q181"/>
    <mergeCell ref="R181:S181"/>
    <mergeCell ref="C178:G179"/>
    <mergeCell ref="A182:B183"/>
    <mergeCell ref="C182:G183"/>
    <mergeCell ref="H182:I183"/>
    <mergeCell ref="J182:K182"/>
    <mergeCell ref="L182:M182"/>
    <mergeCell ref="N182:O182"/>
    <mergeCell ref="P182:Q182"/>
    <mergeCell ref="R182:S182"/>
    <mergeCell ref="J183:K183"/>
    <mergeCell ref="L183:M183"/>
    <mergeCell ref="N183:O183"/>
    <mergeCell ref="P183:Q183"/>
    <mergeCell ref="R183:S183"/>
    <mergeCell ref="P92:Q92"/>
    <mergeCell ref="R92:S92"/>
    <mergeCell ref="J93:K93"/>
    <mergeCell ref="L93:M93"/>
    <mergeCell ref="N93:O93"/>
    <mergeCell ref="P93:Q93"/>
    <mergeCell ref="R93:S93"/>
    <mergeCell ref="J92:K92"/>
    <mergeCell ref="L92:M92"/>
    <mergeCell ref="N92:O92"/>
    <mergeCell ref="P94:Q94"/>
    <mergeCell ref="R94:S94"/>
    <mergeCell ref="J95:K95"/>
    <mergeCell ref="L95:M95"/>
    <mergeCell ref="N95:O95"/>
    <mergeCell ref="P95:Q95"/>
    <mergeCell ref="R95:S95"/>
    <mergeCell ref="J94:K94"/>
    <mergeCell ref="L94:M94"/>
    <mergeCell ref="N94:O94"/>
    <mergeCell ref="P88:Q88"/>
    <mergeCell ref="R88:S88"/>
    <mergeCell ref="J89:K89"/>
    <mergeCell ref="L89:M89"/>
    <mergeCell ref="N89:O89"/>
    <mergeCell ref="P89:Q89"/>
    <mergeCell ref="R89:S89"/>
    <mergeCell ref="J88:K88"/>
    <mergeCell ref="L88:M88"/>
    <mergeCell ref="N88:O88"/>
    <mergeCell ref="P90:Q90"/>
    <mergeCell ref="R90:S90"/>
    <mergeCell ref="J91:K91"/>
    <mergeCell ref="L91:M91"/>
    <mergeCell ref="N91:O91"/>
    <mergeCell ref="P91:Q91"/>
    <mergeCell ref="R91:S91"/>
    <mergeCell ref="J90:K90"/>
    <mergeCell ref="L90:M90"/>
    <mergeCell ref="N90:O90"/>
    <mergeCell ref="P84:Q84"/>
    <mergeCell ref="R84:S84"/>
    <mergeCell ref="J85:K85"/>
    <mergeCell ref="L85:M85"/>
    <mergeCell ref="N85:O85"/>
    <mergeCell ref="P85:Q85"/>
    <mergeCell ref="R85:S85"/>
    <mergeCell ref="J84:K84"/>
    <mergeCell ref="L84:M84"/>
    <mergeCell ref="N84:O84"/>
    <mergeCell ref="P86:Q86"/>
    <mergeCell ref="R86:S86"/>
    <mergeCell ref="J87:K87"/>
    <mergeCell ref="L87:M87"/>
    <mergeCell ref="N87:O87"/>
    <mergeCell ref="P87:Q87"/>
    <mergeCell ref="R87:S87"/>
    <mergeCell ref="J86:K86"/>
    <mergeCell ref="L86:M86"/>
    <mergeCell ref="N86:O86"/>
    <mergeCell ref="P80:Q80"/>
    <mergeCell ref="R80:S80"/>
    <mergeCell ref="J81:K81"/>
    <mergeCell ref="L81:M81"/>
    <mergeCell ref="N81:O81"/>
    <mergeCell ref="P81:Q81"/>
    <mergeCell ref="R81:S81"/>
    <mergeCell ref="J80:K80"/>
    <mergeCell ref="L80:M80"/>
    <mergeCell ref="N80:O80"/>
    <mergeCell ref="P82:Q82"/>
    <mergeCell ref="R82:S82"/>
    <mergeCell ref="J83:K83"/>
    <mergeCell ref="L83:M83"/>
    <mergeCell ref="N83:O83"/>
    <mergeCell ref="P83:Q83"/>
    <mergeCell ref="R83:S83"/>
    <mergeCell ref="J82:K82"/>
    <mergeCell ref="L82:M82"/>
    <mergeCell ref="N82:O82"/>
    <mergeCell ref="P76:Q76"/>
    <mergeCell ref="R76:S76"/>
    <mergeCell ref="J77:K77"/>
    <mergeCell ref="L77:M77"/>
    <mergeCell ref="N77:O77"/>
    <mergeCell ref="P77:Q77"/>
    <mergeCell ref="R77:S77"/>
    <mergeCell ref="J76:K76"/>
    <mergeCell ref="L76:M76"/>
    <mergeCell ref="N76:O76"/>
    <mergeCell ref="P78:Q78"/>
    <mergeCell ref="R78:S78"/>
    <mergeCell ref="J79:K79"/>
    <mergeCell ref="L79:M79"/>
    <mergeCell ref="N79:O79"/>
    <mergeCell ref="P79:Q79"/>
    <mergeCell ref="R79:S79"/>
    <mergeCell ref="J78:K78"/>
    <mergeCell ref="L78:M78"/>
    <mergeCell ref="N78:O78"/>
    <mergeCell ref="P72:Q72"/>
    <mergeCell ref="R72:S72"/>
    <mergeCell ref="J73:K73"/>
    <mergeCell ref="L73:M73"/>
    <mergeCell ref="N73:O73"/>
    <mergeCell ref="P73:Q73"/>
    <mergeCell ref="R73:S73"/>
    <mergeCell ref="J72:K72"/>
    <mergeCell ref="L72:M72"/>
    <mergeCell ref="N72:O72"/>
    <mergeCell ref="A72:B73"/>
    <mergeCell ref="C72:G73"/>
    <mergeCell ref="H72:I73"/>
    <mergeCell ref="P74:Q74"/>
    <mergeCell ref="R74:S74"/>
    <mergeCell ref="J75:K75"/>
    <mergeCell ref="L75:M75"/>
    <mergeCell ref="N75:O75"/>
    <mergeCell ref="P75:Q75"/>
    <mergeCell ref="R75:S75"/>
    <mergeCell ref="J74:K74"/>
    <mergeCell ref="L74:M74"/>
    <mergeCell ref="N74:O74"/>
    <mergeCell ref="A74:B75"/>
    <mergeCell ref="C74:G75"/>
    <mergeCell ref="H74:I75"/>
    <mergeCell ref="P68:Q68"/>
    <mergeCell ref="R68:S68"/>
    <mergeCell ref="J69:K69"/>
    <mergeCell ref="L69:M69"/>
    <mergeCell ref="N69:O69"/>
    <mergeCell ref="P69:Q69"/>
    <mergeCell ref="R69:S69"/>
    <mergeCell ref="J68:K68"/>
    <mergeCell ref="L68:M68"/>
    <mergeCell ref="N68:O68"/>
    <mergeCell ref="A68:B69"/>
    <mergeCell ref="C68:G69"/>
    <mergeCell ref="H68:I69"/>
    <mergeCell ref="P70:Q70"/>
    <mergeCell ref="R70:S70"/>
    <mergeCell ref="J71:K71"/>
    <mergeCell ref="L71:M71"/>
    <mergeCell ref="N71:O71"/>
    <mergeCell ref="P71:Q71"/>
    <mergeCell ref="R71:S71"/>
    <mergeCell ref="J70:K70"/>
    <mergeCell ref="L70:M70"/>
    <mergeCell ref="N70:O70"/>
    <mergeCell ref="A70:B71"/>
    <mergeCell ref="C70:G71"/>
    <mergeCell ref="H70:I71"/>
    <mergeCell ref="P64:Q64"/>
    <mergeCell ref="R64:S64"/>
    <mergeCell ref="J65:K65"/>
    <mergeCell ref="L65:M65"/>
    <mergeCell ref="N65:O65"/>
    <mergeCell ref="P65:Q65"/>
    <mergeCell ref="R65:S65"/>
    <mergeCell ref="J64:K64"/>
    <mergeCell ref="L64:M64"/>
    <mergeCell ref="N64:O64"/>
    <mergeCell ref="A64:B65"/>
    <mergeCell ref="C64:G65"/>
    <mergeCell ref="H64:I65"/>
    <mergeCell ref="P66:Q66"/>
    <mergeCell ref="R66:S66"/>
    <mergeCell ref="J67:K67"/>
    <mergeCell ref="L67:M67"/>
    <mergeCell ref="N67:O67"/>
    <mergeCell ref="P67:Q67"/>
    <mergeCell ref="R67:S67"/>
    <mergeCell ref="J66:K66"/>
    <mergeCell ref="L66:M66"/>
    <mergeCell ref="N66:O66"/>
    <mergeCell ref="A66:B67"/>
    <mergeCell ref="C66:G67"/>
    <mergeCell ref="H66:I67"/>
    <mergeCell ref="P60:Q60"/>
    <mergeCell ref="R60:S60"/>
    <mergeCell ref="J61:K61"/>
    <mergeCell ref="L61:M61"/>
    <mergeCell ref="N61:O61"/>
    <mergeCell ref="P61:Q61"/>
    <mergeCell ref="R61:S61"/>
    <mergeCell ref="J60:K60"/>
    <mergeCell ref="L60:M60"/>
    <mergeCell ref="N60:O60"/>
    <mergeCell ref="A60:B61"/>
    <mergeCell ref="C60:G61"/>
    <mergeCell ref="H60:I61"/>
    <mergeCell ref="P62:Q62"/>
    <mergeCell ref="R62:S62"/>
    <mergeCell ref="J63:K63"/>
    <mergeCell ref="L63:M63"/>
    <mergeCell ref="N63:O63"/>
    <mergeCell ref="P63:Q63"/>
    <mergeCell ref="R63:S63"/>
    <mergeCell ref="J62:K62"/>
    <mergeCell ref="L62:M62"/>
    <mergeCell ref="N62:O62"/>
    <mergeCell ref="A62:B63"/>
    <mergeCell ref="C62:G63"/>
    <mergeCell ref="H62:I63"/>
    <mergeCell ref="P56:Q56"/>
    <mergeCell ref="R56:S56"/>
    <mergeCell ref="J57:K57"/>
    <mergeCell ref="L57:M57"/>
    <mergeCell ref="N57:O57"/>
    <mergeCell ref="P57:Q57"/>
    <mergeCell ref="R57:S57"/>
    <mergeCell ref="J56:K56"/>
    <mergeCell ref="L56:M56"/>
    <mergeCell ref="N56:O56"/>
    <mergeCell ref="A56:B57"/>
    <mergeCell ref="C56:G57"/>
    <mergeCell ref="H56:I57"/>
    <mergeCell ref="P58:Q58"/>
    <mergeCell ref="R58:S58"/>
    <mergeCell ref="J59:K59"/>
    <mergeCell ref="L59:M59"/>
    <mergeCell ref="N59:O59"/>
    <mergeCell ref="P59:Q59"/>
    <mergeCell ref="R59:S59"/>
    <mergeCell ref="J58:K58"/>
    <mergeCell ref="L58:M58"/>
    <mergeCell ref="N58:O58"/>
    <mergeCell ref="A58:B59"/>
    <mergeCell ref="C58:G59"/>
    <mergeCell ref="H58:I59"/>
    <mergeCell ref="P52:Q52"/>
    <mergeCell ref="R52:S52"/>
    <mergeCell ref="J53:K53"/>
    <mergeCell ref="L53:M53"/>
    <mergeCell ref="N53:O53"/>
    <mergeCell ref="P53:Q53"/>
    <mergeCell ref="R53:S53"/>
    <mergeCell ref="J52:K52"/>
    <mergeCell ref="L52:M52"/>
    <mergeCell ref="N52:O52"/>
    <mergeCell ref="A52:B53"/>
    <mergeCell ref="C52:G53"/>
    <mergeCell ref="H52:I53"/>
    <mergeCell ref="P54:Q54"/>
    <mergeCell ref="R54:S54"/>
    <mergeCell ref="J55:K55"/>
    <mergeCell ref="L55:M55"/>
    <mergeCell ref="N55:O55"/>
    <mergeCell ref="P55:Q55"/>
    <mergeCell ref="R55:S55"/>
    <mergeCell ref="J54:K54"/>
    <mergeCell ref="L54:M54"/>
    <mergeCell ref="N54:O54"/>
    <mergeCell ref="A54:B55"/>
    <mergeCell ref="C54:G55"/>
    <mergeCell ref="H54:I55"/>
    <mergeCell ref="P48:Q48"/>
    <mergeCell ref="R48:S48"/>
    <mergeCell ref="J49:K49"/>
    <mergeCell ref="L49:M49"/>
    <mergeCell ref="N49:O49"/>
    <mergeCell ref="P49:Q49"/>
    <mergeCell ref="R49:S49"/>
    <mergeCell ref="J48:K48"/>
    <mergeCell ref="L48:M48"/>
    <mergeCell ref="N48:O48"/>
    <mergeCell ref="A48:B49"/>
    <mergeCell ref="C48:G49"/>
    <mergeCell ref="H48:I49"/>
    <mergeCell ref="P50:Q50"/>
    <mergeCell ref="R50:S50"/>
    <mergeCell ref="J51:K51"/>
    <mergeCell ref="L51:M51"/>
    <mergeCell ref="N51:O51"/>
    <mergeCell ref="P51:Q51"/>
    <mergeCell ref="R51:S51"/>
    <mergeCell ref="J50:K50"/>
    <mergeCell ref="L50:M50"/>
    <mergeCell ref="N50:O50"/>
    <mergeCell ref="A50:B51"/>
    <mergeCell ref="C50:G51"/>
    <mergeCell ref="H50:I51"/>
    <mergeCell ref="P44:Q44"/>
    <mergeCell ref="R44:S44"/>
    <mergeCell ref="J45:K45"/>
    <mergeCell ref="L45:M45"/>
    <mergeCell ref="N45:O45"/>
    <mergeCell ref="P45:Q45"/>
    <mergeCell ref="R45:S45"/>
    <mergeCell ref="J44:K44"/>
    <mergeCell ref="L44:M44"/>
    <mergeCell ref="N44:O44"/>
    <mergeCell ref="A44:B45"/>
    <mergeCell ref="C44:G45"/>
    <mergeCell ref="H44:I45"/>
    <mergeCell ref="P46:Q46"/>
    <mergeCell ref="R46:S46"/>
    <mergeCell ref="J47:K47"/>
    <mergeCell ref="L47:M47"/>
    <mergeCell ref="N47:O47"/>
    <mergeCell ref="P47:Q47"/>
    <mergeCell ref="R47:S47"/>
    <mergeCell ref="J46:K46"/>
    <mergeCell ref="L46:M46"/>
    <mergeCell ref="N46:O46"/>
    <mergeCell ref="A46:B47"/>
    <mergeCell ref="C46:G47"/>
    <mergeCell ref="H46:I47"/>
    <mergeCell ref="P40:Q40"/>
    <mergeCell ref="R40:S40"/>
    <mergeCell ref="J41:K41"/>
    <mergeCell ref="L41:M41"/>
    <mergeCell ref="N41:O41"/>
    <mergeCell ref="P41:Q41"/>
    <mergeCell ref="R41:S41"/>
    <mergeCell ref="J40:K40"/>
    <mergeCell ref="L40:M40"/>
    <mergeCell ref="N40:O40"/>
    <mergeCell ref="A40:B41"/>
    <mergeCell ref="C40:G41"/>
    <mergeCell ref="H40:I41"/>
    <mergeCell ref="P42:Q42"/>
    <mergeCell ref="R42:S42"/>
    <mergeCell ref="J43:K43"/>
    <mergeCell ref="L43:M43"/>
    <mergeCell ref="N43:O43"/>
    <mergeCell ref="P43:Q43"/>
    <mergeCell ref="R43:S43"/>
    <mergeCell ref="J42:K42"/>
    <mergeCell ref="L42:M42"/>
    <mergeCell ref="N42:O42"/>
    <mergeCell ref="A42:B43"/>
    <mergeCell ref="C42:G43"/>
    <mergeCell ref="H42:I43"/>
    <mergeCell ref="P36:Q36"/>
    <mergeCell ref="R36:S36"/>
    <mergeCell ref="J37:K37"/>
    <mergeCell ref="L37:M37"/>
    <mergeCell ref="N37:O37"/>
    <mergeCell ref="P37:Q37"/>
    <mergeCell ref="R37:S37"/>
    <mergeCell ref="J36:K36"/>
    <mergeCell ref="L36:M36"/>
    <mergeCell ref="N36:O36"/>
    <mergeCell ref="A36:B37"/>
    <mergeCell ref="C36:G37"/>
    <mergeCell ref="H36:I37"/>
    <mergeCell ref="P38:Q38"/>
    <mergeCell ref="R38:S38"/>
    <mergeCell ref="J39:K39"/>
    <mergeCell ref="L39:M39"/>
    <mergeCell ref="N39:O39"/>
    <mergeCell ref="P39:Q39"/>
    <mergeCell ref="R39:S39"/>
    <mergeCell ref="J38:K38"/>
    <mergeCell ref="L38:M38"/>
    <mergeCell ref="N38:O38"/>
    <mergeCell ref="A38:B39"/>
    <mergeCell ref="C38:G39"/>
    <mergeCell ref="H38:I39"/>
    <mergeCell ref="P34:Q34"/>
    <mergeCell ref="R34:S34"/>
    <mergeCell ref="J35:K35"/>
    <mergeCell ref="L35:M35"/>
    <mergeCell ref="N35:O35"/>
    <mergeCell ref="P35:Q35"/>
    <mergeCell ref="R35:S35"/>
    <mergeCell ref="J34:K34"/>
    <mergeCell ref="L34:M34"/>
    <mergeCell ref="N34:O34"/>
    <mergeCell ref="A34:B35"/>
    <mergeCell ref="C34:G35"/>
    <mergeCell ref="H34:I35"/>
    <mergeCell ref="P30:Q30"/>
    <mergeCell ref="R30:S30"/>
    <mergeCell ref="J31:K31"/>
    <mergeCell ref="L31:M31"/>
    <mergeCell ref="N31:O31"/>
    <mergeCell ref="P31:Q31"/>
    <mergeCell ref="R31:S31"/>
    <mergeCell ref="J30:K30"/>
    <mergeCell ref="L30:M30"/>
    <mergeCell ref="N30:O30"/>
    <mergeCell ref="A30:B31"/>
    <mergeCell ref="C30:G31"/>
    <mergeCell ref="H30:I31"/>
    <mergeCell ref="P32:Q32"/>
    <mergeCell ref="R32:S32"/>
    <mergeCell ref="J33:K33"/>
    <mergeCell ref="L33:M33"/>
    <mergeCell ref="N33:O33"/>
    <mergeCell ref="P33:Q33"/>
    <mergeCell ref="R33:S33"/>
    <mergeCell ref="J32:K32"/>
    <mergeCell ref="L32:M32"/>
    <mergeCell ref="N32:O32"/>
    <mergeCell ref="A32:B33"/>
    <mergeCell ref="C32:G33"/>
    <mergeCell ref="H32:I33"/>
    <mergeCell ref="P26:Q26"/>
    <mergeCell ref="R26:S26"/>
    <mergeCell ref="J27:K27"/>
    <mergeCell ref="L27:M27"/>
    <mergeCell ref="N27:O27"/>
    <mergeCell ref="P27:Q27"/>
    <mergeCell ref="R27:S27"/>
    <mergeCell ref="J26:K26"/>
    <mergeCell ref="L26:M26"/>
    <mergeCell ref="N26:O26"/>
    <mergeCell ref="A26:B27"/>
    <mergeCell ref="C26:G27"/>
    <mergeCell ref="H26:I27"/>
    <mergeCell ref="P28:Q28"/>
    <mergeCell ref="R28:S28"/>
    <mergeCell ref="J29:K29"/>
    <mergeCell ref="L29:M29"/>
    <mergeCell ref="N29:O29"/>
    <mergeCell ref="P29:Q29"/>
    <mergeCell ref="R29:S29"/>
    <mergeCell ref="J28:K28"/>
    <mergeCell ref="L28:M28"/>
    <mergeCell ref="N28:O28"/>
    <mergeCell ref="A28:B29"/>
    <mergeCell ref="C28:G29"/>
    <mergeCell ref="J22:K22"/>
    <mergeCell ref="L22:M22"/>
    <mergeCell ref="N22:O22"/>
    <mergeCell ref="P22:Q22"/>
    <mergeCell ref="R22:S22"/>
    <mergeCell ref="J20:K20"/>
    <mergeCell ref="L20:M20"/>
    <mergeCell ref="N20:O20"/>
    <mergeCell ref="A22:B23"/>
    <mergeCell ref="C22:G23"/>
    <mergeCell ref="H22:I23"/>
    <mergeCell ref="P25:Q25"/>
    <mergeCell ref="R25:S25"/>
    <mergeCell ref="J25:K25"/>
    <mergeCell ref="L25:M25"/>
    <mergeCell ref="N25:O25"/>
    <mergeCell ref="A24:B25"/>
    <mergeCell ref="C24:G25"/>
    <mergeCell ref="H24:I25"/>
    <mergeCell ref="J23:K23"/>
    <mergeCell ref="L23:M23"/>
    <mergeCell ref="N23:O23"/>
    <mergeCell ref="P23:Q23"/>
    <mergeCell ref="R23:S23"/>
    <mergeCell ref="H20:I21"/>
    <mergeCell ref="J21:K21"/>
    <mergeCell ref="L21:M21"/>
    <mergeCell ref="N21:O21"/>
    <mergeCell ref="P21:Q21"/>
    <mergeCell ref="R21:S21"/>
    <mergeCell ref="P24:Q24"/>
    <mergeCell ref="J24:K24"/>
    <mergeCell ref="H3:I3"/>
    <mergeCell ref="A14:B15"/>
    <mergeCell ref="C14:G15"/>
    <mergeCell ref="H14:I15"/>
    <mergeCell ref="J14:S14"/>
    <mergeCell ref="J15:K15"/>
    <mergeCell ref="L15:M15"/>
    <mergeCell ref="N15:O15"/>
    <mergeCell ref="P15:Q15"/>
    <mergeCell ref="R15:S15"/>
    <mergeCell ref="P16:Q16"/>
    <mergeCell ref="R16:S16"/>
    <mergeCell ref="J16:K16"/>
    <mergeCell ref="L16:M16"/>
    <mergeCell ref="N16:O16"/>
    <mergeCell ref="A16:B17"/>
    <mergeCell ref="C16:G17"/>
    <mergeCell ref="H16:I17"/>
    <mergeCell ref="J17:K17"/>
    <mergeCell ref="L17:M17"/>
    <mergeCell ref="N17:O17"/>
    <mergeCell ref="P17:Q17"/>
    <mergeCell ref="R17:S17"/>
    <mergeCell ref="A3:B5"/>
    <mergeCell ref="D3:D5"/>
    <mergeCell ref="G3:G5"/>
    <mergeCell ref="E3:F3"/>
    <mergeCell ref="E5:F5"/>
    <mergeCell ref="H5:I5"/>
    <mergeCell ref="J3:L5"/>
    <mergeCell ref="M3:S5"/>
    <mergeCell ref="A6:B6"/>
    <mergeCell ref="C6:H6"/>
    <mergeCell ref="J6:L6"/>
    <mergeCell ref="M6:S6"/>
    <mergeCell ref="A7:B7"/>
    <mergeCell ref="C7:I7"/>
    <mergeCell ref="J7:L7"/>
    <mergeCell ref="M7:S7"/>
    <mergeCell ref="J18:K18"/>
    <mergeCell ref="L18:M18"/>
    <mergeCell ref="N18:O18"/>
    <mergeCell ref="P18:Q18"/>
    <mergeCell ref="R18:S18"/>
    <mergeCell ref="P20:Q20"/>
    <mergeCell ref="R20:S20"/>
    <mergeCell ref="A18:B19"/>
    <mergeCell ref="C18:G19"/>
    <mergeCell ref="A9:F9"/>
    <mergeCell ref="A10:F10"/>
    <mergeCell ref="A11:F11"/>
    <mergeCell ref="A12:F12"/>
    <mergeCell ref="G9:I9"/>
    <mergeCell ref="G10:I10"/>
    <mergeCell ref="G11:I11"/>
    <mergeCell ref="H18:I19"/>
    <mergeCell ref="J19:K19"/>
    <mergeCell ref="L19:M19"/>
    <mergeCell ref="N19:O19"/>
    <mergeCell ref="P19:Q19"/>
    <mergeCell ref="R19:S19"/>
    <mergeCell ref="A20:B21"/>
    <mergeCell ref="C20:G21"/>
    <mergeCell ref="L9:M9"/>
    <mergeCell ref="L24:M24"/>
    <mergeCell ref="N24:O24"/>
    <mergeCell ref="A98:B99"/>
    <mergeCell ref="C98:G99"/>
    <mergeCell ref="H98:I99"/>
    <mergeCell ref="J98:K98"/>
    <mergeCell ref="L98:M98"/>
    <mergeCell ref="N98:O98"/>
    <mergeCell ref="P98:Q98"/>
    <mergeCell ref="R98:S98"/>
    <mergeCell ref="J99:K99"/>
    <mergeCell ref="L99:M99"/>
    <mergeCell ref="N99:O99"/>
    <mergeCell ref="P99:Q99"/>
    <mergeCell ref="R99:S99"/>
    <mergeCell ref="A96:B97"/>
    <mergeCell ref="C96:G97"/>
    <mergeCell ref="H96:I97"/>
    <mergeCell ref="J96:K96"/>
    <mergeCell ref="L96:M96"/>
    <mergeCell ref="N96:O96"/>
    <mergeCell ref="P96:Q96"/>
    <mergeCell ref="R96:S96"/>
    <mergeCell ref="J97:K97"/>
    <mergeCell ref="L97:M97"/>
    <mergeCell ref="N97:O97"/>
    <mergeCell ref="P97:Q97"/>
    <mergeCell ref="R97:S97"/>
    <mergeCell ref="H84:I85"/>
    <mergeCell ref="A86:B87"/>
    <mergeCell ref="H28:I29"/>
    <mergeCell ref="C86:G87"/>
    <mergeCell ref="A102:B103"/>
    <mergeCell ref="C102:G103"/>
    <mergeCell ref="H102:I103"/>
    <mergeCell ref="J102:K102"/>
    <mergeCell ref="L102:M102"/>
    <mergeCell ref="N102:O102"/>
    <mergeCell ref="P102:Q102"/>
    <mergeCell ref="R102:S102"/>
    <mergeCell ref="J103:K103"/>
    <mergeCell ref="L103:M103"/>
    <mergeCell ref="N103:O103"/>
    <mergeCell ref="P103:Q103"/>
    <mergeCell ref="R103:S103"/>
    <mergeCell ref="A100:B101"/>
    <mergeCell ref="C100:G101"/>
    <mergeCell ref="H100:I101"/>
    <mergeCell ref="J100:K100"/>
    <mergeCell ref="L100:M100"/>
    <mergeCell ref="N100:O100"/>
    <mergeCell ref="P100:Q100"/>
    <mergeCell ref="R100:S100"/>
    <mergeCell ref="J101:K101"/>
    <mergeCell ref="L101:M101"/>
    <mergeCell ref="N101:O101"/>
    <mergeCell ref="P101:Q101"/>
    <mergeCell ref="R101:S101"/>
    <mergeCell ref="A106:B107"/>
    <mergeCell ref="C106:G107"/>
    <mergeCell ref="H106:I107"/>
    <mergeCell ref="J106:K106"/>
    <mergeCell ref="L106:M106"/>
    <mergeCell ref="N106:O106"/>
    <mergeCell ref="P106:Q106"/>
    <mergeCell ref="R106:S106"/>
    <mergeCell ref="J107:K107"/>
    <mergeCell ref="L107:M107"/>
    <mergeCell ref="N107:O107"/>
    <mergeCell ref="P107:Q107"/>
    <mergeCell ref="R107:S107"/>
    <mergeCell ref="A104:B105"/>
    <mergeCell ref="C104:G105"/>
    <mergeCell ref="H104:I105"/>
    <mergeCell ref="J104:K104"/>
    <mergeCell ref="L104:M104"/>
    <mergeCell ref="N104:O104"/>
    <mergeCell ref="P104:Q104"/>
    <mergeCell ref="R104:S104"/>
    <mergeCell ref="J105:K105"/>
    <mergeCell ref="L105:M105"/>
    <mergeCell ref="N105:O105"/>
    <mergeCell ref="P105:Q105"/>
    <mergeCell ref="R105:S105"/>
    <mergeCell ref="A110:B111"/>
    <mergeCell ref="C110:G111"/>
    <mergeCell ref="H110:I111"/>
    <mergeCell ref="J110:K110"/>
    <mergeCell ref="L110:M110"/>
    <mergeCell ref="N110:O110"/>
    <mergeCell ref="P110:Q110"/>
    <mergeCell ref="R110:S110"/>
    <mergeCell ref="J111:K111"/>
    <mergeCell ref="L111:M111"/>
    <mergeCell ref="N111:O111"/>
    <mergeCell ref="P111:Q111"/>
    <mergeCell ref="R111:S111"/>
    <mergeCell ref="A108:B109"/>
    <mergeCell ref="C108:G109"/>
    <mergeCell ref="H108:I109"/>
    <mergeCell ref="J108:K108"/>
    <mergeCell ref="L108:M108"/>
    <mergeCell ref="N108:O108"/>
    <mergeCell ref="P108:Q108"/>
    <mergeCell ref="R108:S108"/>
    <mergeCell ref="J109:K109"/>
    <mergeCell ref="L109:M109"/>
    <mergeCell ref="N109:O109"/>
    <mergeCell ref="P109:Q109"/>
    <mergeCell ref="R109:S109"/>
    <mergeCell ref="A114:B115"/>
    <mergeCell ref="C114:G115"/>
    <mergeCell ref="H114:I115"/>
    <mergeCell ref="J114:K114"/>
    <mergeCell ref="L114:M114"/>
    <mergeCell ref="N114:O114"/>
    <mergeCell ref="P114:Q114"/>
    <mergeCell ref="R114:S114"/>
    <mergeCell ref="J115:K115"/>
    <mergeCell ref="L115:M115"/>
    <mergeCell ref="N115:O115"/>
    <mergeCell ref="P115:Q115"/>
    <mergeCell ref="R115:S115"/>
    <mergeCell ref="A112:B113"/>
    <mergeCell ref="C112:G113"/>
    <mergeCell ref="H112:I113"/>
    <mergeCell ref="J112:K112"/>
    <mergeCell ref="L112:M112"/>
    <mergeCell ref="N112:O112"/>
    <mergeCell ref="P112:Q112"/>
    <mergeCell ref="R112:S112"/>
    <mergeCell ref="J113:K113"/>
    <mergeCell ref="L113:M113"/>
    <mergeCell ref="N113:O113"/>
    <mergeCell ref="P113:Q113"/>
    <mergeCell ref="R113:S113"/>
    <mergeCell ref="A118:B119"/>
    <mergeCell ref="C118:G119"/>
    <mergeCell ref="H118:I119"/>
    <mergeCell ref="J118:K118"/>
    <mergeCell ref="L118:M118"/>
    <mergeCell ref="N118:O118"/>
    <mergeCell ref="P118:Q118"/>
    <mergeCell ref="R118:S118"/>
    <mergeCell ref="J119:K119"/>
    <mergeCell ref="L119:M119"/>
    <mergeCell ref="N119:O119"/>
    <mergeCell ref="P119:Q119"/>
    <mergeCell ref="R119:S119"/>
    <mergeCell ref="A116:B117"/>
    <mergeCell ref="C116:G117"/>
    <mergeCell ref="H116:I117"/>
    <mergeCell ref="J116:K116"/>
    <mergeCell ref="L116:M116"/>
    <mergeCell ref="N116:O116"/>
    <mergeCell ref="P116:Q116"/>
    <mergeCell ref="R116:S116"/>
    <mergeCell ref="J117:K117"/>
    <mergeCell ref="L117:M117"/>
    <mergeCell ref="N117:O117"/>
    <mergeCell ref="P117:Q117"/>
    <mergeCell ref="R117:S117"/>
    <mergeCell ref="A122:B123"/>
    <mergeCell ref="C122:G123"/>
    <mergeCell ref="H122:I123"/>
    <mergeCell ref="J122:K122"/>
    <mergeCell ref="L122:M122"/>
    <mergeCell ref="N122:O122"/>
    <mergeCell ref="P122:Q122"/>
    <mergeCell ref="R122:S122"/>
    <mergeCell ref="J123:K123"/>
    <mergeCell ref="L123:M123"/>
    <mergeCell ref="N123:O123"/>
    <mergeCell ref="P123:Q123"/>
    <mergeCell ref="R123:S123"/>
    <mergeCell ref="A120:B121"/>
    <mergeCell ref="C120:G121"/>
    <mergeCell ref="H120:I121"/>
    <mergeCell ref="J120:K120"/>
    <mergeCell ref="L120:M120"/>
    <mergeCell ref="N120:O120"/>
    <mergeCell ref="P120:Q120"/>
    <mergeCell ref="R120:S120"/>
    <mergeCell ref="J121:K121"/>
    <mergeCell ref="L121:M121"/>
    <mergeCell ref="N121:O121"/>
    <mergeCell ref="P121:Q121"/>
    <mergeCell ref="R121:S121"/>
    <mergeCell ref="A126:B127"/>
    <mergeCell ref="C126:G127"/>
    <mergeCell ref="H126:I127"/>
    <mergeCell ref="J126:K126"/>
    <mergeCell ref="L126:M126"/>
    <mergeCell ref="N126:O126"/>
    <mergeCell ref="P126:Q126"/>
    <mergeCell ref="R126:S126"/>
    <mergeCell ref="J127:K127"/>
    <mergeCell ref="L127:M127"/>
    <mergeCell ref="N127:O127"/>
    <mergeCell ref="P127:Q127"/>
    <mergeCell ref="R127:S127"/>
    <mergeCell ref="A124:B125"/>
    <mergeCell ref="C124:G125"/>
    <mergeCell ref="H124:I125"/>
    <mergeCell ref="J124:K124"/>
    <mergeCell ref="L124:M124"/>
    <mergeCell ref="N124:O124"/>
    <mergeCell ref="P124:Q124"/>
    <mergeCell ref="R124:S124"/>
    <mergeCell ref="J125:K125"/>
    <mergeCell ref="L125:M125"/>
    <mergeCell ref="N125:O125"/>
    <mergeCell ref="P125:Q125"/>
    <mergeCell ref="R125:S125"/>
    <mergeCell ref="A130:B131"/>
    <mergeCell ref="C130:G131"/>
    <mergeCell ref="H130:I131"/>
    <mergeCell ref="J130:K130"/>
    <mergeCell ref="L130:M130"/>
    <mergeCell ref="N130:O130"/>
    <mergeCell ref="P130:Q130"/>
    <mergeCell ref="R130:S130"/>
    <mergeCell ref="J131:K131"/>
    <mergeCell ref="L131:M131"/>
    <mergeCell ref="N131:O131"/>
    <mergeCell ref="P131:Q131"/>
    <mergeCell ref="R131:S131"/>
    <mergeCell ref="A128:B129"/>
    <mergeCell ref="C128:G129"/>
    <mergeCell ref="H128:I129"/>
    <mergeCell ref="J128:K128"/>
    <mergeCell ref="L128:M128"/>
    <mergeCell ref="N128:O128"/>
    <mergeCell ref="P128:Q128"/>
    <mergeCell ref="R128:S128"/>
    <mergeCell ref="J129:K129"/>
    <mergeCell ref="L129:M129"/>
    <mergeCell ref="N129:O129"/>
    <mergeCell ref="P129:Q129"/>
    <mergeCell ref="R129:S129"/>
    <mergeCell ref="A134:B135"/>
    <mergeCell ref="C134:G135"/>
    <mergeCell ref="H134:I135"/>
    <mergeCell ref="J134:K134"/>
    <mergeCell ref="L134:M134"/>
    <mergeCell ref="N134:O134"/>
    <mergeCell ref="P134:Q134"/>
    <mergeCell ref="R134:S134"/>
    <mergeCell ref="J135:K135"/>
    <mergeCell ref="L135:M135"/>
    <mergeCell ref="N135:O135"/>
    <mergeCell ref="P135:Q135"/>
    <mergeCell ref="R135:S135"/>
    <mergeCell ref="A132:B133"/>
    <mergeCell ref="C132:G133"/>
    <mergeCell ref="H132:I133"/>
    <mergeCell ref="J132:K132"/>
    <mergeCell ref="L132:M132"/>
    <mergeCell ref="N132:O132"/>
    <mergeCell ref="P132:Q132"/>
    <mergeCell ref="R132:S132"/>
    <mergeCell ref="J133:K133"/>
    <mergeCell ref="L133:M133"/>
    <mergeCell ref="N133:O133"/>
    <mergeCell ref="P133:Q133"/>
    <mergeCell ref="R133:S133"/>
    <mergeCell ref="C138:G139"/>
    <mergeCell ref="H138:I139"/>
    <mergeCell ref="J138:K138"/>
    <mergeCell ref="L138:M138"/>
    <mergeCell ref="N138:O138"/>
    <mergeCell ref="P138:Q138"/>
    <mergeCell ref="R138:S138"/>
    <mergeCell ref="J139:K139"/>
    <mergeCell ref="L139:M139"/>
    <mergeCell ref="N139:O139"/>
    <mergeCell ref="P139:Q139"/>
    <mergeCell ref="R139:S139"/>
    <mergeCell ref="A136:B137"/>
    <mergeCell ref="C136:G137"/>
    <mergeCell ref="H136:I137"/>
    <mergeCell ref="J136:K136"/>
    <mergeCell ref="L136:M136"/>
    <mergeCell ref="N136:O136"/>
    <mergeCell ref="P136:Q136"/>
    <mergeCell ref="R136:S136"/>
    <mergeCell ref="J137:K137"/>
    <mergeCell ref="L137:M137"/>
    <mergeCell ref="N137:O137"/>
    <mergeCell ref="P137:Q137"/>
    <mergeCell ref="R137:S137"/>
    <mergeCell ref="P142:Q142"/>
    <mergeCell ref="R142:S142"/>
    <mergeCell ref="J143:K143"/>
    <mergeCell ref="L143:M143"/>
    <mergeCell ref="N143:O143"/>
    <mergeCell ref="P143:Q143"/>
    <mergeCell ref="R143:S143"/>
    <mergeCell ref="A140:B141"/>
    <mergeCell ref="C140:G141"/>
    <mergeCell ref="H140:I141"/>
    <mergeCell ref="J140:K140"/>
    <mergeCell ref="L140:M140"/>
    <mergeCell ref="N140:O140"/>
    <mergeCell ref="P140:Q140"/>
    <mergeCell ref="R140:S140"/>
    <mergeCell ref="J141:K141"/>
    <mergeCell ref="L141:M141"/>
    <mergeCell ref="N141:O141"/>
    <mergeCell ref="P141:Q141"/>
    <mergeCell ref="R141:S141"/>
    <mergeCell ref="A142:B143"/>
    <mergeCell ref="C142:G143"/>
    <mergeCell ref="H142:I143"/>
    <mergeCell ref="P146:Q146"/>
    <mergeCell ref="R146:S146"/>
    <mergeCell ref="J147:K147"/>
    <mergeCell ref="L147:M147"/>
    <mergeCell ref="N147:O147"/>
    <mergeCell ref="P147:Q147"/>
    <mergeCell ref="R147:S147"/>
    <mergeCell ref="A144:B145"/>
    <mergeCell ref="C144:G145"/>
    <mergeCell ref="H144:I145"/>
    <mergeCell ref="J144:K144"/>
    <mergeCell ref="L144:M144"/>
    <mergeCell ref="N144:O144"/>
    <mergeCell ref="P144:Q144"/>
    <mergeCell ref="R144:S144"/>
    <mergeCell ref="J145:K145"/>
    <mergeCell ref="L145:M145"/>
    <mergeCell ref="N145:O145"/>
    <mergeCell ref="P145:Q145"/>
    <mergeCell ref="R145:S145"/>
    <mergeCell ref="A146:B147"/>
    <mergeCell ref="C146:G147"/>
    <mergeCell ref="H146:I147"/>
    <mergeCell ref="P150:Q150"/>
    <mergeCell ref="R150:S150"/>
    <mergeCell ref="J151:K151"/>
    <mergeCell ref="L151:M151"/>
    <mergeCell ref="N151:O151"/>
    <mergeCell ref="P151:Q151"/>
    <mergeCell ref="R151:S151"/>
    <mergeCell ref="A148:B149"/>
    <mergeCell ref="C148:G149"/>
    <mergeCell ref="H148:I149"/>
    <mergeCell ref="J148:K148"/>
    <mergeCell ref="L148:M148"/>
    <mergeCell ref="N148:O148"/>
    <mergeCell ref="P148:Q148"/>
    <mergeCell ref="R148:S148"/>
    <mergeCell ref="J149:K149"/>
    <mergeCell ref="L149:M149"/>
    <mergeCell ref="N149:O149"/>
    <mergeCell ref="P149:Q149"/>
    <mergeCell ref="R149:S149"/>
    <mergeCell ref="A150:B151"/>
    <mergeCell ref="C150:G151"/>
    <mergeCell ref="H150:I151"/>
    <mergeCell ref="L155:M155"/>
    <mergeCell ref="N155:O155"/>
    <mergeCell ref="P155:Q155"/>
    <mergeCell ref="R155:S155"/>
    <mergeCell ref="A152:B153"/>
    <mergeCell ref="C152:G153"/>
    <mergeCell ref="H152:I153"/>
    <mergeCell ref="J152:K152"/>
    <mergeCell ref="L152:M152"/>
    <mergeCell ref="N152:O152"/>
    <mergeCell ref="P152:Q152"/>
    <mergeCell ref="R152:S152"/>
    <mergeCell ref="J153:K153"/>
    <mergeCell ref="L153:M153"/>
    <mergeCell ref="N153:O153"/>
    <mergeCell ref="P153:Q153"/>
    <mergeCell ref="R153:S153"/>
    <mergeCell ref="A154:B155"/>
    <mergeCell ref="C154:G155"/>
    <mergeCell ref="H154:I155"/>
    <mergeCell ref="A156:B157"/>
    <mergeCell ref="C156:G157"/>
    <mergeCell ref="H156:I157"/>
    <mergeCell ref="J156:K156"/>
    <mergeCell ref="L156:M156"/>
    <mergeCell ref="N156:O156"/>
    <mergeCell ref="P156:Q156"/>
    <mergeCell ref="R156:S156"/>
    <mergeCell ref="J157:K157"/>
    <mergeCell ref="L157:M157"/>
    <mergeCell ref="N157:O157"/>
    <mergeCell ref="P157:Q157"/>
    <mergeCell ref="R157:S157"/>
    <mergeCell ref="C158:G159"/>
    <mergeCell ref="H158:I159"/>
    <mergeCell ref="R162:S162"/>
    <mergeCell ref="J163:K163"/>
    <mergeCell ref="L163:M163"/>
    <mergeCell ref="N163:O163"/>
    <mergeCell ref="P163:Q163"/>
    <mergeCell ref="R158:S158"/>
    <mergeCell ref="J159:K159"/>
    <mergeCell ref="L159:M159"/>
    <mergeCell ref="N159:O159"/>
    <mergeCell ref="A160:B161"/>
    <mergeCell ref="C160:G161"/>
    <mergeCell ref="H160:I161"/>
    <mergeCell ref="J160:K160"/>
    <mergeCell ref="L160:M160"/>
    <mergeCell ref="N160:O160"/>
    <mergeCell ref="P160:Q160"/>
    <mergeCell ref="R160:S160"/>
    <mergeCell ref="R161:S161"/>
    <mergeCell ref="P164:Q164"/>
    <mergeCell ref="R164:S164"/>
    <mergeCell ref="J165:K165"/>
    <mergeCell ref="L165:M165"/>
    <mergeCell ref="N165:O165"/>
    <mergeCell ref="P165:Q165"/>
    <mergeCell ref="R165:S165"/>
    <mergeCell ref="C164:G165"/>
    <mergeCell ref="H164:I165"/>
    <mergeCell ref="J164:K164"/>
    <mergeCell ref="L164:M164"/>
    <mergeCell ref="J175:K175"/>
    <mergeCell ref="L175:M175"/>
    <mergeCell ref="N175:O175"/>
    <mergeCell ref="P175:Q175"/>
    <mergeCell ref="R175:S175"/>
    <mergeCell ref="J162:K162"/>
    <mergeCell ref="L162:M162"/>
    <mergeCell ref="N162:O162"/>
    <mergeCell ref="P162:Q162"/>
    <mergeCell ref="A206:B207"/>
    <mergeCell ref="C206:G207"/>
    <mergeCell ref="H206:I207"/>
    <mergeCell ref="A174:B175"/>
    <mergeCell ref="C174:G175"/>
    <mergeCell ref="H174:I175"/>
    <mergeCell ref="A170:B171"/>
    <mergeCell ref="C170:G171"/>
    <mergeCell ref="H170:I171"/>
    <mergeCell ref="A176:B177"/>
    <mergeCell ref="C176:G177"/>
    <mergeCell ref="H176:I177"/>
    <mergeCell ref="J176:K176"/>
    <mergeCell ref="L176:M176"/>
    <mergeCell ref="N176:O176"/>
    <mergeCell ref="J161:K161"/>
    <mergeCell ref="L161:M161"/>
    <mergeCell ref="N161:O161"/>
    <mergeCell ref="H178:I179"/>
    <mergeCell ref="J178:K178"/>
    <mergeCell ref="L178:M178"/>
    <mergeCell ref="N178:O178"/>
    <mergeCell ref="J179:K179"/>
    <mergeCell ref="L179:M179"/>
    <mergeCell ref="N179:O179"/>
    <mergeCell ref="A180:B181"/>
    <mergeCell ref="C180:G181"/>
    <mergeCell ref="H180:I181"/>
    <mergeCell ref="J180:K180"/>
    <mergeCell ref="L180:M180"/>
    <mergeCell ref="N180:O180"/>
    <mergeCell ref="A184:B185"/>
    <mergeCell ref="P176:Q176"/>
    <mergeCell ref="R176:S176"/>
    <mergeCell ref="R172:S172"/>
    <mergeCell ref="J173:K173"/>
    <mergeCell ref="L173:M173"/>
    <mergeCell ref="N173:O173"/>
    <mergeCell ref="P173:Q173"/>
    <mergeCell ref="R173:S173"/>
    <mergeCell ref="R170:S170"/>
    <mergeCell ref="J171:K171"/>
    <mergeCell ref="R177:S177"/>
    <mergeCell ref="A178:B179"/>
    <mergeCell ref="H172:I173"/>
    <mergeCell ref="P174:Q174"/>
    <mergeCell ref="A166:B167"/>
    <mergeCell ref="C166:G167"/>
    <mergeCell ref="H166:I167"/>
    <mergeCell ref="R168:S168"/>
    <mergeCell ref="R166:S166"/>
    <mergeCell ref="A172:B173"/>
    <mergeCell ref="C172:G173"/>
    <mergeCell ref="P178:Q178"/>
    <mergeCell ref="R178:S178"/>
    <mergeCell ref="P179:Q179"/>
    <mergeCell ref="R179:S179"/>
    <mergeCell ref="J158:K158"/>
    <mergeCell ref="J169:K169"/>
    <mergeCell ref="J172:K172"/>
    <mergeCell ref="L172:M172"/>
    <mergeCell ref="N172:O172"/>
    <mergeCell ref="P172:Q172"/>
    <mergeCell ref="J166:K166"/>
    <mergeCell ref="L166:M166"/>
    <mergeCell ref="N166:O166"/>
    <mergeCell ref="P166:Q166"/>
    <mergeCell ref="J167:K167"/>
    <mergeCell ref="L167:M167"/>
    <mergeCell ref="A168:B169"/>
    <mergeCell ref="C168:G169"/>
    <mergeCell ref="H168:I169"/>
    <mergeCell ref="J168:K168"/>
    <mergeCell ref="L168:M168"/>
    <mergeCell ref="N168:O168"/>
    <mergeCell ref="P168:Q168"/>
    <mergeCell ref="P161:Q161"/>
    <mergeCell ref="A90:B91"/>
    <mergeCell ref="C90:G91"/>
    <mergeCell ref="H90:I91"/>
    <mergeCell ref="A92:B93"/>
    <mergeCell ref="C92:G93"/>
    <mergeCell ref="H92:I93"/>
    <mergeCell ref="A94:B95"/>
    <mergeCell ref="C94:G95"/>
    <mergeCell ref="H94:I95"/>
    <mergeCell ref="C204:G205"/>
    <mergeCell ref="H204:I205"/>
    <mergeCell ref="A138:B139"/>
    <mergeCell ref="A164:B165"/>
    <mergeCell ref="J177:K177"/>
    <mergeCell ref="L177:M177"/>
    <mergeCell ref="N177:O177"/>
    <mergeCell ref="P177:Q177"/>
    <mergeCell ref="N167:O167"/>
    <mergeCell ref="P167:Q167"/>
    <mergeCell ref="J170:K170"/>
    <mergeCell ref="L170:M170"/>
    <mergeCell ref="N170:O170"/>
    <mergeCell ref="P170:Q170"/>
    <mergeCell ref="N164:O164"/>
    <mergeCell ref="P158:Q158"/>
    <mergeCell ref="A162:B163"/>
    <mergeCell ref="C162:G163"/>
    <mergeCell ref="H162:I163"/>
    <mergeCell ref="A158:B159"/>
    <mergeCell ref="L169:M169"/>
    <mergeCell ref="N169:O169"/>
    <mergeCell ref="P169:Q169"/>
    <mergeCell ref="R24:S24"/>
    <mergeCell ref="H86:I87"/>
    <mergeCell ref="J174:K174"/>
    <mergeCell ref="L174:M174"/>
    <mergeCell ref="N174:O174"/>
    <mergeCell ref="L158:M158"/>
    <mergeCell ref="N158:O158"/>
    <mergeCell ref="J154:K154"/>
    <mergeCell ref="L154:M154"/>
    <mergeCell ref="N154:O154"/>
    <mergeCell ref="J150:K150"/>
    <mergeCell ref="L150:M150"/>
    <mergeCell ref="N150:O150"/>
    <mergeCell ref="J146:K146"/>
    <mergeCell ref="L146:M146"/>
    <mergeCell ref="N146:O146"/>
    <mergeCell ref="J142:K142"/>
    <mergeCell ref="L142:M142"/>
    <mergeCell ref="N142:O142"/>
    <mergeCell ref="R167:S167"/>
    <mergeCell ref="R174:S174"/>
    <mergeCell ref="L171:M171"/>
    <mergeCell ref="N171:O171"/>
    <mergeCell ref="P171:Q171"/>
    <mergeCell ref="R171:S171"/>
    <mergeCell ref="R169:S169"/>
    <mergeCell ref="R163:S163"/>
    <mergeCell ref="P159:Q159"/>
    <mergeCell ref="R159:S159"/>
    <mergeCell ref="P154:Q154"/>
    <mergeCell ref="R154:S154"/>
    <mergeCell ref="J155:K155"/>
    <mergeCell ref="C3:C5"/>
    <mergeCell ref="L10:M10"/>
    <mergeCell ref="L11:M11"/>
    <mergeCell ref="N9:O9"/>
    <mergeCell ref="N10:O10"/>
    <mergeCell ref="N11:O11"/>
    <mergeCell ref="Q9:S9"/>
    <mergeCell ref="Q10:S10"/>
    <mergeCell ref="Q11:S11"/>
    <mergeCell ref="Q12:S12"/>
    <mergeCell ref="G12:P12"/>
    <mergeCell ref="E4:F4"/>
    <mergeCell ref="H4:I4"/>
    <mergeCell ref="A1:P1"/>
    <mergeCell ref="R1:S1"/>
    <mergeCell ref="A88:B89"/>
    <mergeCell ref="C88:G89"/>
    <mergeCell ref="H88:I89"/>
    <mergeCell ref="A76:B77"/>
    <mergeCell ref="C76:G77"/>
    <mergeCell ref="H76:I77"/>
    <mergeCell ref="A78:B79"/>
    <mergeCell ref="C78:G79"/>
    <mergeCell ref="H78:I79"/>
    <mergeCell ref="A80:B81"/>
    <mergeCell ref="C80:G81"/>
    <mergeCell ref="H80:I81"/>
    <mergeCell ref="A82:B83"/>
    <mergeCell ref="C82:G83"/>
    <mergeCell ref="H82:I83"/>
    <mergeCell ref="A84:B85"/>
    <mergeCell ref="C84:G85"/>
  </mergeCells>
  <phoneticPr fontId="2"/>
  <printOptions horizontalCentered="1"/>
  <pageMargins left="0.39370078740157483" right="0.39370078740157483" top="0.59055118110236227" bottom="0.19685039370078741" header="0.31496062992125984" footer="0.31496062992125984"/>
  <pageSetup paperSize="9" orientation="portrait" horizontalDpi="300" verticalDpi="300" r:id="rId1"/>
  <headerFooter differentFirst="1">
    <oddHeader>&amp;C&amp;"ＭＳ 明朝,標準"&amp;16陸上競技大会申込一覧表（男）&amp;R&amp;"ＭＳ 明朝,標準"&amp;14&amp;P枚目</oddHeader>
    <firstHeader>&amp;R&amp;"ＭＳ 明朝,標準"&amp;14&amp;P枚目</firstHeader>
  </headerFooter>
  <rowBreaks count="3" manualBreakCount="3">
    <brk id="55" max="16383" man="1"/>
    <brk id="115" max="16383" man="1"/>
    <brk id="175" max="16383" man="1"/>
  </rowBreaks>
  <ignoredErrors>
    <ignoredError sqref="A16:G17 A21:G21 B20 D20:G20 A23:G23 B22 D22:G22 A25:G25 B24 D24:G24 A27:G27 B26 D26:G26 A29:G29 B28 D28:G28 A31:G31 B30 D30:G30 A33:G33 B32 D32:G32 A35:G35 B34 D34:G34 A37:G37 B36 D36:G36 A39:G39 B38 D38:G38 A41:G41 B40 D40:G40 A43:G43 B42 D42:G42 A45:G45 B44 D44:G44 A47:G47 B46 D46:G46 A49:G49 B48 D48:G48 A51:G51 B50 D50:G50 A53:G53 B52 D52:G52 A55:G55 B54 D54:G54 A57:G57 B56 D56:G56 A59:G59 B58 D58:G58 A61:G61 B60 D60:G60 A63:G63 B62 D62:G62 A65:G65 B64 D64:G64 A67:G67 B66 D66:G66 A69:G69 B68 D68:G68 A71:G71 B70 D70:G70 A73:G73 B72 D72:G72 A19:G19 A18:G18"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選択コード!$A$2:$A$4</xm:f>
          </x14:formula1>
          <xm:sqref>H16:I215</xm:sqref>
        </x14:dataValidation>
        <x14:dataValidation type="list" allowBlank="1" showInputMessage="1" showErrorMessage="1" xr:uid="{DE3D7C1F-42D0-4631-AB5B-91C06B3CB59F}">
          <x14:formula1>
            <xm:f>選択コード!$B$2</xm:f>
          </x14:formula1>
          <xm:sqref>P16:S16 P18:S18 P20:S20 P22:S22 P24:S24 P26:S26 P36:S36 P46:S46 P56:S56 P66:S66 P76:S76 P86:S86 P96:S96 P106:S106 P116:S116 P126:S126 P136:S136 P146:S146 P156:S156 P166:S166 P176:S176 P186:S186 P196:S196 P206:S206 P28:S28 P38:S38 P48:S48 P58:S58 P68:S68 P78:S78 P88:S88 P98:S98 P108:S108 P118:S118 P128:S128 P138:S138 P148:S148 P158:S158 P168:S168 P178:S178 P188:S188 P198:S198 P208:S208 P30:S30 P40:S40 P50:S50 P60:S60 P70:S70 P80:S80 P90:S90 P100:S100 P110:S110 P120:S120 P130:S130 P140:S140 P150:S150 P160:S160 P170:S170 P180:S180 P190:S190 P200:S200 P210:S210 P32:S32 P42:S42 P52:S52 P62:S62 P72:S72 P82:S82 P92:S92 P102:S102 P112:S112 P122:S122 P132:S132 P142:S142 P152:S152 P162:S162 P172:S172 P182:S182 P192:S192 P202:S202 P212:S212 P34:S34 P44:S44 P54:S54 P64:S64 P74:S74 P84:S84 P94:S94 P104:S104 P114:S114 P124:S124 P134:S134 P144:S144 P154:S154 P164:S164 P174:S174 P184:S184 P194:S194 P204:S204 P214:S214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01"/>
  <sheetViews>
    <sheetView workbookViewId="0">
      <selection sqref="A1:B1"/>
    </sheetView>
  </sheetViews>
  <sheetFormatPr defaultRowHeight="13"/>
  <cols>
    <col min="6" max="6" width="9" style="12"/>
    <col min="8" max="8" width="9" style="12"/>
    <col min="10" max="10" width="9" style="12"/>
    <col min="13" max="13" width="8.36328125" bestFit="1" customWidth="1"/>
    <col min="14" max="14" width="3.6328125" customWidth="1"/>
    <col min="15" max="26" width="3.6328125" style="22" customWidth="1"/>
    <col min="28" max="35" width="3.6328125" customWidth="1"/>
    <col min="36" max="41" width="3.6328125" style="22" customWidth="1"/>
  </cols>
  <sheetData>
    <row r="1" spans="1:41" ht="13.5" thickBot="1">
      <c r="B1" s="5" t="s">
        <v>25</v>
      </c>
      <c r="C1" s="5" t="s">
        <v>26</v>
      </c>
      <c r="D1" s="5" t="s">
        <v>27</v>
      </c>
      <c r="E1" s="217">
        <v>1</v>
      </c>
      <c r="F1" s="217"/>
      <c r="G1" s="217">
        <v>2</v>
      </c>
      <c r="H1" s="217"/>
      <c r="I1" s="217">
        <v>3</v>
      </c>
      <c r="J1" s="217"/>
      <c r="L1" s="23" t="s">
        <v>32</v>
      </c>
      <c r="M1" s="32" t="s">
        <v>34</v>
      </c>
      <c r="N1" s="33">
        <f>COUNTIF($L$2:$L$101,M1)</f>
        <v>0</v>
      </c>
      <c r="O1" s="32" t="s">
        <v>35</v>
      </c>
      <c r="P1" s="33">
        <f>COUNTIF($L$2:$L$101,O1)</f>
        <v>0</v>
      </c>
      <c r="Q1" s="32" t="s">
        <v>36</v>
      </c>
      <c r="R1" s="33">
        <f>COUNTIF($L$2:$L$101,Q1)</f>
        <v>0</v>
      </c>
      <c r="S1" s="32" t="s">
        <v>37</v>
      </c>
      <c r="T1" s="33">
        <f>COUNTIF($L$2:$L$101,S1)</f>
        <v>0</v>
      </c>
      <c r="U1" s="32" t="s">
        <v>38</v>
      </c>
      <c r="V1" s="33">
        <f>COUNTIF($L$2:$L$101,U1)</f>
        <v>0</v>
      </c>
      <c r="W1" s="32" t="s">
        <v>39</v>
      </c>
      <c r="X1" s="33">
        <f>COUNTIF($L$2:$L$101,W1)</f>
        <v>0</v>
      </c>
      <c r="Y1" s="32" t="s">
        <v>40</v>
      </c>
      <c r="Z1" s="25">
        <f>COUNTIF($L$2:$L$101,Y1)</f>
        <v>0</v>
      </c>
      <c r="AA1" s="23" t="s">
        <v>33</v>
      </c>
      <c r="AB1" s="32" t="s">
        <v>34</v>
      </c>
      <c r="AC1" s="33">
        <f>COUNTIF($AA$2:$AA$101,AB1)</f>
        <v>0</v>
      </c>
      <c r="AD1" s="32" t="s">
        <v>35</v>
      </c>
      <c r="AE1" s="33">
        <f>COUNTIF($AA$2:$AA$101,AD1)</f>
        <v>0</v>
      </c>
      <c r="AF1" s="32" t="s">
        <v>36</v>
      </c>
      <c r="AG1" s="33">
        <f>COUNTIF($AA$2:$AA$101,AF1)</f>
        <v>0</v>
      </c>
      <c r="AH1" s="32" t="s">
        <v>37</v>
      </c>
      <c r="AI1" s="33">
        <f>COUNTIF($AA$2:$AA$101,AH1)</f>
        <v>0</v>
      </c>
      <c r="AJ1" s="32" t="s">
        <v>38</v>
      </c>
      <c r="AK1" s="33">
        <f>COUNTIF($AA$2:$AA$101,AJ1)</f>
        <v>0</v>
      </c>
      <c r="AL1" s="32" t="s">
        <v>39</v>
      </c>
      <c r="AM1" s="33">
        <f>COUNTIF($AA$2:$AA$101,AL1)</f>
        <v>0</v>
      </c>
      <c r="AN1" s="32" t="s">
        <v>40</v>
      </c>
      <c r="AO1" s="25">
        <f>COUNTIF($AA$2:$AA$101,AN1)</f>
        <v>0</v>
      </c>
    </row>
    <row r="2" spans="1:41">
      <c r="A2" s="6">
        <v>1</v>
      </c>
      <c r="B2" t="str">
        <f>'一覧表(男子)'!A16</f>
        <v/>
      </c>
      <c r="C2" t="str">
        <f>'一覧表(男子)'!C16</f>
        <v/>
      </c>
      <c r="D2" t="str">
        <f>'一覧表(男子)'!H16</f>
        <v/>
      </c>
      <c r="E2">
        <f>'一覧表(男子)'!J16</f>
        <v>0</v>
      </c>
      <c r="F2" s="12">
        <f>'一覧表(男子)'!J17</f>
        <v>0</v>
      </c>
      <c r="G2">
        <f>'一覧表(男子)'!L16</f>
        <v>0</v>
      </c>
      <c r="H2" s="12">
        <f>'一覧表(男子)'!L17</f>
        <v>0</v>
      </c>
      <c r="I2">
        <f>'一覧表(男子)'!N16</f>
        <v>0</v>
      </c>
      <c r="J2" s="12">
        <f>'一覧表(男子)'!N17</f>
        <v>0</v>
      </c>
      <c r="L2" s="18">
        <f>'一覧表(男子)'!P16</f>
        <v>0</v>
      </c>
      <c r="M2" s="49">
        <f>IF($L$2&lt;&gt;M1,0,1)</f>
        <v>0</v>
      </c>
      <c r="N2" s="27" t="str">
        <f>IF(L2="○",B2,"")</f>
        <v/>
      </c>
      <c r="O2" s="41">
        <f>IF($L$2&lt;&gt;O1,0,1)</f>
        <v>0</v>
      </c>
      <c r="P2" s="42" t="str">
        <f>IF(L2="A",B2,"")</f>
        <v/>
      </c>
      <c r="Q2" s="41">
        <f>IF($L$2&lt;&gt;Q1,0,1)</f>
        <v>0</v>
      </c>
      <c r="R2" s="42" t="str">
        <f>IF(L2="B",B2,"")</f>
        <v/>
      </c>
      <c r="S2" s="41">
        <f>IF($L$2&lt;&gt;S1,0,1)</f>
        <v>0</v>
      </c>
      <c r="T2" s="42" t="str">
        <f>IF(L2="C",B2,"")</f>
        <v/>
      </c>
      <c r="U2" s="41">
        <f>IF($L$2&lt;&gt;U1,0,1)</f>
        <v>0</v>
      </c>
      <c r="V2" s="42" t="str">
        <f>IF(L2=$U$1,B2,"")</f>
        <v/>
      </c>
      <c r="W2" s="41">
        <f>IF($L$2&lt;&gt;W1,0,1)</f>
        <v>0</v>
      </c>
      <c r="X2" s="42" t="str">
        <f>IF(L2=$W$1,B2,"")</f>
        <v/>
      </c>
      <c r="Y2" s="41">
        <f>IF($L$2&lt;&gt;Y1,0,1)</f>
        <v>0</v>
      </c>
      <c r="Z2" s="50" t="str">
        <f>IF(L2=$Y$1,B2,"")</f>
        <v/>
      </c>
      <c r="AA2" s="18">
        <f>'一覧表(男子)'!R16</f>
        <v>0</v>
      </c>
      <c r="AB2" s="49">
        <f>IF($AA$2&lt;&gt;AB1,0,1)</f>
        <v>0</v>
      </c>
      <c r="AC2" s="28" t="str">
        <f>IF(AA2="○",B2,"")</f>
        <v/>
      </c>
      <c r="AD2" s="19">
        <f>IF($AA$2&lt;&gt;AD1,0,1)</f>
        <v>0</v>
      </c>
      <c r="AE2" s="27" t="str">
        <f>IF(AA2="A",B2,"")</f>
        <v/>
      </c>
      <c r="AF2" s="19">
        <f>IF($AA$2&lt;&gt;AF1,0,1)</f>
        <v>0</v>
      </c>
      <c r="AG2" s="27" t="str">
        <f>IF(AA2="B",B2,"")</f>
        <v/>
      </c>
      <c r="AH2" s="19">
        <f>IF($AA$2&lt;&gt;AH1,0,1)</f>
        <v>0</v>
      </c>
      <c r="AI2" s="51" t="str">
        <f>IF(AA2="C",B2,"")</f>
        <v/>
      </c>
      <c r="AJ2" s="52">
        <f>IF($AA$2&lt;&gt;AJ1,0,1)</f>
        <v>0</v>
      </c>
      <c r="AK2" s="42" t="str">
        <f>IF(AA2=$AJ$1,B2,"")</f>
        <v/>
      </c>
      <c r="AL2" s="41">
        <f>IF($AA$2&lt;&gt;AL1,0,1)</f>
        <v>0</v>
      </c>
      <c r="AM2" s="42" t="str">
        <f>IF(AA2=$AL$1,B2,"")</f>
        <v/>
      </c>
      <c r="AN2" s="41">
        <f>IF($AA$2&lt;&gt;AN1,0,1)</f>
        <v>0</v>
      </c>
      <c r="AO2" s="50" t="str">
        <f>IF(AA2=$AN$1,B2,"")</f>
        <v/>
      </c>
    </row>
    <row r="3" spans="1:41">
      <c r="A3" s="6">
        <v>2</v>
      </c>
      <c r="B3" t="str">
        <f>'一覧表(男子)'!A18</f>
        <v/>
      </c>
      <c r="C3" t="str">
        <f>'一覧表(男子)'!C18</f>
        <v/>
      </c>
      <c r="D3" t="str">
        <f>'一覧表(男子)'!H18</f>
        <v/>
      </c>
      <c r="E3">
        <f>'一覧表(男子)'!J18</f>
        <v>0</v>
      </c>
      <c r="F3" s="12">
        <f>'一覧表(男子)'!J19</f>
        <v>0</v>
      </c>
      <c r="G3">
        <f>'一覧表(男子)'!L18</f>
        <v>0</v>
      </c>
      <c r="H3" s="12">
        <f>'一覧表(男子)'!L19</f>
        <v>0</v>
      </c>
      <c r="I3">
        <f>'一覧表(男子)'!N18</f>
        <v>0</v>
      </c>
      <c r="J3" s="12">
        <f>'一覧表(男子)'!N19</f>
        <v>0</v>
      </c>
      <c r="L3" s="18">
        <f>'一覧表(男子)'!P18</f>
        <v>0</v>
      </c>
      <c r="M3" s="49">
        <f>IF(L3="○",M2+1,M2)</f>
        <v>0</v>
      </c>
      <c r="N3" s="28" t="str">
        <f t="shared" ref="N3:N66" si="0">IF(L3="○",B3,"")</f>
        <v/>
      </c>
      <c r="O3" s="41">
        <f>IF(L3="A",O2+1,O2)</f>
        <v>0</v>
      </c>
      <c r="P3" s="43" t="str">
        <f t="shared" ref="P3:P66" si="1">IF(L3="A",B3,"")</f>
        <v/>
      </c>
      <c r="Q3" s="41">
        <f>IF(L3="B",Q2+1,Q2)</f>
        <v>0</v>
      </c>
      <c r="R3" s="43" t="str">
        <f t="shared" ref="R3:R66" si="2">IF(L3="B",B3,"")</f>
        <v/>
      </c>
      <c r="S3" s="41">
        <f>IF(L3="C",S2+1,S2)</f>
        <v>0</v>
      </c>
      <c r="T3" s="43" t="str">
        <f t="shared" ref="T3:T66" si="3">IF(L3="C",B3,"")</f>
        <v/>
      </c>
      <c r="U3" s="41">
        <f>IF(L3=$U$1,U2+1,U2)</f>
        <v>0</v>
      </c>
      <c r="V3" s="43" t="str">
        <f t="shared" ref="V3:V66" si="4">IF(L3=$U$1,B3,"")</f>
        <v/>
      </c>
      <c r="W3" s="41">
        <f>IF(L3=$W$1,W2+1,W2)</f>
        <v>0</v>
      </c>
      <c r="X3" s="43" t="str">
        <f t="shared" ref="X3:X66" si="5">IF(L3=$W$1,B3,"")</f>
        <v/>
      </c>
      <c r="Y3" s="41">
        <f>IF(L3=$Y$1,Y2+1,Y2)</f>
        <v>0</v>
      </c>
      <c r="Z3" s="46" t="str">
        <f>IF(L3=$Y$1,B3,"")</f>
        <v/>
      </c>
      <c r="AA3" s="18">
        <f>'一覧表(男子)'!R18</f>
        <v>0</v>
      </c>
      <c r="AB3" s="49">
        <f>IF(AA3="○",AB2+1,AB2)</f>
        <v>0</v>
      </c>
      <c r="AC3" s="28" t="str">
        <f t="shared" ref="AC3:AC66" si="6">IF(AA3="○",B3,"")</f>
        <v/>
      </c>
      <c r="AD3" s="19">
        <f>IF(AA3="A",AD2+1,AD2)</f>
        <v>0</v>
      </c>
      <c r="AE3" s="28" t="str">
        <f t="shared" ref="AE3:AE66" si="7">IF(AA3="A",B3,"")</f>
        <v/>
      </c>
      <c r="AF3" s="19">
        <f>IF(AA3="B",AF2+1,AF2)</f>
        <v>0</v>
      </c>
      <c r="AG3" s="28" t="str">
        <f t="shared" ref="AG3:AG66" si="8">IF(AA3="B",B3,"")</f>
        <v/>
      </c>
      <c r="AH3" s="19">
        <f>IF(AA3="C",AH2+1,AH2)</f>
        <v>0</v>
      </c>
      <c r="AI3" s="26" t="str">
        <f t="shared" ref="AI3:AI66" si="9">IF(AA3="C",B3,"")</f>
        <v/>
      </c>
      <c r="AJ3" s="52">
        <f>IF(AA3=$AJ$1,AJ2+1,AJ2)</f>
        <v>0</v>
      </c>
      <c r="AK3" s="43" t="str">
        <f t="shared" ref="AK3:AK66" si="10">IF(AA3=$AJ$1,B3,"")</f>
        <v/>
      </c>
      <c r="AL3" s="41">
        <f>IF(AA3=$AL$1,AL2+1,AL2)</f>
        <v>0</v>
      </c>
      <c r="AM3" s="43" t="str">
        <f t="shared" ref="AM3:AM66" si="11">IF(AA3=$AL$1,B3,"")</f>
        <v/>
      </c>
      <c r="AN3" s="41">
        <f>IF(AA3=$AN$1,AN2+1,AN2)</f>
        <v>0</v>
      </c>
      <c r="AO3" s="46" t="str">
        <f t="shared" ref="AO3:AO66" si="12">IF(AA3=$AN$1,B3,"")</f>
        <v/>
      </c>
    </row>
    <row r="4" spans="1:41">
      <c r="A4" s="6">
        <v>3</v>
      </c>
      <c r="B4" t="str">
        <f>'一覧表(男子)'!A20</f>
        <v/>
      </c>
      <c r="C4" t="str">
        <f>'一覧表(男子)'!C20</f>
        <v/>
      </c>
      <c r="D4" t="str">
        <f>'一覧表(男子)'!H20</f>
        <v/>
      </c>
      <c r="E4">
        <f>'一覧表(男子)'!J20</f>
        <v>0</v>
      </c>
      <c r="F4" s="12">
        <f>'一覧表(男子)'!J21</f>
        <v>0</v>
      </c>
      <c r="G4">
        <f>'一覧表(男子)'!L20</f>
        <v>0</v>
      </c>
      <c r="H4" s="12">
        <f>'一覧表(男子)'!L21</f>
        <v>0</v>
      </c>
      <c r="I4">
        <f>'一覧表(男子)'!N20</f>
        <v>0</v>
      </c>
      <c r="J4" s="12">
        <f>'一覧表(男子)'!N21</f>
        <v>0</v>
      </c>
      <c r="L4" s="18">
        <f>'一覧表(男子)'!P20</f>
        <v>0</v>
      </c>
      <c r="M4" s="49">
        <f t="shared" ref="M4:M67" si="13">IF(L4="○",M3+1,M3)</f>
        <v>0</v>
      </c>
      <c r="N4" s="28" t="str">
        <f t="shared" si="0"/>
        <v/>
      </c>
      <c r="O4" s="41">
        <f t="shared" ref="O4:O67" si="14">IF(L4="A",O3+1,O3)</f>
        <v>0</v>
      </c>
      <c r="P4" s="43" t="str">
        <f t="shared" si="1"/>
        <v/>
      </c>
      <c r="Q4" s="41">
        <f t="shared" ref="Q4:Q67" si="15">IF(L4="B",Q3+1,Q3)</f>
        <v>0</v>
      </c>
      <c r="R4" s="43" t="str">
        <f t="shared" si="2"/>
        <v/>
      </c>
      <c r="S4" s="41">
        <f t="shared" ref="S4:S67" si="16">IF(L4="C",S3+1,S3)</f>
        <v>0</v>
      </c>
      <c r="T4" s="43" t="str">
        <f t="shared" si="3"/>
        <v/>
      </c>
      <c r="U4" s="41">
        <f t="shared" ref="U4:U67" si="17">IF(L4=$U$1,U3+1,U3)</f>
        <v>0</v>
      </c>
      <c r="V4" s="43" t="str">
        <f t="shared" si="4"/>
        <v/>
      </c>
      <c r="W4" s="41">
        <f t="shared" ref="W4:W67" si="18">IF(L4=$W$1,W3+1,W3)</f>
        <v>0</v>
      </c>
      <c r="X4" s="43" t="str">
        <f t="shared" si="5"/>
        <v/>
      </c>
      <c r="Y4" s="41">
        <f t="shared" ref="Y4:Y67" si="19">IF(L4=$Y$1,Y3+1,Y3)</f>
        <v>0</v>
      </c>
      <c r="Z4" s="46" t="str">
        <f t="shared" ref="Z4:Z67" si="20">IF(L4=$Y$1,B4,"")</f>
        <v/>
      </c>
      <c r="AA4" s="18">
        <f>'一覧表(男子)'!R20</f>
        <v>0</v>
      </c>
      <c r="AB4" s="49">
        <f t="shared" ref="AB4:AB67" si="21">IF(AA4="○",AB3+1,AB3)</f>
        <v>0</v>
      </c>
      <c r="AC4" s="28" t="str">
        <f t="shared" si="6"/>
        <v/>
      </c>
      <c r="AD4" s="19">
        <f t="shared" ref="AD4:AD67" si="22">IF(AA4="A",AD3+1,AD3)</f>
        <v>0</v>
      </c>
      <c r="AE4" s="28" t="str">
        <f t="shared" si="7"/>
        <v/>
      </c>
      <c r="AF4" s="19">
        <f t="shared" ref="AF4:AF67" si="23">IF(AA4="B",AF3+1,AF3)</f>
        <v>0</v>
      </c>
      <c r="AG4" s="28" t="str">
        <f t="shared" si="8"/>
        <v/>
      </c>
      <c r="AH4" s="19">
        <f t="shared" ref="AH4:AH67" si="24">IF(AA4="C",AH3+1,AH3)</f>
        <v>0</v>
      </c>
      <c r="AI4" s="26" t="str">
        <f t="shared" si="9"/>
        <v/>
      </c>
      <c r="AJ4" s="52">
        <f t="shared" ref="AJ4:AJ67" si="25">IF(AA4=$AJ$1,AJ3+1,AJ3)</f>
        <v>0</v>
      </c>
      <c r="AK4" s="43" t="str">
        <f t="shared" si="10"/>
        <v/>
      </c>
      <c r="AL4" s="41">
        <f t="shared" ref="AL4:AL67" si="26">IF(AA4=$AL$1,AL3+1,AL3)</f>
        <v>0</v>
      </c>
      <c r="AM4" s="43" t="str">
        <f t="shared" si="11"/>
        <v/>
      </c>
      <c r="AN4" s="41">
        <f t="shared" ref="AN4:AN67" si="27">IF(AA4=$AN$1,AN3+1,AN3)</f>
        <v>0</v>
      </c>
      <c r="AO4" s="46" t="str">
        <f t="shared" si="12"/>
        <v/>
      </c>
    </row>
    <row r="5" spans="1:41">
      <c r="A5" s="6">
        <v>4</v>
      </c>
      <c r="B5" t="str">
        <f>'一覧表(男子)'!A22</f>
        <v/>
      </c>
      <c r="C5" t="str">
        <f>'一覧表(男子)'!C22</f>
        <v/>
      </c>
      <c r="D5" t="str">
        <f>'一覧表(男子)'!H22</f>
        <v/>
      </c>
      <c r="E5">
        <f>'一覧表(男子)'!J22</f>
        <v>0</v>
      </c>
      <c r="F5" s="12">
        <f>'一覧表(男子)'!J23</f>
        <v>0</v>
      </c>
      <c r="G5">
        <f>'一覧表(男子)'!L22</f>
        <v>0</v>
      </c>
      <c r="H5" s="12">
        <f>'一覧表(男子)'!L23</f>
        <v>0</v>
      </c>
      <c r="I5">
        <f>'一覧表(男子)'!N22</f>
        <v>0</v>
      </c>
      <c r="J5" s="12">
        <f>'一覧表(男子)'!N23</f>
        <v>0</v>
      </c>
      <c r="L5" s="18">
        <f>'一覧表(男子)'!P22</f>
        <v>0</v>
      </c>
      <c r="M5" s="49">
        <f t="shared" si="13"/>
        <v>0</v>
      </c>
      <c r="N5" s="28" t="str">
        <f t="shared" si="0"/>
        <v/>
      </c>
      <c r="O5" s="41">
        <f t="shared" si="14"/>
        <v>0</v>
      </c>
      <c r="P5" s="43" t="str">
        <f t="shared" si="1"/>
        <v/>
      </c>
      <c r="Q5" s="41">
        <f t="shared" si="15"/>
        <v>0</v>
      </c>
      <c r="R5" s="43" t="str">
        <f t="shared" si="2"/>
        <v/>
      </c>
      <c r="S5" s="41">
        <f t="shared" si="16"/>
        <v>0</v>
      </c>
      <c r="T5" s="43" t="str">
        <f t="shared" si="3"/>
        <v/>
      </c>
      <c r="U5" s="41">
        <f t="shared" si="17"/>
        <v>0</v>
      </c>
      <c r="V5" s="43" t="str">
        <f t="shared" si="4"/>
        <v/>
      </c>
      <c r="W5" s="41">
        <f t="shared" si="18"/>
        <v>0</v>
      </c>
      <c r="X5" s="43" t="str">
        <f t="shared" si="5"/>
        <v/>
      </c>
      <c r="Y5" s="41">
        <f t="shared" si="19"/>
        <v>0</v>
      </c>
      <c r="Z5" s="46" t="str">
        <f t="shared" si="20"/>
        <v/>
      </c>
      <c r="AA5" s="18">
        <f>'一覧表(男子)'!R22</f>
        <v>0</v>
      </c>
      <c r="AB5" s="49">
        <f t="shared" si="21"/>
        <v>0</v>
      </c>
      <c r="AC5" s="28" t="str">
        <f t="shared" si="6"/>
        <v/>
      </c>
      <c r="AD5" s="19">
        <f t="shared" si="22"/>
        <v>0</v>
      </c>
      <c r="AE5" s="28" t="str">
        <f t="shared" si="7"/>
        <v/>
      </c>
      <c r="AF5" s="19">
        <f t="shared" si="23"/>
        <v>0</v>
      </c>
      <c r="AG5" s="28" t="str">
        <f t="shared" si="8"/>
        <v/>
      </c>
      <c r="AH5" s="19">
        <f t="shared" si="24"/>
        <v>0</v>
      </c>
      <c r="AI5" s="26" t="str">
        <f t="shared" si="9"/>
        <v/>
      </c>
      <c r="AJ5" s="52">
        <f t="shared" si="25"/>
        <v>0</v>
      </c>
      <c r="AK5" s="43" t="str">
        <f t="shared" si="10"/>
        <v/>
      </c>
      <c r="AL5" s="41">
        <f t="shared" si="26"/>
        <v>0</v>
      </c>
      <c r="AM5" s="43" t="str">
        <f t="shared" si="11"/>
        <v/>
      </c>
      <c r="AN5" s="41">
        <f t="shared" si="27"/>
        <v>0</v>
      </c>
      <c r="AO5" s="46" t="str">
        <f t="shared" si="12"/>
        <v/>
      </c>
    </row>
    <row r="6" spans="1:41">
      <c r="A6" s="6">
        <v>5</v>
      </c>
      <c r="B6" t="str">
        <f>'一覧表(男子)'!A24</f>
        <v/>
      </c>
      <c r="C6" t="str">
        <f>'一覧表(男子)'!C24</f>
        <v/>
      </c>
      <c r="D6" t="str">
        <f>'一覧表(男子)'!H24</f>
        <v/>
      </c>
      <c r="E6">
        <f>'一覧表(男子)'!J24</f>
        <v>0</v>
      </c>
      <c r="F6" s="12">
        <f>'一覧表(男子)'!J25</f>
        <v>0</v>
      </c>
      <c r="G6">
        <f>'一覧表(男子)'!L24</f>
        <v>0</v>
      </c>
      <c r="H6" s="12">
        <f>'一覧表(男子)'!L25</f>
        <v>0</v>
      </c>
      <c r="I6">
        <f>'一覧表(男子)'!N24</f>
        <v>0</v>
      </c>
      <c r="J6" s="12">
        <f>'一覧表(男子)'!N25</f>
        <v>0</v>
      </c>
      <c r="L6" s="18">
        <f>'一覧表(男子)'!P24</f>
        <v>0</v>
      </c>
      <c r="M6" s="49">
        <f t="shared" si="13"/>
        <v>0</v>
      </c>
      <c r="N6" s="28" t="str">
        <f t="shared" si="0"/>
        <v/>
      </c>
      <c r="O6" s="41">
        <f t="shared" si="14"/>
        <v>0</v>
      </c>
      <c r="P6" s="43" t="str">
        <f t="shared" si="1"/>
        <v/>
      </c>
      <c r="Q6" s="41">
        <f t="shared" si="15"/>
        <v>0</v>
      </c>
      <c r="R6" s="43" t="str">
        <f t="shared" si="2"/>
        <v/>
      </c>
      <c r="S6" s="41">
        <f t="shared" si="16"/>
        <v>0</v>
      </c>
      <c r="T6" s="43" t="str">
        <f t="shared" si="3"/>
        <v/>
      </c>
      <c r="U6" s="41">
        <f t="shared" si="17"/>
        <v>0</v>
      </c>
      <c r="V6" s="43" t="str">
        <f t="shared" si="4"/>
        <v/>
      </c>
      <c r="W6" s="41">
        <f t="shared" si="18"/>
        <v>0</v>
      </c>
      <c r="X6" s="43" t="str">
        <f t="shared" si="5"/>
        <v/>
      </c>
      <c r="Y6" s="41">
        <f t="shared" si="19"/>
        <v>0</v>
      </c>
      <c r="Z6" s="46" t="str">
        <f t="shared" si="20"/>
        <v/>
      </c>
      <c r="AA6" s="18">
        <f>'一覧表(男子)'!R24</f>
        <v>0</v>
      </c>
      <c r="AB6" s="49">
        <f t="shared" si="21"/>
        <v>0</v>
      </c>
      <c r="AC6" s="28" t="str">
        <f t="shared" si="6"/>
        <v/>
      </c>
      <c r="AD6" s="19">
        <f t="shared" si="22"/>
        <v>0</v>
      </c>
      <c r="AE6" s="28" t="str">
        <f t="shared" si="7"/>
        <v/>
      </c>
      <c r="AF6" s="19">
        <f t="shared" si="23"/>
        <v>0</v>
      </c>
      <c r="AG6" s="28" t="str">
        <f t="shared" si="8"/>
        <v/>
      </c>
      <c r="AH6" s="19">
        <f t="shared" si="24"/>
        <v>0</v>
      </c>
      <c r="AI6" s="26" t="str">
        <f t="shared" si="9"/>
        <v/>
      </c>
      <c r="AJ6" s="52">
        <f t="shared" si="25"/>
        <v>0</v>
      </c>
      <c r="AK6" s="43" t="str">
        <f t="shared" si="10"/>
        <v/>
      </c>
      <c r="AL6" s="41">
        <f t="shared" si="26"/>
        <v>0</v>
      </c>
      <c r="AM6" s="43" t="str">
        <f t="shared" si="11"/>
        <v/>
      </c>
      <c r="AN6" s="41">
        <f t="shared" si="27"/>
        <v>0</v>
      </c>
      <c r="AO6" s="46" t="str">
        <f t="shared" si="12"/>
        <v/>
      </c>
    </row>
    <row r="7" spans="1:41">
      <c r="A7" s="6">
        <v>6</v>
      </c>
      <c r="B7" t="str">
        <f>'一覧表(男子)'!A26</f>
        <v/>
      </c>
      <c r="C7" t="str">
        <f>'一覧表(男子)'!C26</f>
        <v/>
      </c>
      <c r="D7" t="str">
        <f>'一覧表(男子)'!H26</f>
        <v/>
      </c>
      <c r="E7">
        <f>'一覧表(男子)'!J26</f>
        <v>0</v>
      </c>
      <c r="F7" s="12">
        <f>'一覧表(男子)'!J27</f>
        <v>0</v>
      </c>
      <c r="G7">
        <f>'一覧表(男子)'!L26</f>
        <v>0</v>
      </c>
      <c r="H7" s="12">
        <f>'一覧表(男子)'!L27</f>
        <v>0</v>
      </c>
      <c r="I7">
        <f>'一覧表(男子)'!N26</f>
        <v>0</v>
      </c>
      <c r="J7" s="12">
        <f>'一覧表(男子)'!N27</f>
        <v>0</v>
      </c>
      <c r="L7" s="18">
        <f>'一覧表(男子)'!P26</f>
        <v>0</v>
      </c>
      <c r="M7" s="49">
        <f t="shared" si="13"/>
        <v>0</v>
      </c>
      <c r="N7" s="28" t="str">
        <f t="shared" si="0"/>
        <v/>
      </c>
      <c r="O7" s="41">
        <f t="shared" si="14"/>
        <v>0</v>
      </c>
      <c r="P7" s="43" t="str">
        <f t="shared" si="1"/>
        <v/>
      </c>
      <c r="Q7" s="41">
        <f t="shared" si="15"/>
        <v>0</v>
      </c>
      <c r="R7" s="43" t="str">
        <f t="shared" si="2"/>
        <v/>
      </c>
      <c r="S7" s="41">
        <f t="shared" si="16"/>
        <v>0</v>
      </c>
      <c r="T7" s="43" t="str">
        <f t="shared" si="3"/>
        <v/>
      </c>
      <c r="U7" s="41">
        <f t="shared" si="17"/>
        <v>0</v>
      </c>
      <c r="V7" s="43" t="str">
        <f t="shared" si="4"/>
        <v/>
      </c>
      <c r="W7" s="41">
        <f t="shared" si="18"/>
        <v>0</v>
      </c>
      <c r="X7" s="43" t="str">
        <f t="shared" si="5"/>
        <v/>
      </c>
      <c r="Y7" s="41">
        <f t="shared" si="19"/>
        <v>0</v>
      </c>
      <c r="Z7" s="46" t="str">
        <f t="shared" si="20"/>
        <v/>
      </c>
      <c r="AA7" s="18">
        <f>'一覧表(男子)'!R26</f>
        <v>0</v>
      </c>
      <c r="AB7" s="49">
        <f t="shared" si="21"/>
        <v>0</v>
      </c>
      <c r="AC7" s="28" t="str">
        <f t="shared" si="6"/>
        <v/>
      </c>
      <c r="AD7" s="19">
        <f t="shared" si="22"/>
        <v>0</v>
      </c>
      <c r="AE7" s="28" t="str">
        <f t="shared" si="7"/>
        <v/>
      </c>
      <c r="AF7" s="19">
        <f t="shared" si="23"/>
        <v>0</v>
      </c>
      <c r="AG7" s="28" t="str">
        <f t="shared" si="8"/>
        <v/>
      </c>
      <c r="AH7" s="19">
        <f t="shared" si="24"/>
        <v>0</v>
      </c>
      <c r="AI7" s="26" t="str">
        <f t="shared" si="9"/>
        <v/>
      </c>
      <c r="AJ7" s="52">
        <f t="shared" si="25"/>
        <v>0</v>
      </c>
      <c r="AK7" s="43" t="str">
        <f t="shared" si="10"/>
        <v/>
      </c>
      <c r="AL7" s="41">
        <f t="shared" si="26"/>
        <v>0</v>
      </c>
      <c r="AM7" s="43" t="str">
        <f t="shared" si="11"/>
        <v/>
      </c>
      <c r="AN7" s="41">
        <f t="shared" si="27"/>
        <v>0</v>
      </c>
      <c r="AO7" s="46" t="str">
        <f t="shared" si="12"/>
        <v/>
      </c>
    </row>
    <row r="8" spans="1:41">
      <c r="A8" s="6">
        <v>7</v>
      </c>
      <c r="B8" t="str">
        <f>'一覧表(男子)'!A28</f>
        <v/>
      </c>
      <c r="C8" t="str">
        <f>'一覧表(男子)'!C28</f>
        <v/>
      </c>
      <c r="D8" t="str">
        <f>'一覧表(男子)'!H28</f>
        <v/>
      </c>
      <c r="E8">
        <f>'一覧表(男子)'!J28</f>
        <v>0</v>
      </c>
      <c r="F8" s="12">
        <f>'一覧表(男子)'!J29</f>
        <v>0</v>
      </c>
      <c r="G8">
        <f>'一覧表(男子)'!L28</f>
        <v>0</v>
      </c>
      <c r="H8" s="12">
        <f>'一覧表(男子)'!L29</f>
        <v>0</v>
      </c>
      <c r="I8">
        <f>'一覧表(男子)'!N28</f>
        <v>0</v>
      </c>
      <c r="J8" s="12">
        <f>'一覧表(男子)'!N29</f>
        <v>0</v>
      </c>
      <c r="L8" s="18">
        <f>'一覧表(男子)'!P28</f>
        <v>0</v>
      </c>
      <c r="M8" s="49">
        <f t="shared" si="13"/>
        <v>0</v>
      </c>
      <c r="N8" s="28" t="str">
        <f t="shared" si="0"/>
        <v/>
      </c>
      <c r="O8" s="41">
        <f t="shared" si="14"/>
        <v>0</v>
      </c>
      <c r="P8" s="43" t="str">
        <f t="shared" si="1"/>
        <v/>
      </c>
      <c r="Q8" s="41">
        <f t="shared" si="15"/>
        <v>0</v>
      </c>
      <c r="R8" s="43" t="str">
        <f t="shared" si="2"/>
        <v/>
      </c>
      <c r="S8" s="41">
        <f t="shared" si="16"/>
        <v>0</v>
      </c>
      <c r="T8" s="43" t="str">
        <f t="shared" si="3"/>
        <v/>
      </c>
      <c r="U8" s="41">
        <f t="shared" si="17"/>
        <v>0</v>
      </c>
      <c r="V8" s="43" t="str">
        <f t="shared" si="4"/>
        <v/>
      </c>
      <c r="W8" s="41">
        <f t="shared" si="18"/>
        <v>0</v>
      </c>
      <c r="X8" s="43" t="str">
        <f t="shared" si="5"/>
        <v/>
      </c>
      <c r="Y8" s="41">
        <f t="shared" si="19"/>
        <v>0</v>
      </c>
      <c r="Z8" s="46" t="str">
        <f t="shared" si="20"/>
        <v/>
      </c>
      <c r="AA8" s="18">
        <f>'一覧表(男子)'!R28</f>
        <v>0</v>
      </c>
      <c r="AB8" s="49">
        <f t="shared" si="21"/>
        <v>0</v>
      </c>
      <c r="AC8" s="28" t="str">
        <f t="shared" si="6"/>
        <v/>
      </c>
      <c r="AD8" s="19">
        <f t="shared" si="22"/>
        <v>0</v>
      </c>
      <c r="AE8" s="28" t="str">
        <f t="shared" si="7"/>
        <v/>
      </c>
      <c r="AF8" s="19">
        <f t="shared" si="23"/>
        <v>0</v>
      </c>
      <c r="AG8" s="28" t="str">
        <f t="shared" si="8"/>
        <v/>
      </c>
      <c r="AH8" s="19">
        <f t="shared" si="24"/>
        <v>0</v>
      </c>
      <c r="AI8" s="26" t="str">
        <f t="shared" si="9"/>
        <v/>
      </c>
      <c r="AJ8" s="52">
        <f t="shared" si="25"/>
        <v>0</v>
      </c>
      <c r="AK8" s="43" t="str">
        <f t="shared" si="10"/>
        <v/>
      </c>
      <c r="AL8" s="41">
        <f t="shared" si="26"/>
        <v>0</v>
      </c>
      <c r="AM8" s="43" t="str">
        <f t="shared" si="11"/>
        <v/>
      </c>
      <c r="AN8" s="41">
        <f t="shared" si="27"/>
        <v>0</v>
      </c>
      <c r="AO8" s="46" t="str">
        <f t="shared" si="12"/>
        <v/>
      </c>
    </row>
    <row r="9" spans="1:41">
      <c r="A9" s="6">
        <v>8</v>
      </c>
      <c r="B9" t="str">
        <f>'一覧表(男子)'!A30</f>
        <v/>
      </c>
      <c r="C9" t="str">
        <f>'一覧表(男子)'!C30</f>
        <v/>
      </c>
      <c r="D9" t="str">
        <f>'一覧表(男子)'!H30</f>
        <v/>
      </c>
      <c r="E9">
        <f>'一覧表(男子)'!J30</f>
        <v>0</v>
      </c>
      <c r="F9" s="12">
        <f>'一覧表(男子)'!J31</f>
        <v>0</v>
      </c>
      <c r="G9">
        <f>'一覧表(男子)'!L30</f>
        <v>0</v>
      </c>
      <c r="H9" s="12">
        <f>'一覧表(男子)'!L31</f>
        <v>0</v>
      </c>
      <c r="I9">
        <f>'一覧表(男子)'!N30</f>
        <v>0</v>
      </c>
      <c r="J9" s="12">
        <f>'一覧表(男子)'!N31</f>
        <v>0</v>
      </c>
      <c r="L9" s="18">
        <f>'一覧表(男子)'!P30</f>
        <v>0</v>
      </c>
      <c r="M9" s="49">
        <f t="shared" si="13"/>
        <v>0</v>
      </c>
      <c r="N9" s="28" t="str">
        <f t="shared" si="0"/>
        <v/>
      </c>
      <c r="O9" s="41">
        <f t="shared" si="14"/>
        <v>0</v>
      </c>
      <c r="P9" s="43" t="str">
        <f t="shared" si="1"/>
        <v/>
      </c>
      <c r="Q9" s="41">
        <f t="shared" si="15"/>
        <v>0</v>
      </c>
      <c r="R9" s="43" t="str">
        <f t="shared" si="2"/>
        <v/>
      </c>
      <c r="S9" s="41">
        <f t="shared" si="16"/>
        <v>0</v>
      </c>
      <c r="T9" s="43" t="str">
        <f t="shared" si="3"/>
        <v/>
      </c>
      <c r="U9" s="41">
        <f t="shared" si="17"/>
        <v>0</v>
      </c>
      <c r="V9" s="43" t="str">
        <f t="shared" si="4"/>
        <v/>
      </c>
      <c r="W9" s="41">
        <f t="shared" si="18"/>
        <v>0</v>
      </c>
      <c r="X9" s="43" t="str">
        <f t="shared" si="5"/>
        <v/>
      </c>
      <c r="Y9" s="41">
        <f t="shared" si="19"/>
        <v>0</v>
      </c>
      <c r="Z9" s="46" t="str">
        <f t="shared" si="20"/>
        <v/>
      </c>
      <c r="AA9" s="18">
        <f>'一覧表(男子)'!R30</f>
        <v>0</v>
      </c>
      <c r="AB9" s="49">
        <f t="shared" si="21"/>
        <v>0</v>
      </c>
      <c r="AC9" s="28" t="str">
        <f t="shared" si="6"/>
        <v/>
      </c>
      <c r="AD9" s="19">
        <f t="shared" si="22"/>
        <v>0</v>
      </c>
      <c r="AE9" s="28" t="str">
        <f t="shared" si="7"/>
        <v/>
      </c>
      <c r="AF9" s="19">
        <f t="shared" si="23"/>
        <v>0</v>
      </c>
      <c r="AG9" s="28" t="str">
        <f t="shared" si="8"/>
        <v/>
      </c>
      <c r="AH9" s="19">
        <f t="shared" si="24"/>
        <v>0</v>
      </c>
      <c r="AI9" s="26" t="str">
        <f t="shared" si="9"/>
        <v/>
      </c>
      <c r="AJ9" s="52">
        <f t="shared" si="25"/>
        <v>0</v>
      </c>
      <c r="AK9" s="43" t="str">
        <f t="shared" si="10"/>
        <v/>
      </c>
      <c r="AL9" s="41">
        <f t="shared" si="26"/>
        <v>0</v>
      </c>
      <c r="AM9" s="43" t="str">
        <f t="shared" si="11"/>
        <v/>
      </c>
      <c r="AN9" s="41">
        <f t="shared" si="27"/>
        <v>0</v>
      </c>
      <c r="AO9" s="46" t="str">
        <f t="shared" si="12"/>
        <v/>
      </c>
    </row>
    <row r="10" spans="1:41">
      <c r="A10" s="6">
        <v>9</v>
      </c>
      <c r="B10" t="str">
        <f>'一覧表(男子)'!A32</f>
        <v/>
      </c>
      <c r="C10" t="str">
        <f>'一覧表(男子)'!C32</f>
        <v/>
      </c>
      <c r="D10" t="str">
        <f>'一覧表(男子)'!H32</f>
        <v/>
      </c>
      <c r="E10">
        <f>'一覧表(男子)'!J32</f>
        <v>0</v>
      </c>
      <c r="F10" s="12">
        <f>'一覧表(男子)'!J33</f>
        <v>0</v>
      </c>
      <c r="G10">
        <f>'一覧表(男子)'!L32</f>
        <v>0</v>
      </c>
      <c r="H10" s="12">
        <f>'一覧表(男子)'!L33</f>
        <v>0</v>
      </c>
      <c r="I10">
        <f>'一覧表(男子)'!N32</f>
        <v>0</v>
      </c>
      <c r="J10" s="12">
        <f>'一覧表(男子)'!N33</f>
        <v>0</v>
      </c>
      <c r="L10" s="18">
        <f>'一覧表(男子)'!P32</f>
        <v>0</v>
      </c>
      <c r="M10" s="49">
        <f t="shared" si="13"/>
        <v>0</v>
      </c>
      <c r="N10" s="28" t="str">
        <f t="shared" si="0"/>
        <v/>
      </c>
      <c r="O10" s="41">
        <f t="shared" si="14"/>
        <v>0</v>
      </c>
      <c r="P10" s="43" t="str">
        <f t="shared" si="1"/>
        <v/>
      </c>
      <c r="Q10" s="41">
        <f t="shared" si="15"/>
        <v>0</v>
      </c>
      <c r="R10" s="43" t="str">
        <f t="shared" si="2"/>
        <v/>
      </c>
      <c r="S10" s="41">
        <f t="shared" si="16"/>
        <v>0</v>
      </c>
      <c r="T10" s="43" t="str">
        <f t="shared" si="3"/>
        <v/>
      </c>
      <c r="U10" s="41">
        <f t="shared" si="17"/>
        <v>0</v>
      </c>
      <c r="V10" s="43" t="str">
        <f t="shared" si="4"/>
        <v/>
      </c>
      <c r="W10" s="41">
        <f t="shared" si="18"/>
        <v>0</v>
      </c>
      <c r="X10" s="43" t="str">
        <f t="shared" si="5"/>
        <v/>
      </c>
      <c r="Y10" s="41">
        <f t="shared" si="19"/>
        <v>0</v>
      </c>
      <c r="Z10" s="46" t="str">
        <f t="shared" si="20"/>
        <v/>
      </c>
      <c r="AA10" s="18">
        <f>'一覧表(男子)'!R32</f>
        <v>0</v>
      </c>
      <c r="AB10" s="49">
        <f t="shared" si="21"/>
        <v>0</v>
      </c>
      <c r="AC10" s="28" t="str">
        <f t="shared" si="6"/>
        <v/>
      </c>
      <c r="AD10" s="19">
        <f t="shared" si="22"/>
        <v>0</v>
      </c>
      <c r="AE10" s="28" t="str">
        <f t="shared" si="7"/>
        <v/>
      </c>
      <c r="AF10" s="19">
        <f t="shared" si="23"/>
        <v>0</v>
      </c>
      <c r="AG10" s="28" t="str">
        <f t="shared" si="8"/>
        <v/>
      </c>
      <c r="AH10" s="19">
        <f t="shared" si="24"/>
        <v>0</v>
      </c>
      <c r="AI10" s="26" t="str">
        <f t="shared" si="9"/>
        <v/>
      </c>
      <c r="AJ10" s="52">
        <f t="shared" si="25"/>
        <v>0</v>
      </c>
      <c r="AK10" s="43" t="str">
        <f t="shared" si="10"/>
        <v/>
      </c>
      <c r="AL10" s="41">
        <f t="shared" si="26"/>
        <v>0</v>
      </c>
      <c r="AM10" s="43" t="str">
        <f t="shared" si="11"/>
        <v/>
      </c>
      <c r="AN10" s="41">
        <f t="shared" si="27"/>
        <v>0</v>
      </c>
      <c r="AO10" s="46" t="str">
        <f t="shared" si="12"/>
        <v/>
      </c>
    </row>
    <row r="11" spans="1:41">
      <c r="A11" s="6">
        <v>10</v>
      </c>
      <c r="B11" t="str">
        <f>'一覧表(男子)'!A34</f>
        <v/>
      </c>
      <c r="C11" t="str">
        <f>'一覧表(男子)'!C34</f>
        <v/>
      </c>
      <c r="D11" t="str">
        <f>'一覧表(男子)'!H34</f>
        <v/>
      </c>
      <c r="E11">
        <f>'一覧表(男子)'!J34</f>
        <v>0</v>
      </c>
      <c r="F11" s="12">
        <f>'一覧表(男子)'!J35</f>
        <v>0</v>
      </c>
      <c r="G11">
        <f>'一覧表(男子)'!L34</f>
        <v>0</v>
      </c>
      <c r="H11" s="12">
        <f>'一覧表(男子)'!L35</f>
        <v>0</v>
      </c>
      <c r="I11">
        <f>'一覧表(男子)'!N34</f>
        <v>0</v>
      </c>
      <c r="J11" s="12">
        <f>'一覧表(男子)'!N35</f>
        <v>0</v>
      </c>
      <c r="L11" s="18">
        <f>'一覧表(男子)'!P34</f>
        <v>0</v>
      </c>
      <c r="M11" s="49">
        <f t="shared" si="13"/>
        <v>0</v>
      </c>
      <c r="N11" s="28" t="str">
        <f t="shared" si="0"/>
        <v/>
      </c>
      <c r="O11" s="41">
        <f t="shared" si="14"/>
        <v>0</v>
      </c>
      <c r="P11" s="43" t="str">
        <f t="shared" si="1"/>
        <v/>
      </c>
      <c r="Q11" s="41">
        <f t="shared" si="15"/>
        <v>0</v>
      </c>
      <c r="R11" s="43" t="str">
        <f t="shared" si="2"/>
        <v/>
      </c>
      <c r="S11" s="41">
        <f t="shared" si="16"/>
        <v>0</v>
      </c>
      <c r="T11" s="43" t="str">
        <f t="shared" si="3"/>
        <v/>
      </c>
      <c r="U11" s="41">
        <f t="shared" si="17"/>
        <v>0</v>
      </c>
      <c r="V11" s="43" t="str">
        <f t="shared" si="4"/>
        <v/>
      </c>
      <c r="W11" s="41">
        <f t="shared" si="18"/>
        <v>0</v>
      </c>
      <c r="X11" s="43" t="str">
        <f t="shared" si="5"/>
        <v/>
      </c>
      <c r="Y11" s="41">
        <f t="shared" si="19"/>
        <v>0</v>
      </c>
      <c r="Z11" s="46" t="str">
        <f t="shared" si="20"/>
        <v/>
      </c>
      <c r="AA11" s="18">
        <f>'一覧表(男子)'!R34</f>
        <v>0</v>
      </c>
      <c r="AB11" s="49">
        <f t="shared" si="21"/>
        <v>0</v>
      </c>
      <c r="AC11" s="28" t="str">
        <f t="shared" si="6"/>
        <v/>
      </c>
      <c r="AD11" s="19">
        <f t="shared" si="22"/>
        <v>0</v>
      </c>
      <c r="AE11" s="28" t="str">
        <f t="shared" si="7"/>
        <v/>
      </c>
      <c r="AF11" s="19">
        <f t="shared" si="23"/>
        <v>0</v>
      </c>
      <c r="AG11" s="28" t="str">
        <f t="shared" si="8"/>
        <v/>
      </c>
      <c r="AH11" s="19">
        <f t="shared" si="24"/>
        <v>0</v>
      </c>
      <c r="AI11" s="26" t="str">
        <f t="shared" si="9"/>
        <v/>
      </c>
      <c r="AJ11" s="52">
        <f t="shared" si="25"/>
        <v>0</v>
      </c>
      <c r="AK11" s="43" t="str">
        <f t="shared" si="10"/>
        <v/>
      </c>
      <c r="AL11" s="41">
        <f t="shared" si="26"/>
        <v>0</v>
      </c>
      <c r="AM11" s="43" t="str">
        <f t="shared" si="11"/>
        <v/>
      </c>
      <c r="AN11" s="41">
        <f t="shared" si="27"/>
        <v>0</v>
      </c>
      <c r="AO11" s="46" t="str">
        <f t="shared" si="12"/>
        <v/>
      </c>
    </row>
    <row r="12" spans="1:41">
      <c r="A12" s="6">
        <v>11</v>
      </c>
      <c r="B12" t="str">
        <f>'一覧表(男子)'!A36</f>
        <v/>
      </c>
      <c r="C12" t="str">
        <f>'一覧表(男子)'!C36</f>
        <v/>
      </c>
      <c r="D12" t="str">
        <f>'一覧表(男子)'!H36</f>
        <v/>
      </c>
      <c r="E12">
        <f>'一覧表(男子)'!J36</f>
        <v>0</v>
      </c>
      <c r="F12" s="12">
        <f>'一覧表(男子)'!J37</f>
        <v>0</v>
      </c>
      <c r="G12">
        <f>'一覧表(男子)'!L36</f>
        <v>0</v>
      </c>
      <c r="H12" s="12">
        <f>'一覧表(男子)'!L37</f>
        <v>0</v>
      </c>
      <c r="I12">
        <f>'一覧表(男子)'!N36</f>
        <v>0</v>
      </c>
      <c r="J12" s="12">
        <f>'一覧表(男子)'!N37</f>
        <v>0</v>
      </c>
      <c r="L12" s="18">
        <f>'一覧表(男子)'!P36</f>
        <v>0</v>
      </c>
      <c r="M12" s="49">
        <f t="shared" si="13"/>
        <v>0</v>
      </c>
      <c r="N12" s="28" t="str">
        <f t="shared" si="0"/>
        <v/>
      </c>
      <c r="O12" s="41">
        <f t="shared" si="14"/>
        <v>0</v>
      </c>
      <c r="P12" s="43" t="str">
        <f t="shared" si="1"/>
        <v/>
      </c>
      <c r="Q12" s="41">
        <f t="shared" si="15"/>
        <v>0</v>
      </c>
      <c r="R12" s="43" t="str">
        <f t="shared" si="2"/>
        <v/>
      </c>
      <c r="S12" s="41">
        <f t="shared" si="16"/>
        <v>0</v>
      </c>
      <c r="T12" s="43" t="str">
        <f t="shared" si="3"/>
        <v/>
      </c>
      <c r="U12" s="41">
        <f t="shared" si="17"/>
        <v>0</v>
      </c>
      <c r="V12" s="43" t="str">
        <f t="shared" si="4"/>
        <v/>
      </c>
      <c r="W12" s="41">
        <f t="shared" si="18"/>
        <v>0</v>
      </c>
      <c r="X12" s="43" t="str">
        <f t="shared" si="5"/>
        <v/>
      </c>
      <c r="Y12" s="41">
        <f t="shared" si="19"/>
        <v>0</v>
      </c>
      <c r="Z12" s="46" t="str">
        <f t="shared" si="20"/>
        <v/>
      </c>
      <c r="AA12" s="18">
        <f>'一覧表(男子)'!R36</f>
        <v>0</v>
      </c>
      <c r="AB12" s="49">
        <f t="shared" si="21"/>
        <v>0</v>
      </c>
      <c r="AC12" s="28" t="str">
        <f t="shared" si="6"/>
        <v/>
      </c>
      <c r="AD12" s="19">
        <f t="shared" si="22"/>
        <v>0</v>
      </c>
      <c r="AE12" s="28" t="str">
        <f t="shared" si="7"/>
        <v/>
      </c>
      <c r="AF12" s="19">
        <f t="shared" si="23"/>
        <v>0</v>
      </c>
      <c r="AG12" s="28" t="str">
        <f t="shared" si="8"/>
        <v/>
      </c>
      <c r="AH12" s="19">
        <f t="shared" si="24"/>
        <v>0</v>
      </c>
      <c r="AI12" s="26" t="str">
        <f t="shared" si="9"/>
        <v/>
      </c>
      <c r="AJ12" s="52">
        <f t="shared" si="25"/>
        <v>0</v>
      </c>
      <c r="AK12" s="43" t="str">
        <f t="shared" si="10"/>
        <v/>
      </c>
      <c r="AL12" s="41">
        <f t="shared" si="26"/>
        <v>0</v>
      </c>
      <c r="AM12" s="43" t="str">
        <f t="shared" si="11"/>
        <v/>
      </c>
      <c r="AN12" s="41">
        <f t="shared" si="27"/>
        <v>0</v>
      </c>
      <c r="AO12" s="46" t="str">
        <f t="shared" si="12"/>
        <v/>
      </c>
    </row>
    <row r="13" spans="1:41">
      <c r="A13" s="6">
        <v>12</v>
      </c>
      <c r="B13" t="str">
        <f>'一覧表(男子)'!A38</f>
        <v/>
      </c>
      <c r="C13" t="str">
        <f>'一覧表(男子)'!C38</f>
        <v/>
      </c>
      <c r="D13" t="str">
        <f>'一覧表(男子)'!H38</f>
        <v/>
      </c>
      <c r="E13">
        <f>'一覧表(男子)'!J38</f>
        <v>0</v>
      </c>
      <c r="F13" s="12">
        <f>'一覧表(男子)'!J39</f>
        <v>0</v>
      </c>
      <c r="G13">
        <f>'一覧表(男子)'!L38</f>
        <v>0</v>
      </c>
      <c r="H13" s="12">
        <f>'一覧表(男子)'!L39</f>
        <v>0</v>
      </c>
      <c r="I13">
        <f>'一覧表(男子)'!N38</f>
        <v>0</v>
      </c>
      <c r="J13" s="12">
        <f>'一覧表(男子)'!N39</f>
        <v>0</v>
      </c>
      <c r="L13" s="18">
        <f>'一覧表(男子)'!P38</f>
        <v>0</v>
      </c>
      <c r="M13" s="49">
        <f t="shared" si="13"/>
        <v>0</v>
      </c>
      <c r="N13" s="28" t="str">
        <f t="shared" si="0"/>
        <v/>
      </c>
      <c r="O13" s="41">
        <f t="shared" si="14"/>
        <v>0</v>
      </c>
      <c r="P13" s="43" t="str">
        <f t="shared" si="1"/>
        <v/>
      </c>
      <c r="Q13" s="41">
        <f t="shared" si="15"/>
        <v>0</v>
      </c>
      <c r="R13" s="43" t="str">
        <f t="shared" si="2"/>
        <v/>
      </c>
      <c r="S13" s="41">
        <f t="shared" si="16"/>
        <v>0</v>
      </c>
      <c r="T13" s="43" t="str">
        <f t="shared" si="3"/>
        <v/>
      </c>
      <c r="U13" s="41">
        <f t="shared" si="17"/>
        <v>0</v>
      </c>
      <c r="V13" s="43" t="str">
        <f t="shared" si="4"/>
        <v/>
      </c>
      <c r="W13" s="41">
        <f t="shared" si="18"/>
        <v>0</v>
      </c>
      <c r="X13" s="43" t="str">
        <f t="shared" si="5"/>
        <v/>
      </c>
      <c r="Y13" s="41">
        <f t="shared" si="19"/>
        <v>0</v>
      </c>
      <c r="Z13" s="46" t="str">
        <f t="shared" si="20"/>
        <v/>
      </c>
      <c r="AA13" s="18">
        <f>'一覧表(男子)'!R38</f>
        <v>0</v>
      </c>
      <c r="AB13" s="49">
        <f t="shared" si="21"/>
        <v>0</v>
      </c>
      <c r="AC13" s="28" t="str">
        <f t="shared" si="6"/>
        <v/>
      </c>
      <c r="AD13" s="19">
        <f t="shared" si="22"/>
        <v>0</v>
      </c>
      <c r="AE13" s="28" t="str">
        <f t="shared" si="7"/>
        <v/>
      </c>
      <c r="AF13" s="19">
        <f t="shared" si="23"/>
        <v>0</v>
      </c>
      <c r="AG13" s="28" t="str">
        <f t="shared" si="8"/>
        <v/>
      </c>
      <c r="AH13" s="19">
        <f t="shared" si="24"/>
        <v>0</v>
      </c>
      <c r="AI13" s="26" t="str">
        <f t="shared" si="9"/>
        <v/>
      </c>
      <c r="AJ13" s="52">
        <f t="shared" si="25"/>
        <v>0</v>
      </c>
      <c r="AK13" s="43" t="str">
        <f t="shared" si="10"/>
        <v/>
      </c>
      <c r="AL13" s="41">
        <f t="shared" si="26"/>
        <v>0</v>
      </c>
      <c r="AM13" s="43" t="str">
        <f t="shared" si="11"/>
        <v/>
      </c>
      <c r="AN13" s="41">
        <f t="shared" si="27"/>
        <v>0</v>
      </c>
      <c r="AO13" s="46" t="str">
        <f t="shared" si="12"/>
        <v/>
      </c>
    </row>
    <row r="14" spans="1:41">
      <c r="A14" s="6">
        <v>13</v>
      </c>
      <c r="B14" t="str">
        <f>'一覧表(男子)'!A40</f>
        <v/>
      </c>
      <c r="C14" t="str">
        <f>'一覧表(男子)'!C40</f>
        <v/>
      </c>
      <c r="D14" t="str">
        <f>'一覧表(男子)'!H40</f>
        <v/>
      </c>
      <c r="E14">
        <f>'一覧表(男子)'!J40</f>
        <v>0</v>
      </c>
      <c r="F14" s="12">
        <f>'一覧表(男子)'!J41</f>
        <v>0</v>
      </c>
      <c r="G14">
        <f>'一覧表(男子)'!L40</f>
        <v>0</v>
      </c>
      <c r="H14" s="12">
        <f>'一覧表(男子)'!L41</f>
        <v>0</v>
      </c>
      <c r="I14">
        <f>'一覧表(男子)'!N40</f>
        <v>0</v>
      </c>
      <c r="J14" s="12">
        <f>'一覧表(男子)'!N41</f>
        <v>0</v>
      </c>
      <c r="L14" s="18">
        <f>'一覧表(男子)'!P40</f>
        <v>0</v>
      </c>
      <c r="M14" s="49">
        <f t="shared" si="13"/>
        <v>0</v>
      </c>
      <c r="N14" s="28" t="str">
        <f t="shared" si="0"/>
        <v/>
      </c>
      <c r="O14" s="41">
        <f t="shared" si="14"/>
        <v>0</v>
      </c>
      <c r="P14" s="43" t="str">
        <f t="shared" si="1"/>
        <v/>
      </c>
      <c r="Q14" s="41">
        <f t="shared" si="15"/>
        <v>0</v>
      </c>
      <c r="R14" s="43" t="str">
        <f t="shared" si="2"/>
        <v/>
      </c>
      <c r="S14" s="41">
        <f t="shared" si="16"/>
        <v>0</v>
      </c>
      <c r="T14" s="43" t="str">
        <f t="shared" si="3"/>
        <v/>
      </c>
      <c r="U14" s="41">
        <f t="shared" si="17"/>
        <v>0</v>
      </c>
      <c r="V14" s="43" t="str">
        <f t="shared" si="4"/>
        <v/>
      </c>
      <c r="W14" s="41">
        <f t="shared" si="18"/>
        <v>0</v>
      </c>
      <c r="X14" s="43" t="str">
        <f t="shared" si="5"/>
        <v/>
      </c>
      <c r="Y14" s="41">
        <f t="shared" si="19"/>
        <v>0</v>
      </c>
      <c r="Z14" s="46" t="str">
        <f t="shared" si="20"/>
        <v/>
      </c>
      <c r="AA14" s="18">
        <f>'一覧表(男子)'!R40</f>
        <v>0</v>
      </c>
      <c r="AB14" s="49">
        <f t="shared" si="21"/>
        <v>0</v>
      </c>
      <c r="AC14" s="28" t="str">
        <f t="shared" si="6"/>
        <v/>
      </c>
      <c r="AD14" s="19">
        <f t="shared" si="22"/>
        <v>0</v>
      </c>
      <c r="AE14" s="28" t="str">
        <f t="shared" si="7"/>
        <v/>
      </c>
      <c r="AF14" s="19">
        <f t="shared" si="23"/>
        <v>0</v>
      </c>
      <c r="AG14" s="28" t="str">
        <f t="shared" si="8"/>
        <v/>
      </c>
      <c r="AH14" s="19">
        <f t="shared" si="24"/>
        <v>0</v>
      </c>
      <c r="AI14" s="26" t="str">
        <f t="shared" si="9"/>
        <v/>
      </c>
      <c r="AJ14" s="52">
        <f t="shared" si="25"/>
        <v>0</v>
      </c>
      <c r="AK14" s="43" t="str">
        <f t="shared" si="10"/>
        <v/>
      </c>
      <c r="AL14" s="41">
        <f t="shared" si="26"/>
        <v>0</v>
      </c>
      <c r="AM14" s="43" t="str">
        <f t="shared" si="11"/>
        <v/>
      </c>
      <c r="AN14" s="41">
        <f t="shared" si="27"/>
        <v>0</v>
      </c>
      <c r="AO14" s="46" t="str">
        <f t="shared" si="12"/>
        <v/>
      </c>
    </row>
    <row r="15" spans="1:41">
      <c r="A15" s="6">
        <v>14</v>
      </c>
      <c r="B15" t="str">
        <f>'一覧表(男子)'!A42</f>
        <v/>
      </c>
      <c r="C15" t="str">
        <f>'一覧表(男子)'!C42</f>
        <v/>
      </c>
      <c r="D15" t="str">
        <f>'一覧表(男子)'!H42</f>
        <v/>
      </c>
      <c r="E15">
        <f>'一覧表(男子)'!J42</f>
        <v>0</v>
      </c>
      <c r="F15" s="12">
        <f>'一覧表(男子)'!J43</f>
        <v>0</v>
      </c>
      <c r="G15">
        <f>'一覧表(男子)'!L42</f>
        <v>0</v>
      </c>
      <c r="H15" s="12">
        <f>'一覧表(男子)'!L43</f>
        <v>0</v>
      </c>
      <c r="I15">
        <f>'一覧表(男子)'!N42</f>
        <v>0</v>
      </c>
      <c r="J15" s="12">
        <f>'一覧表(男子)'!N43</f>
        <v>0</v>
      </c>
      <c r="L15" s="18">
        <f>'一覧表(男子)'!P42</f>
        <v>0</v>
      </c>
      <c r="M15" s="49">
        <f t="shared" si="13"/>
        <v>0</v>
      </c>
      <c r="N15" s="28" t="str">
        <f t="shared" si="0"/>
        <v/>
      </c>
      <c r="O15" s="41">
        <f t="shared" si="14"/>
        <v>0</v>
      </c>
      <c r="P15" s="43" t="str">
        <f t="shared" si="1"/>
        <v/>
      </c>
      <c r="Q15" s="41">
        <f t="shared" si="15"/>
        <v>0</v>
      </c>
      <c r="R15" s="43" t="str">
        <f t="shared" si="2"/>
        <v/>
      </c>
      <c r="S15" s="41">
        <f t="shared" si="16"/>
        <v>0</v>
      </c>
      <c r="T15" s="43" t="str">
        <f t="shared" si="3"/>
        <v/>
      </c>
      <c r="U15" s="41">
        <f t="shared" si="17"/>
        <v>0</v>
      </c>
      <c r="V15" s="43" t="str">
        <f t="shared" si="4"/>
        <v/>
      </c>
      <c r="W15" s="41">
        <f t="shared" si="18"/>
        <v>0</v>
      </c>
      <c r="X15" s="43" t="str">
        <f t="shared" si="5"/>
        <v/>
      </c>
      <c r="Y15" s="41">
        <f t="shared" si="19"/>
        <v>0</v>
      </c>
      <c r="Z15" s="46" t="str">
        <f t="shared" si="20"/>
        <v/>
      </c>
      <c r="AA15" s="18">
        <f>'一覧表(男子)'!R42</f>
        <v>0</v>
      </c>
      <c r="AB15" s="49">
        <f t="shared" si="21"/>
        <v>0</v>
      </c>
      <c r="AC15" s="28" t="str">
        <f t="shared" si="6"/>
        <v/>
      </c>
      <c r="AD15" s="19">
        <f t="shared" si="22"/>
        <v>0</v>
      </c>
      <c r="AE15" s="28" t="str">
        <f t="shared" si="7"/>
        <v/>
      </c>
      <c r="AF15" s="19">
        <f t="shared" si="23"/>
        <v>0</v>
      </c>
      <c r="AG15" s="28" t="str">
        <f t="shared" si="8"/>
        <v/>
      </c>
      <c r="AH15" s="19">
        <f t="shared" si="24"/>
        <v>0</v>
      </c>
      <c r="AI15" s="26" t="str">
        <f t="shared" si="9"/>
        <v/>
      </c>
      <c r="AJ15" s="52">
        <f t="shared" si="25"/>
        <v>0</v>
      </c>
      <c r="AK15" s="43" t="str">
        <f t="shared" si="10"/>
        <v/>
      </c>
      <c r="AL15" s="41">
        <f t="shared" si="26"/>
        <v>0</v>
      </c>
      <c r="AM15" s="43" t="str">
        <f t="shared" si="11"/>
        <v/>
      </c>
      <c r="AN15" s="41">
        <f t="shared" si="27"/>
        <v>0</v>
      </c>
      <c r="AO15" s="46" t="str">
        <f t="shared" si="12"/>
        <v/>
      </c>
    </row>
    <row r="16" spans="1:41">
      <c r="A16" s="6">
        <v>15</v>
      </c>
      <c r="B16" t="str">
        <f>'一覧表(男子)'!A44</f>
        <v/>
      </c>
      <c r="C16" t="str">
        <f>'一覧表(男子)'!C44</f>
        <v/>
      </c>
      <c r="D16" t="str">
        <f>'一覧表(男子)'!H44</f>
        <v/>
      </c>
      <c r="E16">
        <f>'一覧表(男子)'!J44</f>
        <v>0</v>
      </c>
      <c r="F16" s="12">
        <f>'一覧表(男子)'!J45</f>
        <v>0</v>
      </c>
      <c r="G16">
        <f>'一覧表(男子)'!L44</f>
        <v>0</v>
      </c>
      <c r="H16" s="12">
        <f>'一覧表(男子)'!L45</f>
        <v>0</v>
      </c>
      <c r="I16">
        <f>'一覧表(男子)'!N44</f>
        <v>0</v>
      </c>
      <c r="J16" s="12">
        <f>'一覧表(男子)'!N45</f>
        <v>0</v>
      </c>
      <c r="L16" s="18">
        <f>'一覧表(男子)'!P44</f>
        <v>0</v>
      </c>
      <c r="M16" s="49">
        <f t="shared" si="13"/>
        <v>0</v>
      </c>
      <c r="N16" s="28" t="str">
        <f t="shared" si="0"/>
        <v/>
      </c>
      <c r="O16" s="41">
        <f t="shared" si="14"/>
        <v>0</v>
      </c>
      <c r="P16" s="43" t="str">
        <f t="shared" si="1"/>
        <v/>
      </c>
      <c r="Q16" s="41">
        <f t="shared" si="15"/>
        <v>0</v>
      </c>
      <c r="R16" s="43" t="str">
        <f t="shared" si="2"/>
        <v/>
      </c>
      <c r="S16" s="41">
        <f t="shared" si="16"/>
        <v>0</v>
      </c>
      <c r="T16" s="43" t="str">
        <f t="shared" si="3"/>
        <v/>
      </c>
      <c r="U16" s="41">
        <f t="shared" si="17"/>
        <v>0</v>
      </c>
      <c r="V16" s="43" t="str">
        <f t="shared" si="4"/>
        <v/>
      </c>
      <c r="W16" s="41">
        <f t="shared" si="18"/>
        <v>0</v>
      </c>
      <c r="X16" s="43" t="str">
        <f t="shared" si="5"/>
        <v/>
      </c>
      <c r="Y16" s="41">
        <f t="shared" si="19"/>
        <v>0</v>
      </c>
      <c r="Z16" s="46" t="str">
        <f t="shared" si="20"/>
        <v/>
      </c>
      <c r="AA16" s="18">
        <f>'一覧表(男子)'!R44</f>
        <v>0</v>
      </c>
      <c r="AB16" s="49">
        <f t="shared" si="21"/>
        <v>0</v>
      </c>
      <c r="AC16" s="28" t="str">
        <f t="shared" si="6"/>
        <v/>
      </c>
      <c r="AD16" s="19">
        <f t="shared" si="22"/>
        <v>0</v>
      </c>
      <c r="AE16" s="28" t="str">
        <f t="shared" si="7"/>
        <v/>
      </c>
      <c r="AF16" s="19">
        <f t="shared" si="23"/>
        <v>0</v>
      </c>
      <c r="AG16" s="28" t="str">
        <f t="shared" si="8"/>
        <v/>
      </c>
      <c r="AH16" s="19">
        <f t="shared" si="24"/>
        <v>0</v>
      </c>
      <c r="AI16" s="26" t="str">
        <f t="shared" si="9"/>
        <v/>
      </c>
      <c r="AJ16" s="52">
        <f t="shared" si="25"/>
        <v>0</v>
      </c>
      <c r="AK16" s="43" t="str">
        <f t="shared" si="10"/>
        <v/>
      </c>
      <c r="AL16" s="41">
        <f t="shared" si="26"/>
        <v>0</v>
      </c>
      <c r="AM16" s="43" t="str">
        <f t="shared" si="11"/>
        <v/>
      </c>
      <c r="AN16" s="41">
        <f t="shared" si="27"/>
        <v>0</v>
      </c>
      <c r="AO16" s="46" t="str">
        <f t="shared" si="12"/>
        <v/>
      </c>
    </row>
    <row r="17" spans="1:41">
      <c r="A17" s="6">
        <v>16</v>
      </c>
      <c r="B17" t="str">
        <f>'一覧表(男子)'!A46</f>
        <v/>
      </c>
      <c r="C17" t="str">
        <f>'一覧表(男子)'!C46</f>
        <v/>
      </c>
      <c r="D17" t="str">
        <f>'一覧表(男子)'!H46</f>
        <v/>
      </c>
      <c r="E17">
        <f>'一覧表(男子)'!J46</f>
        <v>0</v>
      </c>
      <c r="F17" s="12">
        <f>'一覧表(男子)'!J47</f>
        <v>0</v>
      </c>
      <c r="G17">
        <f>'一覧表(男子)'!L46</f>
        <v>0</v>
      </c>
      <c r="H17" s="12">
        <f>'一覧表(男子)'!L47</f>
        <v>0</v>
      </c>
      <c r="I17">
        <f>'一覧表(男子)'!N46</f>
        <v>0</v>
      </c>
      <c r="J17" s="12">
        <f>'一覧表(男子)'!N47</f>
        <v>0</v>
      </c>
      <c r="L17" s="18">
        <f>'一覧表(男子)'!P46</f>
        <v>0</v>
      </c>
      <c r="M17" s="49">
        <f t="shared" si="13"/>
        <v>0</v>
      </c>
      <c r="N17" s="28" t="str">
        <f t="shared" si="0"/>
        <v/>
      </c>
      <c r="O17" s="41">
        <f t="shared" si="14"/>
        <v>0</v>
      </c>
      <c r="P17" s="43" t="str">
        <f t="shared" si="1"/>
        <v/>
      </c>
      <c r="Q17" s="41">
        <f t="shared" si="15"/>
        <v>0</v>
      </c>
      <c r="R17" s="43" t="str">
        <f t="shared" si="2"/>
        <v/>
      </c>
      <c r="S17" s="41">
        <f t="shared" si="16"/>
        <v>0</v>
      </c>
      <c r="T17" s="43" t="str">
        <f t="shared" si="3"/>
        <v/>
      </c>
      <c r="U17" s="41">
        <f t="shared" si="17"/>
        <v>0</v>
      </c>
      <c r="V17" s="43" t="str">
        <f t="shared" si="4"/>
        <v/>
      </c>
      <c r="W17" s="41">
        <f t="shared" si="18"/>
        <v>0</v>
      </c>
      <c r="X17" s="43" t="str">
        <f t="shared" si="5"/>
        <v/>
      </c>
      <c r="Y17" s="41">
        <f t="shared" si="19"/>
        <v>0</v>
      </c>
      <c r="Z17" s="46" t="str">
        <f t="shared" si="20"/>
        <v/>
      </c>
      <c r="AA17" s="18">
        <f>'一覧表(男子)'!R46</f>
        <v>0</v>
      </c>
      <c r="AB17" s="49">
        <f t="shared" si="21"/>
        <v>0</v>
      </c>
      <c r="AC17" s="28" t="str">
        <f t="shared" si="6"/>
        <v/>
      </c>
      <c r="AD17" s="19">
        <f t="shared" si="22"/>
        <v>0</v>
      </c>
      <c r="AE17" s="28" t="str">
        <f t="shared" si="7"/>
        <v/>
      </c>
      <c r="AF17" s="19">
        <f t="shared" si="23"/>
        <v>0</v>
      </c>
      <c r="AG17" s="28" t="str">
        <f t="shared" si="8"/>
        <v/>
      </c>
      <c r="AH17" s="19">
        <f t="shared" si="24"/>
        <v>0</v>
      </c>
      <c r="AI17" s="26" t="str">
        <f t="shared" si="9"/>
        <v/>
      </c>
      <c r="AJ17" s="52">
        <f t="shared" si="25"/>
        <v>0</v>
      </c>
      <c r="AK17" s="43" t="str">
        <f t="shared" si="10"/>
        <v/>
      </c>
      <c r="AL17" s="41">
        <f t="shared" si="26"/>
        <v>0</v>
      </c>
      <c r="AM17" s="43" t="str">
        <f t="shared" si="11"/>
        <v/>
      </c>
      <c r="AN17" s="41">
        <f t="shared" si="27"/>
        <v>0</v>
      </c>
      <c r="AO17" s="46" t="str">
        <f t="shared" si="12"/>
        <v/>
      </c>
    </row>
    <row r="18" spans="1:41">
      <c r="A18" s="6">
        <v>17</v>
      </c>
      <c r="B18" t="str">
        <f>'一覧表(男子)'!A48</f>
        <v/>
      </c>
      <c r="C18" t="str">
        <f>'一覧表(男子)'!C48</f>
        <v/>
      </c>
      <c r="D18" t="str">
        <f>'一覧表(男子)'!H48</f>
        <v/>
      </c>
      <c r="E18">
        <f>'一覧表(男子)'!J48</f>
        <v>0</v>
      </c>
      <c r="F18" s="12">
        <f>'一覧表(男子)'!J49</f>
        <v>0</v>
      </c>
      <c r="G18">
        <f>'一覧表(男子)'!L48</f>
        <v>0</v>
      </c>
      <c r="H18" s="12">
        <f>'一覧表(男子)'!L49</f>
        <v>0</v>
      </c>
      <c r="I18">
        <f>'一覧表(男子)'!N48</f>
        <v>0</v>
      </c>
      <c r="J18" s="12">
        <f>'一覧表(男子)'!N49</f>
        <v>0</v>
      </c>
      <c r="L18" s="18">
        <f>'一覧表(男子)'!P48</f>
        <v>0</v>
      </c>
      <c r="M18" s="49">
        <f t="shared" si="13"/>
        <v>0</v>
      </c>
      <c r="N18" s="28" t="str">
        <f t="shared" si="0"/>
        <v/>
      </c>
      <c r="O18" s="41">
        <f t="shared" si="14"/>
        <v>0</v>
      </c>
      <c r="P18" s="43" t="str">
        <f t="shared" si="1"/>
        <v/>
      </c>
      <c r="Q18" s="41">
        <f t="shared" si="15"/>
        <v>0</v>
      </c>
      <c r="R18" s="43" t="str">
        <f t="shared" si="2"/>
        <v/>
      </c>
      <c r="S18" s="41">
        <f t="shared" si="16"/>
        <v>0</v>
      </c>
      <c r="T18" s="43" t="str">
        <f t="shared" si="3"/>
        <v/>
      </c>
      <c r="U18" s="41">
        <f t="shared" si="17"/>
        <v>0</v>
      </c>
      <c r="V18" s="43" t="str">
        <f t="shared" si="4"/>
        <v/>
      </c>
      <c r="W18" s="41">
        <f t="shared" si="18"/>
        <v>0</v>
      </c>
      <c r="X18" s="43" t="str">
        <f t="shared" si="5"/>
        <v/>
      </c>
      <c r="Y18" s="41">
        <f t="shared" si="19"/>
        <v>0</v>
      </c>
      <c r="Z18" s="46" t="str">
        <f t="shared" si="20"/>
        <v/>
      </c>
      <c r="AA18" s="18">
        <f>'一覧表(男子)'!R48</f>
        <v>0</v>
      </c>
      <c r="AB18" s="49">
        <f t="shared" si="21"/>
        <v>0</v>
      </c>
      <c r="AC18" s="28" t="str">
        <f t="shared" si="6"/>
        <v/>
      </c>
      <c r="AD18" s="19">
        <f t="shared" si="22"/>
        <v>0</v>
      </c>
      <c r="AE18" s="28" t="str">
        <f t="shared" si="7"/>
        <v/>
      </c>
      <c r="AF18" s="19">
        <f t="shared" si="23"/>
        <v>0</v>
      </c>
      <c r="AG18" s="28" t="str">
        <f t="shared" si="8"/>
        <v/>
      </c>
      <c r="AH18" s="19">
        <f t="shared" si="24"/>
        <v>0</v>
      </c>
      <c r="AI18" s="26" t="str">
        <f t="shared" si="9"/>
        <v/>
      </c>
      <c r="AJ18" s="52">
        <f t="shared" si="25"/>
        <v>0</v>
      </c>
      <c r="AK18" s="43" t="str">
        <f t="shared" si="10"/>
        <v/>
      </c>
      <c r="AL18" s="41">
        <f t="shared" si="26"/>
        <v>0</v>
      </c>
      <c r="AM18" s="43" t="str">
        <f t="shared" si="11"/>
        <v/>
      </c>
      <c r="AN18" s="41">
        <f t="shared" si="27"/>
        <v>0</v>
      </c>
      <c r="AO18" s="46" t="str">
        <f t="shared" si="12"/>
        <v/>
      </c>
    </row>
    <row r="19" spans="1:41">
      <c r="A19" s="6">
        <v>18</v>
      </c>
      <c r="B19" t="str">
        <f>'一覧表(男子)'!A50</f>
        <v/>
      </c>
      <c r="C19" t="str">
        <f>'一覧表(男子)'!C50</f>
        <v/>
      </c>
      <c r="D19" t="str">
        <f>'一覧表(男子)'!H50</f>
        <v/>
      </c>
      <c r="E19">
        <f>'一覧表(男子)'!J50</f>
        <v>0</v>
      </c>
      <c r="F19" s="12">
        <f>'一覧表(男子)'!J51</f>
        <v>0</v>
      </c>
      <c r="G19">
        <f>'一覧表(男子)'!L50</f>
        <v>0</v>
      </c>
      <c r="H19" s="12">
        <f>'一覧表(男子)'!L51</f>
        <v>0</v>
      </c>
      <c r="I19">
        <f>'一覧表(男子)'!N50</f>
        <v>0</v>
      </c>
      <c r="J19" s="12">
        <f>'一覧表(男子)'!N51</f>
        <v>0</v>
      </c>
      <c r="L19" s="18">
        <f>'一覧表(男子)'!P50</f>
        <v>0</v>
      </c>
      <c r="M19" s="49">
        <f t="shared" si="13"/>
        <v>0</v>
      </c>
      <c r="N19" s="28" t="str">
        <f t="shared" si="0"/>
        <v/>
      </c>
      <c r="O19" s="41">
        <f t="shared" si="14"/>
        <v>0</v>
      </c>
      <c r="P19" s="43" t="str">
        <f t="shared" si="1"/>
        <v/>
      </c>
      <c r="Q19" s="41">
        <f t="shared" si="15"/>
        <v>0</v>
      </c>
      <c r="R19" s="43" t="str">
        <f t="shared" si="2"/>
        <v/>
      </c>
      <c r="S19" s="41">
        <f t="shared" si="16"/>
        <v>0</v>
      </c>
      <c r="T19" s="43" t="str">
        <f t="shared" si="3"/>
        <v/>
      </c>
      <c r="U19" s="41">
        <f t="shared" si="17"/>
        <v>0</v>
      </c>
      <c r="V19" s="43" t="str">
        <f t="shared" si="4"/>
        <v/>
      </c>
      <c r="W19" s="41">
        <f t="shared" si="18"/>
        <v>0</v>
      </c>
      <c r="X19" s="43" t="str">
        <f t="shared" si="5"/>
        <v/>
      </c>
      <c r="Y19" s="41">
        <f t="shared" si="19"/>
        <v>0</v>
      </c>
      <c r="Z19" s="46" t="str">
        <f t="shared" si="20"/>
        <v/>
      </c>
      <c r="AA19" s="18">
        <f>'一覧表(男子)'!R50</f>
        <v>0</v>
      </c>
      <c r="AB19" s="49">
        <f t="shared" si="21"/>
        <v>0</v>
      </c>
      <c r="AC19" s="28" t="str">
        <f t="shared" si="6"/>
        <v/>
      </c>
      <c r="AD19" s="19">
        <f t="shared" si="22"/>
        <v>0</v>
      </c>
      <c r="AE19" s="28" t="str">
        <f t="shared" si="7"/>
        <v/>
      </c>
      <c r="AF19" s="19">
        <f t="shared" si="23"/>
        <v>0</v>
      </c>
      <c r="AG19" s="28" t="str">
        <f t="shared" si="8"/>
        <v/>
      </c>
      <c r="AH19" s="19">
        <f t="shared" si="24"/>
        <v>0</v>
      </c>
      <c r="AI19" s="26" t="str">
        <f t="shared" si="9"/>
        <v/>
      </c>
      <c r="AJ19" s="52">
        <f t="shared" si="25"/>
        <v>0</v>
      </c>
      <c r="AK19" s="43" t="str">
        <f t="shared" si="10"/>
        <v/>
      </c>
      <c r="AL19" s="41">
        <f t="shared" si="26"/>
        <v>0</v>
      </c>
      <c r="AM19" s="43" t="str">
        <f t="shared" si="11"/>
        <v/>
      </c>
      <c r="AN19" s="41">
        <f t="shared" si="27"/>
        <v>0</v>
      </c>
      <c r="AO19" s="46" t="str">
        <f t="shared" si="12"/>
        <v/>
      </c>
    </row>
    <row r="20" spans="1:41">
      <c r="A20" s="6">
        <v>19</v>
      </c>
      <c r="B20" t="str">
        <f>'一覧表(男子)'!A52</f>
        <v/>
      </c>
      <c r="C20" t="str">
        <f>'一覧表(男子)'!C52</f>
        <v/>
      </c>
      <c r="D20" t="str">
        <f>'一覧表(男子)'!H52</f>
        <v/>
      </c>
      <c r="E20">
        <f>'一覧表(男子)'!J52</f>
        <v>0</v>
      </c>
      <c r="F20" s="12">
        <f>'一覧表(男子)'!J53</f>
        <v>0</v>
      </c>
      <c r="G20">
        <f>'一覧表(男子)'!L52</f>
        <v>0</v>
      </c>
      <c r="H20" s="12">
        <f>'一覧表(男子)'!L53</f>
        <v>0</v>
      </c>
      <c r="I20">
        <f>'一覧表(男子)'!N52</f>
        <v>0</v>
      </c>
      <c r="J20" s="12">
        <f>'一覧表(男子)'!N53</f>
        <v>0</v>
      </c>
      <c r="L20" s="18">
        <f>'一覧表(男子)'!P52</f>
        <v>0</v>
      </c>
      <c r="M20" s="49">
        <f t="shared" si="13"/>
        <v>0</v>
      </c>
      <c r="N20" s="28" t="str">
        <f t="shared" si="0"/>
        <v/>
      </c>
      <c r="O20" s="41">
        <f t="shared" si="14"/>
        <v>0</v>
      </c>
      <c r="P20" s="43" t="str">
        <f t="shared" si="1"/>
        <v/>
      </c>
      <c r="Q20" s="41">
        <f t="shared" si="15"/>
        <v>0</v>
      </c>
      <c r="R20" s="43" t="str">
        <f t="shared" si="2"/>
        <v/>
      </c>
      <c r="S20" s="41">
        <f t="shared" si="16"/>
        <v>0</v>
      </c>
      <c r="T20" s="43" t="str">
        <f t="shared" si="3"/>
        <v/>
      </c>
      <c r="U20" s="41">
        <f t="shared" si="17"/>
        <v>0</v>
      </c>
      <c r="V20" s="43" t="str">
        <f t="shared" si="4"/>
        <v/>
      </c>
      <c r="W20" s="41">
        <f t="shared" si="18"/>
        <v>0</v>
      </c>
      <c r="X20" s="43" t="str">
        <f t="shared" si="5"/>
        <v/>
      </c>
      <c r="Y20" s="41">
        <f t="shared" si="19"/>
        <v>0</v>
      </c>
      <c r="Z20" s="46" t="str">
        <f t="shared" si="20"/>
        <v/>
      </c>
      <c r="AA20" s="18">
        <f>'一覧表(男子)'!R52</f>
        <v>0</v>
      </c>
      <c r="AB20" s="49">
        <f t="shared" si="21"/>
        <v>0</v>
      </c>
      <c r="AC20" s="28" t="str">
        <f t="shared" si="6"/>
        <v/>
      </c>
      <c r="AD20" s="19">
        <f t="shared" si="22"/>
        <v>0</v>
      </c>
      <c r="AE20" s="28" t="str">
        <f t="shared" si="7"/>
        <v/>
      </c>
      <c r="AF20" s="19">
        <f t="shared" si="23"/>
        <v>0</v>
      </c>
      <c r="AG20" s="28" t="str">
        <f t="shared" si="8"/>
        <v/>
      </c>
      <c r="AH20" s="19">
        <f t="shared" si="24"/>
        <v>0</v>
      </c>
      <c r="AI20" s="26" t="str">
        <f t="shared" si="9"/>
        <v/>
      </c>
      <c r="AJ20" s="52">
        <f t="shared" si="25"/>
        <v>0</v>
      </c>
      <c r="AK20" s="43" t="str">
        <f t="shared" si="10"/>
        <v/>
      </c>
      <c r="AL20" s="41">
        <f t="shared" si="26"/>
        <v>0</v>
      </c>
      <c r="AM20" s="43" t="str">
        <f t="shared" si="11"/>
        <v/>
      </c>
      <c r="AN20" s="41">
        <f t="shared" si="27"/>
        <v>0</v>
      </c>
      <c r="AO20" s="46" t="str">
        <f t="shared" si="12"/>
        <v/>
      </c>
    </row>
    <row r="21" spans="1:41">
      <c r="A21" s="6">
        <v>20</v>
      </c>
      <c r="B21" t="str">
        <f>'一覧表(男子)'!A54</f>
        <v/>
      </c>
      <c r="C21" t="str">
        <f>'一覧表(男子)'!C54</f>
        <v/>
      </c>
      <c r="D21" t="str">
        <f>'一覧表(男子)'!H54</f>
        <v/>
      </c>
      <c r="E21">
        <f>'一覧表(男子)'!J54</f>
        <v>0</v>
      </c>
      <c r="F21" s="12">
        <f>'一覧表(男子)'!J55</f>
        <v>0</v>
      </c>
      <c r="G21">
        <f>'一覧表(男子)'!L54</f>
        <v>0</v>
      </c>
      <c r="H21" s="12">
        <f>'一覧表(男子)'!L55</f>
        <v>0</v>
      </c>
      <c r="I21">
        <f>'一覧表(男子)'!N54</f>
        <v>0</v>
      </c>
      <c r="J21" s="12">
        <f>'一覧表(男子)'!N55</f>
        <v>0</v>
      </c>
      <c r="L21" s="18">
        <f>'一覧表(男子)'!P54</f>
        <v>0</v>
      </c>
      <c r="M21" s="49">
        <f t="shared" si="13"/>
        <v>0</v>
      </c>
      <c r="N21" s="28" t="str">
        <f t="shared" si="0"/>
        <v/>
      </c>
      <c r="O21" s="41">
        <f t="shared" si="14"/>
        <v>0</v>
      </c>
      <c r="P21" s="43" t="str">
        <f t="shared" si="1"/>
        <v/>
      </c>
      <c r="Q21" s="41">
        <f t="shared" si="15"/>
        <v>0</v>
      </c>
      <c r="R21" s="43" t="str">
        <f t="shared" si="2"/>
        <v/>
      </c>
      <c r="S21" s="41">
        <f t="shared" si="16"/>
        <v>0</v>
      </c>
      <c r="T21" s="43" t="str">
        <f t="shared" si="3"/>
        <v/>
      </c>
      <c r="U21" s="41">
        <f t="shared" si="17"/>
        <v>0</v>
      </c>
      <c r="V21" s="43" t="str">
        <f t="shared" si="4"/>
        <v/>
      </c>
      <c r="W21" s="41">
        <f t="shared" si="18"/>
        <v>0</v>
      </c>
      <c r="X21" s="43" t="str">
        <f t="shared" si="5"/>
        <v/>
      </c>
      <c r="Y21" s="41">
        <f t="shared" si="19"/>
        <v>0</v>
      </c>
      <c r="Z21" s="46" t="str">
        <f t="shared" si="20"/>
        <v/>
      </c>
      <c r="AA21" s="18">
        <f>'一覧表(男子)'!R54</f>
        <v>0</v>
      </c>
      <c r="AB21" s="49">
        <f t="shared" si="21"/>
        <v>0</v>
      </c>
      <c r="AC21" s="28" t="str">
        <f t="shared" si="6"/>
        <v/>
      </c>
      <c r="AD21" s="19">
        <f t="shared" si="22"/>
        <v>0</v>
      </c>
      <c r="AE21" s="28" t="str">
        <f t="shared" si="7"/>
        <v/>
      </c>
      <c r="AF21" s="19">
        <f t="shared" si="23"/>
        <v>0</v>
      </c>
      <c r="AG21" s="28" t="str">
        <f t="shared" si="8"/>
        <v/>
      </c>
      <c r="AH21" s="19">
        <f t="shared" si="24"/>
        <v>0</v>
      </c>
      <c r="AI21" s="26" t="str">
        <f t="shared" si="9"/>
        <v/>
      </c>
      <c r="AJ21" s="52">
        <f t="shared" si="25"/>
        <v>0</v>
      </c>
      <c r="AK21" s="43" t="str">
        <f t="shared" si="10"/>
        <v/>
      </c>
      <c r="AL21" s="41">
        <f t="shared" si="26"/>
        <v>0</v>
      </c>
      <c r="AM21" s="43" t="str">
        <f t="shared" si="11"/>
        <v/>
      </c>
      <c r="AN21" s="41">
        <f t="shared" si="27"/>
        <v>0</v>
      </c>
      <c r="AO21" s="46" t="str">
        <f t="shared" si="12"/>
        <v/>
      </c>
    </row>
    <row r="22" spans="1:41">
      <c r="A22" s="6">
        <v>21</v>
      </c>
      <c r="B22" t="str">
        <f>'一覧表(男子)'!A56</f>
        <v/>
      </c>
      <c r="C22" t="str">
        <f>'一覧表(男子)'!C56</f>
        <v/>
      </c>
      <c r="D22" t="str">
        <f>'一覧表(男子)'!H56</f>
        <v/>
      </c>
      <c r="E22">
        <f>'一覧表(男子)'!J56</f>
        <v>0</v>
      </c>
      <c r="F22" s="12">
        <f>'一覧表(男子)'!J57</f>
        <v>0</v>
      </c>
      <c r="G22">
        <f>'一覧表(男子)'!L56</f>
        <v>0</v>
      </c>
      <c r="H22" s="12">
        <f>'一覧表(男子)'!L57</f>
        <v>0</v>
      </c>
      <c r="I22">
        <f>'一覧表(男子)'!N56</f>
        <v>0</v>
      </c>
      <c r="J22" s="12">
        <f>'一覧表(男子)'!N57</f>
        <v>0</v>
      </c>
      <c r="L22" s="18">
        <f>'一覧表(男子)'!P56</f>
        <v>0</v>
      </c>
      <c r="M22" s="49">
        <f t="shared" si="13"/>
        <v>0</v>
      </c>
      <c r="N22" s="28" t="str">
        <f t="shared" si="0"/>
        <v/>
      </c>
      <c r="O22" s="41">
        <f t="shared" si="14"/>
        <v>0</v>
      </c>
      <c r="P22" s="43" t="str">
        <f t="shared" si="1"/>
        <v/>
      </c>
      <c r="Q22" s="41">
        <f t="shared" si="15"/>
        <v>0</v>
      </c>
      <c r="R22" s="43" t="str">
        <f t="shared" si="2"/>
        <v/>
      </c>
      <c r="S22" s="41">
        <f t="shared" si="16"/>
        <v>0</v>
      </c>
      <c r="T22" s="43" t="str">
        <f t="shared" si="3"/>
        <v/>
      </c>
      <c r="U22" s="41">
        <f t="shared" si="17"/>
        <v>0</v>
      </c>
      <c r="V22" s="43" t="str">
        <f t="shared" si="4"/>
        <v/>
      </c>
      <c r="W22" s="41">
        <f t="shared" si="18"/>
        <v>0</v>
      </c>
      <c r="X22" s="43" t="str">
        <f t="shared" si="5"/>
        <v/>
      </c>
      <c r="Y22" s="41">
        <f t="shared" si="19"/>
        <v>0</v>
      </c>
      <c r="Z22" s="46" t="str">
        <f t="shared" si="20"/>
        <v/>
      </c>
      <c r="AA22" s="18">
        <f>'一覧表(男子)'!R56</f>
        <v>0</v>
      </c>
      <c r="AB22" s="49">
        <f t="shared" si="21"/>
        <v>0</v>
      </c>
      <c r="AC22" s="28" t="str">
        <f t="shared" si="6"/>
        <v/>
      </c>
      <c r="AD22" s="19">
        <f t="shared" si="22"/>
        <v>0</v>
      </c>
      <c r="AE22" s="28" t="str">
        <f t="shared" si="7"/>
        <v/>
      </c>
      <c r="AF22" s="19">
        <f t="shared" si="23"/>
        <v>0</v>
      </c>
      <c r="AG22" s="28" t="str">
        <f t="shared" si="8"/>
        <v/>
      </c>
      <c r="AH22" s="19">
        <f t="shared" si="24"/>
        <v>0</v>
      </c>
      <c r="AI22" s="26" t="str">
        <f t="shared" si="9"/>
        <v/>
      </c>
      <c r="AJ22" s="52">
        <f t="shared" si="25"/>
        <v>0</v>
      </c>
      <c r="AK22" s="43" t="str">
        <f t="shared" si="10"/>
        <v/>
      </c>
      <c r="AL22" s="41">
        <f t="shared" si="26"/>
        <v>0</v>
      </c>
      <c r="AM22" s="43" t="str">
        <f t="shared" si="11"/>
        <v/>
      </c>
      <c r="AN22" s="41">
        <f t="shared" si="27"/>
        <v>0</v>
      </c>
      <c r="AO22" s="46" t="str">
        <f t="shared" si="12"/>
        <v/>
      </c>
    </row>
    <row r="23" spans="1:41">
      <c r="A23" s="6">
        <v>22</v>
      </c>
      <c r="B23" t="str">
        <f>'一覧表(男子)'!A58</f>
        <v/>
      </c>
      <c r="C23" t="str">
        <f>'一覧表(男子)'!C58</f>
        <v/>
      </c>
      <c r="D23" t="str">
        <f>'一覧表(男子)'!H58</f>
        <v/>
      </c>
      <c r="E23">
        <f>'一覧表(男子)'!J58</f>
        <v>0</v>
      </c>
      <c r="F23" s="12">
        <f>'一覧表(男子)'!J59</f>
        <v>0</v>
      </c>
      <c r="G23">
        <f>'一覧表(男子)'!L58</f>
        <v>0</v>
      </c>
      <c r="H23" s="12">
        <f>'一覧表(男子)'!L59</f>
        <v>0</v>
      </c>
      <c r="I23">
        <f>'一覧表(男子)'!N58</f>
        <v>0</v>
      </c>
      <c r="J23" s="12">
        <f>'一覧表(男子)'!N59</f>
        <v>0</v>
      </c>
      <c r="L23" s="18">
        <f>'一覧表(男子)'!P58</f>
        <v>0</v>
      </c>
      <c r="M23" s="49">
        <f t="shared" si="13"/>
        <v>0</v>
      </c>
      <c r="N23" s="28" t="str">
        <f t="shared" si="0"/>
        <v/>
      </c>
      <c r="O23" s="41">
        <f t="shared" si="14"/>
        <v>0</v>
      </c>
      <c r="P23" s="43" t="str">
        <f t="shared" si="1"/>
        <v/>
      </c>
      <c r="Q23" s="41">
        <f t="shared" si="15"/>
        <v>0</v>
      </c>
      <c r="R23" s="43" t="str">
        <f t="shared" si="2"/>
        <v/>
      </c>
      <c r="S23" s="41">
        <f t="shared" si="16"/>
        <v>0</v>
      </c>
      <c r="T23" s="43" t="str">
        <f t="shared" si="3"/>
        <v/>
      </c>
      <c r="U23" s="41">
        <f t="shared" si="17"/>
        <v>0</v>
      </c>
      <c r="V23" s="43" t="str">
        <f t="shared" si="4"/>
        <v/>
      </c>
      <c r="W23" s="41">
        <f t="shared" si="18"/>
        <v>0</v>
      </c>
      <c r="X23" s="43" t="str">
        <f t="shared" si="5"/>
        <v/>
      </c>
      <c r="Y23" s="41">
        <f t="shared" si="19"/>
        <v>0</v>
      </c>
      <c r="Z23" s="46" t="str">
        <f t="shared" si="20"/>
        <v/>
      </c>
      <c r="AA23" s="18">
        <f>'一覧表(男子)'!R58</f>
        <v>0</v>
      </c>
      <c r="AB23" s="49">
        <f t="shared" si="21"/>
        <v>0</v>
      </c>
      <c r="AC23" s="28" t="str">
        <f t="shared" si="6"/>
        <v/>
      </c>
      <c r="AD23" s="19">
        <f t="shared" si="22"/>
        <v>0</v>
      </c>
      <c r="AE23" s="28" t="str">
        <f t="shared" si="7"/>
        <v/>
      </c>
      <c r="AF23" s="19">
        <f t="shared" si="23"/>
        <v>0</v>
      </c>
      <c r="AG23" s="28" t="str">
        <f t="shared" si="8"/>
        <v/>
      </c>
      <c r="AH23" s="19">
        <f t="shared" si="24"/>
        <v>0</v>
      </c>
      <c r="AI23" s="26" t="str">
        <f t="shared" si="9"/>
        <v/>
      </c>
      <c r="AJ23" s="52">
        <f t="shared" si="25"/>
        <v>0</v>
      </c>
      <c r="AK23" s="43" t="str">
        <f t="shared" si="10"/>
        <v/>
      </c>
      <c r="AL23" s="41">
        <f t="shared" si="26"/>
        <v>0</v>
      </c>
      <c r="AM23" s="43" t="str">
        <f t="shared" si="11"/>
        <v/>
      </c>
      <c r="AN23" s="41">
        <f t="shared" si="27"/>
        <v>0</v>
      </c>
      <c r="AO23" s="46" t="str">
        <f t="shared" si="12"/>
        <v/>
      </c>
    </row>
    <row r="24" spans="1:41">
      <c r="A24" s="6">
        <v>23</v>
      </c>
      <c r="B24" t="str">
        <f>'一覧表(男子)'!A60</f>
        <v/>
      </c>
      <c r="C24" t="str">
        <f>'一覧表(男子)'!C60</f>
        <v/>
      </c>
      <c r="D24" t="str">
        <f>'一覧表(男子)'!H60</f>
        <v/>
      </c>
      <c r="E24">
        <f>'一覧表(男子)'!J60</f>
        <v>0</v>
      </c>
      <c r="F24" s="12">
        <f>'一覧表(男子)'!J61</f>
        <v>0</v>
      </c>
      <c r="G24">
        <f>'一覧表(男子)'!L60</f>
        <v>0</v>
      </c>
      <c r="H24" s="12">
        <f>'一覧表(男子)'!L61</f>
        <v>0</v>
      </c>
      <c r="I24">
        <f>'一覧表(男子)'!N60</f>
        <v>0</v>
      </c>
      <c r="J24" s="12">
        <f>'一覧表(男子)'!N61</f>
        <v>0</v>
      </c>
      <c r="L24" s="18">
        <f>'一覧表(男子)'!P60</f>
        <v>0</v>
      </c>
      <c r="M24" s="49">
        <f t="shared" si="13"/>
        <v>0</v>
      </c>
      <c r="N24" s="28" t="str">
        <f t="shared" si="0"/>
        <v/>
      </c>
      <c r="O24" s="41">
        <f t="shared" si="14"/>
        <v>0</v>
      </c>
      <c r="P24" s="43" t="str">
        <f t="shared" si="1"/>
        <v/>
      </c>
      <c r="Q24" s="41">
        <f t="shared" si="15"/>
        <v>0</v>
      </c>
      <c r="R24" s="43" t="str">
        <f t="shared" si="2"/>
        <v/>
      </c>
      <c r="S24" s="41">
        <f t="shared" si="16"/>
        <v>0</v>
      </c>
      <c r="T24" s="43" t="str">
        <f t="shared" si="3"/>
        <v/>
      </c>
      <c r="U24" s="41">
        <f t="shared" si="17"/>
        <v>0</v>
      </c>
      <c r="V24" s="43" t="str">
        <f t="shared" si="4"/>
        <v/>
      </c>
      <c r="W24" s="41">
        <f t="shared" si="18"/>
        <v>0</v>
      </c>
      <c r="X24" s="43" t="str">
        <f t="shared" si="5"/>
        <v/>
      </c>
      <c r="Y24" s="41">
        <f t="shared" si="19"/>
        <v>0</v>
      </c>
      <c r="Z24" s="46" t="str">
        <f t="shared" si="20"/>
        <v/>
      </c>
      <c r="AA24" s="18">
        <f>'一覧表(男子)'!R60</f>
        <v>0</v>
      </c>
      <c r="AB24" s="49">
        <f t="shared" si="21"/>
        <v>0</v>
      </c>
      <c r="AC24" s="28" t="str">
        <f t="shared" si="6"/>
        <v/>
      </c>
      <c r="AD24" s="19">
        <f t="shared" si="22"/>
        <v>0</v>
      </c>
      <c r="AE24" s="28" t="str">
        <f t="shared" si="7"/>
        <v/>
      </c>
      <c r="AF24" s="19">
        <f t="shared" si="23"/>
        <v>0</v>
      </c>
      <c r="AG24" s="28" t="str">
        <f t="shared" si="8"/>
        <v/>
      </c>
      <c r="AH24" s="19">
        <f t="shared" si="24"/>
        <v>0</v>
      </c>
      <c r="AI24" s="26" t="str">
        <f t="shared" si="9"/>
        <v/>
      </c>
      <c r="AJ24" s="52">
        <f t="shared" si="25"/>
        <v>0</v>
      </c>
      <c r="AK24" s="43" t="str">
        <f t="shared" si="10"/>
        <v/>
      </c>
      <c r="AL24" s="41">
        <f t="shared" si="26"/>
        <v>0</v>
      </c>
      <c r="AM24" s="43" t="str">
        <f t="shared" si="11"/>
        <v/>
      </c>
      <c r="AN24" s="41">
        <f t="shared" si="27"/>
        <v>0</v>
      </c>
      <c r="AO24" s="46" t="str">
        <f t="shared" si="12"/>
        <v/>
      </c>
    </row>
    <row r="25" spans="1:41">
      <c r="A25" s="6">
        <v>24</v>
      </c>
      <c r="B25" t="str">
        <f>'一覧表(男子)'!A62</f>
        <v/>
      </c>
      <c r="C25" t="str">
        <f>'一覧表(男子)'!C62</f>
        <v/>
      </c>
      <c r="D25" t="str">
        <f>'一覧表(男子)'!H62</f>
        <v/>
      </c>
      <c r="E25">
        <f>'一覧表(男子)'!J62</f>
        <v>0</v>
      </c>
      <c r="F25" s="12">
        <f>'一覧表(男子)'!J63</f>
        <v>0</v>
      </c>
      <c r="G25">
        <f>'一覧表(男子)'!L62</f>
        <v>0</v>
      </c>
      <c r="H25" s="12">
        <f>'一覧表(男子)'!L63</f>
        <v>0</v>
      </c>
      <c r="I25">
        <f>'一覧表(男子)'!N62</f>
        <v>0</v>
      </c>
      <c r="J25" s="12">
        <f>'一覧表(男子)'!N63</f>
        <v>0</v>
      </c>
      <c r="L25" s="18">
        <f>'一覧表(男子)'!P62</f>
        <v>0</v>
      </c>
      <c r="M25" s="49">
        <f t="shared" si="13"/>
        <v>0</v>
      </c>
      <c r="N25" s="28" t="str">
        <f t="shared" si="0"/>
        <v/>
      </c>
      <c r="O25" s="41">
        <f t="shared" si="14"/>
        <v>0</v>
      </c>
      <c r="P25" s="43" t="str">
        <f t="shared" si="1"/>
        <v/>
      </c>
      <c r="Q25" s="41">
        <f t="shared" si="15"/>
        <v>0</v>
      </c>
      <c r="R25" s="43" t="str">
        <f t="shared" si="2"/>
        <v/>
      </c>
      <c r="S25" s="41">
        <f t="shared" si="16"/>
        <v>0</v>
      </c>
      <c r="T25" s="43" t="str">
        <f t="shared" si="3"/>
        <v/>
      </c>
      <c r="U25" s="41">
        <f t="shared" si="17"/>
        <v>0</v>
      </c>
      <c r="V25" s="43" t="str">
        <f t="shared" si="4"/>
        <v/>
      </c>
      <c r="W25" s="41">
        <f t="shared" si="18"/>
        <v>0</v>
      </c>
      <c r="X25" s="43" t="str">
        <f t="shared" si="5"/>
        <v/>
      </c>
      <c r="Y25" s="41">
        <f t="shared" si="19"/>
        <v>0</v>
      </c>
      <c r="Z25" s="46" t="str">
        <f t="shared" si="20"/>
        <v/>
      </c>
      <c r="AA25" s="18">
        <f>'一覧表(男子)'!R62</f>
        <v>0</v>
      </c>
      <c r="AB25" s="49">
        <f t="shared" si="21"/>
        <v>0</v>
      </c>
      <c r="AC25" s="28" t="str">
        <f t="shared" si="6"/>
        <v/>
      </c>
      <c r="AD25" s="19">
        <f t="shared" si="22"/>
        <v>0</v>
      </c>
      <c r="AE25" s="28" t="str">
        <f t="shared" si="7"/>
        <v/>
      </c>
      <c r="AF25" s="19">
        <f t="shared" si="23"/>
        <v>0</v>
      </c>
      <c r="AG25" s="28" t="str">
        <f t="shared" si="8"/>
        <v/>
      </c>
      <c r="AH25" s="19">
        <f t="shared" si="24"/>
        <v>0</v>
      </c>
      <c r="AI25" s="26" t="str">
        <f t="shared" si="9"/>
        <v/>
      </c>
      <c r="AJ25" s="52">
        <f t="shared" si="25"/>
        <v>0</v>
      </c>
      <c r="AK25" s="43" t="str">
        <f t="shared" si="10"/>
        <v/>
      </c>
      <c r="AL25" s="41">
        <f t="shared" si="26"/>
        <v>0</v>
      </c>
      <c r="AM25" s="43" t="str">
        <f t="shared" si="11"/>
        <v/>
      </c>
      <c r="AN25" s="41">
        <f t="shared" si="27"/>
        <v>0</v>
      </c>
      <c r="AO25" s="46" t="str">
        <f t="shared" si="12"/>
        <v/>
      </c>
    </row>
    <row r="26" spans="1:41">
      <c r="A26" s="6">
        <v>25</v>
      </c>
      <c r="B26" t="str">
        <f>'一覧表(男子)'!A64</f>
        <v/>
      </c>
      <c r="C26" t="str">
        <f>'一覧表(男子)'!C64</f>
        <v/>
      </c>
      <c r="D26" t="str">
        <f>'一覧表(男子)'!H64</f>
        <v/>
      </c>
      <c r="E26">
        <f>'一覧表(男子)'!J64</f>
        <v>0</v>
      </c>
      <c r="F26" s="12">
        <f>'一覧表(男子)'!J65</f>
        <v>0</v>
      </c>
      <c r="G26">
        <f>'一覧表(男子)'!L64</f>
        <v>0</v>
      </c>
      <c r="H26" s="12">
        <f>'一覧表(男子)'!L65</f>
        <v>0</v>
      </c>
      <c r="I26">
        <f>'一覧表(男子)'!N64</f>
        <v>0</v>
      </c>
      <c r="J26" s="12">
        <f>'一覧表(男子)'!N65</f>
        <v>0</v>
      </c>
      <c r="L26" s="18">
        <f>'一覧表(男子)'!P64</f>
        <v>0</v>
      </c>
      <c r="M26" s="49">
        <f t="shared" si="13"/>
        <v>0</v>
      </c>
      <c r="N26" s="28" t="str">
        <f t="shared" si="0"/>
        <v/>
      </c>
      <c r="O26" s="41">
        <f t="shared" si="14"/>
        <v>0</v>
      </c>
      <c r="P26" s="43" t="str">
        <f t="shared" si="1"/>
        <v/>
      </c>
      <c r="Q26" s="41">
        <f t="shared" si="15"/>
        <v>0</v>
      </c>
      <c r="R26" s="43" t="str">
        <f t="shared" si="2"/>
        <v/>
      </c>
      <c r="S26" s="41">
        <f t="shared" si="16"/>
        <v>0</v>
      </c>
      <c r="T26" s="43" t="str">
        <f t="shared" si="3"/>
        <v/>
      </c>
      <c r="U26" s="41">
        <f t="shared" si="17"/>
        <v>0</v>
      </c>
      <c r="V26" s="43" t="str">
        <f t="shared" si="4"/>
        <v/>
      </c>
      <c r="W26" s="41">
        <f t="shared" si="18"/>
        <v>0</v>
      </c>
      <c r="X26" s="43" t="str">
        <f t="shared" si="5"/>
        <v/>
      </c>
      <c r="Y26" s="41">
        <f t="shared" si="19"/>
        <v>0</v>
      </c>
      <c r="Z26" s="46" t="str">
        <f t="shared" si="20"/>
        <v/>
      </c>
      <c r="AA26" s="18">
        <f>'一覧表(男子)'!R64</f>
        <v>0</v>
      </c>
      <c r="AB26" s="49">
        <f t="shared" si="21"/>
        <v>0</v>
      </c>
      <c r="AC26" s="28" t="str">
        <f t="shared" si="6"/>
        <v/>
      </c>
      <c r="AD26" s="19">
        <f t="shared" si="22"/>
        <v>0</v>
      </c>
      <c r="AE26" s="28" t="str">
        <f t="shared" si="7"/>
        <v/>
      </c>
      <c r="AF26" s="19">
        <f t="shared" si="23"/>
        <v>0</v>
      </c>
      <c r="AG26" s="28" t="str">
        <f t="shared" si="8"/>
        <v/>
      </c>
      <c r="AH26" s="19">
        <f t="shared" si="24"/>
        <v>0</v>
      </c>
      <c r="AI26" s="26" t="str">
        <f t="shared" si="9"/>
        <v/>
      </c>
      <c r="AJ26" s="52">
        <f t="shared" si="25"/>
        <v>0</v>
      </c>
      <c r="AK26" s="43" t="str">
        <f t="shared" si="10"/>
        <v/>
      </c>
      <c r="AL26" s="41">
        <f t="shared" si="26"/>
        <v>0</v>
      </c>
      <c r="AM26" s="43" t="str">
        <f t="shared" si="11"/>
        <v/>
      </c>
      <c r="AN26" s="41">
        <f t="shared" si="27"/>
        <v>0</v>
      </c>
      <c r="AO26" s="46" t="str">
        <f t="shared" si="12"/>
        <v/>
      </c>
    </row>
    <row r="27" spans="1:41">
      <c r="A27" s="6">
        <v>26</v>
      </c>
      <c r="B27" t="str">
        <f>'一覧表(男子)'!A66</f>
        <v/>
      </c>
      <c r="C27" t="str">
        <f>'一覧表(男子)'!C66</f>
        <v/>
      </c>
      <c r="D27" t="str">
        <f>'一覧表(男子)'!H66</f>
        <v/>
      </c>
      <c r="E27">
        <f>'一覧表(男子)'!J66</f>
        <v>0</v>
      </c>
      <c r="F27" s="12">
        <f>'一覧表(男子)'!J67</f>
        <v>0</v>
      </c>
      <c r="G27">
        <f>'一覧表(男子)'!L66</f>
        <v>0</v>
      </c>
      <c r="H27" s="12">
        <f>'一覧表(男子)'!L67</f>
        <v>0</v>
      </c>
      <c r="I27">
        <f>'一覧表(男子)'!N66</f>
        <v>0</v>
      </c>
      <c r="J27" s="12">
        <f>'一覧表(男子)'!N67</f>
        <v>0</v>
      </c>
      <c r="L27" s="18">
        <f>'一覧表(男子)'!P66</f>
        <v>0</v>
      </c>
      <c r="M27" s="49">
        <f t="shared" si="13"/>
        <v>0</v>
      </c>
      <c r="N27" s="28" t="str">
        <f t="shared" si="0"/>
        <v/>
      </c>
      <c r="O27" s="41">
        <f t="shared" si="14"/>
        <v>0</v>
      </c>
      <c r="P27" s="43" t="str">
        <f t="shared" si="1"/>
        <v/>
      </c>
      <c r="Q27" s="41">
        <f t="shared" si="15"/>
        <v>0</v>
      </c>
      <c r="R27" s="43" t="str">
        <f t="shared" si="2"/>
        <v/>
      </c>
      <c r="S27" s="41">
        <f t="shared" si="16"/>
        <v>0</v>
      </c>
      <c r="T27" s="43" t="str">
        <f t="shared" si="3"/>
        <v/>
      </c>
      <c r="U27" s="41">
        <f t="shared" si="17"/>
        <v>0</v>
      </c>
      <c r="V27" s="43" t="str">
        <f t="shared" si="4"/>
        <v/>
      </c>
      <c r="W27" s="41">
        <f t="shared" si="18"/>
        <v>0</v>
      </c>
      <c r="X27" s="43" t="str">
        <f t="shared" si="5"/>
        <v/>
      </c>
      <c r="Y27" s="41">
        <f t="shared" si="19"/>
        <v>0</v>
      </c>
      <c r="Z27" s="46" t="str">
        <f t="shared" si="20"/>
        <v/>
      </c>
      <c r="AA27" s="18">
        <f>'一覧表(男子)'!R66</f>
        <v>0</v>
      </c>
      <c r="AB27" s="49">
        <f t="shared" si="21"/>
        <v>0</v>
      </c>
      <c r="AC27" s="28" t="str">
        <f t="shared" si="6"/>
        <v/>
      </c>
      <c r="AD27" s="19">
        <f t="shared" si="22"/>
        <v>0</v>
      </c>
      <c r="AE27" s="28" t="str">
        <f t="shared" si="7"/>
        <v/>
      </c>
      <c r="AF27" s="19">
        <f t="shared" si="23"/>
        <v>0</v>
      </c>
      <c r="AG27" s="28" t="str">
        <f t="shared" si="8"/>
        <v/>
      </c>
      <c r="AH27" s="19">
        <f t="shared" si="24"/>
        <v>0</v>
      </c>
      <c r="AI27" s="26" t="str">
        <f t="shared" si="9"/>
        <v/>
      </c>
      <c r="AJ27" s="52">
        <f t="shared" si="25"/>
        <v>0</v>
      </c>
      <c r="AK27" s="43" t="str">
        <f t="shared" si="10"/>
        <v/>
      </c>
      <c r="AL27" s="41">
        <f t="shared" si="26"/>
        <v>0</v>
      </c>
      <c r="AM27" s="43" t="str">
        <f t="shared" si="11"/>
        <v/>
      </c>
      <c r="AN27" s="41">
        <f t="shared" si="27"/>
        <v>0</v>
      </c>
      <c r="AO27" s="46" t="str">
        <f t="shared" si="12"/>
        <v/>
      </c>
    </row>
    <row r="28" spans="1:41">
      <c r="A28" s="6">
        <v>27</v>
      </c>
      <c r="B28" t="str">
        <f>'一覧表(男子)'!A68</f>
        <v/>
      </c>
      <c r="C28" t="str">
        <f>'一覧表(男子)'!C68</f>
        <v/>
      </c>
      <c r="D28" t="str">
        <f>'一覧表(男子)'!H68</f>
        <v/>
      </c>
      <c r="E28">
        <f>'一覧表(男子)'!J68</f>
        <v>0</v>
      </c>
      <c r="F28" s="12">
        <f>'一覧表(男子)'!J69</f>
        <v>0</v>
      </c>
      <c r="G28">
        <f>'一覧表(男子)'!L68</f>
        <v>0</v>
      </c>
      <c r="H28" s="12">
        <f>'一覧表(男子)'!L69</f>
        <v>0</v>
      </c>
      <c r="I28">
        <f>'一覧表(男子)'!N68</f>
        <v>0</v>
      </c>
      <c r="J28" s="12">
        <f>'一覧表(男子)'!N69</f>
        <v>0</v>
      </c>
      <c r="L28" s="18">
        <f>'一覧表(男子)'!P68</f>
        <v>0</v>
      </c>
      <c r="M28" s="49">
        <f t="shared" si="13"/>
        <v>0</v>
      </c>
      <c r="N28" s="28" t="str">
        <f t="shared" si="0"/>
        <v/>
      </c>
      <c r="O28" s="41">
        <f t="shared" si="14"/>
        <v>0</v>
      </c>
      <c r="P28" s="43" t="str">
        <f t="shared" si="1"/>
        <v/>
      </c>
      <c r="Q28" s="41">
        <f t="shared" si="15"/>
        <v>0</v>
      </c>
      <c r="R28" s="43" t="str">
        <f t="shared" si="2"/>
        <v/>
      </c>
      <c r="S28" s="41">
        <f t="shared" si="16"/>
        <v>0</v>
      </c>
      <c r="T28" s="43" t="str">
        <f t="shared" si="3"/>
        <v/>
      </c>
      <c r="U28" s="41">
        <f t="shared" si="17"/>
        <v>0</v>
      </c>
      <c r="V28" s="43" t="str">
        <f t="shared" si="4"/>
        <v/>
      </c>
      <c r="W28" s="41">
        <f t="shared" si="18"/>
        <v>0</v>
      </c>
      <c r="X28" s="43" t="str">
        <f t="shared" si="5"/>
        <v/>
      </c>
      <c r="Y28" s="41">
        <f t="shared" si="19"/>
        <v>0</v>
      </c>
      <c r="Z28" s="46" t="str">
        <f t="shared" si="20"/>
        <v/>
      </c>
      <c r="AA28" s="18">
        <f>'一覧表(男子)'!R68</f>
        <v>0</v>
      </c>
      <c r="AB28" s="49">
        <f t="shared" si="21"/>
        <v>0</v>
      </c>
      <c r="AC28" s="28" t="str">
        <f t="shared" si="6"/>
        <v/>
      </c>
      <c r="AD28" s="19">
        <f t="shared" si="22"/>
        <v>0</v>
      </c>
      <c r="AE28" s="28" t="str">
        <f t="shared" si="7"/>
        <v/>
      </c>
      <c r="AF28" s="19">
        <f t="shared" si="23"/>
        <v>0</v>
      </c>
      <c r="AG28" s="28" t="str">
        <f t="shared" si="8"/>
        <v/>
      </c>
      <c r="AH28" s="19">
        <f t="shared" si="24"/>
        <v>0</v>
      </c>
      <c r="AI28" s="26" t="str">
        <f t="shared" si="9"/>
        <v/>
      </c>
      <c r="AJ28" s="52">
        <f t="shared" si="25"/>
        <v>0</v>
      </c>
      <c r="AK28" s="43" t="str">
        <f t="shared" si="10"/>
        <v/>
      </c>
      <c r="AL28" s="41">
        <f t="shared" si="26"/>
        <v>0</v>
      </c>
      <c r="AM28" s="43" t="str">
        <f t="shared" si="11"/>
        <v/>
      </c>
      <c r="AN28" s="41">
        <f t="shared" si="27"/>
        <v>0</v>
      </c>
      <c r="AO28" s="46" t="str">
        <f t="shared" si="12"/>
        <v/>
      </c>
    </row>
    <row r="29" spans="1:41">
      <c r="A29" s="6">
        <v>28</v>
      </c>
      <c r="B29" t="str">
        <f>'一覧表(男子)'!A70</f>
        <v/>
      </c>
      <c r="C29" t="str">
        <f>'一覧表(男子)'!C70</f>
        <v/>
      </c>
      <c r="D29" t="str">
        <f>'一覧表(男子)'!H70</f>
        <v/>
      </c>
      <c r="E29">
        <f>'一覧表(男子)'!J70</f>
        <v>0</v>
      </c>
      <c r="F29" s="12">
        <f>'一覧表(男子)'!J71</f>
        <v>0</v>
      </c>
      <c r="G29">
        <f>'一覧表(男子)'!L70</f>
        <v>0</v>
      </c>
      <c r="H29" s="12">
        <f>'一覧表(男子)'!L71</f>
        <v>0</v>
      </c>
      <c r="I29">
        <f>'一覧表(男子)'!N70</f>
        <v>0</v>
      </c>
      <c r="J29" s="12">
        <f>'一覧表(男子)'!N71</f>
        <v>0</v>
      </c>
      <c r="L29" s="18">
        <f>'一覧表(男子)'!P70</f>
        <v>0</v>
      </c>
      <c r="M29" s="49">
        <f t="shared" si="13"/>
        <v>0</v>
      </c>
      <c r="N29" s="28" t="str">
        <f t="shared" si="0"/>
        <v/>
      </c>
      <c r="O29" s="41">
        <f t="shared" si="14"/>
        <v>0</v>
      </c>
      <c r="P29" s="43" t="str">
        <f t="shared" si="1"/>
        <v/>
      </c>
      <c r="Q29" s="41">
        <f t="shared" si="15"/>
        <v>0</v>
      </c>
      <c r="R29" s="43" t="str">
        <f t="shared" si="2"/>
        <v/>
      </c>
      <c r="S29" s="41">
        <f t="shared" si="16"/>
        <v>0</v>
      </c>
      <c r="T29" s="43" t="str">
        <f t="shared" si="3"/>
        <v/>
      </c>
      <c r="U29" s="41">
        <f t="shared" si="17"/>
        <v>0</v>
      </c>
      <c r="V29" s="43" t="str">
        <f t="shared" si="4"/>
        <v/>
      </c>
      <c r="W29" s="41">
        <f t="shared" si="18"/>
        <v>0</v>
      </c>
      <c r="X29" s="43" t="str">
        <f t="shared" si="5"/>
        <v/>
      </c>
      <c r="Y29" s="41">
        <f t="shared" si="19"/>
        <v>0</v>
      </c>
      <c r="Z29" s="46" t="str">
        <f t="shared" si="20"/>
        <v/>
      </c>
      <c r="AA29" s="18">
        <f>'一覧表(男子)'!R70</f>
        <v>0</v>
      </c>
      <c r="AB29" s="49">
        <f t="shared" si="21"/>
        <v>0</v>
      </c>
      <c r="AC29" s="28" t="str">
        <f t="shared" si="6"/>
        <v/>
      </c>
      <c r="AD29" s="19">
        <f t="shared" si="22"/>
        <v>0</v>
      </c>
      <c r="AE29" s="28" t="str">
        <f t="shared" si="7"/>
        <v/>
      </c>
      <c r="AF29" s="19">
        <f t="shared" si="23"/>
        <v>0</v>
      </c>
      <c r="AG29" s="28" t="str">
        <f t="shared" si="8"/>
        <v/>
      </c>
      <c r="AH29" s="19">
        <f t="shared" si="24"/>
        <v>0</v>
      </c>
      <c r="AI29" s="26" t="str">
        <f t="shared" si="9"/>
        <v/>
      </c>
      <c r="AJ29" s="52">
        <f t="shared" si="25"/>
        <v>0</v>
      </c>
      <c r="AK29" s="43" t="str">
        <f t="shared" si="10"/>
        <v/>
      </c>
      <c r="AL29" s="41">
        <f t="shared" si="26"/>
        <v>0</v>
      </c>
      <c r="AM29" s="43" t="str">
        <f t="shared" si="11"/>
        <v/>
      </c>
      <c r="AN29" s="41">
        <f t="shared" si="27"/>
        <v>0</v>
      </c>
      <c r="AO29" s="46" t="str">
        <f t="shared" si="12"/>
        <v/>
      </c>
    </row>
    <row r="30" spans="1:41">
      <c r="A30" s="6">
        <v>29</v>
      </c>
      <c r="B30" t="str">
        <f>'一覧表(男子)'!A72</f>
        <v/>
      </c>
      <c r="C30" t="str">
        <f>'一覧表(男子)'!C72</f>
        <v/>
      </c>
      <c r="D30" t="str">
        <f>'一覧表(男子)'!H72</f>
        <v/>
      </c>
      <c r="E30">
        <f>'一覧表(男子)'!J72</f>
        <v>0</v>
      </c>
      <c r="F30" s="12">
        <f>'一覧表(男子)'!J73</f>
        <v>0</v>
      </c>
      <c r="G30">
        <f>'一覧表(男子)'!L72</f>
        <v>0</v>
      </c>
      <c r="H30" s="12">
        <f>'一覧表(男子)'!L73</f>
        <v>0</v>
      </c>
      <c r="I30">
        <f>'一覧表(男子)'!N72</f>
        <v>0</v>
      </c>
      <c r="J30" s="12">
        <f>'一覧表(男子)'!N73</f>
        <v>0</v>
      </c>
      <c r="L30" s="18">
        <f>'一覧表(男子)'!P72</f>
        <v>0</v>
      </c>
      <c r="M30" s="49">
        <f t="shared" si="13"/>
        <v>0</v>
      </c>
      <c r="N30" s="28" t="str">
        <f t="shared" si="0"/>
        <v/>
      </c>
      <c r="O30" s="41">
        <f t="shared" si="14"/>
        <v>0</v>
      </c>
      <c r="P30" s="43" t="str">
        <f t="shared" si="1"/>
        <v/>
      </c>
      <c r="Q30" s="41">
        <f t="shared" si="15"/>
        <v>0</v>
      </c>
      <c r="R30" s="43" t="str">
        <f t="shared" si="2"/>
        <v/>
      </c>
      <c r="S30" s="41">
        <f t="shared" si="16"/>
        <v>0</v>
      </c>
      <c r="T30" s="43" t="str">
        <f t="shared" si="3"/>
        <v/>
      </c>
      <c r="U30" s="41">
        <f t="shared" si="17"/>
        <v>0</v>
      </c>
      <c r="V30" s="43" t="str">
        <f t="shared" si="4"/>
        <v/>
      </c>
      <c r="W30" s="41">
        <f t="shared" si="18"/>
        <v>0</v>
      </c>
      <c r="X30" s="43" t="str">
        <f t="shared" si="5"/>
        <v/>
      </c>
      <c r="Y30" s="41">
        <f t="shared" si="19"/>
        <v>0</v>
      </c>
      <c r="Z30" s="46" t="str">
        <f t="shared" si="20"/>
        <v/>
      </c>
      <c r="AA30" s="18">
        <f>'一覧表(男子)'!R72</f>
        <v>0</v>
      </c>
      <c r="AB30" s="49">
        <f t="shared" si="21"/>
        <v>0</v>
      </c>
      <c r="AC30" s="28" t="str">
        <f t="shared" si="6"/>
        <v/>
      </c>
      <c r="AD30" s="19">
        <f t="shared" si="22"/>
        <v>0</v>
      </c>
      <c r="AE30" s="28" t="str">
        <f t="shared" si="7"/>
        <v/>
      </c>
      <c r="AF30" s="19">
        <f t="shared" si="23"/>
        <v>0</v>
      </c>
      <c r="AG30" s="28" t="str">
        <f t="shared" si="8"/>
        <v/>
      </c>
      <c r="AH30" s="19">
        <f t="shared" si="24"/>
        <v>0</v>
      </c>
      <c r="AI30" s="26" t="str">
        <f t="shared" si="9"/>
        <v/>
      </c>
      <c r="AJ30" s="52">
        <f t="shared" si="25"/>
        <v>0</v>
      </c>
      <c r="AK30" s="43" t="str">
        <f t="shared" si="10"/>
        <v/>
      </c>
      <c r="AL30" s="41">
        <f t="shared" si="26"/>
        <v>0</v>
      </c>
      <c r="AM30" s="43" t="str">
        <f t="shared" si="11"/>
        <v/>
      </c>
      <c r="AN30" s="41">
        <f t="shared" si="27"/>
        <v>0</v>
      </c>
      <c r="AO30" s="46" t="str">
        <f t="shared" si="12"/>
        <v/>
      </c>
    </row>
    <row r="31" spans="1:41">
      <c r="A31" s="6">
        <v>30</v>
      </c>
      <c r="B31" t="str">
        <f>'一覧表(男子)'!A74</f>
        <v/>
      </c>
      <c r="C31" t="str">
        <f>'一覧表(男子)'!C74</f>
        <v/>
      </c>
      <c r="D31" t="str">
        <f>'一覧表(男子)'!H74</f>
        <v/>
      </c>
      <c r="E31">
        <f>'一覧表(男子)'!J74</f>
        <v>0</v>
      </c>
      <c r="F31" s="12">
        <f>'一覧表(男子)'!J75</f>
        <v>0</v>
      </c>
      <c r="G31">
        <f>'一覧表(男子)'!L74</f>
        <v>0</v>
      </c>
      <c r="H31" s="12">
        <f>'一覧表(男子)'!L75</f>
        <v>0</v>
      </c>
      <c r="I31">
        <f>'一覧表(男子)'!N74</f>
        <v>0</v>
      </c>
      <c r="J31" s="12">
        <f>'一覧表(男子)'!N75</f>
        <v>0</v>
      </c>
      <c r="L31" s="18">
        <f>'一覧表(男子)'!P74</f>
        <v>0</v>
      </c>
      <c r="M31" s="49">
        <f t="shared" si="13"/>
        <v>0</v>
      </c>
      <c r="N31" s="28" t="str">
        <f t="shared" si="0"/>
        <v/>
      </c>
      <c r="O31" s="41">
        <f t="shared" si="14"/>
        <v>0</v>
      </c>
      <c r="P31" s="43" t="str">
        <f t="shared" si="1"/>
        <v/>
      </c>
      <c r="Q31" s="41">
        <f t="shared" si="15"/>
        <v>0</v>
      </c>
      <c r="R31" s="43" t="str">
        <f t="shared" si="2"/>
        <v/>
      </c>
      <c r="S31" s="41">
        <f t="shared" si="16"/>
        <v>0</v>
      </c>
      <c r="T31" s="43" t="str">
        <f t="shared" si="3"/>
        <v/>
      </c>
      <c r="U31" s="41">
        <f t="shared" si="17"/>
        <v>0</v>
      </c>
      <c r="V31" s="43" t="str">
        <f t="shared" si="4"/>
        <v/>
      </c>
      <c r="W31" s="41">
        <f t="shared" si="18"/>
        <v>0</v>
      </c>
      <c r="X31" s="43" t="str">
        <f t="shared" si="5"/>
        <v/>
      </c>
      <c r="Y31" s="41">
        <f t="shared" si="19"/>
        <v>0</v>
      </c>
      <c r="Z31" s="46" t="str">
        <f t="shared" si="20"/>
        <v/>
      </c>
      <c r="AA31" s="18">
        <f>'一覧表(男子)'!R74</f>
        <v>0</v>
      </c>
      <c r="AB31" s="49">
        <f t="shared" si="21"/>
        <v>0</v>
      </c>
      <c r="AC31" s="28" t="str">
        <f t="shared" si="6"/>
        <v/>
      </c>
      <c r="AD31" s="19">
        <f t="shared" si="22"/>
        <v>0</v>
      </c>
      <c r="AE31" s="28" t="str">
        <f t="shared" si="7"/>
        <v/>
      </c>
      <c r="AF31" s="19">
        <f t="shared" si="23"/>
        <v>0</v>
      </c>
      <c r="AG31" s="28" t="str">
        <f t="shared" si="8"/>
        <v/>
      </c>
      <c r="AH31" s="19">
        <f t="shared" si="24"/>
        <v>0</v>
      </c>
      <c r="AI31" s="26" t="str">
        <f t="shared" si="9"/>
        <v/>
      </c>
      <c r="AJ31" s="52">
        <f t="shared" si="25"/>
        <v>0</v>
      </c>
      <c r="AK31" s="43" t="str">
        <f t="shared" si="10"/>
        <v/>
      </c>
      <c r="AL31" s="41">
        <f t="shared" si="26"/>
        <v>0</v>
      </c>
      <c r="AM31" s="43" t="str">
        <f t="shared" si="11"/>
        <v/>
      </c>
      <c r="AN31" s="41">
        <f t="shared" si="27"/>
        <v>0</v>
      </c>
      <c r="AO31" s="46" t="str">
        <f t="shared" si="12"/>
        <v/>
      </c>
    </row>
    <row r="32" spans="1:41">
      <c r="A32" s="6">
        <v>31</v>
      </c>
      <c r="B32" t="str">
        <f>'一覧表(男子)'!A76</f>
        <v/>
      </c>
      <c r="C32" t="str">
        <f>'一覧表(男子)'!C76</f>
        <v/>
      </c>
      <c r="D32" t="str">
        <f>'一覧表(男子)'!H76</f>
        <v/>
      </c>
      <c r="E32">
        <f>'一覧表(男子)'!J76</f>
        <v>0</v>
      </c>
      <c r="F32" s="12">
        <f>'一覧表(男子)'!J77</f>
        <v>0</v>
      </c>
      <c r="G32">
        <f>'一覧表(男子)'!L76</f>
        <v>0</v>
      </c>
      <c r="H32" s="12">
        <f>'一覧表(男子)'!L77</f>
        <v>0</v>
      </c>
      <c r="I32">
        <f>'一覧表(男子)'!N76</f>
        <v>0</v>
      </c>
      <c r="J32" s="12">
        <f>'一覧表(男子)'!N77</f>
        <v>0</v>
      </c>
      <c r="L32" s="18">
        <f>'一覧表(男子)'!P76</f>
        <v>0</v>
      </c>
      <c r="M32" s="49">
        <f t="shared" si="13"/>
        <v>0</v>
      </c>
      <c r="N32" s="28" t="str">
        <f t="shared" si="0"/>
        <v/>
      </c>
      <c r="O32" s="41">
        <f t="shared" si="14"/>
        <v>0</v>
      </c>
      <c r="P32" s="43" t="str">
        <f t="shared" si="1"/>
        <v/>
      </c>
      <c r="Q32" s="41">
        <f t="shared" si="15"/>
        <v>0</v>
      </c>
      <c r="R32" s="43" t="str">
        <f t="shared" si="2"/>
        <v/>
      </c>
      <c r="S32" s="41">
        <f t="shared" si="16"/>
        <v>0</v>
      </c>
      <c r="T32" s="43" t="str">
        <f t="shared" si="3"/>
        <v/>
      </c>
      <c r="U32" s="41">
        <f t="shared" si="17"/>
        <v>0</v>
      </c>
      <c r="V32" s="43" t="str">
        <f t="shared" si="4"/>
        <v/>
      </c>
      <c r="W32" s="41">
        <f t="shared" si="18"/>
        <v>0</v>
      </c>
      <c r="X32" s="43" t="str">
        <f t="shared" si="5"/>
        <v/>
      </c>
      <c r="Y32" s="41">
        <f t="shared" si="19"/>
        <v>0</v>
      </c>
      <c r="Z32" s="46" t="str">
        <f t="shared" si="20"/>
        <v/>
      </c>
      <c r="AA32" s="18">
        <f>'一覧表(男子)'!R76</f>
        <v>0</v>
      </c>
      <c r="AB32" s="49">
        <f t="shared" si="21"/>
        <v>0</v>
      </c>
      <c r="AC32" s="28" t="str">
        <f t="shared" si="6"/>
        <v/>
      </c>
      <c r="AD32" s="19">
        <f t="shared" si="22"/>
        <v>0</v>
      </c>
      <c r="AE32" s="28" t="str">
        <f t="shared" si="7"/>
        <v/>
      </c>
      <c r="AF32" s="19">
        <f t="shared" si="23"/>
        <v>0</v>
      </c>
      <c r="AG32" s="28" t="str">
        <f t="shared" si="8"/>
        <v/>
      </c>
      <c r="AH32" s="19">
        <f t="shared" si="24"/>
        <v>0</v>
      </c>
      <c r="AI32" s="26" t="str">
        <f t="shared" si="9"/>
        <v/>
      </c>
      <c r="AJ32" s="52">
        <f t="shared" si="25"/>
        <v>0</v>
      </c>
      <c r="AK32" s="43" t="str">
        <f t="shared" si="10"/>
        <v/>
      </c>
      <c r="AL32" s="41">
        <f t="shared" si="26"/>
        <v>0</v>
      </c>
      <c r="AM32" s="43" t="str">
        <f t="shared" si="11"/>
        <v/>
      </c>
      <c r="AN32" s="41">
        <f t="shared" si="27"/>
        <v>0</v>
      </c>
      <c r="AO32" s="46" t="str">
        <f t="shared" si="12"/>
        <v/>
      </c>
    </row>
    <row r="33" spans="1:41">
      <c r="A33" s="6">
        <v>32</v>
      </c>
      <c r="B33" t="str">
        <f>'一覧表(男子)'!A78</f>
        <v/>
      </c>
      <c r="C33" t="str">
        <f>'一覧表(男子)'!C78</f>
        <v/>
      </c>
      <c r="D33" t="str">
        <f>'一覧表(男子)'!H78</f>
        <v/>
      </c>
      <c r="E33">
        <f>'一覧表(男子)'!J78</f>
        <v>0</v>
      </c>
      <c r="F33" s="12">
        <f>'一覧表(男子)'!J79</f>
        <v>0</v>
      </c>
      <c r="G33">
        <f>'一覧表(男子)'!L78</f>
        <v>0</v>
      </c>
      <c r="H33" s="12">
        <f>'一覧表(男子)'!L79</f>
        <v>0</v>
      </c>
      <c r="I33">
        <f>'一覧表(男子)'!N78</f>
        <v>0</v>
      </c>
      <c r="J33" s="12">
        <f>'一覧表(男子)'!N79</f>
        <v>0</v>
      </c>
      <c r="L33" s="18">
        <f>'一覧表(男子)'!P78</f>
        <v>0</v>
      </c>
      <c r="M33" s="49">
        <f t="shared" si="13"/>
        <v>0</v>
      </c>
      <c r="N33" s="28" t="str">
        <f t="shared" si="0"/>
        <v/>
      </c>
      <c r="O33" s="41">
        <f t="shared" si="14"/>
        <v>0</v>
      </c>
      <c r="P33" s="43" t="str">
        <f t="shared" si="1"/>
        <v/>
      </c>
      <c r="Q33" s="41">
        <f t="shared" si="15"/>
        <v>0</v>
      </c>
      <c r="R33" s="43" t="str">
        <f t="shared" si="2"/>
        <v/>
      </c>
      <c r="S33" s="41">
        <f t="shared" si="16"/>
        <v>0</v>
      </c>
      <c r="T33" s="43" t="str">
        <f t="shared" si="3"/>
        <v/>
      </c>
      <c r="U33" s="41">
        <f t="shared" si="17"/>
        <v>0</v>
      </c>
      <c r="V33" s="43" t="str">
        <f t="shared" si="4"/>
        <v/>
      </c>
      <c r="W33" s="41">
        <f t="shared" si="18"/>
        <v>0</v>
      </c>
      <c r="X33" s="43" t="str">
        <f t="shared" si="5"/>
        <v/>
      </c>
      <c r="Y33" s="41">
        <f t="shared" si="19"/>
        <v>0</v>
      </c>
      <c r="Z33" s="46" t="str">
        <f t="shared" si="20"/>
        <v/>
      </c>
      <c r="AA33" s="18">
        <f>'一覧表(男子)'!R78</f>
        <v>0</v>
      </c>
      <c r="AB33" s="49">
        <f t="shared" si="21"/>
        <v>0</v>
      </c>
      <c r="AC33" s="28" t="str">
        <f t="shared" si="6"/>
        <v/>
      </c>
      <c r="AD33" s="19">
        <f t="shared" si="22"/>
        <v>0</v>
      </c>
      <c r="AE33" s="28" t="str">
        <f t="shared" si="7"/>
        <v/>
      </c>
      <c r="AF33" s="19">
        <f t="shared" si="23"/>
        <v>0</v>
      </c>
      <c r="AG33" s="28" t="str">
        <f t="shared" si="8"/>
        <v/>
      </c>
      <c r="AH33" s="19">
        <f t="shared" si="24"/>
        <v>0</v>
      </c>
      <c r="AI33" s="26" t="str">
        <f t="shared" si="9"/>
        <v/>
      </c>
      <c r="AJ33" s="52">
        <f t="shared" si="25"/>
        <v>0</v>
      </c>
      <c r="AK33" s="43" t="str">
        <f t="shared" si="10"/>
        <v/>
      </c>
      <c r="AL33" s="41">
        <f t="shared" si="26"/>
        <v>0</v>
      </c>
      <c r="AM33" s="43" t="str">
        <f t="shared" si="11"/>
        <v/>
      </c>
      <c r="AN33" s="41">
        <f t="shared" si="27"/>
        <v>0</v>
      </c>
      <c r="AO33" s="46" t="str">
        <f t="shared" si="12"/>
        <v/>
      </c>
    </row>
    <row r="34" spans="1:41">
      <c r="A34" s="6">
        <v>33</v>
      </c>
      <c r="B34" t="str">
        <f>'一覧表(男子)'!A80</f>
        <v/>
      </c>
      <c r="C34" t="str">
        <f>'一覧表(男子)'!C80</f>
        <v/>
      </c>
      <c r="D34" t="str">
        <f>'一覧表(男子)'!H80</f>
        <v/>
      </c>
      <c r="E34">
        <f>'一覧表(男子)'!J80</f>
        <v>0</v>
      </c>
      <c r="F34" s="12">
        <f>'一覧表(男子)'!J81</f>
        <v>0</v>
      </c>
      <c r="G34">
        <f>'一覧表(男子)'!L80</f>
        <v>0</v>
      </c>
      <c r="H34" s="12">
        <f>'一覧表(男子)'!L81</f>
        <v>0</v>
      </c>
      <c r="I34">
        <f>'一覧表(男子)'!N80</f>
        <v>0</v>
      </c>
      <c r="J34" s="12">
        <f>'一覧表(男子)'!N81</f>
        <v>0</v>
      </c>
      <c r="L34" s="18">
        <f>'一覧表(男子)'!P80</f>
        <v>0</v>
      </c>
      <c r="M34" s="49">
        <f t="shared" si="13"/>
        <v>0</v>
      </c>
      <c r="N34" s="28" t="str">
        <f t="shared" si="0"/>
        <v/>
      </c>
      <c r="O34" s="41">
        <f t="shared" si="14"/>
        <v>0</v>
      </c>
      <c r="P34" s="43" t="str">
        <f t="shared" si="1"/>
        <v/>
      </c>
      <c r="Q34" s="41">
        <f t="shared" si="15"/>
        <v>0</v>
      </c>
      <c r="R34" s="43" t="str">
        <f t="shared" si="2"/>
        <v/>
      </c>
      <c r="S34" s="41">
        <f t="shared" si="16"/>
        <v>0</v>
      </c>
      <c r="T34" s="43" t="str">
        <f t="shared" si="3"/>
        <v/>
      </c>
      <c r="U34" s="41">
        <f t="shared" si="17"/>
        <v>0</v>
      </c>
      <c r="V34" s="43" t="str">
        <f t="shared" si="4"/>
        <v/>
      </c>
      <c r="W34" s="41">
        <f t="shared" si="18"/>
        <v>0</v>
      </c>
      <c r="X34" s="43" t="str">
        <f t="shared" si="5"/>
        <v/>
      </c>
      <c r="Y34" s="41">
        <f t="shared" si="19"/>
        <v>0</v>
      </c>
      <c r="Z34" s="46" t="str">
        <f t="shared" si="20"/>
        <v/>
      </c>
      <c r="AA34" s="18">
        <f>'一覧表(男子)'!R80</f>
        <v>0</v>
      </c>
      <c r="AB34" s="49">
        <f t="shared" si="21"/>
        <v>0</v>
      </c>
      <c r="AC34" s="28" t="str">
        <f t="shared" si="6"/>
        <v/>
      </c>
      <c r="AD34" s="19">
        <f t="shared" si="22"/>
        <v>0</v>
      </c>
      <c r="AE34" s="28" t="str">
        <f t="shared" si="7"/>
        <v/>
      </c>
      <c r="AF34" s="19">
        <f t="shared" si="23"/>
        <v>0</v>
      </c>
      <c r="AG34" s="28" t="str">
        <f t="shared" si="8"/>
        <v/>
      </c>
      <c r="AH34" s="19">
        <f t="shared" si="24"/>
        <v>0</v>
      </c>
      <c r="AI34" s="26" t="str">
        <f t="shared" si="9"/>
        <v/>
      </c>
      <c r="AJ34" s="52">
        <f t="shared" si="25"/>
        <v>0</v>
      </c>
      <c r="AK34" s="43" t="str">
        <f t="shared" si="10"/>
        <v/>
      </c>
      <c r="AL34" s="41">
        <f t="shared" si="26"/>
        <v>0</v>
      </c>
      <c r="AM34" s="43" t="str">
        <f t="shared" si="11"/>
        <v/>
      </c>
      <c r="AN34" s="41">
        <f t="shared" si="27"/>
        <v>0</v>
      </c>
      <c r="AO34" s="46" t="str">
        <f t="shared" si="12"/>
        <v/>
      </c>
    </row>
    <row r="35" spans="1:41">
      <c r="A35" s="6">
        <v>34</v>
      </c>
      <c r="B35" t="str">
        <f>'一覧表(男子)'!A82</f>
        <v/>
      </c>
      <c r="C35" t="str">
        <f>'一覧表(男子)'!C82</f>
        <v/>
      </c>
      <c r="D35" t="str">
        <f>'一覧表(男子)'!H82</f>
        <v/>
      </c>
      <c r="E35">
        <f>'一覧表(男子)'!J82</f>
        <v>0</v>
      </c>
      <c r="F35" s="12">
        <f>'一覧表(男子)'!J83</f>
        <v>0</v>
      </c>
      <c r="G35">
        <f>'一覧表(男子)'!L82</f>
        <v>0</v>
      </c>
      <c r="H35" s="12">
        <f>'一覧表(男子)'!L83</f>
        <v>0</v>
      </c>
      <c r="I35">
        <f>'一覧表(男子)'!N82</f>
        <v>0</v>
      </c>
      <c r="J35" s="12">
        <f>'一覧表(男子)'!N83</f>
        <v>0</v>
      </c>
      <c r="L35" s="18">
        <f>'一覧表(男子)'!P82</f>
        <v>0</v>
      </c>
      <c r="M35" s="49">
        <f t="shared" si="13"/>
        <v>0</v>
      </c>
      <c r="N35" s="28" t="str">
        <f t="shared" si="0"/>
        <v/>
      </c>
      <c r="O35" s="41">
        <f t="shared" si="14"/>
        <v>0</v>
      </c>
      <c r="P35" s="43" t="str">
        <f t="shared" si="1"/>
        <v/>
      </c>
      <c r="Q35" s="41">
        <f t="shared" si="15"/>
        <v>0</v>
      </c>
      <c r="R35" s="43" t="str">
        <f t="shared" si="2"/>
        <v/>
      </c>
      <c r="S35" s="41">
        <f t="shared" si="16"/>
        <v>0</v>
      </c>
      <c r="T35" s="43" t="str">
        <f t="shared" si="3"/>
        <v/>
      </c>
      <c r="U35" s="41">
        <f t="shared" si="17"/>
        <v>0</v>
      </c>
      <c r="V35" s="43" t="str">
        <f t="shared" si="4"/>
        <v/>
      </c>
      <c r="W35" s="41">
        <f t="shared" si="18"/>
        <v>0</v>
      </c>
      <c r="X35" s="43" t="str">
        <f t="shared" si="5"/>
        <v/>
      </c>
      <c r="Y35" s="41">
        <f t="shared" si="19"/>
        <v>0</v>
      </c>
      <c r="Z35" s="46" t="str">
        <f t="shared" si="20"/>
        <v/>
      </c>
      <c r="AA35" s="18">
        <f>'一覧表(男子)'!R82</f>
        <v>0</v>
      </c>
      <c r="AB35" s="49">
        <f t="shared" si="21"/>
        <v>0</v>
      </c>
      <c r="AC35" s="28" t="str">
        <f t="shared" si="6"/>
        <v/>
      </c>
      <c r="AD35" s="19">
        <f t="shared" si="22"/>
        <v>0</v>
      </c>
      <c r="AE35" s="28" t="str">
        <f t="shared" si="7"/>
        <v/>
      </c>
      <c r="AF35" s="19">
        <f t="shared" si="23"/>
        <v>0</v>
      </c>
      <c r="AG35" s="28" t="str">
        <f t="shared" si="8"/>
        <v/>
      </c>
      <c r="AH35" s="19">
        <f t="shared" si="24"/>
        <v>0</v>
      </c>
      <c r="AI35" s="26" t="str">
        <f t="shared" si="9"/>
        <v/>
      </c>
      <c r="AJ35" s="52">
        <f t="shared" si="25"/>
        <v>0</v>
      </c>
      <c r="AK35" s="43" t="str">
        <f t="shared" si="10"/>
        <v/>
      </c>
      <c r="AL35" s="41">
        <f t="shared" si="26"/>
        <v>0</v>
      </c>
      <c r="AM35" s="43" t="str">
        <f t="shared" si="11"/>
        <v/>
      </c>
      <c r="AN35" s="41">
        <f t="shared" si="27"/>
        <v>0</v>
      </c>
      <c r="AO35" s="46" t="str">
        <f t="shared" si="12"/>
        <v/>
      </c>
    </row>
    <row r="36" spans="1:41">
      <c r="A36" s="6">
        <v>35</v>
      </c>
      <c r="B36" t="str">
        <f>'一覧表(男子)'!A84</f>
        <v/>
      </c>
      <c r="C36" t="str">
        <f>'一覧表(男子)'!C84</f>
        <v/>
      </c>
      <c r="D36" t="str">
        <f>'一覧表(男子)'!H84</f>
        <v/>
      </c>
      <c r="E36">
        <f>'一覧表(男子)'!J84</f>
        <v>0</v>
      </c>
      <c r="F36" s="12">
        <f>'一覧表(男子)'!J85</f>
        <v>0</v>
      </c>
      <c r="G36">
        <f>'一覧表(男子)'!L84</f>
        <v>0</v>
      </c>
      <c r="H36" s="12">
        <f>'一覧表(男子)'!L85</f>
        <v>0</v>
      </c>
      <c r="I36">
        <f>'一覧表(男子)'!N84</f>
        <v>0</v>
      </c>
      <c r="J36" s="12">
        <f>'一覧表(男子)'!N85</f>
        <v>0</v>
      </c>
      <c r="L36" s="18">
        <f>'一覧表(男子)'!P84</f>
        <v>0</v>
      </c>
      <c r="M36" s="49">
        <f t="shared" si="13"/>
        <v>0</v>
      </c>
      <c r="N36" s="28" t="str">
        <f t="shared" si="0"/>
        <v/>
      </c>
      <c r="O36" s="41">
        <f t="shared" si="14"/>
        <v>0</v>
      </c>
      <c r="P36" s="43" t="str">
        <f t="shared" si="1"/>
        <v/>
      </c>
      <c r="Q36" s="41">
        <f t="shared" si="15"/>
        <v>0</v>
      </c>
      <c r="R36" s="43" t="str">
        <f t="shared" si="2"/>
        <v/>
      </c>
      <c r="S36" s="41">
        <f t="shared" si="16"/>
        <v>0</v>
      </c>
      <c r="T36" s="43" t="str">
        <f t="shared" si="3"/>
        <v/>
      </c>
      <c r="U36" s="41">
        <f t="shared" si="17"/>
        <v>0</v>
      </c>
      <c r="V36" s="43" t="str">
        <f t="shared" si="4"/>
        <v/>
      </c>
      <c r="W36" s="41">
        <f t="shared" si="18"/>
        <v>0</v>
      </c>
      <c r="X36" s="43" t="str">
        <f t="shared" si="5"/>
        <v/>
      </c>
      <c r="Y36" s="41">
        <f t="shared" si="19"/>
        <v>0</v>
      </c>
      <c r="Z36" s="46" t="str">
        <f t="shared" si="20"/>
        <v/>
      </c>
      <c r="AA36" s="18">
        <f>'一覧表(男子)'!R84</f>
        <v>0</v>
      </c>
      <c r="AB36" s="49">
        <f t="shared" si="21"/>
        <v>0</v>
      </c>
      <c r="AC36" s="28" t="str">
        <f t="shared" si="6"/>
        <v/>
      </c>
      <c r="AD36" s="19">
        <f t="shared" si="22"/>
        <v>0</v>
      </c>
      <c r="AE36" s="28" t="str">
        <f t="shared" si="7"/>
        <v/>
      </c>
      <c r="AF36" s="19">
        <f t="shared" si="23"/>
        <v>0</v>
      </c>
      <c r="AG36" s="28" t="str">
        <f t="shared" si="8"/>
        <v/>
      </c>
      <c r="AH36" s="19">
        <f t="shared" si="24"/>
        <v>0</v>
      </c>
      <c r="AI36" s="26" t="str">
        <f t="shared" si="9"/>
        <v/>
      </c>
      <c r="AJ36" s="52">
        <f t="shared" si="25"/>
        <v>0</v>
      </c>
      <c r="AK36" s="43" t="str">
        <f t="shared" si="10"/>
        <v/>
      </c>
      <c r="AL36" s="41">
        <f t="shared" si="26"/>
        <v>0</v>
      </c>
      <c r="AM36" s="43" t="str">
        <f t="shared" si="11"/>
        <v/>
      </c>
      <c r="AN36" s="41">
        <f t="shared" si="27"/>
        <v>0</v>
      </c>
      <c r="AO36" s="46" t="str">
        <f t="shared" si="12"/>
        <v/>
      </c>
    </row>
    <row r="37" spans="1:41">
      <c r="A37" s="6">
        <v>36</v>
      </c>
      <c r="B37" t="str">
        <f>'一覧表(男子)'!A86</f>
        <v/>
      </c>
      <c r="C37" t="str">
        <f>'一覧表(男子)'!C86</f>
        <v/>
      </c>
      <c r="D37" t="str">
        <f>'一覧表(男子)'!H86</f>
        <v/>
      </c>
      <c r="E37">
        <f>'一覧表(男子)'!J86</f>
        <v>0</v>
      </c>
      <c r="F37" s="12">
        <f>'一覧表(男子)'!J87</f>
        <v>0</v>
      </c>
      <c r="G37">
        <f>'一覧表(男子)'!L86</f>
        <v>0</v>
      </c>
      <c r="H37" s="12">
        <f>'一覧表(男子)'!L87</f>
        <v>0</v>
      </c>
      <c r="I37">
        <f>'一覧表(男子)'!N86</f>
        <v>0</v>
      </c>
      <c r="J37" s="12">
        <f>'一覧表(男子)'!N87</f>
        <v>0</v>
      </c>
      <c r="L37" s="18">
        <f>'一覧表(男子)'!P86</f>
        <v>0</v>
      </c>
      <c r="M37" s="49">
        <f t="shared" si="13"/>
        <v>0</v>
      </c>
      <c r="N37" s="28" t="str">
        <f t="shared" si="0"/>
        <v/>
      </c>
      <c r="O37" s="41">
        <f t="shared" si="14"/>
        <v>0</v>
      </c>
      <c r="P37" s="43" t="str">
        <f t="shared" si="1"/>
        <v/>
      </c>
      <c r="Q37" s="41">
        <f t="shared" si="15"/>
        <v>0</v>
      </c>
      <c r="R37" s="43" t="str">
        <f t="shared" si="2"/>
        <v/>
      </c>
      <c r="S37" s="41">
        <f t="shared" si="16"/>
        <v>0</v>
      </c>
      <c r="T37" s="43" t="str">
        <f t="shared" si="3"/>
        <v/>
      </c>
      <c r="U37" s="41">
        <f t="shared" si="17"/>
        <v>0</v>
      </c>
      <c r="V37" s="43" t="str">
        <f t="shared" si="4"/>
        <v/>
      </c>
      <c r="W37" s="41">
        <f t="shared" si="18"/>
        <v>0</v>
      </c>
      <c r="X37" s="43" t="str">
        <f t="shared" si="5"/>
        <v/>
      </c>
      <c r="Y37" s="41">
        <f t="shared" si="19"/>
        <v>0</v>
      </c>
      <c r="Z37" s="46" t="str">
        <f t="shared" si="20"/>
        <v/>
      </c>
      <c r="AA37" s="18">
        <f>'一覧表(男子)'!R86</f>
        <v>0</v>
      </c>
      <c r="AB37" s="49">
        <f t="shared" si="21"/>
        <v>0</v>
      </c>
      <c r="AC37" s="28" t="str">
        <f t="shared" si="6"/>
        <v/>
      </c>
      <c r="AD37" s="19">
        <f t="shared" si="22"/>
        <v>0</v>
      </c>
      <c r="AE37" s="28" t="str">
        <f t="shared" si="7"/>
        <v/>
      </c>
      <c r="AF37" s="19">
        <f t="shared" si="23"/>
        <v>0</v>
      </c>
      <c r="AG37" s="28" t="str">
        <f t="shared" si="8"/>
        <v/>
      </c>
      <c r="AH37" s="19">
        <f t="shared" si="24"/>
        <v>0</v>
      </c>
      <c r="AI37" s="26" t="str">
        <f t="shared" si="9"/>
        <v/>
      </c>
      <c r="AJ37" s="52">
        <f t="shared" si="25"/>
        <v>0</v>
      </c>
      <c r="AK37" s="43" t="str">
        <f t="shared" si="10"/>
        <v/>
      </c>
      <c r="AL37" s="41">
        <f t="shared" si="26"/>
        <v>0</v>
      </c>
      <c r="AM37" s="43" t="str">
        <f t="shared" si="11"/>
        <v/>
      </c>
      <c r="AN37" s="41">
        <f t="shared" si="27"/>
        <v>0</v>
      </c>
      <c r="AO37" s="46" t="str">
        <f t="shared" si="12"/>
        <v/>
      </c>
    </row>
    <row r="38" spans="1:41">
      <c r="A38" s="6">
        <v>37</v>
      </c>
      <c r="B38" t="str">
        <f>'一覧表(男子)'!A88</f>
        <v/>
      </c>
      <c r="C38" t="str">
        <f>'一覧表(男子)'!C88</f>
        <v/>
      </c>
      <c r="D38" t="str">
        <f>'一覧表(男子)'!H88</f>
        <v/>
      </c>
      <c r="E38">
        <f>'一覧表(男子)'!J88</f>
        <v>0</v>
      </c>
      <c r="F38" s="12">
        <f>'一覧表(男子)'!J89</f>
        <v>0</v>
      </c>
      <c r="G38">
        <f>'一覧表(男子)'!L88</f>
        <v>0</v>
      </c>
      <c r="H38" s="12">
        <f>'一覧表(男子)'!L89</f>
        <v>0</v>
      </c>
      <c r="I38">
        <f>'一覧表(男子)'!N88</f>
        <v>0</v>
      </c>
      <c r="J38" s="12">
        <f>'一覧表(男子)'!N89</f>
        <v>0</v>
      </c>
      <c r="L38" s="18">
        <f>'一覧表(男子)'!P88</f>
        <v>0</v>
      </c>
      <c r="M38" s="49">
        <f t="shared" si="13"/>
        <v>0</v>
      </c>
      <c r="N38" s="28" t="str">
        <f t="shared" si="0"/>
        <v/>
      </c>
      <c r="O38" s="41">
        <f t="shared" si="14"/>
        <v>0</v>
      </c>
      <c r="P38" s="43" t="str">
        <f t="shared" si="1"/>
        <v/>
      </c>
      <c r="Q38" s="41">
        <f t="shared" si="15"/>
        <v>0</v>
      </c>
      <c r="R38" s="43" t="str">
        <f t="shared" si="2"/>
        <v/>
      </c>
      <c r="S38" s="41">
        <f t="shared" si="16"/>
        <v>0</v>
      </c>
      <c r="T38" s="43" t="str">
        <f t="shared" si="3"/>
        <v/>
      </c>
      <c r="U38" s="41">
        <f t="shared" si="17"/>
        <v>0</v>
      </c>
      <c r="V38" s="43" t="str">
        <f t="shared" si="4"/>
        <v/>
      </c>
      <c r="W38" s="41">
        <f t="shared" si="18"/>
        <v>0</v>
      </c>
      <c r="X38" s="43" t="str">
        <f t="shared" si="5"/>
        <v/>
      </c>
      <c r="Y38" s="41">
        <f t="shared" si="19"/>
        <v>0</v>
      </c>
      <c r="Z38" s="46" t="str">
        <f t="shared" si="20"/>
        <v/>
      </c>
      <c r="AA38" s="18">
        <f>'一覧表(男子)'!R88</f>
        <v>0</v>
      </c>
      <c r="AB38" s="49">
        <f t="shared" si="21"/>
        <v>0</v>
      </c>
      <c r="AC38" s="28" t="str">
        <f t="shared" si="6"/>
        <v/>
      </c>
      <c r="AD38" s="19">
        <f t="shared" si="22"/>
        <v>0</v>
      </c>
      <c r="AE38" s="28" t="str">
        <f t="shared" si="7"/>
        <v/>
      </c>
      <c r="AF38" s="19">
        <f t="shared" si="23"/>
        <v>0</v>
      </c>
      <c r="AG38" s="28" t="str">
        <f t="shared" si="8"/>
        <v/>
      </c>
      <c r="AH38" s="19">
        <f t="shared" si="24"/>
        <v>0</v>
      </c>
      <c r="AI38" s="26" t="str">
        <f t="shared" si="9"/>
        <v/>
      </c>
      <c r="AJ38" s="52">
        <f t="shared" si="25"/>
        <v>0</v>
      </c>
      <c r="AK38" s="43" t="str">
        <f t="shared" si="10"/>
        <v/>
      </c>
      <c r="AL38" s="41">
        <f t="shared" si="26"/>
        <v>0</v>
      </c>
      <c r="AM38" s="43" t="str">
        <f t="shared" si="11"/>
        <v/>
      </c>
      <c r="AN38" s="41">
        <f t="shared" si="27"/>
        <v>0</v>
      </c>
      <c r="AO38" s="46" t="str">
        <f t="shared" si="12"/>
        <v/>
      </c>
    </row>
    <row r="39" spans="1:41">
      <c r="A39" s="6">
        <v>38</v>
      </c>
      <c r="B39" t="str">
        <f>'一覧表(男子)'!A90</f>
        <v/>
      </c>
      <c r="C39" t="str">
        <f>'一覧表(男子)'!C90</f>
        <v/>
      </c>
      <c r="D39" t="str">
        <f>'一覧表(男子)'!H90</f>
        <v/>
      </c>
      <c r="E39">
        <f>'一覧表(男子)'!J90</f>
        <v>0</v>
      </c>
      <c r="F39" s="12">
        <f>'一覧表(男子)'!J91</f>
        <v>0</v>
      </c>
      <c r="G39">
        <f>'一覧表(男子)'!L90</f>
        <v>0</v>
      </c>
      <c r="H39" s="12">
        <f>'一覧表(男子)'!L91</f>
        <v>0</v>
      </c>
      <c r="I39">
        <f>'一覧表(男子)'!N90</f>
        <v>0</v>
      </c>
      <c r="J39" s="12">
        <f>'一覧表(男子)'!N91</f>
        <v>0</v>
      </c>
      <c r="L39" s="18">
        <f>'一覧表(男子)'!P90</f>
        <v>0</v>
      </c>
      <c r="M39" s="49">
        <f t="shared" si="13"/>
        <v>0</v>
      </c>
      <c r="N39" s="28" t="str">
        <f t="shared" si="0"/>
        <v/>
      </c>
      <c r="O39" s="41">
        <f t="shared" si="14"/>
        <v>0</v>
      </c>
      <c r="P39" s="43" t="str">
        <f t="shared" si="1"/>
        <v/>
      </c>
      <c r="Q39" s="41">
        <f t="shared" si="15"/>
        <v>0</v>
      </c>
      <c r="R39" s="43" t="str">
        <f t="shared" si="2"/>
        <v/>
      </c>
      <c r="S39" s="41">
        <f t="shared" si="16"/>
        <v>0</v>
      </c>
      <c r="T39" s="43" t="str">
        <f t="shared" si="3"/>
        <v/>
      </c>
      <c r="U39" s="41">
        <f t="shared" si="17"/>
        <v>0</v>
      </c>
      <c r="V39" s="43" t="str">
        <f t="shared" si="4"/>
        <v/>
      </c>
      <c r="W39" s="41">
        <f t="shared" si="18"/>
        <v>0</v>
      </c>
      <c r="X39" s="43" t="str">
        <f t="shared" si="5"/>
        <v/>
      </c>
      <c r="Y39" s="41">
        <f t="shared" si="19"/>
        <v>0</v>
      </c>
      <c r="Z39" s="46" t="str">
        <f t="shared" si="20"/>
        <v/>
      </c>
      <c r="AA39" s="18">
        <f>'一覧表(男子)'!R90</f>
        <v>0</v>
      </c>
      <c r="AB39" s="49">
        <f t="shared" si="21"/>
        <v>0</v>
      </c>
      <c r="AC39" s="28" t="str">
        <f t="shared" si="6"/>
        <v/>
      </c>
      <c r="AD39" s="19">
        <f t="shared" si="22"/>
        <v>0</v>
      </c>
      <c r="AE39" s="28" t="str">
        <f t="shared" si="7"/>
        <v/>
      </c>
      <c r="AF39" s="19">
        <f t="shared" si="23"/>
        <v>0</v>
      </c>
      <c r="AG39" s="28" t="str">
        <f t="shared" si="8"/>
        <v/>
      </c>
      <c r="AH39" s="19">
        <f t="shared" si="24"/>
        <v>0</v>
      </c>
      <c r="AI39" s="26" t="str">
        <f t="shared" si="9"/>
        <v/>
      </c>
      <c r="AJ39" s="52">
        <f t="shared" si="25"/>
        <v>0</v>
      </c>
      <c r="AK39" s="43" t="str">
        <f t="shared" si="10"/>
        <v/>
      </c>
      <c r="AL39" s="41">
        <f t="shared" si="26"/>
        <v>0</v>
      </c>
      <c r="AM39" s="43" t="str">
        <f t="shared" si="11"/>
        <v/>
      </c>
      <c r="AN39" s="41">
        <f t="shared" si="27"/>
        <v>0</v>
      </c>
      <c r="AO39" s="46" t="str">
        <f t="shared" si="12"/>
        <v/>
      </c>
    </row>
    <row r="40" spans="1:41">
      <c r="A40" s="6">
        <v>39</v>
      </c>
      <c r="B40" t="str">
        <f>'一覧表(男子)'!A92</f>
        <v/>
      </c>
      <c r="C40" t="str">
        <f>'一覧表(男子)'!C92</f>
        <v/>
      </c>
      <c r="D40" t="str">
        <f>'一覧表(男子)'!H92</f>
        <v/>
      </c>
      <c r="E40">
        <f>'一覧表(男子)'!J92</f>
        <v>0</v>
      </c>
      <c r="F40" s="12">
        <f>'一覧表(男子)'!J93</f>
        <v>0</v>
      </c>
      <c r="G40">
        <f>'一覧表(男子)'!L92</f>
        <v>0</v>
      </c>
      <c r="H40" s="12">
        <f>'一覧表(男子)'!L93</f>
        <v>0</v>
      </c>
      <c r="I40">
        <f>'一覧表(男子)'!N92</f>
        <v>0</v>
      </c>
      <c r="J40" s="12">
        <f>'一覧表(男子)'!N93</f>
        <v>0</v>
      </c>
      <c r="L40" s="18">
        <f>'一覧表(男子)'!P92</f>
        <v>0</v>
      </c>
      <c r="M40" s="49">
        <f t="shared" si="13"/>
        <v>0</v>
      </c>
      <c r="N40" s="28" t="str">
        <f t="shared" si="0"/>
        <v/>
      </c>
      <c r="O40" s="41">
        <f t="shared" si="14"/>
        <v>0</v>
      </c>
      <c r="P40" s="43" t="str">
        <f t="shared" si="1"/>
        <v/>
      </c>
      <c r="Q40" s="41">
        <f t="shared" si="15"/>
        <v>0</v>
      </c>
      <c r="R40" s="43" t="str">
        <f t="shared" si="2"/>
        <v/>
      </c>
      <c r="S40" s="41">
        <f t="shared" si="16"/>
        <v>0</v>
      </c>
      <c r="T40" s="43" t="str">
        <f t="shared" si="3"/>
        <v/>
      </c>
      <c r="U40" s="41">
        <f t="shared" si="17"/>
        <v>0</v>
      </c>
      <c r="V40" s="43" t="str">
        <f t="shared" si="4"/>
        <v/>
      </c>
      <c r="W40" s="41">
        <f t="shared" si="18"/>
        <v>0</v>
      </c>
      <c r="X40" s="43" t="str">
        <f t="shared" si="5"/>
        <v/>
      </c>
      <c r="Y40" s="41">
        <f t="shared" si="19"/>
        <v>0</v>
      </c>
      <c r="Z40" s="46" t="str">
        <f t="shared" si="20"/>
        <v/>
      </c>
      <c r="AA40" s="18">
        <f>'一覧表(男子)'!R92</f>
        <v>0</v>
      </c>
      <c r="AB40" s="49">
        <f t="shared" si="21"/>
        <v>0</v>
      </c>
      <c r="AC40" s="28" t="str">
        <f t="shared" si="6"/>
        <v/>
      </c>
      <c r="AD40" s="19">
        <f t="shared" si="22"/>
        <v>0</v>
      </c>
      <c r="AE40" s="28" t="str">
        <f t="shared" si="7"/>
        <v/>
      </c>
      <c r="AF40" s="19">
        <f t="shared" si="23"/>
        <v>0</v>
      </c>
      <c r="AG40" s="28" t="str">
        <f t="shared" si="8"/>
        <v/>
      </c>
      <c r="AH40" s="19">
        <f t="shared" si="24"/>
        <v>0</v>
      </c>
      <c r="AI40" s="26" t="str">
        <f t="shared" si="9"/>
        <v/>
      </c>
      <c r="AJ40" s="52">
        <f t="shared" si="25"/>
        <v>0</v>
      </c>
      <c r="AK40" s="43" t="str">
        <f t="shared" si="10"/>
        <v/>
      </c>
      <c r="AL40" s="41">
        <f t="shared" si="26"/>
        <v>0</v>
      </c>
      <c r="AM40" s="43" t="str">
        <f t="shared" si="11"/>
        <v/>
      </c>
      <c r="AN40" s="41">
        <f t="shared" si="27"/>
        <v>0</v>
      </c>
      <c r="AO40" s="46" t="str">
        <f t="shared" si="12"/>
        <v/>
      </c>
    </row>
    <row r="41" spans="1:41">
      <c r="A41" s="6">
        <v>40</v>
      </c>
      <c r="B41" t="str">
        <f>'一覧表(男子)'!A94</f>
        <v/>
      </c>
      <c r="C41" t="str">
        <f>'一覧表(男子)'!C94</f>
        <v/>
      </c>
      <c r="D41" t="str">
        <f>'一覧表(男子)'!H94</f>
        <v/>
      </c>
      <c r="E41">
        <f>'一覧表(男子)'!J94</f>
        <v>0</v>
      </c>
      <c r="F41" s="12">
        <f>'一覧表(男子)'!J95</f>
        <v>0</v>
      </c>
      <c r="G41">
        <f>'一覧表(男子)'!L94</f>
        <v>0</v>
      </c>
      <c r="H41" s="12">
        <f>'一覧表(男子)'!L95</f>
        <v>0</v>
      </c>
      <c r="I41">
        <f>'一覧表(男子)'!N94</f>
        <v>0</v>
      </c>
      <c r="J41" s="12">
        <f>'一覧表(男子)'!N95</f>
        <v>0</v>
      </c>
      <c r="L41" s="18">
        <f>'一覧表(男子)'!P94</f>
        <v>0</v>
      </c>
      <c r="M41" s="49">
        <f t="shared" si="13"/>
        <v>0</v>
      </c>
      <c r="N41" s="28" t="str">
        <f t="shared" si="0"/>
        <v/>
      </c>
      <c r="O41" s="41">
        <f t="shared" si="14"/>
        <v>0</v>
      </c>
      <c r="P41" s="43" t="str">
        <f t="shared" si="1"/>
        <v/>
      </c>
      <c r="Q41" s="41">
        <f t="shared" si="15"/>
        <v>0</v>
      </c>
      <c r="R41" s="43" t="str">
        <f t="shared" si="2"/>
        <v/>
      </c>
      <c r="S41" s="41">
        <f t="shared" si="16"/>
        <v>0</v>
      </c>
      <c r="T41" s="43" t="str">
        <f t="shared" si="3"/>
        <v/>
      </c>
      <c r="U41" s="41">
        <f t="shared" si="17"/>
        <v>0</v>
      </c>
      <c r="V41" s="43" t="str">
        <f t="shared" si="4"/>
        <v/>
      </c>
      <c r="W41" s="41">
        <f t="shared" si="18"/>
        <v>0</v>
      </c>
      <c r="X41" s="43" t="str">
        <f t="shared" si="5"/>
        <v/>
      </c>
      <c r="Y41" s="41">
        <f t="shared" si="19"/>
        <v>0</v>
      </c>
      <c r="Z41" s="46" t="str">
        <f t="shared" si="20"/>
        <v/>
      </c>
      <c r="AA41" s="18">
        <f>'一覧表(男子)'!R94</f>
        <v>0</v>
      </c>
      <c r="AB41" s="49">
        <f t="shared" si="21"/>
        <v>0</v>
      </c>
      <c r="AC41" s="28" t="str">
        <f t="shared" si="6"/>
        <v/>
      </c>
      <c r="AD41" s="19">
        <f t="shared" si="22"/>
        <v>0</v>
      </c>
      <c r="AE41" s="28" t="str">
        <f t="shared" si="7"/>
        <v/>
      </c>
      <c r="AF41" s="19">
        <f t="shared" si="23"/>
        <v>0</v>
      </c>
      <c r="AG41" s="28" t="str">
        <f t="shared" si="8"/>
        <v/>
      </c>
      <c r="AH41" s="19">
        <f t="shared" si="24"/>
        <v>0</v>
      </c>
      <c r="AI41" s="26" t="str">
        <f t="shared" si="9"/>
        <v/>
      </c>
      <c r="AJ41" s="52">
        <f t="shared" si="25"/>
        <v>0</v>
      </c>
      <c r="AK41" s="43" t="str">
        <f t="shared" si="10"/>
        <v/>
      </c>
      <c r="AL41" s="41">
        <f t="shared" si="26"/>
        <v>0</v>
      </c>
      <c r="AM41" s="43" t="str">
        <f t="shared" si="11"/>
        <v/>
      </c>
      <c r="AN41" s="41">
        <f t="shared" si="27"/>
        <v>0</v>
      </c>
      <c r="AO41" s="46" t="str">
        <f t="shared" si="12"/>
        <v/>
      </c>
    </row>
    <row r="42" spans="1:41">
      <c r="A42" s="6">
        <v>41</v>
      </c>
      <c r="B42" t="str">
        <f>'一覧表(男子)'!A96</f>
        <v/>
      </c>
      <c r="C42" t="str">
        <f>'一覧表(男子)'!C96</f>
        <v/>
      </c>
      <c r="D42" t="str">
        <f>'一覧表(男子)'!H96</f>
        <v/>
      </c>
      <c r="E42">
        <f>'一覧表(男子)'!J96</f>
        <v>0</v>
      </c>
      <c r="F42" s="12">
        <f>'一覧表(男子)'!J97</f>
        <v>0</v>
      </c>
      <c r="G42">
        <f>'一覧表(男子)'!L96</f>
        <v>0</v>
      </c>
      <c r="H42" s="12">
        <f>'一覧表(男子)'!L97</f>
        <v>0</v>
      </c>
      <c r="I42">
        <f>'一覧表(男子)'!N96</f>
        <v>0</v>
      </c>
      <c r="J42" s="12">
        <f>'一覧表(男子)'!N97</f>
        <v>0</v>
      </c>
      <c r="L42" s="18">
        <f>'一覧表(男子)'!P96</f>
        <v>0</v>
      </c>
      <c r="M42" s="49">
        <f t="shared" si="13"/>
        <v>0</v>
      </c>
      <c r="N42" s="28" t="str">
        <f t="shared" si="0"/>
        <v/>
      </c>
      <c r="O42" s="41">
        <f t="shared" si="14"/>
        <v>0</v>
      </c>
      <c r="P42" s="43" t="str">
        <f t="shared" si="1"/>
        <v/>
      </c>
      <c r="Q42" s="41">
        <f t="shared" si="15"/>
        <v>0</v>
      </c>
      <c r="R42" s="43" t="str">
        <f t="shared" si="2"/>
        <v/>
      </c>
      <c r="S42" s="41">
        <f t="shared" si="16"/>
        <v>0</v>
      </c>
      <c r="T42" s="43" t="str">
        <f t="shared" si="3"/>
        <v/>
      </c>
      <c r="U42" s="41">
        <f t="shared" si="17"/>
        <v>0</v>
      </c>
      <c r="V42" s="43" t="str">
        <f t="shared" si="4"/>
        <v/>
      </c>
      <c r="W42" s="41">
        <f t="shared" si="18"/>
        <v>0</v>
      </c>
      <c r="X42" s="43" t="str">
        <f t="shared" si="5"/>
        <v/>
      </c>
      <c r="Y42" s="41">
        <f t="shared" si="19"/>
        <v>0</v>
      </c>
      <c r="Z42" s="46" t="str">
        <f t="shared" si="20"/>
        <v/>
      </c>
      <c r="AA42" s="18">
        <f>'一覧表(男子)'!R96</f>
        <v>0</v>
      </c>
      <c r="AB42" s="49">
        <f t="shared" si="21"/>
        <v>0</v>
      </c>
      <c r="AC42" s="28" t="str">
        <f t="shared" si="6"/>
        <v/>
      </c>
      <c r="AD42" s="19">
        <f t="shared" si="22"/>
        <v>0</v>
      </c>
      <c r="AE42" s="28" t="str">
        <f t="shared" si="7"/>
        <v/>
      </c>
      <c r="AF42" s="19">
        <f t="shared" si="23"/>
        <v>0</v>
      </c>
      <c r="AG42" s="28" t="str">
        <f t="shared" si="8"/>
        <v/>
      </c>
      <c r="AH42" s="19">
        <f t="shared" si="24"/>
        <v>0</v>
      </c>
      <c r="AI42" s="26" t="str">
        <f t="shared" si="9"/>
        <v/>
      </c>
      <c r="AJ42" s="52">
        <f t="shared" si="25"/>
        <v>0</v>
      </c>
      <c r="AK42" s="43" t="str">
        <f t="shared" si="10"/>
        <v/>
      </c>
      <c r="AL42" s="41">
        <f t="shared" si="26"/>
        <v>0</v>
      </c>
      <c r="AM42" s="43" t="str">
        <f t="shared" si="11"/>
        <v/>
      </c>
      <c r="AN42" s="41">
        <f t="shared" si="27"/>
        <v>0</v>
      </c>
      <c r="AO42" s="46" t="str">
        <f t="shared" si="12"/>
        <v/>
      </c>
    </row>
    <row r="43" spans="1:41">
      <c r="A43" s="6">
        <v>42</v>
      </c>
      <c r="B43" t="str">
        <f>'一覧表(男子)'!A98</f>
        <v/>
      </c>
      <c r="C43" t="str">
        <f>'一覧表(男子)'!C98</f>
        <v/>
      </c>
      <c r="D43" t="str">
        <f>'一覧表(男子)'!H98</f>
        <v/>
      </c>
      <c r="E43">
        <f>'一覧表(男子)'!J98</f>
        <v>0</v>
      </c>
      <c r="F43" s="12">
        <f>'一覧表(男子)'!J99</f>
        <v>0</v>
      </c>
      <c r="G43">
        <f>'一覧表(男子)'!L98</f>
        <v>0</v>
      </c>
      <c r="H43" s="12">
        <f>'一覧表(男子)'!L99</f>
        <v>0</v>
      </c>
      <c r="I43">
        <f>'一覧表(男子)'!N98</f>
        <v>0</v>
      </c>
      <c r="J43" s="12">
        <f>'一覧表(男子)'!N99</f>
        <v>0</v>
      </c>
      <c r="L43" s="18">
        <f>'一覧表(男子)'!P98</f>
        <v>0</v>
      </c>
      <c r="M43" s="49">
        <f t="shared" si="13"/>
        <v>0</v>
      </c>
      <c r="N43" s="28" t="str">
        <f t="shared" si="0"/>
        <v/>
      </c>
      <c r="O43" s="41">
        <f t="shared" si="14"/>
        <v>0</v>
      </c>
      <c r="P43" s="43" t="str">
        <f t="shared" si="1"/>
        <v/>
      </c>
      <c r="Q43" s="41">
        <f t="shared" si="15"/>
        <v>0</v>
      </c>
      <c r="R43" s="43" t="str">
        <f t="shared" si="2"/>
        <v/>
      </c>
      <c r="S43" s="41">
        <f t="shared" si="16"/>
        <v>0</v>
      </c>
      <c r="T43" s="43" t="str">
        <f t="shared" si="3"/>
        <v/>
      </c>
      <c r="U43" s="41">
        <f t="shared" si="17"/>
        <v>0</v>
      </c>
      <c r="V43" s="43" t="str">
        <f t="shared" si="4"/>
        <v/>
      </c>
      <c r="W43" s="41">
        <f t="shared" si="18"/>
        <v>0</v>
      </c>
      <c r="X43" s="43" t="str">
        <f t="shared" si="5"/>
        <v/>
      </c>
      <c r="Y43" s="41">
        <f t="shared" si="19"/>
        <v>0</v>
      </c>
      <c r="Z43" s="46" t="str">
        <f t="shared" si="20"/>
        <v/>
      </c>
      <c r="AA43" s="18">
        <f>'一覧表(男子)'!R98</f>
        <v>0</v>
      </c>
      <c r="AB43" s="49">
        <f t="shared" si="21"/>
        <v>0</v>
      </c>
      <c r="AC43" s="28" t="str">
        <f t="shared" si="6"/>
        <v/>
      </c>
      <c r="AD43" s="19">
        <f t="shared" si="22"/>
        <v>0</v>
      </c>
      <c r="AE43" s="28" t="str">
        <f t="shared" si="7"/>
        <v/>
      </c>
      <c r="AF43" s="19">
        <f t="shared" si="23"/>
        <v>0</v>
      </c>
      <c r="AG43" s="28" t="str">
        <f t="shared" si="8"/>
        <v/>
      </c>
      <c r="AH43" s="19">
        <f t="shared" si="24"/>
        <v>0</v>
      </c>
      <c r="AI43" s="26" t="str">
        <f t="shared" si="9"/>
        <v/>
      </c>
      <c r="AJ43" s="52">
        <f t="shared" si="25"/>
        <v>0</v>
      </c>
      <c r="AK43" s="43" t="str">
        <f t="shared" si="10"/>
        <v/>
      </c>
      <c r="AL43" s="41">
        <f t="shared" si="26"/>
        <v>0</v>
      </c>
      <c r="AM43" s="43" t="str">
        <f t="shared" si="11"/>
        <v/>
      </c>
      <c r="AN43" s="41">
        <f t="shared" si="27"/>
        <v>0</v>
      </c>
      <c r="AO43" s="46" t="str">
        <f t="shared" si="12"/>
        <v/>
      </c>
    </row>
    <row r="44" spans="1:41">
      <c r="A44" s="6">
        <v>43</v>
      </c>
      <c r="B44" t="str">
        <f>'一覧表(男子)'!A100</f>
        <v/>
      </c>
      <c r="C44" t="str">
        <f>'一覧表(男子)'!C100</f>
        <v/>
      </c>
      <c r="D44" t="str">
        <f>'一覧表(男子)'!H100</f>
        <v/>
      </c>
      <c r="E44">
        <f>'一覧表(男子)'!J100</f>
        <v>0</v>
      </c>
      <c r="F44" s="12">
        <f>'一覧表(男子)'!J101</f>
        <v>0</v>
      </c>
      <c r="G44">
        <f>'一覧表(男子)'!L100</f>
        <v>0</v>
      </c>
      <c r="H44" s="12">
        <f>'一覧表(男子)'!L101</f>
        <v>0</v>
      </c>
      <c r="I44">
        <f>'一覧表(男子)'!N100</f>
        <v>0</v>
      </c>
      <c r="J44" s="12">
        <f>'一覧表(男子)'!N101</f>
        <v>0</v>
      </c>
      <c r="L44" s="18">
        <f>'一覧表(男子)'!P100</f>
        <v>0</v>
      </c>
      <c r="M44" s="49">
        <f t="shared" si="13"/>
        <v>0</v>
      </c>
      <c r="N44" s="28" t="str">
        <f t="shared" si="0"/>
        <v/>
      </c>
      <c r="O44" s="41">
        <f t="shared" si="14"/>
        <v>0</v>
      </c>
      <c r="P44" s="43" t="str">
        <f t="shared" si="1"/>
        <v/>
      </c>
      <c r="Q44" s="41">
        <f t="shared" si="15"/>
        <v>0</v>
      </c>
      <c r="R44" s="43" t="str">
        <f t="shared" si="2"/>
        <v/>
      </c>
      <c r="S44" s="41">
        <f t="shared" si="16"/>
        <v>0</v>
      </c>
      <c r="T44" s="43" t="str">
        <f t="shared" si="3"/>
        <v/>
      </c>
      <c r="U44" s="41">
        <f t="shared" si="17"/>
        <v>0</v>
      </c>
      <c r="V44" s="43" t="str">
        <f t="shared" si="4"/>
        <v/>
      </c>
      <c r="W44" s="41">
        <f t="shared" si="18"/>
        <v>0</v>
      </c>
      <c r="X44" s="43" t="str">
        <f t="shared" si="5"/>
        <v/>
      </c>
      <c r="Y44" s="41">
        <f t="shared" si="19"/>
        <v>0</v>
      </c>
      <c r="Z44" s="46" t="str">
        <f t="shared" si="20"/>
        <v/>
      </c>
      <c r="AA44" s="18">
        <f>'一覧表(男子)'!R100</f>
        <v>0</v>
      </c>
      <c r="AB44" s="49">
        <f t="shared" si="21"/>
        <v>0</v>
      </c>
      <c r="AC44" s="28" t="str">
        <f t="shared" si="6"/>
        <v/>
      </c>
      <c r="AD44" s="19">
        <f t="shared" si="22"/>
        <v>0</v>
      </c>
      <c r="AE44" s="28" t="str">
        <f t="shared" si="7"/>
        <v/>
      </c>
      <c r="AF44" s="19">
        <f t="shared" si="23"/>
        <v>0</v>
      </c>
      <c r="AG44" s="28" t="str">
        <f t="shared" si="8"/>
        <v/>
      </c>
      <c r="AH44" s="19">
        <f t="shared" si="24"/>
        <v>0</v>
      </c>
      <c r="AI44" s="26" t="str">
        <f t="shared" si="9"/>
        <v/>
      </c>
      <c r="AJ44" s="52">
        <f t="shared" si="25"/>
        <v>0</v>
      </c>
      <c r="AK44" s="43" t="str">
        <f t="shared" si="10"/>
        <v/>
      </c>
      <c r="AL44" s="41">
        <f t="shared" si="26"/>
        <v>0</v>
      </c>
      <c r="AM44" s="43" t="str">
        <f t="shared" si="11"/>
        <v/>
      </c>
      <c r="AN44" s="41">
        <f t="shared" si="27"/>
        <v>0</v>
      </c>
      <c r="AO44" s="46" t="str">
        <f t="shared" si="12"/>
        <v/>
      </c>
    </row>
    <row r="45" spans="1:41">
      <c r="A45" s="6">
        <v>44</v>
      </c>
      <c r="B45" t="str">
        <f>'一覧表(男子)'!A102</f>
        <v/>
      </c>
      <c r="C45" t="str">
        <f>'一覧表(男子)'!C102</f>
        <v/>
      </c>
      <c r="D45" t="str">
        <f>'一覧表(男子)'!H102</f>
        <v/>
      </c>
      <c r="E45">
        <f>'一覧表(男子)'!J102</f>
        <v>0</v>
      </c>
      <c r="F45" s="12">
        <f>'一覧表(男子)'!J103</f>
        <v>0</v>
      </c>
      <c r="G45">
        <f>'一覧表(男子)'!L102</f>
        <v>0</v>
      </c>
      <c r="H45" s="12">
        <f>'一覧表(男子)'!L103</f>
        <v>0</v>
      </c>
      <c r="I45">
        <f>'一覧表(男子)'!N102</f>
        <v>0</v>
      </c>
      <c r="J45" s="12">
        <f>'一覧表(男子)'!N103</f>
        <v>0</v>
      </c>
      <c r="L45" s="18">
        <f>'一覧表(男子)'!P102</f>
        <v>0</v>
      </c>
      <c r="M45" s="49">
        <f t="shared" si="13"/>
        <v>0</v>
      </c>
      <c r="N45" s="28" t="str">
        <f t="shared" si="0"/>
        <v/>
      </c>
      <c r="O45" s="41">
        <f t="shared" si="14"/>
        <v>0</v>
      </c>
      <c r="P45" s="43" t="str">
        <f t="shared" si="1"/>
        <v/>
      </c>
      <c r="Q45" s="41">
        <f t="shared" si="15"/>
        <v>0</v>
      </c>
      <c r="R45" s="43" t="str">
        <f t="shared" si="2"/>
        <v/>
      </c>
      <c r="S45" s="41">
        <f t="shared" si="16"/>
        <v>0</v>
      </c>
      <c r="T45" s="43" t="str">
        <f t="shared" si="3"/>
        <v/>
      </c>
      <c r="U45" s="41">
        <f t="shared" si="17"/>
        <v>0</v>
      </c>
      <c r="V45" s="43" t="str">
        <f t="shared" si="4"/>
        <v/>
      </c>
      <c r="W45" s="41">
        <f t="shared" si="18"/>
        <v>0</v>
      </c>
      <c r="X45" s="43" t="str">
        <f t="shared" si="5"/>
        <v/>
      </c>
      <c r="Y45" s="41">
        <f t="shared" si="19"/>
        <v>0</v>
      </c>
      <c r="Z45" s="46" t="str">
        <f t="shared" si="20"/>
        <v/>
      </c>
      <c r="AA45" s="18">
        <f>'一覧表(男子)'!R102</f>
        <v>0</v>
      </c>
      <c r="AB45" s="49">
        <f t="shared" si="21"/>
        <v>0</v>
      </c>
      <c r="AC45" s="28" t="str">
        <f t="shared" si="6"/>
        <v/>
      </c>
      <c r="AD45" s="19">
        <f t="shared" si="22"/>
        <v>0</v>
      </c>
      <c r="AE45" s="28" t="str">
        <f t="shared" si="7"/>
        <v/>
      </c>
      <c r="AF45" s="19">
        <f t="shared" si="23"/>
        <v>0</v>
      </c>
      <c r="AG45" s="28" t="str">
        <f t="shared" si="8"/>
        <v/>
      </c>
      <c r="AH45" s="19">
        <f t="shared" si="24"/>
        <v>0</v>
      </c>
      <c r="AI45" s="26" t="str">
        <f t="shared" si="9"/>
        <v/>
      </c>
      <c r="AJ45" s="52">
        <f t="shared" si="25"/>
        <v>0</v>
      </c>
      <c r="AK45" s="43" t="str">
        <f t="shared" si="10"/>
        <v/>
      </c>
      <c r="AL45" s="41">
        <f t="shared" si="26"/>
        <v>0</v>
      </c>
      <c r="AM45" s="43" t="str">
        <f t="shared" si="11"/>
        <v/>
      </c>
      <c r="AN45" s="41">
        <f t="shared" si="27"/>
        <v>0</v>
      </c>
      <c r="AO45" s="46" t="str">
        <f t="shared" si="12"/>
        <v/>
      </c>
    </row>
    <row r="46" spans="1:41">
      <c r="A46" s="6">
        <v>45</v>
      </c>
      <c r="B46" t="str">
        <f>'一覧表(男子)'!A104</f>
        <v/>
      </c>
      <c r="C46" t="str">
        <f>'一覧表(男子)'!C104</f>
        <v/>
      </c>
      <c r="D46" t="str">
        <f>'一覧表(男子)'!H104</f>
        <v/>
      </c>
      <c r="E46">
        <f>'一覧表(男子)'!J104</f>
        <v>0</v>
      </c>
      <c r="F46" s="12">
        <f>'一覧表(男子)'!J105</f>
        <v>0</v>
      </c>
      <c r="G46">
        <f>'一覧表(男子)'!L104</f>
        <v>0</v>
      </c>
      <c r="H46" s="12">
        <f>'一覧表(男子)'!L105</f>
        <v>0</v>
      </c>
      <c r="I46">
        <f>'一覧表(男子)'!N104</f>
        <v>0</v>
      </c>
      <c r="J46" s="12">
        <f>'一覧表(男子)'!N105</f>
        <v>0</v>
      </c>
      <c r="L46" s="18">
        <f>'一覧表(男子)'!P104</f>
        <v>0</v>
      </c>
      <c r="M46" s="49">
        <f t="shared" si="13"/>
        <v>0</v>
      </c>
      <c r="N46" s="28" t="str">
        <f t="shared" si="0"/>
        <v/>
      </c>
      <c r="O46" s="41">
        <f t="shared" si="14"/>
        <v>0</v>
      </c>
      <c r="P46" s="43" t="str">
        <f t="shared" si="1"/>
        <v/>
      </c>
      <c r="Q46" s="41">
        <f t="shared" si="15"/>
        <v>0</v>
      </c>
      <c r="R46" s="43" t="str">
        <f t="shared" si="2"/>
        <v/>
      </c>
      <c r="S46" s="41">
        <f t="shared" si="16"/>
        <v>0</v>
      </c>
      <c r="T46" s="43" t="str">
        <f t="shared" si="3"/>
        <v/>
      </c>
      <c r="U46" s="41">
        <f t="shared" si="17"/>
        <v>0</v>
      </c>
      <c r="V46" s="43" t="str">
        <f t="shared" si="4"/>
        <v/>
      </c>
      <c r="W46" s="41">
        <f t="shared" si="18"/>
        <v>0</v>
      </c>
      <c r="X46" s="43" t="str">
        <f t="shared" si="5"/>
        <v/>
      </c>
      <c r="Y46" s="41">
        <f t="shared" si="19"/>
        <v>0</v>
      </c>
      <c r="Z46" s="46" t="str">
        <f t="shared" si="20"/>
        <v/>
      </c>
      <c r="AA46" s="18">
        <f>'一覧表(男子)'!R104</f>
        <v>0</v>
      </c>
      <c r="AB46" s="49">
        <f t="shared" si="21"/>
        <v>0</v>
      </c>
      <c r="AC46" s="28" t="str">
        <f t="shared" si="6"/>
        <v/>
      </c>
      <c r="AD46" s="19">
        <f t="shared" si="22"/>
        <v>0</v>
      </c>
      <c r="AE46" s="28" t="str">
        <f t="shared" si="7"/>
        <v/>
      </c>
      <c r="AF46" s="19">
        <f t="shared" si="23"/>
        <v>0</v>
      </c>
      <c r="AG46" s="28" t="str">
        <f t="shared" si="8"/>
        <v/>
      </c>
      <c r="AH46" s="19">
        <f t="shared" si="24"/>
        <v>0</v>
      </c>
      <c r="AI46" s="26" t="str">
        <f t="shared" si="9"/>
        <v/>
      </c>
      <c r="AJ46" s="52">
        <f t="shared" si="25"/>
        <v>0</v>
      </c>
      <c r="AK46" s="43" t="str">
        <f t="shared" si="10"/>
        <v/>
      </c>
      <c r="AL46" s="41">
        <f t="shared" si="26"/>
        <v>0</v>
      </c>
      <c r="AM46" s="43" t="str">
        <f t="shared" si="11"/>
        <v/>
      </c>
      <c r="AN46" s="41">
        <f t="shared" si="27"/>
        <v>0</v>
      </c>
      <c r="AO46" s="46" t="str">
        <f t="shared" si="12"/>
        <v/>
      </c>
    </row>
    <row r="47" spans="1:41">
      <c r="A47" s="6">
        <v>46</v>
      </c>
      <c r="B47" t="str">
        <f>'一覧表(男子)'!A106</f>
        <v/>
      </c>
      <c r="C47" t="str">
        <f>'一覧表(男子)'!C106</f>
        <v/>
      </c>
      <c r="D47" t="str">
        <f>'一覧表(男子)'!H106</f>
        <v/>
      </c>
      <c r="E47">
        <f>'一覧表(男子)'!J106</f>
        <v>0</v>
      </c>
      <c r="F47" s="12">
        <f>'一覧表(男子)'!J107</f>
        <v>0</v>
      </c>
      <c r="G47">
        <f>'一覧表(男子)'!L106</f>
        <v>0</v>
      </c>
      <c r="H47" s="12">
        <f>'一覧表(男子)'!L107</f>
        <v>0</v>
      </c>
      <c r="I47">
        <f>'一覧表(男子)'!N106</f>
        <v>0</v>
      </c>
      <c r="J47" s="12">
        <f>'一覧表(男子)'!N107</f>
        <v>0</v>
      </c>
      <c r="L47" s="18">
        <f>'一覧表(男子)'!P106</f>
        <v>0</v>
      </c>
      <c r="M47" s="49">
        <f t="shared" si="13"/>
        <v>0</v>
      </c>
      <c r="N47" s="28" t="str">
        <f t="shared" si="0"/>
        <v/>
      </c>
      <c r="O47" s="41">
        <f t="shared" si="14"/>
        <v>0</v>
      </c>
      <c r="P47" s="43" t="str">
        <f t="shared" si="1"/>
        <v/>
      </c>
      <c r="Q47" s="41">
        <f t="shared" si="15"/>
        <v>0</v>
      </c>
      <c r="R47" s="43" t="str">
        <f t="shared" si="2"/>
        <v/>
      </c>
      <c r="S47" s="41">
        <f t="shared" si="16"/>
        <v>0</v>
      </c>
      <c r="T47" s="43" t="str">
        <f t="shared" si="3"/>
        <v/>
      </c>
      <c r="U47" s="41">
        <f t="shared" si="17"/>
        <v>0</v>
      </c>
      <c r="V47" s="43" t="str">
        <f t="shared" si="4"/>
        <v/>
      </c>
      <c r="W47" s="41">
        <f t="shared" si="18"/>
        <v>0</v>
      </c>
      <c r="X47" s="43" t="str">
        <f t="shared" si="5"/>
        <v/>
      </c>
      <c r="Y47" s="41">
        <f t="shared" si="19"/>
        <v>0</v>
      </c>
      <c r="Z47" s="46" t="str">
        <f t="shared" si="20"/>
        <v/>
      </c>
      <c r="AA47" s="18">
        <f>'一覧表(男子)'!R106</f>
        <v>0</v>
      </c>
      <c r="AB47" s="49">
        <f t="shared" si="21"/>
        <v>0</v>
      </c>
      <c r="AC47" s="28" t="str">
        <f t="shared" si="6"/>
        <v/>
      </c>
      <c r="AD47" s="19">
        <f t="shared" si="22"/>
        <v>0</v>
      </c>
      <c r="AE47" s="28" t="str">
        <f t="shared" si="7"/>
        <v/>
      </c>
      <c r="AF47" s="19">
        <f t="shared" si="23"/>
        <v>0</v>
      </c>
      <c r="AG47" s="28" t="str">
        <f t="shared" si="8"/>
        <v/>
      </c>
      <c r="AH47" s="19">
        <f t="shared" si="24"/>
        <v>0</v>
      </c>
      <c r="AI47" s="26" t="str">
        <f t="shared" si="9"/>
        <v/>
      </c>
      <c r="AJ47" s="52">
        <f t="shared" si="25"/>
        <v>0</v>
      </c>
      <c r="AK47" s="43" t="str">
        <f t="shared" si="10"/>
        <v/>
      </c>
      <c r="AL47" s="41">
        <f t="shared" si="26"/>
        <v>0</v>
      </c>
      <c r="AM47" s="43" t="str">
        <f t="shared" si="11"/>
        <v/>
      </c>
      <c r="AN47" s="41">
        <f t="shared" si="27"/>
        <v>0</v>
      </c>
      <c r="AO47" s="46" t="str">
        <f t="shared" si="12"/>
        <v/>
      </c>
    </row>
    <row r="48" spans="1:41">
      <c r="A48" s="6">
        <v>47</v>
      </c>
      <c r="B48" t="str">
        <f>'一覧表(男子)'!A108</f>
        <v/>
      </c>
      <c r="C48" t="str">
        <f>'一覧表(男子)'!C108</f>
        <v/>
      </c>
      <c r="D48" t="str">
        <f>'一覧表(男子)'!H108</f>
        <v/>
      </c>
      <c r="E48">
        <f>'一覧表(男子)'!J108</f>
        <v>0</v>
      </c>
      <c r="F48" s="12">
        <f>'一覧表(男子)'!J109</f>
        <v>0</v>
      </c>
      <c r="G48">
        <f>'一覧表(男子)'!L108</f>
        <v>0</v>
      </c>
      <c r="H48" s="12">
        <f>'一覧表(男子)'!L109</f>
        <v>0</v>
      </c>
      <c r="I48">
        <f>'一覧表(男子)'!N108</f>
        <v>0</v>
      </c>
      <c r="J48" s="12">
        <f>'一覧表(男子)'!N109</f>
        <v>0</v>
      </c>
      <c r="L48" s="18">
        <f>'一覧表(男子)'!P108</f>
        <v>0</v>
      </c>
      <c r="M48" s="49">
        <f t="shared" si="13"/>
        <v>0</v>
      </c>
      <c r="N48" s="28" t="str">
        <f t="shared" si="0"/>
        <v/>
      </c>
      <c r="O48" s="41">
        <f t="shared" si="14"/>
        <v>0</v>
      </c>
      <c r="P48" s="43" t="str">
        <f t="shared" si="1"/>
        <v/>
      </c>
      <c r="Q48" s="41">
        <f t="shared" si="15"/>
        <v>0</v>
      </c>
      <c r="R48" s="43" t="str">
        <f t="shared" si="2"/>
        <v/>
      </c>
      <c r="S48" s="41">
        <f t="shared" si="16"/>
        <v>0</v>
      </c>
      <c r="T48" s="43" t="str">
        <f t="shared" si="3"/>
        <v/>
      </c>
      <c r="U48" s="41">
        <f t="shared" si="17"/>
        <v>0</v>
      </c>
      <c r="V48" s="43" t="str">
        <f t="shared" si="4"/>
        <v/>
      </c>
      <c r="W48" s="41">
        <f t="shared" si="18"/>
        <v>0</v>
      </c>
      <c r="X48" s="43" t="str">
        <f t="shared" si="5"/>
        <v/>
      </c>
      <c r="Y48" s="41">
        <f t="shared" si="19"/>
        <v>0</v>
      </c>
      <c r="Z48" s="46" t="str">
        <f t="shared" si="20"/>
        <v/>
      </c>
      <c r="AA48" s="18">
        <f>'一覧表(男子)'!R108</f>
        <v>0</v>
      </c>
      <c r="AB48" s="49">
        <f t="shared" si="21"/>
        <v>0</v>
      </c>
      <c r="AC48" s="28" t="str">
        <f t="shared" si="6"/>
        <v/>
      </c>
      <c r="AD48" s="19">
        <f t="shared" si="22"/>
        <v>0</v>
      </c>
      <c r="AE48" s="28" t="str">
        <f t="shared" si="7"/>
        <v/>
      </c>
      <c r="AF48" s="19">
        <f t="shared" si="23"/>
        <v>0</v>
      </c>
      <c r="AG48" s="28" t="str">
        <f t="shared" si="8"/>
        <v/>
      </c>
      <c r="AH48" s="19">
        <f t="shared" si="24"/>
        <v>0</v>
      </c>
      <c r="AI48" s="26" t="str">
        <f t="shared" si="9"/>
        <v/>
      </c>
      <c r="AJ48" s="52">
        <f t="shared" si="25"/>
        <v>0</v>
      </c>
      <c r="AK48" s="43" t="str">
        <f t="shared" si="10"/>
        <v/>
      </c>
      <c r="AL48" s="41">
        <f t="shared" si="26"/>
        <v>0</v>
      </c>
      <c r="AM48" s="43" t="str">
        <f t="shared" si="11"/>
        <v/>
      </c>
      <c r="AN48" s="41">
        <f t="shared" si="27"/>
        <v>0</v>
      </c>
      <c r="AO48" s="46" t="str">
        <f t="shared" si="12"/>
        <v/>
      </c>
    </row>
    <row r="49" spans="1:41">
      <c r="A49" s="6">
        <v>48</v>
      </c>
      <c r="B49" t="str">
        <f>'一覧表(男子)'!A110</f>
        <v/>
      </c>
      <c r="C49" t="str">
        <f>'一覧表(男子)'!C110</f>
        <v/>
      </c>
      <c r="D49" t="str">
        <f>'一覧表(男子)'!H110</f>
        <v/>
      </c>
      <c r="E49">
        <f>'一覧表(男子)'!J110</f>
        <v>0</v>
      </c>
      <c r="F49" s="12">
        <f>'一覧表(男子)'!J111</f>
        <v>0</v>
      </c>
      <c r="G49">
        <f>'一覧表(男子)'!L110</f>
        <v>0</v>
      </c>
      <c r="H49" s="12">
        <f>'一覧表(男子)'!L111</f>
        <v>0</v>
      </c>
      <c r="I49">
        <f>'一覧表(男子)'!N110</f>
        <v>0</v>
      </c>
      <c r="J49" s="12">
        <f>'一覧表(男子)'!N111</f>
        <v>0</v>
      </c>
      <c r="L49" s="18">
        <f>'一覧表(男子)'!P110</f>
        <v>0</v>
      </c>
      <c r="M49" s="49">
        <f t="shared" si="13"/>
        <v>0</v>
      </c>
      <c r="N49" s="28" t="str">
        <f t="shared" si="0"/>
        <v/>
      </c>
      <c r="O49" s="41">
        <f t="shared" si="14"/>
        <v>0</v>
      </c>
      <c r="P49" s="43" t="str">
        <f t="shared" si="1"/>
        <v/>
      </c>
      <c r="Q49" s="41">
        <f t="shared" si="15"/>
        <v>0</v>
      </c>
      <c r="R49" s="43" t="str">
        <f t="shared" si="2"/>
        <v/>
      </c>
      <c r="S49" s="41">
        <f t="shared" si="16"/>
        <v>0</v>
      </c>
      <c r="T49" s="43" t="str">
        <f t="shared" si="3"/>
        <v/>
      </c>
      <c r="U49" s="41">
        <f t="shared" si="17"/>
        <v>0</v>
      </c>
      <c r="V49" s="43" t="str">
        <f t="shared" si="4"/>
        <v/>
      </c>
      <c r="W49" s="41">
        <f t="shared" si="18"/>
        <v>0</v>
      </c>
      <c r="X49" s="43" t="str">
        <f t="shared" si="5"/>
        <v/>
      </c>
      <c r="Y49" s="41">
        <f t="shared" si="19"/>
        <v>0</v>
      </c>
      <c r="Z49" s="46" t="str">
        <f t="shared" si="20"/>
        <v/>
      </c>
      <c r="AA49" s="18">
        <f>'一覧表(男子)'!R110</f>
        <v>0</v>
      </c>
      <c r="AB49" s="49">
        <f t="shared" si="21"/>
        <v>0</v>
      </c>
      <c r="AC49" s="28" t="str">
        <f t="shared" si="6"/>
        <v/>
      </c>
      <c r="AD49" s="19">
        <f t="shared" si="22"/>
        <v>0</v>
      </c>
      <c r="AE49" s="28" t="str">
        <f t="shared" si="7"/>
        <v/>
      </c>
      <c r="AF49" s="19">
        <f t="shared" si="23"/>
        <v>0</v>
      </c>
      <c r="AG49" s="28" t="str">
        <f t="shared" si="8"/>
        <v/>
      </c>
      <c r="AH49" s="19">
        <f t="shared" si="24"/>
        <v>0</v>
      </c>
      <c r="AI49" s="26" t="str">
        <f t="shared" si="9"/>
        <v/>
      </c>
      <c r="AJ49" s="52">
        <f t="shared" si="25"/>
        <v>0</v>
      </c>
      <c r="AK49" s="43" t="str">
        <f t="shared" si="10"/>
        <v/>
      </c>
      <c r="AL49" s="41">
        <f t="shared" si="26"/>
        <v>0</v>
      </c>
      <c r="AM49" s="43" t="str">
        <f t="shared" si="11"/>
        <v/>
      </c>
      <c r="AN49" s="41">
        <f t="shared" si="27"/>
        <v>0</v>
      </c>
      <c r="AO49" s="46" t="str">
        <f t="shared" si="12"/>
        <v/>
      </c>
    </row>
    <row r="50" spans="1:41">
      <c r="A50" s="6">
        <v>49</v>
      </c>
      <c r="B50" t="str">
        <f>'一覧表(男子)'!A112</f>
        <v/>
      </c>
      <c r="C50" t="str">
        <f>'一覧表(男子)'!C112</f>
        <v/>
      </c>
      <c r="D50" t="str">
        <f>'一覧表(男子)'!H112</f>
        <v/>
      </c>
      <c r="E50">
        <f>'一覧表(男子)'!J112</f>
        <v>0</v>
      </c>
      <c r="F50" s="12">
        <f>'一覧表(男子)'!J113</f>
        <v>0</v>
      </c>
      <c r="G50">
        <f>'一覧表(男子)'!L112</f>
        <v>0</v>
      </c>
      <c r="H50" s="12">
        <f>'一覧表(男子)'!L113</f>
        <v>0</v>
      </c>
      <c r="I50">
        <f>'一覧表(男子)'!N112</f>
        <v>0</v>
      </c>
      <c r="J50" s="12">
        <f>'一覧表(男子)'!N113</f>
        <v>0</v>
      </c>
      <c r="L50" s="18">
        <f>'一覧表(男子)'!P112</f>
        <v>0</v>
      </c>
      <c r="M50" s="49">
        <f t="shared" si="13"/>
        <v>0</v>
      </c>
      <c r="N50" s="28" t="str">
        <f t="shared" si="0"/>
        <v/>
      </c>
      <c r="O50" s="41">
        <f t="shared" si="14"/>
        <v>0</v>
      </c>
      <c r="P50" s="43" t="str">
        <f t="shared" si="1"/>
        <v/>
      </c>
      <c r="Q50" s="41">
        <f t="shared" si="15"/>
        <v>0</v>
      </c>
      <c r="R50" s="43" t="str">
        <f t="shared" si="2"/>
        <v/>
      </c>
      <c r="S50" s="41">
        <f t="shared" si="16"/>
        <v>0</v>
      </c>
      <c r="T50" s="43" t="str">
        <f t="shared" si="3"/>
        <v/>
      </c>
      <c r="U50" s="41">
        <f t="shared" si="17"/>
        <v>0</v>
      </c>
      <c r="V50" s="43" t="str">
        <f t="shared" si="4"/>
        <v/>
      </c>
      <c r="W50" s="41">
        <f t="shared" si="18"/>
        <v>0</v>
      </c>
      <c r="X50" s="43" t="str">
        <f t="shared" si="5"/>
        <v/>
      </c>
      <c r="Y50" s="41">
        <f t="shared" si="19"/>
        <v>0</v>
      </c>
      <c r="Z50" s="46" t="str">
        <f t="shared" si="20"/>
        <v/>
      </c>
      <c r="AA50" s="18">
        <f>'一覧表(男子)'!R112</f>
        <v>0</v>
      </c>
      <c r="AB50" s="49">
        <f t="shared" si="21"/>
        <v>0</v>
      </c>
      <c r="AC50" s="28" t="str">
        <f t="shared" si="6"/>
        <v/>
      </c>
      <c r="AD50" s="19">
        <f t="shared" si="22"/>
        <v>0</v>
      </c>
      <c r="AE50" s="28" t="str">
        <f t="shared" si="7"/>
        <v/>
      </c>
      <c r="AF50" s="19">
        <f t="shared" si="23"/>
        <v>0</v>
      </c>
      <c r="AG50" s="28" t="str">
        <f t="shared" si="8"/>
        <v/>
      </c>
      <c r="AH50" s="19">
        <f t="shared" si="24"/>
        <v>0</v>
      </c>
      <c r="AI50" s="26" t="str">
        <f t="shared" si="9"/>
        <v/>
      </c>
      <c r="AJ50" s="52">
        <f t="shared" si="25"/>
        <v>0</v>
      </c>
      <c r="AK50" s="43" t="str">
        <f t="shared" si="10"/>
        <v/>
      </c>
      <c r="AL50" s="41">
        <f t="shared" si="26"/>
        <v>0</v>
      </c>
      <c r="AM50" s="43" t="str">
        <f t="shared" si="11"/>
        <v/>
      </c>
      <c r="AN50" s="41">
        <f t="shared" si="27"/>
        <v>0</v>
      </c>
      <c r="AO50" s="46" t="str">
        <f t="shared" si="12"/>
        <v/>
      </c>
    </row>
    <row r="51" spans="1:41">
      <c r="A51" s="6">
        <v>50</v>
      </c>
      <c r="B51" t="str">
        <f>'一覧表(男子)'!A114</f>
        <v/>
      </c>
      <c r="C51" t="str">
        <f>'一覧表(男子)'!C114</f>
        <v/>
      </c>
      <c r="D51" t="str">
        <f>'一覧表(男子)'!H114</f>
        <v/>
      </c>
      <c r="E51">
        <f>'一覧表(男子)'!J114</f>
        <v>0</v>
      </c>
      <c r="F51" s="12">
        <f>'一覧表(男子)'!J115</f>
        <v>0</v>
      </c>
      <c r="G51">
        <f>'一覧表(男子)'!L114</f>
        <v>0</v>
      </c>
      <c r="H51" s="12">
        <f>'一覧表(男子)'!L115</f>
        <v>0</v>
      </c>
      <c r="I51">
        <f>'一覧表(男子)'!N114</f>
        <v>0</v>
      </c>
      <c r="J51" s="12">
        <f>'一覧表(男子)'!N115</f>
        <v>0</v>
      </c>
      <c r="L51" s="18">
        <f>'一覧表(男子)'!P114</f>
        <v>0</v>
      </c>
      <c r="M51" s="49">
        <f t="shared" si="13"/>
        <v>0</v>
      </c>
      <c r="N51" s="28" t="str">
        <f t="shared" si="0"/>
        <v/>
      </c>
      <c r="O51" s="41">
        <f t="shared" si="14"/>
        <v>0</v>
      </c>
      <c r="P51" s="43" t="str">
        <f t="shared" si="1"/>
        <v/>
      </c>
      <c r="Q51" s="41">
        <f t="shared" si="15"/>
        <v>0</v>
      </c>
      <c r="R51" s="43" t="str">
        <f t="shared" si="2"/>
        <v/>
      </c>
      <c r="S51" s="41">
        <f t="shared" si="16"/>
        <v>0</v>
      </c>
      <c r="T51" s="43" t="str">
        <f t="shared" si="3"/>
        <v/>
      </c>
      <c r="U51" s="41">
        <f t="shared" si="17"/>
        <v>0</v>
      </c>
      <c r="V51" s="43" t="str">
        <f t="shared" si="4"/>
        <v/>
      </c>
      <c r="W51" s="41">
        <f t="shared" si="18"/>
        <v>0</v>
      </c>
      <c r="X51" s="43" t="str">
        <f t="shared" si="5"/>
        <v/>
      </c>
      <c r="Y51" s="41">
        <f t="shared" si="19"/>
        <v>0</v>
      </c>
      <c r="Z51" s="46" t="str">
        <f t="shared" si="20"/>
        <v/>
      </c>
      <c r="AA51" s="18">
        <f>'一覧表(男子)'!R114</f>
        <v>0</v>
      </c>
      <c r="AB51" s="49">
        <f t="shared" si="21"/>
        <v>0</v>
      </c>
      <c r="AC51" s="28" t="str">
        <f t="shared" si="6"/>
        <v/>
      </c>
      <c r="AD51" s="19">
        <f t="shared" si="22"/>
        <v>0</v>
      </c>
      <c r="AE51" s="28" t="str">
        <f t="shared" si="7"/>
        <v/>
      </c>
      <c r="AF51" s="19">
        <f t="shared" si="23"/>
        <v>0</v>
      </c>
      <c r="AG51" s="28" t="str">
        <f t="shared" si="8"/>
        <v/>
      </c>
      <c r="AH51" s="19">
        <f t="shared" si="24"/>
        <v>0</v>
      </c>
      <c r="AI51" s="26" t="str">
        <f t="shared" si="9"/>
        <v/>
      </c>
      <c r="AJ51" s="52">
        <f t="shared" si="25"/>
        <v>0</v>
      </c>
      <c r="AK51" s="43" t="str">
        <f t="shared" si="10"/>
        <v/>
      </c>
      <c r="AL51" s="41">
        <f t="shared" si="26"/>
        <v>0</v>
      </c>
      <c r="AM51" s="43" t="str">
        <f t="shared" si="11"/>
        <v/>
      </c>
      <c r="AN51" s="41">
        <f t="shared" si="27"/>
        <v>0</v>
      </c>
      <c r="AO51" s="46" t="str">
        <f t="shared" si="12"/>
        <v/>
      </c>
    </row>
    <row r="52" spans="1:41">
      <c r="A52" s="6">
        <v>51</v>
      </c>
      <c r="B52" t="str">
        <f>'一覧表(男子)'!A116</f>
        <v/>
      </c>
      <c r="C52" t="str">
        <f>'一覧表(男子)'!C116</f>
        <v/>
      </c>
      <c r="D52" t="str">
        <f>'一覧表(男子)'!H116</f>
        <v/>
      </c>
      <c r="E52">
        <f>'一覧表(男子)'!J116</f>
        <v>0</v>
      </c>
      <c r="F52" s="12">
        <f>'一覧表(男子)'!J117</f>
        <v>0</v>
      </c>
      <c r="G52">
        <f>'一覧表(男子)'!L116</f>
        <v>0</v>
      </c>
      <c r="H52" s="12">
        <f>'一覧表(男子)'!L117</f>
        <v>0</v>
      </c>
      <c r="I52">
        <f>'一覧表(男子)'!N116</f>
        <v>0</v>
      </c>
      <c r="J52" s="12">
        <f>'一覧表(男子)'!N117</f>
        <v>0</v>
      </c>
      <c r="L52" s="18">
        <f>'一覧表(男子)'!P116</f>
        <v>0</v>
      </c>
      <c r="M52" s="49">
        <f t="shared" si="13"/>
        <v>0</v>
      </c>
      <c r="N52" s="28" t="str">
        <f t="shared" si="0"/>
        <v/>
      </c>
      <c r="O52" s="41">
        <f t="shared" si="14"/>
        <v>0</v>
      </c>
      <c r="P52" s="43" t="str">
        <f t="shared" si="1"/>
        <v/>
      </c>
      <c r="Q52" s="41">
        <f t="shared" si="15"/>
        <v>0</v>
      </c>
      <c r="R52" s="43" t="str">
        <f t="shared" si="2"/>
        <v/>
      </c>
      <c r="S52" s="41">
        <f t="shared" si="16"/>
        <v>0</v>
      </c>
      <c r="T52" s="43" t="str">
        <f t="shared" si="3"/>
        <v/>
      </c>
      <c r="U52" s="41">
        <f t="shared" si="17"/>
        <v>0</v>
      </c>
      <c r="V52" s="43" t="str">
        <f t="shared" si="4"/>
        <v/>
      </c>
      <c r="W52" s="41">
        <f t="shared" si="18"/>
        <v>0</v>
      </c>
      <c r="X52" s="43" t="str">
        <f t="shared" si="5"/>
        <v/>
      </c>
      <c r="Y52" s="41">
        <f t="shared" si="19"/>
        <v>0</v>
      </c>
      <c r="Z52" s="46" t="str">
        <f t="shared" si="20"/>
        <v/>
      </c>
      <c r="AA52" s="18">
        <f>'一覧表(男子)'!R116</f>
        <v>0</v>
      </c>
      <c r="AB52" s="49">
        <f t="shared" si="21"/>
        <v>0</v>
      </c>
      <c r="AC52" s="28" t="str">
        <f t="shared" si="6"/>
        <v/>
      </c>
      <c r="AD52" s="19">
        <f t="shared" si="22"/>
        <v>0</v>
      </c>
      <c r="AE52" s="28" t="str">
        <f t="shared" si="7"/>
        <v/>
      </c>
      <c r="AF52" s="19">
        <f t="shared" si="23"/>
        <v>0</v>
      </c>
      <c r="AG52" s="28" t="str">
        <f t="shared" si="8"/>
        <v/>
      </c>
      <c r="AH52" s="19">
        <f t="shared" si="24"/>
        <v>0</v>
      </c>
      <c r="AI52" s="26" t="str">
        <f t="shared" si="9"/>
        <v/>
      </c>
      <c r="AJ52" s="52">
        <f t="shared" si="25"/>
        <v>0</v>
      </c>
      <c r="AK52" s="43" t="str">
        <f t="shared" si="10"/>
        <v/>
      </c>
      <c r="AL52" s="41">
        <f t="shared" si="26"/>
        <v>0</v>
      </c>
      <c r="AM52" s="43" t="str">
        <f t="shared" si="11"/>
        <v/>
      </c>
      <c r="AN52" s="41">
        <f t="shared" si="27"/>
        <v>0</v>
      </c>
      <c r="AO52" s="46" t="str">
        <f t="shared" si="12"/>
        <v/>
      </c>
    </row>
    <row r="53" spans="1:41">
      <c r="A53" s="6">
        <v>52</v>
      </c>
      <c r="B53" t="str">
        <f>'一覧表(男子)'!A118</f>
        <v/>
      </c>
      <c r="C53" t="str">
        <f>'一覧表(男子)'!C118</f>
        <v/>
      </c>
      <c r="D53" t="str">
        <f>'一覧表(男子)'!H118</f>
        <v/>
      </c>
      <c r="E53">
        <f>'一覧表(男子)'!J118</f>
        <v>0</v>
      </c>
      <c r="F53" s="12">
        <f>'一覧表(男子)'!J119</f>
        <v>0</v>
      </c>
      <c r="G53">
        <f>'一覧表(男子)'!L118</f>
        <v>0</v>
      </c>
      <c r="H53" s="12">
        <f>'一覧表(男子)'!L119</f>
        <v>0</v>
      </c>
      <c r="I53">
        <f>'一覧表(男子)'!N118</f>
        <v>0</v>
      </c>
      <c r="J53" s="12">
        <f>'一覧表(男子)'!N119</f>
        <v>0</v>
      </c>
      <c r="L53" s="18">
        <f>'一覧表(男子)'!P118</f>
        <v>0</v>
      </c>
      <c r="M53" s="49">
        <f t="shared" si="13"/>
        <v>0</v>
      </c>
      <c r="N53" s="28" t="str">
        <f t="shared" si="0"/>
        <v/>
      </c>
      <c r="O53" s="41">
        <f t="shared" si="14"/>
        <v>0</v>
      </c>
      <c r="P53" s="43" t="str">
        <f t="shared" si="1"/>
        <v/>
      </c>
      <c r="Q53" s="41">
        <f t="shared" si="15"/>
        <v>0</v>
      </c>
      <c r="R53" s="43" t="str">
        <f t="shared" si="2"/>
        <v/>
      </c>
      <c r="S53" s="41">
        <f t="shared" si="16"/>
        <v>0</v>
      </c>
      <c r="T53" s="43" t="str">
        <f t="shared" si="3"/>
        <v/>
      </c>
      <c r="U53" s="41">
        <f t="shared" si="17"/>
        <v>0</v>
      </c>
      <c r="V53" s="43" t="str">
        <f t="shared" si="4"/>
        <v/>
      </c>
      <c r="W53" s="41">
        <f t="shared" si="18"/>
        <v>0</v>
      </c>
      <c r="X53" s="43" t="str">
        <f t="shared" si="5"/>
        <v/>
      </c>
      <c r="Y53" s="41">
        <f t="shared" si="19"/>
        <v>0</v>
      </c>
      <c r="Z53" s="46" t="str">
        <f t="shared" si="20"/>
        <v/>
      </c>
      <c r="AA53" s="18">
        <f>'一覧表(男子)'!R118</f>
        <v>0</v>
      </c>
      <c r="AB53" s="49">
        <f t="shared" si="21"/>
        <v>0</v>
      </c>
      <c r="AC53" s="28" t="str">
        <f t="shared" si="6"/>
        <v/>
      </c>
      <c r="AD53" s="19">
        <f t="shared" si="22"/>
        <v>0</v>
      </c>
      <c r="AE53" s="28" t="str">
        <f t="shared" si="7"/>
        <v/>
      </c>
      <c r="AF53" s="19">
        <f t="shared" si="23"/>
        <v>0</v>
      </c>
      <c r="AG53" s="28" t="str">
        <f t="shared" si="8"/>
        <v/>
      </c>
      <c r="AH53" s="19">
        <f t="shared" si="24"/>
        <v>0</v>
      </c>
      <c r="AI53" s="26" t="str">
        <f t="shared" si="9"/>
        <v/>
      </c>
      <c r="AJ53" s="52">
        <f t="shared" si="25"/>
        <v>0</v>
      </c>
      <c r="AK53" s="43" t="str">
        <f t="shared" si="10"/>
        <v/>
      </c>
      <c r="AL53" s="41">
        <f t="shared" si="26"/>
        <v>0</v>
      </c>
      <c r="AM53" s="43" t="str">
        <f t="shared" si="11"/>
        <v/>
      </c>
      <c r="AN53" s="41">
        <f t="shared" si="27"/>
        <v>0</v>
      </c>
      <c r="AO53" s="46" t="str">
        <f t="shared" si="12"/>
        <v/>
      </c>
    </row>
    <row r="54" spans="1:41">
      <c r="A54" s="6">
        <v>53</v>
      </c>
      <c r="B54" t="str">
        <f>'一覧表(男子)'!A120</f>
        <v/>
      </c>
      <c r="C54" t="str">
        <f>'一覧表(男子)'!C120</f>
        <v/>
      </c>
      <c r="D54" t="str">
        <f>'一覧表(男子)'!H120</f>
        <v/>
      </c>
      <c r="E54">
        <f>'一覧表(男子)'!J120</f>
        <v>0</v>
      </c>
      <c r="F54" s="12">
        <f>'一覧表(男子)'!J121</f>
        <v>0</v>
      </c>
      <c r="G54">
        <f>'一覧表(男子)'!L120</f>
        <v>0</v>
      </c>
      <c r="H54" s="12">
        <f>'一覧表(男子)'!L121</f>
        <v>0</v>
      </c>
      <c r="I54">
        <f>'一覧表(男子)'!N120</f>
        <v>0</v>
      </c>
      <c r="J54" s="12">
        <f>'一覧表(男子)'!N121</f>
        <v>0</v>
      </c>
      <c r="L54" s="18">
        <f>'一覧表(男子)'!P120</f>
        <v>0</v>
      </c>
      <c r="M54" s="49">
        <f t="shared" si="13"/>
        <v>0</v>
      </c>
      <c r="N54" s="28" t="str">
        <f t="shared" si="0"/>
        <v/>
      </c>
      <c r="O54" s="41">
        <f t="shared" si="14"/>
        <v>0</v>
      </c>
      <c r="P54" s="43" t="str">
        <f t="shared" si="1"/>
        <v/>
      </c>
      <c r="Q54" s="41">
        <f t="shared" si="15"/>
        <v>0</v>
      </c>
      <c r="R54" s="43" t="str">
        <f t="shared" si="2"/>
        <v/>
      </c>
      <c r="S54" s="41">
        <f t="shared" si="16"/>
        <v>0</v>
      </c>
      <c r="T54" s="43" t="str">
        <f t="shared" si="3"/>
        <v/>
      </c>
      <c r="U54" s="41">
        <f t="shared" si="17"/>
        <v>0</v>
      </c>
      <c r="V54" s="43" t="str">
        <f t="shared" si="4"/>
        <v/>
      </c>
      <c r="W54" s="41">
        <f t="shared" si="18"/>
        <v>0</v>
      </c>
      <c r="X54" s="43" t="str">
        <f t="shared" si="5"/>
        <v/>
      </c>
      <c r="Y54" s="41">
        <f t="shared" si="19"/>
        <v>0</v>
      </c>
      <c r="Z54" s="46" t="str">
        <f t="shared" si="20"/>
        <v/>
      </c>
      <c r="AA54" s="18">
        <f>'一覧表(男子)'!R120</f>
        <v>0</v>
      </c>
      <c r="AB54" s="49">
        <f t="shared" si="21"/>
        <v>0</v>
      </c>
      <c r="AC54" s="28" t="str">
        <f t="shared" si="6"/>
        <v/>
      </c>
      <c r="AD54" s="19">
        <f t="shared" si="22"/>
        <v>0</v>
      </c>
      <c r="AE54" s="28" t="str">
        <f t="shared" si="7"/>
        <v/>
      </c>
      <c r="AF54" s="19">
        <f t="shared" si="23"/>
        <v>0</v>
      </c>
      <c r="AG54" s="28" t="str">
        <f t="shared" si="8"/>
        <v/>
      </c>
      <c r="AH54" s="19">
        <f t="shared" si="24"/>
        <v>0</v>
      </c>
      <c r="AI54" s="26" t="str">
        <f t="shared" si="9"/>
        <v/>
      </c>
      <c r="AJ54" s="52">
        <f t="shared" si="25"/>
        <v>0</v>
      </c>
      <c r="AK54" s="43" t="str">
        <f t="shared" si="10"/>
        <v/>
      </c>
      <c r="AL54" s="41">
        <f t="shared" si="26"/>
        <v>0</v>
      </c>
      <c r="AM54" s="43" t="str">
        <f t="shared" si="11"/>
        <v/>
      </c>
      <c r="AN54" s="41">
        <f t="shared" si="27"/>
        <v>0</v>
      </c>
      <c r="AO54" s="46" t="str">
        <f t="shared" si="12"/>
        <v/>
      </c>
    </row>
    <row r="55" spans="1:41">
      <c r="A55" s="6">
        <v>54</v>
      </c>
      <c r="B55" t="str">
        <f>'一覧表(男子)'!A122</f>
        <v/>
      </c>
      <c r="C55" t="str">
        <f>'一覧表(男子)'!C122</f>
        <v/>
      </c>
      <c r="D55" t="str">
        <f>'一覧表(男子)'!H122</f>
        <v/>
      </c>
      <c r="E55">
        <f>'一覧表(男子)'!J122</f>
        <v>0</v>
      </c>
      <c r="F55" s="12">
        <f>'一覧表(男子)'!J123</f>
        <v>0</v>
      </c>
      <c r="G55">
        <f>'一覧表(男子)'!L122</f>
        <v>0</v>
      </c>
      <c r="H55" s="12">
        <f>'一覧表(男子)'!L123</f>
        <v>0</v>
      </c>
      <c r="I55">
        <f>'一覧表(男子)'!N122</f>
        <v>0</v>
      </c>
      <c r="J55" s="12">
        <f>'一覧表(男子)'!N123</f>
        <v>0</v>
      </c>
      <c r="L55" s="18">
        <f>'一覧表(男子)'!P122</f>
        <v>0</v>
      </c>
      <c r="M55" s="49">
        <f t="shared" si="13"/>
        <v>0</v>
      </c>
      <c r="N55" s="28" t="str">
        <f t="shared" si="0"/>
        <v/>
      </c>
      <c r="O55" s="41">
        <f t="shared" si="14"/>
        <v>0</v>
      </c>
      <c r="P55" s="43" t="str">
        <f t="shared" si="1"/>
        <v/>
      </c>
      <c r="Q55" s="41">
        <f t="shared" si="15"/>
        <v>0</v>
      </c>
      <c r="R55" s="43" t="str">
        <f t="shared" si="2"/>
        <v/>
      </c>
      <c r="S55" s="41">
        <f t="shared" si="16"/>
        <v>0</v>
      </c>
      <c r="T55" s="43" t="str">
        <f t="shared" si="3"/>
        <v/>
      </c>
      <c r="U55" s="41">
        <f t="shared" si="17"/>
        <v>0</v>
      </c>
      <c r="V55" s="43" t="str">
        <f t="shared" si="4"/>
        <v/>
      </c>
      <c r="W55" s="41">
        <f t="shared" si="18"/>
        <v>0</v>
      </c>
      <c r="X55" s="43" t="str">
        <f t="shared" si="5"/>
        <v/>
      </c>
      <c r="Y55" s="41">
        <f t="shared" si="19"/>
        <v>0</v>
      </c>
      <c r="Z55" s="46" t="str">
        <f t="shared" si="20"/>
        <v/>
      </c>
      <c r="AA55" s="18">
        <f>'一覧表(男子)'!R122</f>
        <v>0</v>
      </c>
      <c r="AB55" s="49">
        <f t="shared" si="21"/>
        <v>0</v>
      </c>
      <c r="AC55" s="28" t="str">
        <f t="shared" si="6"/>
        <v/>
      </c>
      <c r="AD55" s="19">
        <f t="shared" si="22"/>
        <v>0</v>
      </c>
      <c r="AE55" s="28" t="str">
        <f t="shared" si="7"/>
        <v/>
      </c>
      <c r="AF55" s="19">
        <f t="shared" si="23"/>
        <v>0</v>
      </c>
      <c r="AG55" s="28" t="str">
        <f t="shared" si="8"/>
        <v/>
      </c>
      <c r="AH55" s="19">
        <f t="shared" si="24"/>
        <v>0</v>
      </c>
      <c r="AI55" s="26" t="str">
        <f t="shared" si="9"/>
        <v/>
      </c>
      <c r="AJ55" s="52">
        <f t="shared" si="25"/>
        <v>0</v>
      </c>
      <c r="AK55" s="43" t="str">
        <f t="shared" si="10"/>
        <v/>
      </c>
      <c r="AL55" s="41">
        <f t="shared" si="26"/>
        <v>0</v>
      </c>
      <c r="AM55" s="43" t="str">
        <f t="shared" si="11"/>
        <v/>
      </c>
      <c r="AN55" s="41">
        <f t="shared" si="27"/>
        <v>0</v>
      </c>
      <c r="AO55" s="46" t="str">
        <f t="shared" si="12"/>
        <v/>
      </c>
    </row>
    <row r="56" spans="1:41">
      <c r="A56" s="6">
        <v>55</v>
      </c>
      <c r="B56" t="str">
        <f>'一覧表(男子)'!A124</f>
        <v/>
      </c>
      <c r="C56" t="str">
        <f>'一覧表(男子)'!C124</f>
        <v/>
      </c>
      <c r="D56" t="str">
        <f>'一覧表(男子)'!H124</f>
        <v/>
      </c>
      <c r="E56">
        <f>'一覧表(男子)'!J124</f>
        <v>0</v>
      </c>
      <c r="F56" s="12">
        <f>'一覧表(男子)'!J125</f>
        <v>0</v>
      </c>
      <c r="G56">
        <f>'一覧表(男子)'!L124</f>
        <v>0</v>
      </c>
      <c r="H56" s="12">
        <f>'一覧表(男子)'!L125</f>
        <v>0</v>
      </c>
      <c r="I56">
        <f>'一覧表(男子)'!N124</f>
        <v>0</v>
      </c>
      <c r="J56" s="12">
        <f>'一覧表(男子)'!N125</f>
        <v>0</v>
      </c>
      <c r="L56" s="18">
        <f>'一覧表(男子)'!P124</f>
        <v>0</v>
      </c>
      <c r="M56" s="49">
        <f t="shared" si="13"/>
        <v>0</v>
      </c>
      <c r="N56" s="28" t="str">
        <f t="shared" si="0"/>
        <v/>
      </c>
      <c r="O56" s="41">
        <f t="shared" si="14"/>
        <v>0</v>
      </c>
      <c r="P56" s="43" t="str">
        <f t="shared" si="1"/>
        <v/>
      </c>
      <c r="Q56" s="41">
        <f t="shared" si="15"/>
        <v>0</v>
      </c>
      <c r="R56" s="43" t="str">
        <f t="shared" si="2"/>
        <v/>
      </c>
      <c r="S56" s="41">
        <f t="shared" si="16"/>
        <v>0</v>
      </c>
      <c r="T56" s="43" t="str">
        <f t="shared" si="3"/>
        <v/>
      </c>
      <c r="U56" s="41">
        <f t="shared" si="17"/>
        <v>0</v>
      </c>
      <c r="V56" s="43" t="str">
        <f t="shared" si="4"/>
        <v/>
      </c>
      <c r="W56" s="41">
        <f t="shared" si="18"/>
        <v>0</v>
      </c>
      <c r="X56" s="43" t="str">
        <f t="shared" si="5"/>
        <v/>
      </c>
      <c r="Y56" s="41">
        <f t="shared" si="19"/>
        <v>0</v>
      </c>
      <c r="Z56" s="46" t="str">
        <f t="shared" si="20"/>
        <v/>
      </c>
      <c r="AA56" s="18">
        <f>'一覧表(男子)'!R124</f>
        <v>0</v>
      </c>
      <c r="AB56" s="49">
        <f t="shared" si="21"/>
        <v>0</v>
      </c>
      <c r="AC56" s="28" t="str">
        <f t="shared" si="6"/>
        <v/>
      </c>
      <c r="AD56" s="19">
        <f t="shared" si="22"/>
        <v>0</v>
      </c>
      <c r="AE56" s="28" t="str">
        <f t="shared" si="7"/>
        <v/>
      </c>
      <c r="AF56" s="19">
        <f t="shared" si="23"/>
        <v>0</v>
      </c>
      <c r="AG56" s="28" t="str">
        <f t="shared" si="8"/>
        <v/>
      </c>
      <c r="AH56" s="19">
        <f t="shared" si="24"/>
        <v>0</v>
      </c>
      <c r="AI56" s="26" t="str">
        <f t="shared" si="9"/>
        <v/>
      </c>
      <c r="AJ56" s="52">
        <f t="shared" si="25"/>
        <v>0</v>
      </c>
      <c r="AK56" s="43" t="str">
        <f t="shared" si="10"/>
        <v/>
      </c>
      <c r="AL56" s="41">
        <f t="shared" si="26"/>
        <v>0</v>
      </c>
      <c r="AM56" s="43" t="str">
        <f t="shared" si="11"/>
        <v/>
      </c>
      <c r="AN56" s="41">
        <f t="shared" si="27"/>
        <v>0</v>
      </c>
      <c r="AO56" s="46" t="str">
        <f t="shared" si="12"/>
        <v/>
      </c>
    </row>
    <row r="57" spans="1:41">
      <c r="A57" s="6">
        <v>56</v>
      </c>
      <c r="B57" t="str">
        <f>'一覧表(男子)'!A126</f>
        <v/>
      </c>
      <c r="C57" t="str">
        <f>'一覧表(男子)'!C126</f>
        <v/>
      </c>
      <c r="D57" t="str">
        <f>'一覧表(男子)'!H126</f>
        <v/>
      </c>
      <c r="E57">
        <f>'一覧表(男子)'!J126</f>
        <v>0</v>
      </c>
      <c r="F57" s="12">
        <f>'一覧表(男子)'!J127</f>
        <v>0</v>
      </c>
      <c r="G57">
        <f>'一覧表(男子)'!L126</f>
        <v>0</v>
      </c>
      <c r="H57" s="12">
        <f>'一覧表(男子)'!L127</f>
        <v>0</v>
      </c>
      <c r="I57">
        <f>'一覧表(男子)'!N126</f>
        <v>0</v>
      </c>
      <c r="J57" s="12">
        <f>'一覧表(男子)'!N127</f>
        <v>0</v>
      </c>
      <c r="L57" s="18">
        <f>'一覧表(男子)'!P126</f>
        <v>0</v>
      </c>
      <c r="M57" s="49">
        <f t="shared" si="13"/>
        <v>0</v>
      </c>
      <c r="N57" s="28" t="str">
        <f t="shared" si="0"/>
        <v/>
      </c>
      <c r="O57" s="41">
        <f t="shared" si="14"/>
        <v>0</v>
      </c>
      <c r="P57" s="43" t="str">
        <f t="shared" si="1"/>
        <v/>
      </c>
      <c r="Q57" s="41">
        <f t="shared" si="15"/>
        <v>0</v>
      </c>
      <c r="R57" s="43" t="str">
        <f t="shared" si="2"/>
        <v/>
      </c>
      <c r="S57" s="41">
        <f t="shared" si="16"/>
        <v>0</v>
      </c>
      <c r="T57" s="43" t="str">
        <f t="shared" si="3"/>
        <v/>
      </c>
      <c r="U57" s="41">
        <f t="shared" si="17"/>
        <v>0</v>
      </c>
      <c r="V57" s="43" t="str">
        <f t="shared" si="4"/>
        <v/>
      </c>
      <c r="W57" s="41">
        <f t="shared" si="18"/>
        <v>0</v>
      </c>
      <c r="X57" s="43" t="str">
        <f t="shared" si="5"/>
        <v/>
      </c>
      <c r="Y57" s="41">
        <f t="shared" si="19"/>
        <v>0</v>
      </c>
      <c r="Z57" s="46" t="str">
        <f t="shared" si="20"/>
        <v/>
      </c>
      <c r="AA57" s="18">
        <f>'一覧表(男子)'!R126</f>
        <v>0</v>
      </c>
      <c r="AB57" s="49">
        <f t="shared" si="21"/>
        <v>0</v>
      </c>
      <c r="AC57" s="28" t="str">
        <f t="shared" si="6"/>
        <v/>
      </c>
      <c r="AD57" s="19">
        <f t="shared" si="22"/>
        <v>0</v>
      </c>
      <c r="AE57" s="28" t="str">
        <f t="shared" si="7"/>
        <v/>
      </c>
      <c r="AF57" s="19">
        <f t="shared" si="23"/>
        <v>0</v>
      </c>
      <c r="AG57" s="28" t="str">
        <f t="shared" si="8"/>
        <v/>
      </c>
      <c r="AH57" s="19">
        <f t="shared" si="24"/>
        <v>0</v>
      </c>
      <c r="AI57" s="26" t="str">
        <f t="shared" si="9"/>
        <v/>
      </c>
      <c r="AJ57" s="52">
        <f t="shared" si="25"/>
        <v>0</v>
      </c>
      <c r="AK57" s="43" t="str">
        <f t="shared" si="10"/>
        <v/>
      </c>
      <c r="AL57" s="41">
        <f t="shared" si="26"/>
        <v>0</v>
      </c>
      <c r="AM57" s="43" t="str">
        <f t="shared" si="11"/>
        <v/>
      </c>
      <c r="AN57" s="41">
        <f t="shared" si="27"/>
        <v>0</v>
      </c>
      <c r="AO57" s="46" t="str">
        <f t="shared" si="12"/>
        <v/>
      </c>
    </row>
    <row r="58" spans="1:41">
      <c r="A58" s="6">
        <v>57</v>
      </c>
      <c r="B58" t="str">
        <f>'一覧表(男子)'!A128</f>
        <v/>
      </c>
      <c r="C58" t="str">
        <f>'一覧表(男子)'!C128</f>
        <v/>
      </c>
      <c r="D58" t="str">
        <f>'一覧表(男子)'!H128</f>
        <v/>
      </c>
      <c r="E58">
        <f>'一覧表(男子)'!J128</f>
        <v>0</v>
      </c>
      <c r="F58" s="12">
        <f>'一覧表(男子)'!J129</f>
        <v>0</v>
      </c>
      <c r="G58">
        <f>'一覧表(男子)'!L128</f>
        <v>0</v>
      </c>
      <c r="H58" s="12">
        <f>'一覧表(男子)'!L129</f>
        <v>0</v>
      </c>
      <c r="I58">
        <f>'一覧表(男子)'!N128</f>
        <v>0</v>
      </c>
      <c r="J58" s="12">
        <f>'一覧表(男子)'!N129</f>
        <v>0</v>
      </c>
      <c r="L58" s="18">
        <f>'一覧表(男子)'!P128</f>
        <v>0</v>
      </c>
      <c r="M58" s="49">
        <f t="shared" si="13"/>
        <v>0</v>
      </c>
      <c r="N58" s="28" t="str">
        <f t="shared" si="0"/>
        <v/>
      </c>
      <c r="O58" s="41">
        <f t="shared" si="14"/>
        <v>0</v>
      </c>
      <c r="P58" s="43" t="str">
        <f t="shared" si="1"/>
        <v/>
      </c>
      <c r="Q58" s="41">
        <f t="shared" si="15"/>
        <v>0</v>
      </c>
      <c r="R58" s="43" t="str">
        <f t="shared" si="2"/>
        <v/>
      </c>
      <c r="S58" s="41">
        <f t="shared" si="16"/>
        <v>0</v>
      </c>
      <c r="T58" s="43" t="str">
        <f t="shared" si="3"/>
        <v/>
      </c>
      <c r="U58" s="41">
        <f t="shared" si="17"/>
        <v>0</v>
      </c>
      <c r="V58" s="43" t="str">
        <f t="shared" si="4"/>
        <v/>
      </c>
      <c r="W58" s="41">
        <f t="shared" si="18"/>
        <v>0</v>
      </c>
      <c r="X58" s="43" t="str">
        <f t="shared" si="5"/>
        <v/>
      </c>
      <c r="Y58" s="41">
        <f t="shared" si="19"/>
        <v>0</v>
      </c>
      <c r="Z58" s="46" t="str">
        <f t="shared" si="20"/>
        <v/>
      </c>
      <c r="AA58" s="18">
        <f>'一覧表(男子)'!R128</f>
        <v>0</v>
      </c>
      <c r="AB58" s="49">
        <f t="shared" si="21"/>
        <v>0</v>
      </c>
      <c r="AC58" s="28" t="str">
        <f t="shared" si="6"/>
        <v/>
      </c>
      <c r="AD58" s="19">
        <f t="shared" si="22"/>
        <v>0</v>
      </c>
      <c r="AE58" s="28" t="str">
        <f t="shared" si="7"/>
        <v/>
      </c>
      <c r="AF58" s="19">
        <f t="shared" si="23"/>
        <v>0</v>
      </c>
      <c r="AG58" s="28" t="str">
        <f t="shared" si="8"/>
        <v/>
      </c>
      <c r="AH58" s="19">
        <f t="shared" si="24"/>
        <v>0</v>
      </c>
      <c r="AI58" s="26" t="str">
        <f t="shared" si="9"/>
        <v/>
      </c>
      <c r="AJ58" s="52">
        <f t="shared" si="25"/>
        <v>0</v>
      </c>
      <c r="AK58" s="43" t="str">
        <f t="shared" si="10"/>
        <v/>
      </c>
      <c r="AL58" s="41">
        <f t="shared" si="26"/>
        <v>0</v>
      </c>
      <c r="AM58" s="43" t="str">
        <f t="shared" si="11"/>
        <v/>
      </c>
      <c r="AN58" s="41">
        <f t="shared" si="27"/>
        <v>0</v>
      </c>
      <c r="AO58" s="46" t="str">
        <f t="shared" si="12"/>
        <v/>
      </c>
    </row>
    <row r="59" spans="1:41">
      <c r="A59" s="6">
        <v>58</v>
      </c>
      <c r="B59" t="str">
        <f>'一覧表(男子)'!A130</f>
        <v/>
      </c>
      <c r="C59" t="str">
        <f>'一覧表(男子)'!C130</f>
        <v/>
      </c>
      <c r="D59" t="str">
        <f>'一覧表(男子)'!H130</f>
        <v/>
      </c>
      <c r="E59">
        <f>'一覧表(男子)'!J130</f>
        <v>0</v>
      </c>
      <c r="F59" s="12">
        <f>'一覧表(男子)'!J131</f>
        <v>0</v>
      </c>
      <c r="G59">
        <f>'一覧表(男子)'!L130</f>
        <v>0</v>
      </c>
      <c r="H59" s="12">
        <f>'一覧表(男子)'!L131</f>
        <v>0</v>
      </c>
      <c r="I59">
        <f>'一覧表(男子)'!N130</f>
        <v>0</v>
      </c>
      <c r="J59" s="12">
        <f>'一覧表(男子)'!N131</f>
        <v>0</v>
      </c>
      <c r="L59" s="18">
        <f>'一覧表(男子)'!P130</f>
        <v>0</v>
      </c>
      <c r="M59" s="49">
        <f t="shared" si="13"/>
        <v>0</v>
      </c>
      <c r="N59" s="28" t="str">
        <f t="shared" si="0"/>
        <v/>
      </c>
      <c r="O59" s="41">
        <f t="shared" si="14"/>
        <v>0</v>
      </c>
      <c r="P59" s="43" t="str">
        <f t="shared" si="1"/>
        <v/>
      </c>
      <c r="Q59" s="41">
        <f t="shared" si="15"/>
        <v>0</v>
      </c>
      <c r="R59" s="43" t="str">
        <f t="shared" si="2"/>
        <v/>
      </c>
      <c r="S59" s="41">
        <f t="shared" si="16"/>
        <v>0</v>
      </c>
      <c r="T59" s="43" t="str">
        <f t="shared" si="3"/>
        <v/>
      </c>
      <c r="U59" s="41">
        <f t="shared" si="17"/>
        <v>0</v>
      </c>
      <c r="V59" s="43" t="str">
        <f t="shared" si="4"/>
        <v/>
      </c>
      <c r="W59" s="41">
        <f t="shared" si="18"/>
        <v>0</v>
      </c>
      <c r="X59" s="43" t="str">
        <f t="shared" si="5"/>
        <v/>
      </c>
      <c r="Y59" s="41">
        <f t="shared" si="19"/>
        <v>0</v>
      </c>
      <c r="Z59" s="46" t="str">
        <f t="shared" si="20"/>
        <v/>
      </c>
      <c r="AA59" s="18">
        <f>'一覧表(男子)'!R130</f>
        <v>0</v>
      </c>
      <c r="AB59" s="49">
        <f t="shared" si="21"/>
        <v>0</v>
      </c>
      <c r="AC59" s="28" t="str">
        <f t="shared" si="6"/>
        <v/>
      </c>
      <c r="AD59" s="19">
        <f t="shared" si="22"/>
        <v>0</v>
      </c>
      <c r="AE59" s="28" t="str">
        <f t="shared" si="7"/>
        <v/>
      </c>
      <c r="AF59" s="19">
        <f t="shared" si="23"/>
        <v>0</v>
      </c>
      <c r="AG59" s="28" t="str">
        <f t="shared" si="8"/>
        <v/>
      </c>
      <c r="AH59" s="19">
        <f t="shared" si="24"/>
        <v>0</v>
      </c>
      <c r="AI59" s="26" t="str">
        <f t="shared" si="9"/>
        <v/>
      </c>
      <c r="AJ59" s="52">
        <f t="shared" si="25"/>
        <v>0</v>
      </c>
      <c r="AK59" s="43" t="str">
        <f t="shared" si="10"/>
        <v/>
      </c>
      <c r="AL59" s="41">
        <f t="shared" si="26"/>
        <v>0</v>
      </c>
      <c r="AM59" s="43" t="str">
        <f t="shared" si="11"/>
        <v/>
      </c>
      <c r="AN59" s="41">
        <f t="shared" si="27"/>
        <v>0</v>
      </c>
      <c r="AO59" s="46" t="str">
        <f t="shared" si="12"/>
        <v/>
      </c>
    </row>
    <row r="60" spans="1:41">
      <c r="A60" s="6">
        <v>59</v>
      </c>
      <c r="B60" t="str">
        <f>'一覧表(男子)'!A132</f>
        <v/>
      </c>
      <c r="C60" t="str">
        <f>'一覧表(男子)'!C132</f>
        <v/>
      </c>
      <c r="D60" t="str">
        <f>'一覧表(男子)'!H132</f>
        <v/>
      </c>
      <c r="E60">
        <f>'一覧表(男子)'!J132</f>
        <v>0</v>
      </c>
      <c r="F60" s="12">
        <f>'一覧表(男子)'!J133</f>
        <v>0</v>
      </c>
      <c r="G60">
        <f>'一覧表(男子)'!L132</f>
        <v>0</v>
      </c>
      <c r="H60" s="12">
        <f>'一覧表(男子)'!L133</f>
        <v>0</v>
      </c>
      <c r="I60">
        <f>'一覧表(男子)'!N132</f>
        <v>0</v>
      </c>
      <c r="J60" s="12">
        <f>'一覧表(男子)'!N133</f>
        <v>0</v>
      </c>
      <c r="L60" s="18">
        <f>'一覧表(男子)'!P132</f>
        <v>0</v>
      </c>
      <c r="M60" s="49">
        <f t="shared" si="13"/>
        <v>0</v>
      </c>
      <c r="N60" s="28" t="str">
        <f t="shared" si="0"/>
        <v/>
      </c>
      <c r="O60" s="41">
        <f t="shared" si="14"/>
        <v>0</v>
      </c>
      <c r="P60" s="43" t="str">
        <f t="shared" si="1"/>
        <v/>
      </c>
      <c r="Q60" s="41">
        <f t="shared" si="15"/>
        <v>0</v>
      </c>
      <c r="R60" s="43" t="str">
        <f t="shared" si="2"/>
        <v/>
      </c>
      <c r="S60" s="41">
        <f t="shared" si="16"/>
        <v>0</v>
      </c>
      <c r="T60" s="43" t="str">
        <f t="shared" si="3"/>
        <v/>
      </c>
      <c r="U60" s="41">
        <f t="shared" si="17"/>
        <v>0</v>
      </c>
      <c r="V60" s="43" t="str">
        <f t="shared" si="4"/>
        <v/>
      </c>
      <c r="W60" s="41">
        <f t="shared" si="18"/>
        <v>0</v>
      </c>
      <c r="X60" s="43" t="str">
        <f t="shared" si="5"/>
        <v/>
      </c>
      <c r="Y60" s="41">
        <f t="shared" si="19"/>
        <v>0</v>
      </c>
      <c r="Z60" s="46" t="str">
        <f t="shared" si="20"/>
        <v/>
      </c>
      <c r="AA60" s="18">
        <f>'一覧表(男子)'!R132</f>
        <v>0</v>
      </c>
      <c r="AB60" s="49">
        <f t="shared" si="21"/>
        <v>0</v>
      </c>
      <c r="AC60" s="28" t="str">
        <f t="shared" si="6"/>
        <v/>
      </c>
      <c r="AD60" s="19">
        <f t="shared" si="22"/>
        <v>0</v>
      </c>
      <c r="AE60" s="28" t="str">
        <f t="shared" si="7"/>
        <v/>
      </c>
      <c r="AF60" s="19">
        <f t="shared" si="23"/>
        <v>0</v>
      </c>
      <c r="AG60" s="28" t="str">
        <f t="shared" si="8"/>
        <v/>
      </c>
      <c r="AH60" s="19">
        <f t="shared" si="24"/>
        <v>0</v>
      </c>
      <c r="AI60" s="26" t="str">
        <f t="shared" si="9"/>
        <v/>
      </c>
      <c r="AJ60" s="52">
        <f t="shared" si="25"/>
        <v>0</v>
      </c>
      <c r="AK60" s="43" t="str">
        <f t="shared" si="10"/>
        <v/>
      </c>
      <c r="AL60" s="41">
        <f t="shared" si="26"/>
        <v>0</v>
      </c>
      <c r="AM60" s="43" t="str">
        <f t="shared" si="11"/>
        <v/>
      </c>
      <c r="AN60" s="41">
        <f t="shared" si="27"/>
        <v>0</v>
      </c>
      <c r="AO60" s="46" t="str">
        <f t="shared" si="12"/>
        <v/>
      </c>
    </row>
    <row r="61" spans="1:41">
      <c r="A61" s="6">
        <v>60</v>
      </c>
      <c r="B61" t="str">
        <f>'一覧表(男子)'!A134</f>
        <v/>
      </c>
      <c r="C61" t="str">
        <f>'一覧表(男子)'!C134</f>
        <v/>
      </c>
      <c r="D61" t="str">
        <f>'一覧表(男子)'!H134</f>
        <v/>
      </c>
      <c r="E61">
        <f>'一覧表(男子)'!J134</f>
        <v>0</v>
      </c>
      <c r="F61" s="12">
        <f>'一覧表(男子)'!J135</f>
        <v>0</v>
      </c>
      <c r="G61">
        <f>'一覧表(男子)'!L134</f>
        <v>0</v>
      </c>
      <c r="H61" s="12">
        <f>'一覧表(男子)'!L135</f>
        <v>0</v>
      </c>
      <c r="I61">
        <f>'一覧表(男子)'!N134</f>
        <v>0</v>
      </c>
      <c r="J61" s="12">
        <f>'一覧表(男子)'!N135</f>
        <v>0</v>
      </c>
      <c r="L61" s="18">
        <f>'一覧表(男子)'!P134</f>
        <v>0</v>
      </c>
      <c r="M61" s="49">
        <f t="shared" si="13"/>
        <v>0</v>
      </c>
      <c r="N61" s="28" t="str">
        <f t="shared" si="0"/>
        <v/>
      </c>
      <c r="O61" s="41">
        <f t="shared" si="14"/>
        <v>0</v>
      </c>
      <c r="P61" s="43" t="str">
        <f t="shared" si="1"/>
        <v/>
      </c>
      <c r="Q61" s="41">
        <f t="shared" si="15"/>
        <v>0</v>
      </c>
      <c r="R61" s="43" t="str">
        <f t="shared" si="2"/>
        <v/>
      </c>
      <c r="S61" s="41">
        <f t="shared" si="16"/>
        <v>0</v>
      </c>
      <c r="T61" s="43" t="str">
        <f t="shared" si="3"/>
        <v/>
      </c>
      <c r="U61" s="41">
        <f t="shared" si="17"/>
        <v>0</v>
      </c>
      <c r="V61" s="43" t="str">
        <f t="shared" si="4"/>
        <v/>
      </c>
      <c r="W61" s="41">
        <f t="shared" si="18"/>
        <v>0</v>
      </c>
      <c r="X61" s="43" t="str">
        <f t="shared" si="5"/>
        <v/>
      </c>
      <c r="Y61" s="41">
        <f t="shared" si="19"/>
        <v>0</v>
      </c>
      <c r="Z61" s="46" t="str">
        <f t="shared" si="20"/>
        <v/>
      </c>
      <c r="AA61" s="18">
        <f>'一覧表(男子)'!R134</f>
        <v>0</v>
      </c>
      <c r="AB61" s="49">
        <f t="shared" si="21"/>
        <v>0</v>
      </c>
      <c r="AC61" s="28" t="str">
        <f t="shared" si="6"/>
        <v/>
      </c>
      <c r="AD61" s="19">
        <f t="shared" si="22"/>
        <v>0</v>
      </c>
      <c r="AE61" s="28" t="str">
        <f t="shared" si="7"/>
        <v/>
      </c>
      <c r="AF61" s="19">
        <f t="shared" si="23"/>
        <v>0</v>
      </c>
      <c r="AG61" s="28" t="str">
        <f t="shared" si="8"/>
        <v/>
      </c>
      <c r="AH61" s="19">
        <f t="shared" si="24"/>
        <v>0</v>
      </c>
      <c r="AI61" s="26" t="str">
        <f t="shared" si="9"/>
        <v/>
      </c>
      <c r="AJ61" s="52">
        <f t="shared" si="25"/>
        <v>0</v>
      </c>
      <c r="AK61" s="43" t="str">
        <f t="shared" si="10"/>
        <v/>
      </c>
      <c r="AL61" s="41">
        <f t="shared" si="26"/>
        <v>0</v>
      </c>
      <c r="AM61" s="43" t="str">
        <f t="shared" si="11"/>
        <v/>
      </c>
      <c r="AN61" s="41">
        <f t="shared" si="27"/>
        <v>0</v>
      </c>
      <c r="AO61" s="46" t="str">
        <f t="shared" si="12"/>
        <v/>
      </c>
    </row>
    <row r="62" spans="1:41">
      <c r="A62" s="6">
        <v>61</v>
      </c>
      <c r="B62" t="str">
        <f>'一覧表(男子)'!A136</f>
        <v/>
      </c>
      <c r="C62" t="str">
        <f>'一覧表(男子)'!C136</f>
        <v/>
      </c>
      <c r="D62" t="str">
        <f>'一覧表(男子)'!H136</f>
        <v/>
      </c>
      <c r="E62">
        <f>'一覧表(男子)'!J136</f>
        <v>0</v>
      </c>
      <c r="F62" s="12">
        <f>'一覧表(男子)'!J137</f>
        <v>0</v>
      </c>
      <c r="G62">
        <f>'一覧表(男子)'!L136</f>
        <v>0</v>
      </c>
      <c r="H62" s="12">
        <f>'一覧表(男子)'!L137</f>
        <v>0</v>
      </c>
      <c r="I62">
        <f>'一覧表(男子)'!N136</f>
        <v>0</v>
      </c>
      <c r="J62" s="12">
        <f>'一覧表(男子)'!N137</f>
        <v>0</v>
      </c>
      <c r="L62" s="18">
        <f>'一覧表(男子)'!P136</f>
        <v>0</v>
      </c>
      <c r="M62" s="49">
        <f t="shared" si="13"/>
        <v>0</v>
      </c>
      <c r="N62" s="28" t="str">
        <f t="shared" si="0"/>
        <v/>
      </c>
      <c r="O62" s="41">
        <f t="shared" si="14"/>
        <v>0</v>
      </c>
      <c r="P62" s="43" t="str">
        <f t="shared" si="1"/>
        <v/>
      </c>
      <c r="Q62" s="41">
        <f t="shared" si="15"/>
        <v>0</v>
      </c>
      <c r="R62" s="43" t="str">
        <f t="shared" si="2"/>
        <v/>
      </c>
      <c r="S62" s="41">
        <f t="shared" si="16"/>
        <v>0</v>
      </c>
      <c r="T62" s="43" t="str">
        <f t="shared" si="3"/>
        <v/>
      </c>
      <c r="U62" s="41">
        <f t="shared" si="17"/>
        <v>0</v>
      </c>
      <c r="V62" s="43" t="str">
        <f t="shared" si="4"/>
        <v/>
      </c>
      <c r="W62" s="41">
        <f t="shared" si="18"/>
        <v>0</v>
      </c>
      <c r="X62" s="43" t="str">
        <f t="shared" si="5"/>
        <v/>
      </c>
      <c r="Y62" s="41">
        <f t="shared" si="19"/>
        <v>0</v>
      </c>
      <c r="Z62" s="46" t="str">
        <f t="shared" si="20"/>
        <v/>
      </c>
      <c r="AA62" s="18">
        <f>'一覧表(男子)'!R136</f>
        <v>0</v>
      </c>
      <c r="AB62" s="49">
        <f t="shared" si="21"/>
        <v>0</v>
      </c>
      <c r="AC62" s="28" t="str">
        <f t="shared" si="6"/>
        <v/>
      </c>
      <c r="AD62" s="19">
        <f t="shared" si="22"/>
        <v>0</v>
      </c>
      <c r="AE62" s="28" t="str">
        <f t="shared" si="7"/>
        <v/>
      </c>
      <c r="AF62" s="19">
        <f t="shared" si="23"/>
        <v>0</v>
      </c>
      <c r="AG62" s="28" t="str">
        <f t="shared" si="8"/>
        <v/>
      </c>
      <c r="AH62" s="19">
        <f t="shared" si="24"/>
        <v>0</v>
      </c>
      <c r="AI62" s="26" t="str">
        <f t="shared" si="9"/>
        <v/>
      </c>
      <c r="AJ62" s="52">
        <f t="shared" si="25"/>
        <v>0</v>
      </c>
      <c r="AK62" s="43" t="str">
        <f t="shared" si="10"/>
        <v/>
      </c>
      <c r="AL62" s="41">
        <f t="shared" si="26"/>
        <v>0</v>
      </c>
      <c r="AM62" s="43" t="str">
        <f t="shared" si="11"/>
        <v/>
      </c>
      <c r="AN62" s="41">
        <f t="shared" si="27"/>
        <v>0</v>
      </c>
      <c r="AO62" s="46" t="str">
        <f t="shared" si="12"/>
        <v/>
      </c>
    </row>
    <row r="63" spans="1:41">
      <c r="A63" s="6">
        <v>62</v>
      </c>
      <c r="B63" t="str">
        <f>'一覧表(男子)'!A138</f>
        <v/>
      </c>
      <c r="C63" t="str">
        <f>'一覧表(男子)'!C138</f>
        <v/>
      </c>
      <c r="D63" t="str">
        <f>'一覧表(男子)'!H138</f>
        <v/>
      </c>
      <c r="E63">
        <f>'一覧表(男子)'!J138</f>
        <v>0</v>
      </c>
      <c r="F63" s="12">
        <f>'一覧表(男子)'!J139</f>
        <v>0</v>
      </c>
      <c r="G63">
        <f>'一覧表(男子)'!L138</f>
        <v>0</v>
      </c>
      <c r="H63" s="12">
        <f>'一覧表(男子)'!L139</f>
        <v>0</v>
      </c>
      <c r="I63">
        <f>'一覧表(男子)'!N138</f>
        <v>0</v>
      </c>
      <c r="J63" s="12">
        <f>'一覧表(男子)'!N139</f>
        <v>0</v>
      </c>
      <c r="L63" s="18">
        <f>'一覧表(男子)'!P138</f>
        <v>0</v>
      </c>
      <c r="M63" s="49">
        <f t="shared" si="13"/>
        <v>0</v>
      </c>
      <c r="N63" s="28" t="str">
        <f t="shared" si="0"/>
        <v/>
      </c>
      <c r="O63" s="41">
        <f t="shared" si="14"/>
        <v>0</v>
      </c>
      <c r="P63" s="43" t="str">
        <f t="shared" si="1"/>
        <v/>
      </c>
      <c r="Q63" s="41">
        <f t="shared" si="15"/>
        <v>0</v>
      </c>
      <c r="R63" s="43" t="str">
        <f t="shared" si="2"/>
        <v/>
      </c>
      <c r="S63" s="41">
        <f t="shared" si="16"/>
        <v>0</v>
      </c>
      <c r="T63" s="43" t="str">
        <f t="shared" si="3"/>
        <v/>
      </c>
      <c r="U63" s="41">
        <f t="shared" si="17"/>
        <v>0</v>
      </c>
      <c r="V63" s="43" t="str">
        <f t="shared" si="4"/>
        <v/>
      </c>
      <c r="W63" s="41">
        <f t="shared" si="18"/>
        <v>0</v>
      </c>
      <c r="X63" s="43" t="str">
        <f t="shared" si="5"/>
        <v/>
      </c>
      <c r="Y63" s="41">
        <f t="shared" si="19"/>
        <v>0</v>
      </c>
      <c r="Z63" s="46" t="str">
        <f t="shared" si="20"/>
        <v/>
      </c>
      <c r="AA63" s="18">
        <f>'一覧表(男子)'!R138</f>
        <v>0</v>
      </c>
      <c r="AB63" s="49">
        <f t="shared" si="21"/>
        <v>0</v>
      </c>
      <c r="AC63" s="28" t="str">
        <f t="shared" si="6"/>
        <v/>
      </c>
      <c r="AD63" s="19">
        <f t="shared" si="22"/>
        <v>0</v>
      </c>
      <c r="AE63" s="28" t="str">
        <f t="shared" si="7"/>
        <v/>
      </c>
      <c r="AF63" s="19">
        <f t="shared" si="23"/>
        <v>0</v>
      </c>
      <c r="AG63" s="28" t="str">
        <f t="shared" si="8"/>
        <v/>
      </c>
      <c r="AH63" s="19">
        <f t="shared" si="24"/>
        <v>0</v>
      </c>
      <c r="AI63" s="26" t="str">
        <f t="shared" si="9"/>
        <v/>
      </c>
      <c r="AJ63" s="52">
        <f t="shared" si="25"/>
        <v>0</v>
      </c>
      <c r="AK63" s="43" t="str">
        <f t="shared" si="10"/>
        <v/>
      </c>
      <c r="AL63" s="41">
        <f t="shared" si="26"/>
        <v>0</v>
      </c>
      <c r="AM63" s="43" t="str">
        <f t="shared" si="11"/>
        <v/>
      </c>
      <c r="AN63" s="41">
        <f t="shared" si="27"/>
        <v>0</v>
      </c>
      <c r="AO63" s="46" t="str">
        <f t="shared" si="12"/>
        <v/>
      </c>
    </row>
    <row r="64" spans="1:41">
      <c r="A64" s="6">
        <v>63</v>
      </c>
      <c r="B64" t="str">
        <f>'一覧表(男子)'!A140</f>
        <v/>
      </c>
      <c r="C64" t="str">
        <f>'一覧表(男子)'!C140</f>
        <v/>
      </c>
      <c r="D64" t="str">
        <f>'一覧表(男子)'!H140</f>
        <v/>
      </c>
      <c r="E64">
        <f>'一覧表(男子)'!J140</f>
        <v>0</v>
      </c>
      <c r="F64" s="12">
        <f>'一覧表(男子)'!J141</f>
        <v>0</v>
      </c>
      <c r="G64">
        <f>'一覧表(男子)'!L140</f>
        <v>0</v>
      </c>
      <c r="H64" s="12">
        <f>'一覧表(男子)'!L141</f>
        <v>0</v>
      </c>
      <c r="I64">
        <f>'一覧表(男子)'!N140</f>
        <v>0</v>
      </c>
      <c r="J64" s="12">
        <f>'一覧表(男子)'!N141</f>
        <v>0</v>
      </c>
      <c r="L64" s="18">
        <f>'一覧表(男子)'!P140</f>
        <v>0</v>
      </c>
      <c r="M64" s="49">
        <f t="shared" si="13"/>
        <v>0</v>
      </c>
      <c r="N64" s="28" t="str">
        <f t="shared" si="0"/>
        <v/>
      </c>
      <c r="O64" s="41">
        <f t="shared" si="14"/>
        <v>0</v>
      </c>
      <c r="P64" s="43" t="str">
        <f t="shared" si="1"/>
        <v/>
      </c>
      <c r="Q64" s="41">
        <f t="shared" si="15"/>
        <v>0</v>
      </c>
      <c r="R64" s="43" t="str">
        <f t="shared" si="2"/>
        <v/>
      </c>
      <c r="S64" s="41">
        <f t="shared" si="16"/>
        <v>0</v>
      </c>
      <c r="T64" s="43" t="str">
        <f t="shared" si="3"/>
        <v/>
      </c>
      <c r="U64" s="41">
        <f t="shared" si="17"/>
        <v>0</v>
      </c>
      <c r="V64" s="43" t="str">
        <f t="shared" si="4"/>
        <v/>
      </c>
      <c r="W64" s="41">
        <f t="shared" si="18"/>
        <v>0</v>
      </c>
      <c r="X64" s="43" t="str">
        <f t="shared" si="5"/>
        <v/>
      </c>
      <c r="Y64" s="41">
        <f t="shared" si="19"/>
        <v>0</v>
      </c>
      <c r="Z64" s="46" t="str">
        <f t="shared" si="20"/>
        <v/>
      </c>
      <c r="AA64" s="18">
        <f>'一覧表(男子)'!R140</f>
        <v>0</v>
      </c>
      <c r="AB64" s="49">
        <f t="shared" si="21"/>
        <v>0</v>
      </c>
      <c r="AC64" s="28" t="str">
        <f t="shared" si="6"/>
        <v/>
      </c>
      <c r="AD64" s="19">
        <f t="shared" si="22"/>
        <v>0</v>
      </c>
      <c r="AE64" s="28" t="str">
        <f t="shared" si="7"/>
        <v/>
      </c>
      <c r="AF64" s="19">
        <f t="shared" si="23"/>
        <v>0</v>
      </c>
      <c r="AG64" s="28" t="str">
        <f t="shared" si="8"/>
        <v/>
      </c>
      <c r="AH64" s="19">
        <f t="shared" si="24"/>
        <v>0</v>
      </c>
      <c r="AI64" s="26" t="str">
        <f t="shared" si="9"/>
        <v/>
      </c>
      <c r="AJ64" s="52">
        <f t="shared" si="25"/>
        <v>0</v>
      </c>
      <c r="AK64" s="43" t="str">
        <f t="shared" si="10"/>
        <v/>
      </c>
      <c r="AL64" s="41">
        <f t="shared" si="26"/>
        <v>0</v>
      </c>
      <c r="AM64" s="43" t="str">
        <f t="shared" si="11"/>
        <v/>
      </c>
      <c r="AN64" s="41">
        <f t="shared" si="27"/>
        <v>0</v>
      </c>
      <c r="AO64" s="46" t="str">
        <f t="shared" si="12"/>
        <v/>
      </c>
    </row>
    <row r="65" spans="1:41">
      <c r="A65" s="6">
        <v>64</v>
      </c>
      <c r="B65" t="str">
        <f>'一覧表(男子)'!A142</f>
        <v/>
      </c>
      <c r="C65" t="str">
        <f>'一覧表(男子)'!C142</f>
        <v/>
      </c>
      <c r="D65" t="str">
        <f>'一覧表(男子)'!H142</f>
        <v/>
      </c>
      <c r="E65">
        <f>'一覧表(男子)'!J142</f>
        <v>0</v>
      </c>
      <c r="F65" s="12">
        <f>'一覧表(男子)'!J143</f>
        <v>0</v>
      </c>
      <c r="G65">
        <f>'一覧表(男子)'!L142</f>
        <v>0</v>
      </c>
      <c r="H65" s="12">
        <f>'一覧表(男子)'!L143</f>
        <v>0</v>
      </c>
      <c r="I65">
        <f>'一覧表(男子)'!N142</f>
        <v>0</v>
      </c>
      <c r="J65" s="12">
        <f>'一覧表(男子)'!N143</f>
        <v>0</v>
      </c>
      <c r="L65" s="18">
        <f>'一覧表(男子)'!P142</f>
        <v>0</v>
      </c>
      <c r="M65" s="49">
        <f t="shared" si="13"/>
        <v>0</v>
      </c>
      <c r="N65" s="28" t="str">
        <f t="shared" si="0"/>
        <v/>
      </c>
      <c r="O65" s="41">
        <f t="shared" si="14"/>
        <v>0</v>
      </c>
      <c r="P65" s="43" t="str">
        <f t="shared" si="1"/>
        <v/>
      </c>
      <c r="Q65" s="41">
        <f t="shared" si="15"/>
        <v>0</v>
      </c>
      <c r="R65" s="43" t="str">
        <f t="shared" si="2"/>
        <v/>
      </c>
      <c r="S65" s="41">
        <f t="shared" si="16"/>
        <v>0</v>
      </c>
      <c r="T65" s="43" t="str">
        <f t="shared" si="3"/>
        <v/>
      </c>
      <c r="U65" s="41">
        <f t="shared" si="17"/>
        <v>0</v>
      </c>
      <c r="V65" s="43" t="str">
        <f t="shared" si="4"/>
        <v/>
      </c>
      <c r="W65" s="41">
        <f t="shared" si="18"/>
        <v>0</v>
      </c>
      <c r="X65" s="43" t="str">
        <f t="shared" si="5"/>
        <v/>
      </c>
      <c r="Y65" s="41">
        <f t="shared" si="19"/>
        <v>0</v>
      </c>
      <c r="Z65" s="46" t="str">
        <f t="shared" si="20"/>
        <v/>
      </c>
      <c r="AA65" s="18">
        <f>'一覧表(男子)'!R142</f>
        <v>0</v>
      </c>
      <c r="AB65" s="49">
        <f t="shared" si="21"/>
        <v>0</v>
      </c>
      <c r="AC65" s="28" t="str">
        <f t="shared" si="6"/>
        <v/>
      </c>
      <c r="AD65" s="19">
        <f t="shared" si="22"/>
        <v>0</v>
      </c>
      <c r="AE65" s="28" t="str">
        <f t="shared" si="7"/>
        <v/>
      </c>
      <c r="AF65" s="19">
        <f t="shared" si="23"/>
        <v>0</v>
      </c>
      <c r="AG65" s="28" t="str">
        <f t="shared" si="8"/>
        <v/>
      </c>
      <c r="AH65" s="19">
        <f t="shared" si="24"/>
        <v>0</v>
      </c>
      <c r="AI65" s="26" t="str">
        <f t="shared" si="9"/>
        <v/>
      </c>
      <c r="AJ65" s="52">
        <f t="shared" si="25"/>
        <v>0</v>
      </c>
      <c r="AK65" s="43" t="str">
        <f t="shared" si="10"/>
        <v/>
      </c>
      <c r="AL65" s="41">
        <f t="shared" si="26"/>
        <v>0</v>
      </c>
      <c r="AM65" s="43" t="str">
        <f t="shared" si="11"/>
        <v/>
      </c>
      <c r="AN65" s="41">
        <f t="shared" si="27"/>
        <v>0</v>
      </c>
      <c r="AO65" s="46" t="str">
        <f t="shared" si="12"/>
        <v/>
      </c>
    </row>
    <row r="66" spans="1:41">
      <c r="A66" s="6">
        <v>65</v>
      </c>
      <c r="B66" t="str">
        <f>'一覧表(男子)'!A144</f>
        <v/>
      </c>
      <c r="C66" t="str">
        <f>'一覧表(男子)'!C144</f>
        <v/>
      </c>
      <c r="D66" t="str">
        <f>'一覧表(男子)'!H144</f>
        <v/>
      </c>
      <c r="E66">
        <f>'一覧表(男子)'!J144</f>
        <v>0</v>
      </c>
      <c r="F66" s="12">
        <f>'一覧表(男子)'!J145</f>
        <v>0</v>
      </c>
      <c r="G66">
        <f>'一覧表(男子)'!L144</f>
        <v>0</v>
      </c>
      <c r="H66" s="12">
        <f>'一覧表(男子)'!L145</f>
        <v>0</v>
      </c>
      <c r="I66">
        <f>'一覧表(男子)'!N144</f>
        <v>0</v>
      </c>
      <c r="J66" s="12">
        <f>'一覧表(男子)'!N145</f>
        <v>0</v>
      </c>
      <c r="L66" s="18">
        <f>'一覧表(男子)'!P144</f>
        <v>0</v>
      </c>
      <c r="M66" s="49">
        <f t="shared" si="13"/>
        <v>0</v>
      </c>
      <c r="N66" s="28" t="str">
        <f t="shared" si="0"/>
        <v/>
      </c>
      <c r="O66" s="41">
        <f t="shared" si="14"/>
        <v>0</v>
      </c>
      <c r="P66" s="43" t="str">
        <f t="shared" si="1"/>
        <v/>
      </c>
      <c r="Q66" s="41">
        <f t="shared" si="15"/>
        <v>0</v>
      </c>
      <c r="R66" s="43" t="str">
        <f t="shared" si="2"/>
        <v/>
      </c>
      <c r="S66" s="41">
        <f t="shared" si="16"/>
        <v>0</v>
      </c>
      <c r="T66" s="43" t="str">
        <f t="shared" si="3"/>
        <v/>
      </c>
      <c r="U66" s="41">
        <f t="shared" si="17"/>
        <v>0</v>
      </c>
      <c r="V66" s="43" t="str">
        <f t="shared" si="4"/>
        <v/>
      </c>
      <c r="W66" s="41">
        <f t="shared" si="18"/>
        <v>0</v>
      </c>
      <c r="X66" s="43" t="str">
        <f t="shared" si="5"/>
        <v/>
      </c>
      <c r="Y66" s="41">
        <f t="shared" si="19"/>
        <v>0</v>
      </c>
      <c r="Z66" s="46" t="str">
        <f t="shared" si="20"/>
        <v/>
      </c>
      <c r="AA66" s="18">
        <f>'一覧表(男子)'!R144</f>
        <v>0</v>
      </c>
      <c r="AB66" s="49">
        <f t="shared" si="21"/>
        <v>0</v>
      </c>
      <c r="AC66" s="28" t="str">
        <f t="shared" si="6"/>
        <v/>
      </c>
      <c r="AD66" s="19">
        <f t="shared" si="22"/>
        <v>0</v>
      </c>
      <c r="AE66" s="28" t="str">
        <f t="shared" si="7"/>
        <v/>
      </c>
      <c r="AF66" s="19">
        <f t="shared" si="23"/>
        <v>0</v>
      </c>
      <c r="AG66" s="28" t="str">
        <f t="shared" si="8"/>
        <v/>
      </c>
      <c r="AH66" s="19">
        <f t="shared" si="24"/>
        <v>0</v>
      </c>
      <c r="AI66" s="26" t="str">
        <f t="shared" si="9"/>
        <v/>
      </c>
      <c r="AJ66" s="52">
        <f t="shared" si="25"/>
        <v>0</v>
      </c>
      <c r="AK66" s="43" t="str">
        <f t="shared" si="10"/>
        <v/>
      </c>
      <c r="AL66" s="41">
        <f t="shared" si="26"/>
        <v>0</v>
      </c>
      <c r="AM66" s="43" t="str">
        <f t="shared" si="11"/>
        <v/>
      </c>
      <c r="AN66" s="41">
        <f t="shared" si="27"/>
        <v>0</v>
      </c>
      <c r="AO66" s="46" t="str">
        <f t="shared" si="12"/>
        <v/>
      </c>
    </row>
    <row r="67" spans="1:41">
      <c r="A67" s="6">
        <v>66</v>
      </c>
      <c r="B67" t="str">
        <f>'一覧表(男子)'!A146</f>
        <v/>
      </c>
      <c r="C67" t="str">
        <f>'一覧表(男子)'!C146</f>
        <v/>
      </c>
      <c r="D67" t="str">
        <f>'一覧表(男子)'!H146</f>
        <v/>
      </c>
      <c r="E67">
        <f>'一覧表(男子)'!J146</f>
        <v>0</v>
      </c>
      <c r="F67" s="12">
        <f>'一覧表(男子)'!J147</f>
        <v>0</v>
      </c>
      <c r="G67">
        <f>'一覧表(男子)'!L146</f>
        <v>0</v>
      </c>
      <c r="H67" s="12">
        <f>'一覧表(男子)'!L147</f>
        <v>0</v>
      </c>
      <c r="I67">
        <f>'一覧表(男子)'!N146</f>
        <v>0</v>
      </c>
      <c r="J67" s="12">
        <f>'一覧表(男子)'!N147</f>
        <v>0</v>
      </c>
      <c r="L67" s="18">
        <f>'一覧表(男子)'!P146</f>
        <v>0</v>
      </c>
      <c r="M67" s="49">
        <f t="shared" si="13"/>
        <v>0</v>
      </c>
      <c r="N67" s="28" t="str">
        <f t="shared" ref="N67:N101" si="28">IF(L67="○",B67,"")</f>
        <v/>
      </c>
      <c r="O67" s="41">
        <f t="shared" si="14"/>
        <v>0</v>
      </c>
      <c r="P67" s="43" t="str">
        <f t="shared" ref="P67:P101" si="29">IF(L67="A",B67,"")</f>
        <v/>
      </c>
      <c r="Q67" s="41">
        <f t="shared" si="15"/>
        <v>0</v>
      </c>
      <c r="R67" s="43" t="str">
        <f t="shared" ref="R67:R101" si="30">IF(L67="B",B67,"")</f>
        <v/>
      </c>
      <c r="S67" s="41">
        <f t="shared" si="16"/>
        <v>0</v>
      </c>
      <c r="T67" s="43" t="str">
        <f t="shared" ref="T67:T101" si="31">IF(L67="C",B67,"")</f>
        <v/>
      </c>
      <c r="U67" s="41">
        <f t="shared" si="17"/>
        <v>0</v>
      </c>
      <c r="V67" s="43" t="str">
        <f t="shared" ref="V67:V101" si="32">IF(L67=$U$1,B67,"")</f>
        <v/>
      </c>
      <c r="W67" s="41">
        <f t="shared" si="18"/>
        <v>0</v>
      </c>
      <c r="X67" s="43" t="str">
        <f t="shared" ref="X67:X101" si="33">IF(L67=$W$1,B67,"")</f>
        <v/>
      </c>
      <c r="Y67" s="41">
        <f t="shared" si="19"/>
        <v>0</v>
      </c>
      <c r="Z67" s="46" t="str">
        <f t="shared" si="20"/>
        <v/>
      </c>
      <c r="AA67" s="18">
        <f>'一覧表(男子)'!R146</f>
        <v>0</v>
      </c>
      <c r="AB67" s="49">
        <f t="shared" si="21"/>
        <v>0</v>
      </c>
      <c r="AC67" s="28" t="str">
        <f t="shared" ref="AC67:AC101" si="34">IF(AA67="○",B67,"")</f>
        <v/>
      </c>
      <c r="AD67" s="19">
        <f t="shared" si="22"/>
        <v>0</v>
      </c>
      <c r="AE67" s="28" t="str">
        <f t="shared" ref="AE67:AE101" si="35">IF(AA67="A",B67,"")</f>
        <v/>
      </c>
      <c r="AF67" s="19">
        <f t="shared" si="23"/>
        <v>0</v>
      </c>
      <c r="AG67" s="28" t="str">
        <f t="shared" ref="AG67:AG101" si="36">IF(AA67="B",B67,"")</f>
        <v/>
      </c>
      <c r="AH67" s="19">
        <f t="shared" si="24"/>
        <v>0</v>
      </c>
      <c r="AI67" s="26" t="str">
        <f t="shared" ref="AI67:AI101" si="37">IF(AA67="C",B67,"")</f>
        <v/>
      </c>
      <c r="AJ67" s="52">
        <f t="shared" si="25"/>
        <v>0</v>
      </c>
      <c r="AK67" s="43" t="str">
        <f t="shared" ref="AK67:AK101" si="38">IF(AA67=$AJ$1,B67,"")</f>
        <v/>
      </c>
      <c r="AL67" s="41">
        <f t="shared" si="26"/>
        <v>0</v>
      </c>
      <c r="AM67" s="43" t="str">
        <f t="shared" ref="AM67:AM101" si="39">IF(AA67=$AL$1,B67,"")</f>
        <v/>
      </c>
      <c r="AN67" s="41">
        <f t="shared" si="27"/>
        <v>0</v>
      </c>
      <c r="AO67" s="46" t="str">
        <f t="shared" ref="AO67:AO101" si="40">IF(AA67=$AN$1,B67,"")</f>
        <v/>
      </c>
    </row>
    <row r="68" spans="1:41">
      <c r="A68" s="6">
        <v>67</v>
      </c>
      <c r="B68" t="str">
        <f>'一覧表(男子)'!A148</f>
        <v/>
      </c>
      <c r="C68" t="str">
        <f>'一覧表(男子)'!C148</f>
        <v/>
      </c>
      <c r="D68" t="str">
        <f>'一覧表(男子)'!H148</f>
        <v/>
      </c>
      <c r="E68">
        <f>'一覧表(男子)'!J148</f>
        <v>0</v>
      </c>
      <c r="F68" s="12">
        <f>'一覧表(男子)'!J149</f>
        <v>0</v>
      </c>
      <c r="G68">
        <f>'一覧表(男子)'!L148</f>
        <v>0</v>
      </c>
      <c r="H68" s="12">
        <f>'一覧表(男子)'!L149</f>
        <v>0</v>
      </c>
      <c r="I68">
        <f>'一覧表(男子)'!N148</f>
        <v>0</v>
      </c>
      <c r="J68" s="12">
        <f>'一覧表(男子)'!N149</f>
        <v>0</v>
      </c>
      <c r="L68" s="18">
        <f>'一覧表(男子)'!P148</f>
        <v>0</v>
      </c>
      <c r="M68" s="49">
        <f t="shared" ref="M68:M101" si="41">IF(L68="○",M67+1,M67)</f>
        <v>0</v>
      </c>
      <c r="N68" s="28" t="str">
        <f t="shared" si="28"/>
        <v/>
      </c>
      <c r="O68" s="41">
        <f t="shared" ref="O68:O101" si="42">IF(L68="A",O67+1,O67)</f>
        <v>0</v>
      </c>
      <c r="P68" s="43" t="str">
        <f t="shared" si="29"/>
        <v/>
      </c>
      <c r="Q68" s="41">
        <f t="shared" ref="Q68:Q101" si="43">IF(L68="B",Q67+1,Q67)</f>
        <v>0</v>
      </c>
      <c r="R68" s="43" t="str">
        <f t="shared" si="30"/>
        <v/>
      </c>
      <c r="S68" s="41">
        <f t="shared" ref="S68:S101" si="44">IF(L68="C",S67+1,S67)</f>
        <v>0</v>
      </c>
      <c r="T68" s="43" t="str">
        <f t="shared" si="31"/>
        <v/>
      </c>
      <c r="U68" s="41">
        <f t="shared" ref="U68:U101" si="45">IF(L68=$U$1,U67+1,U67)</f>
        <v>0</v>
      </c>
      <c r="V68" s="43" t="str">
        <f t="shared" si="32"/>
        <v/>
      </c>
      <c r="W68" s="41">
        <f t="shared" ref="W68:W101" si="46">IF(L68=$W$1,W67+1,W67)</f>
        <v>0</v>
      </c>
      <c r="X68" s="43" t="str">
        <f t="shared" si="33"/>
        <v/>
      </c>
      <c r="Y68" s="41">
        <f t="shared" ref="Y68:Y101" si="47">IF(L68=$Y$1,Y67+1,Y67)</f>
        <v>0</v>
      </c>
      <c r="Z68" s="46" t="str">
        <f t="shared" ref="Z68:Z101" si="48">IF(L68=$Y$1,B68,"")</f>
        <v/>
      </c>
      <c r="AA68" s="18">
        <f>'一覧表(男子)'!R148</f>
        <v>0</v>
      </c>
      <c r="AB68" s="49">
        <f t="shared" ref="AB68:AB101" si="49">IF(AA68="○",AB67+1,AB67)</f>
        <v>0</v>
      </c>
      <c r="AC68" s="28" t="str">
        <f t="shared" si="34"/>
        <v/>
      </c>
      <c r="AD68" s="19">
        <f t="shared" ref="AD68:AD101" si="50">IF(AA68="A",AD67+1,AD67)</f>
        <v>0</v>
      </c>
      <c r="AE68" s="28" t="str">
        <f t="shared" si="35"/>
        <v/>
      </c>
      <c r="AF68" s="19">
        <f t="shared" ref="AF68:AF101" si="51">IF(AA68="B",AF67+1,AF67)</f>
        <v>0</v>
      </c>
      <c r="AG68" s="28" t="str">
        <f t="shared" si="36"/>
        <v/>
      </c>
      <c r="AH68" s="19">
        <f t="shared" ref="AH68:AH101" si="52">IF(AA68="C",AH67+1,AH67)</f>
        <v>0</v>
      </c>
      <c r="AI68" s="26" t="str">
        <f t="shared" si="37"/>
        <v/>
      </c>
      <c r="AJ68" s="52">
        <f t="shared" ref="AJ68:AJ101" si="53">IF(AA68=$AJ$1,AJ67+1,AJ67)</f>
        <v>0</v>
      </c>
      <c r="AK68" s="43" t="str">
        <f t="shared" si="38"/>
        <v/>
      </c>
      <c r="AL68" s="41">
        <f t="shared" ref="AL68:AL101" si="54">IF(AA68=$AL$1,AL67+1,AL67)</f>
        <v>0</v>
      </c>
      <c r="AM68" s="43" t="str">
        <f t="shared" si="39"/>
        <v/>
      </c>
      <c r="AN68" s="41">
        <f t="shared" ref="AN68:AN101" si="55">IF(AA68=$AN$1,AN67+1,AN67)</f>
        <v>0</v>
      </c>
      <c r="AO68" s="46" t="str">
        <f t="shared" si="40"/>
        <v/>
      </c>
    </row>
    <row r="69" spans="1:41">
      <c r="A69" s="6">
        <v>68</v>
      </c>
      <c r="B69" t="str">
        <f>'一覧表(男子)'!A150</f>
        <v/>
      </c>
      <c r="C69" t="str">
        <f>'一覧表(男子)'!C150</f>
        <v/>
      </c>
      <c r="D69" t="str">
        <f>'一覧表(男子)'!H150</f>
        <v/>
      </c>
      <c r="E69">
        <f>'一覧表(男子)'!J150</f>
        <v>0</v>
      </c>
      <c r="F69" s="12">
        <f>'一覧表(男子)'!J151</f>
        <v>0</v>
      </c>
      <c r="G69">
        <f>'一覧表(男子)'!L150</f>
        <v>0</v>
      </c>
      <c r="H69" s="12">
        <f>'一覧表(男子)'!L151</f>
        <v>0</v>
      </c>
      <c r="I69">
        <f>'一覧表(男子)'!N150</f>
        <v>0</v>
      </c>
      <c r="J69" s="12">
        <f>'一覧表(男子)'!N151</f>
        <v>0</v>
      </c>
      <c r="L69" s="18">
        <f>'一覧表(男子)'!P150</f>
        <v>0</v>
      </c>
      <c r="M69" s="49">
        <f t="shared" si="41"/>
        <v>0</v>
      </c>
      <c r="N69" s="28" t="str">
        <f t="shared" si="28"/>
        <v/>
      </c>
      <c r="O69" s="41">
        <f t="shared" si="42"/>
        <v>0</v>
      </c>
      <c r="P69" s="43" t="str">
        <f t="shared" si="29"/>
        <v/>
      </c>
      <c r="Q69" s="41">
        <f t="shared" si="43"/>
        <v>0</v>
      </c>
      <c r="R69" s="43" t="str">
        <f t="shared" si="30"/>
        <v/>
      </c>
      <c r="S69" s="41">
        <f t="shared" si="44"/>
        <v>0</v>
      </c>
      <c r="T69" s="43" t="str">
        <f t="shared" si="31"/>
        <v/>
      </c>
      <c r="U69" s="41">
        <f t="shared" si="45"/>
        <v>0</v>
      </c>
      <c r="V69" s="43" t="str">
        <f t="shared" si="32"/>
        <v/>
      </c>
      <c r="W69" s="41">
        <f t="shared" si="46"/>
        <v>0</v>
      </c>
      <c r="X69" s="43" t="str">
        <f t="shared" si="33"/>
        <v/>
      </c>
      <c r="Y69" s="41">
        <f t="shared" si="47"/>
        <v>0</v>
      </c>
      <c r="Z69" s="46" t="str">
        <f t="shared" si="48"/>
        <v/>
      </c>
      <c r="AA69" s="18">
        <f>'一覧表(男子)'!R150</f>
        <v>0</v>
      </c>
      <c r="AB69" s="49">
        <f t="shared" si="49"/>
        <v>0</v>
      </c>
      <c r="AC69" s="28" t="str">
        <f t="shared" si="34"/>
        <v/>
      </c>
      <c r="AD69" s="19">
        <f t="shared" si="50"/>
        <v>0</v>
      </c>
      <c r="AE69" s="28" t="str">
        <f t="shared" si="35"/>
        <v/>
      </c>
      <c r="AF69" s="19">
        <f t="shared" si="51"/>
        <v>0</v>
      </c>
      <c r="AG69" s="28" t="str">
        <f t="shared" si="36"/>
        <v/>
      </c>
      <c r="AH69" s="19">
        <f t="shared" si="52"/>
        <v>0</v>
      </c>
      <c r="AI69" s="26" t="str">
        <f t="shared" si="37"/>
        <v/>
      </c>
      <c r="AJ69" s="52">
        <f t="shared" si="53"/>
        <v>0</v>
      </c>
      <c r="AK69" s="43" t="str">
        <f t="shared" si="38"/>
        <v/>
      </c>
      <c r="AL69" s="41">
        <f t="shared" si="54"/>
        <v>0</v>
      </c>
      <c r="AM69" s="43" t="str">
        <f t="shared" si="39"/>
        <v/>
      </c>
      <c r="AN69" s="41">
        <f t="shared" si="55"/>
        <v>0</v>
      </c>
      <c r="AO69" s="46" t="str">
        <f t="shared" si="40"/>
        <v/>
      </c>
    </row>
    <row r="70" spans="1:41">
      <c r="A70" s="6">
        <v>69</v>
      </c>
      <c r="B70" t="str">
        <f>'一覧表(男子)'!A152</f>
        <v/>
      </c>
      <c r="C70" t="str">
        <f>'一覧表(男子)'!C152</f>
        <v/>
      </c>
      <c r="D70" t="str">
        <f>'一覧表(男子)'!H152</f>
        <v/>
      </c>
      <c r="E70">
        <f>'一覧表(男子)'!J152</f>
        <v>0</v>
      </c>
      <c r="F70" s="12">
        <f>'一覧表(男子)'!J153</f>
        <v>0</v>
      </c>
      <c r="G70">
        <f>'一覧表(男子)'!L152</f>
        <v>0</v>
      </c>
      <c r="H70" s="12">
        <f>'一覧表(男子)'!L153</f>
        <v>0</v>
      </c>
      <c r="I70">
        <f>'一覧表(男子)'!N152</f>
        <v>0</v>
      </c>
      <c r="J70" s="12">
        <f>'一覧表(男子)'!N153</f>
        <v>0</v>
      </c>
      <c r="L70" s="18">
        <f>'一覧表(男子)'!P152</f>
        <v>0</v>
      </c>
      <c r="M70" s="49">
        <f t="shared" si="41"/>
        <v>0</v>
      </c>
      <c r="N70" s="28" t="str">
        <f t="shared" si="28"/>
        <v/>
      </c>
      <c r="O70" s="41">
        <f t="shared" si="42"/>
        <v>0</v>
      </c>
      <c r="P70" s="43" t="str">
        <f t="shared" si="29"/>
        <v/>
      </c>
      <c r="Q70" s="41">
        <f t="shared" si="43"/>
        <v>0</v>
      </c>
      <c r="R70" s="43" t="str">
        <f t="shared" si="30"/>
        <v/>
      </c>
      <c r="S70" s="41">
        <f t="shared" si="44"/>
        <v>0</v>
      </c>
      <c r="T70" s="43" t="str">
        <f t="shared" si="31"/>
        <v/>
      </c>
      <c r="U70" s="41">
        <f t="shared" si="45"/>
        <v>0</v>
      </c>
      <c r="V70" s="43" t="str">
        <f t="shared" si="32"/>
        <v/>
      </c>
      <c r="W70" s="41">
        <f t="shared" si="46"/>
        <v>0</v>
      </c>
      <c r="X70" s="43" t="str">
        <f t="shared" si="33"/>
        <v/>
      </c>
      <c r="Y70" s="41">
        <f t="shared" si="47"/>
        <v>0</v>
      </c>
      <c r="Z70" s="46" t="str">
        <f t="shared" si="48"/>
        <v/>
      </c>
      <c r="AA70" s="18">
        <f>'一覧表(男子)'!R152</f>
        <v>0</v>
      </c>
      <c r="AB70" s="49">
        <f t="shared" si="49"/>
        <v>0</v>
      </c>
      <c r="AC70" s="28" t="str">
        <f t="shared" si="34"/>
        <v/>
      </c>
      <c r="AD70" s="19">
        <f t="shared" si="50"/>
        <v>0</v>
      </c>
      <c r="AE70" s="28" t="str">
        <f t="shared" si="35"/>
        <v/>
      </c>
      <c r="AF70" s="19">
        <f t="shared" si="51"/>
        <v>0</v>
      </c>
      <c r="AG70" s="28" t="str">
        <f t="shared" si="36"/>
        <v/>
      </c>
      <c r="AH70" s="19">
        <f t="shared" si="52"/>
        <v>0</v>
      </c>
      <c r="AI70" s="26" t="str">
        <f t="shared" si="37"/>
        <v/>
      </c>
      <c r="AJ70" s="52">
        <f t="shared" si="53"/>
        <v>0</v>
      </c>
      <c r="AK70" s="43" t="str">
        <f t="shared" si="38"/>
        <v/>
      </c>
      <c r="AL70" s="41">
        <f t="shared" si="54"/>
        <v>0</v>
      </c>
      <c r="AM70" s="43" t="str">
        <f t="shared" si="39"/>
        <v/>
      </c>
      <c r="AN70" s="41">
        <f t="shared" si="55"/>
        <v>0</v>
      </c>
      <c r="AO70" s="46" t="str">
        <f t="shared" si="40"/>
        <v/>
      </c>
    </row>
    <row r="71" spans="1:41">
      <c r="A71" s="6">
        <v>70</v>
      </c>
      <c r="B71" t="str">
        <f>'一覧表(男子)'!A154</f>
        <v/>
      </c>
      <c r="C71" t="str">
        <f>'一覧表(男子)'!C154</f>
        <v/>
      </c>
      <c r="D71" t="str">
        <f>'一覧表(男子)'!H154</f>
        <v/>
      </c>
      <c r="E71">
        <f>'一覧表(男子)'!J154</f>
        <v>0</v>
      </c>
      <c r="F71" s="12">
        <f>'一覧表(男子)'!J155</f>
        <v>0</v>
      </c>
      <c r="G71">
        <f>'一覧表(男子)'!L154</f>
        <v>0</v>
      </c>
      <c r="H71" s="12">
        <f>'一覧表(男子)'!L155</f>
        <v>0</v>
      </c>
      <c r="I71">
        <f>'一覧表(男子)'!N154</f>
        <v>0</v>
      </c>
      <c r="J71" s="12">
        <f>'一覧表(男子)'!N155</f>
        <v>0</v>
      </c>
      <c r="L71" s="18">
        <f>'一覧表(男子)'!P154</f>
        <v>0</v>
      </c>
      <c r="M71" s="49">
        <f t="shared" si="41"/>
        <v>0</v>
      </c>
      <c r="N71" s="28" t="str">
        <f t="shared" si="28"/>
        <v/>
      </c>
      <c r="O71" s="41">
        <f t="shared" si="42"/>
        <v>0</v>
      </c>
      <c r="P71" s="43" t="str">
        <f t="shared" si="29"/>
        <v/>
      </c>
      <c r="Q71" s="41">
        <f t="shared" si="43"/>
        <v>0</v>
      </c>
      <c r="R71" s="43" t="str">
        <f t="shared" si="30"/>
        <v/>
      </c>
      <c r="S71" s="41">
        <f t="shared" si="44"/>
        <v>0</v>
      </c>
      <c r="T71" s="43" t="str">
        <f t="shared" si="31"/>
        <v/>
      </c>
      <c r="U71" s="41">
        <f t="shared" si="45"/>
        <v>0</v>
      </c>
      <c r="V71" s="43" t="str">
        <f t="shared" si="32"/>
        <v/>
      </c>
      <c r="W71" s="41">
        <f t="shared" si="46"/>
        <v>0</v>
      </c>
      <c r="X71" s="43" t="str">
        <f t="shared" si="33"/>
        <v/>
      </c>
      <c r="Y71" s="41">
        <f t="shared" si="47"/>
        <v>0</v>
      </c>
      <c r="Z71" s="46" t="str">
        <f t="shared" si="48"/>
        <v/>
      </c>
      <c r="AA71" s="18">
        <f>'一覧表(男子)'!R154</f>
        <v>0</v>
      </c>
      <c r="AB71" s="49">
        <f t="shared" si="49"/>
        <v>0</v>
      </c>
      <c r="AC71" s="28" t="str">
        <f t="shared" si="34"/>
        <v/>
      </c>
      <c r="AD71" s="19">
        <f t="shared" si="50"/>
        <v>0</v>
      </c>
      <c r="AE71" s="28" t="str">
        <f t="shared" si="35"/>
        <v/>
      </c>
      <c r="AF71" s="19">
        <f t="shared" si="51"/>
        <v>0</v>
      </c>
      <c r="AG71" s="28" t="str">
        <f t="shared" si="36"/>
        <v/>
      </c>
      <c r="AH71" s="19">
        <f t="shared" si="52"/>
        <v>0</v>
      </c>
      <c r="AI71" s="26" t="str">
        <f t="shared" si="37"/>
        <v/>
      </c>
      <c r="AJ71" s="52">
        <f t="shared" si="53"/>
        <v>0</v>
      </c>
      <c r="AK71" s="43" t="str">
        <f t="shared" si="38"/>
        <v/>
      </c>
      <c r="AL71" s="41">
        <f t="shared" si="54"/>
        <v>0</v>
      </c>
      <c r="AM71" s="43" t="str">
        <f t="shared" si="39"/>
        <v/>
      </c>
      <c r="AN71" s="41">
        <f t="shared" si="55"/>
        <v>0</v>
      </c>
      <c r="AO71" s="46" t="str">
        <f t="shared" si="40"/>
        <v/>
      </c>
    </row>
    <row r="72" spans="1:41">
      <c r="A72" s="6">
        <v>71</v>
      </c>
      <c r="B72" t="str">
        <f>'一覧表(男子)'!A156</f>
        <v/>
      </c>
      <c r="C72" t="str">
        <f>'一覧表(男子)'!C156</f>
        <v/>
      </c>
      <c r="D72" t="str">
        <f>'一覧表(男子)'!H156</f>
        <v/>
      </c>
      <c r="E72">
        <f>'一覧表(男子)'!J156</f>
        <v>0</v>
      </c>
      <c r="F72" s="12">
        <f>'一覧表(男子)'!J157</f>
        <v>0</v>
      </c>
      <c r="G72">
        <f>'一覧表(男子)'!L156</f>
        <v>0</v>
      </c>
      <c r="H72" s="12">
        <f>'一覧表(男子)'!L157</f>
        <v>0</v>
      </c>
      <c r="I72">
        <f>'一覧表(男子)'!N156</f>
        <v>0</v>
      </c>
      <c r="J72" s="12">
        <f>'一覧表(男子)'!N157</f>
        <v>0</v>
      </c>
      <c r="L72" s="18">
        <f>'一覧表(男子)'!P156</f>
        <v>0</v>
      </c>
      <c r="M72" s="49">
        <f t="shared" si="41"/>
        <v>0</v>
      </c>
      <c r="N72" s="28" t="str">
        <f t="shared" si="28"/>
        <v/>
      </c>
      <c r="O72" s="41">
        <f t="shared" si="42"/>
        <v>0</v>
      </c>
      <c r="P72" s="43" t="str">
        <f t="shared" si="29"/>
        <v/>
      </c>
      <c r="Q72" s="41">
        <f t="shared" si="43"/>
        <v>0</v>
      </c>
      <c r="R72" s="43" t="str">
        <f t="shared" si="30"/>
        <v/>
      </c>
      <c r="S72" s="41">
        <f t="shared" si="44"/>
        <v>0</v>
      </c>
      <c r="T72" s="43" t="str">
        <f t="shared" si="31"/>
        <v/>
      </c>
      <c r="U72" s="41">
        <f t="shared" si="45"/>
        <v>0</v>
      </c>
      <c r="V72" s="43" t="str">
        <f t="shared" si="32"/>
        <v/>
      </c>
      <c r="W72" s="41">
        <f t="shared" si="46"/>
        <v>0</v>
      </c>
      <c r="X72" s="43" t="str">
        <f t="shared" si="33"/>
        <v/>
      </c>
      <c r="Y72" s="41">
        <f t="shared" si="47"/>
        <v>0</v>
      </c>
      <c r="Z72" s="46" t="str">
        <f t="shared" si="48"/>
        <v/>
      </c>
      <c r="AA72" s="18">
        <f>'一覧表(男子)'!R156</f>
        <v>0</v>
      </c>
      <c r="AB72" s="49">
        <f t="shared" si="49"/>
        <v>0</v>
      </c>
      <c r="AC72" s="28" t="str">
        <f t="shared" si="34"/>
        <v/>
      </c>
      <c r="AD72" s="19">
        <f t="shared" si="50"/>
        <v>0</v>
      </c>
      <c r="AE72" s="28" t="str">
        <f t="shared" si="35"/>
        <v/>
      </c>
      <c r="AF72" s="19">
        <f t="shared" si="51"/>
        <v>0</v>
      </c>
      <c r="AG72" s="28" t="str">
        <f t="shared" si="36"/>
        <v/>
      </c>
      <c r="AH72" s="19">
        <f t="shared" si="52"/>
        <v>0</v>
      </c>
      <c r="AI72" s="26" t="str">
        <f t="shared" si="37"/>
        <v/>
      </c>
      <c r="AJ72" s="52">
        <f t="shared" si="53"/>
        <v>0</v>
      </c>
      <c r="AK72" s="43" t="str">
        <f t="shared" si="38"/>
        <v/>
      </c>
      <c r="AL72" s="41">
        <f t="shared" si="54"/>
        <v>0</v>
      </c>
      <c r="AM72" s="43" t="str">
        <f t="shared" si="39"/>
        <v/>
      </c>
      <c r="AN72" s="41">
        <f t="shared" si="55"/>
        <v>0</v>
      </c>
      <c r="AO72" s="46" t="str">
        <f t="shared" si="40"/>
        <v/>
      </c>
    </row>
    <row r="73" spans="1:41">
      <c r="A73" s="6">
        <v>72</v>
      </c>
      <c r="B73" t="str">
        <f>'一覧表(男子)'!A158</f>
        <v/>
      </c>
      <c r="C73" t="str">
        <f>'一覧表(男子)'!C158</f>
        <v/>
      </c>
      <c r="D73" t="str">
        <f>'一覧表(男子)'!H158</f>
        <v/>
      </c>
      <c r="E73">
        <f>'一覧表(男子)'!J158</f>
        <v>0</v>
      </c>
      <c r="F73" s="12">
        <f>'一覧表(男子)'!J159</f>
        <v>0</v>
      </c>
      <c r="G73">
        <f>'一覧表(男子)'!L158</f>
        <v>0</v>
      </c>
      <c r="H73" s="12">
        <f>'一覧表(男子)'!L159</f>
        <v>0</v>
      </c>
      <c r="I73">
        <f>'一覧表(男子)'!N158</f>
        <v>0</v>
      </c>
      <c r="J73" s="12">
        <f>'一覧表(男子)'!N159</f>
        <v>0</v>
      </c>
      <c r="L73" s="18">
        <f>'一覧表(男子)'!P158</f>
        <v>0</v>
      </c>
      <c r="M73" s="49">
        <f t="shared" si="41"/>
        <v>0</v>
      </c>
      <c r="N73" s="28" t="str">
        <f t="shared" si="28"/>
        <v/>
      </c>
      <c r="O73" s="41">
        <f t="shared" si="42"/>
        <v>0</v>
      </c>
      <c r="P73" s="43" t="str">
        <f t="shared" si="29"/>
        <v/>
      </c>
      <c r="Q73" s="41">
        <f t="shared" si="43"/>
        <v>0</v>
      </c>
      <c r="R73" s="43" t="str">
        <f t="shared" si="30"/>
        <v/>
      </c>
      <c r="S73" s="41">
        <f t="shared" si="44"/>
        <v>0</v>
      </c>
      <c r="T73" s="43" t="str">
        <f t="shared" si="31"/>
        <v/>
      </c>
      <c r="U73" s="41">
        <f t="shared" si="45"/>
        <v>0</v>
      </c>
      <c r="V73" s="43" t="str">
        <f t="shared" si="32"/>
        <v/>
      </c>
      <c r="W73" s="41">
        <f t="shared" si="46"/>
        <v>0</v>
      </c>
      <c r="X73" s="43" t="str">
        <f t="shared" si="33"/>
        <v/>
      </c>
      <c r="Y73" s="41">
        <f t="shared" si="47"/>
        <v>0</v>
      </c>
      <c r="Z73" s="46" t="str">
        <f t="shared" si="48"/>
        <v/>
      </c>
      <c r="AA73" s="18">
        <f>'一覧表(男子)'!R158</f>
        <v>0</v>
      </c>
      <c r="AB73" s="49">
        <f t="shared" si="49"/>
        <v>0</v>
      </c>
      <c r="AC73" s="28" t="str">
        <f t="shared" si="34"/>
        <v/>
      </c>
      <c r="AD73" s="19">
        <f t="shared" si="50"/>
        <v>0</v>
      </c>
      <c r="AE73" s="28" t="str">
        <f t="shared" si="35"/>
        <v/>
      </c>
      <c r="AF73" s="19">
        <f t="shared" si="51"/>
        <v>0</v>
      </c>
      <c r="AG73" s="28" t="str">
        <f t="shared" si="36"/>
        <v/>
      </c>
      <c r="AH73" s="19">
        <f t="shared" si="52"/>
        <v>0</v>
      </c>
      <c r="AI73" s="26" t="str">
        <f t="shared" si="37"/>
        <v/>
      </c>
      <c r="AJ73" s="52">
        <f t="shared" si="53"/>
        <v>0</v>
      </c>
      <c r="AK73" s="43" t="str">
        <f t="shared" si="38"/>
        <v/>
      </c>
      <c r="AL73" s="41">
        <f t="shared" si="54"/>
        <v>0</v>
      </c>
      <c r="AM73" s="43" t="str">
        <f t="shared" si="39"/>
        <v/>
      </c>
      <c r="AN73" s="41">
        <f t="shared" si="55"/>
        <v>0</v>
      </c>
      <c r="AO73" s="46" t="str">
        <f t="shared" si="40"/>
        <v/>
      </c>
    </row>
    <row r="74" spans="1:41">
      <c r="A74" s="6">
        <v>73</v>
      </c>
      <c r="B74" t="str">
        <f>'一覧表(男子)'!A160</f>
        <v/>
      </c>
      <c r="C74" t="str">
        <f>'一覧表(男子)'!C160</f>
        <v/>
      </c>
      <c r="D74" t="str">
        <f>'一覧表(男子)'!H160</f>
        <v/>
      </c>
      <c r="E74">
        <f>'一覧表(男子)'!J160</f>
        <v>0</v>
      </c>
      <c r="F74" s="12">
        <f>'一覧表(男子)'!J161</f>
        <v>0</v>
      </c>
      <c r="G74">
        <f>'一覧表(男子)'!L160</f>
        <v>0</v>
      </c>
      <c r="H74" s="12">
        <f>'一覧表(男子)'!L161</f>
        <v>0</v>
      </c>
      <c r="I74">
        <f>'一覧表(男子)'!N160</f>
        <v>0</v>
      </c>
      <c r="J74" s="12">
        <f>'一覧表(男子)'!N161</f>
        <v>0</v>
      </c>
      <c r="L74" s="18">
        <f>'一覧表(男子)'!P160</f>
        <v>0</v>
      </c>
      <c r="M74" s="49">
        <f t="shared" si="41"/>
        <v>0</v>
      </c>
      <c r="N74" s="28" t="str">
        <f t="shared" si="28"/>
        <v/>
      </c>
      <c r="O74" s="41">
        <f t="shared" si="42"/>
        <v>0</v>
      </c>
      <c r="P74" s="43" t="str">
        <f t="shared" si="29"/>
        <v/>
      </c>
      <c r="Q74" s="41">
        <f t="shared" si="43"/>
        <v>0</v>
      </c>
      <c r="R74" s="43" t="str">
        <f t="shared" si="30"/>
        <v/>
      </c>
      <c r="S74" s="41">
        <f t="shared" si="44"/>
        <v>0</v>
      </c>
      <c r="T74" s="43" t="str">
        <f t="shared" si="31"/>
        <v/>
      </c>
      <c r="U74" s="41">
        <f t="shared" si="45"/>
        <v>0</v>
      </c>
      <c r="V74" s="43" t="str">
        <f t="shared" si="32"/>
        <v/>
      </c>
      <c r="W74" s="41">
        <f t="shared" si="46"/>
        <v>0</v>
      </c>
      <c r="X74" s="43" t="str">
        <f t="shared" si="33"/>
        <v/>
      </c>
      <c r="Y74" s="41">
        <f t="shared" si="47"/>
        <v>0</v>
      </c>
      <c r="Z74" s="46" t="str">
        <f t="shared" si="48"/>
        <v/>
      </c>
      <c r="AA74" s="18">
        <f>'一覧表(男子)'!R160</f>
        <v>0</v>
      </c>
      <c r="AB74" s="49">
        <f t="shared" si="49"/>
        <v>0</v>
      </c>
      <c r="AC74" s="28" t="str">
        <f t="shared" si="34"/>
        <v/>
      </c>
      <c r="AD74" s="19">
        <f t="shared" si="50"/>
        <v>0</v>
      </c>
      <c r="AE74" s="28" t="str">
        <f t="shared" si="35"/>
        <v/>
      </c>
      <c r="AF74" s="19">
        <f t="shared" si="51"/>
        <v>0</v>
      </c>
      <c r="AG74" s="28" t="str">
        <f t="shared" si="36"/>
        <v/>
      </c>
      <c r="AH74" s="19">
        <f t="shared" si="52"/>
        <v>0</v>
      </c>
      <c r="AI74" s="26" t="str">
        <f t="shared" si="37"/>
        <v/>
      </c>
      <c r="AJ74" s="52">
        <f t="shared" si="53"/>
        <v>0</v>
      </c>
      <c r="AK74" s="43" t="str">
        <f t="shared" si="38"/>
        <v/>
      </c>
      <c r="AL74" s="41">
        <f t="shared" si="54"/>
        <v>0</v>
      </c>
      <c r="AM74" s="43" t="str">
        <f t="shared" si="39"/>
        <v/>
      </c>
      <c r="AN74" s="41">
        <f t="shared" si="55"/>
        <v>0</v>
      </c>
      <c r="AO74" s="46" t="str">
        <f t="shared" si="40"/>
        <v/>
      </c>
    </row>
    <row r="75" spans="1:41">
      <c r="A75" s="6">
        <v>74</v>
      </c>
      <c r="B75" t="str">
        <f>'一覧表(男子)'!A162</f>
        <v/>
      </c>
      <c r="C75" t="str">
        <f>'一覧表(男子)'!C162</f>
        <v/>
      </c>
      <c r="D75" t="str">
        <f>'一覧表(男子)'!H162</f>
        <v/>
      </c>
      <c r="E75">
        <f>'一覧表(男子)'!J162</f>
        <v>0</v>
      </c>
      <c r="F75" s="12">
        <f>'一覧表(男子)'!J163</f>
        <v>0</v>
      </c>
      <c r="G75">
        <f>'一覧表(男子)'!L162</f>
        <v>0</v>
      </c>
      <c r="H75" s="12">
        <f>'一覧表(男子)'!L163</f>
        <v>0</v>
      </c>
      <c r="I75">
        <f>'一覧表(男子)'!N162</f>
        <v>0</v>
      </c>
      <c r="J75" s="12">
        <f>'一覧表(男子)'!N163</f>
        <v>0</v>
      </c>
      <c r="L75" s="18">
        <f>'一覧表(男子)'!P162</f>
        <v>0</v>
      </c>
      <c r="M75" s="49">
        <f t="shared" si="41"/>
        <v>0</v>
      </c>
      <c r="N75" s="28" t="str">
        <f t="shared" si="28"/>
        <v/>
      </c>
      <c r="O75" s="41">
        <f t="shared" si="42"/>
        <v>0</v>
      </c>
      <c r="P75" s="43" t="str">
        <f t="shared" si="29"/>
        <v/>
      </c>
      <c r="Q75" s="41">
        <f t="shared" si="43"/>
        <v>0</v>
      </c>
      <c r="R75" s="43" t="str">
        <f t="shared" si="30"/>
        <v/>
      </c>
      <c r="S75" s="41">
        <f t="shared" si="44"/>
        <v>0</v>
      </c>
      <c r="T75" s="43" t="str">
        <f t="shared" si="31"/>
        <v/>
      </c>
      <c r="U75" s="41">
        <f t="shared" si="45"/>
        <v>0</v>
      </c>
      <c r="V75" s="43" t="str">
        <f t="shared" si="32"/>
        <v/>
      </c>
      <c r="W75" s="41">
        <f t="shared" si="46"/>
        <v>0</v>
      </c>
      <c r="X75" s="43" t="str">
        <f t="shared" si="33"/>
        <v/>
      </c>
      <c r="Y75" s="41">
        <f t="shared" si="47"/>
        <v>0</v>
      </c>
      <c r="Z75" s="46" t="str">
        <f t="shared" si="48"/>
        <v/>
      </c>
      <c r="AA75" s="18">
        <f>'一覧表(男子)'!R162</f>
        <v>0</v>
      </c>
      <c r="AB75" s="49">
        <f t="shared" si="49"/>
        <v>0</v>
      </c>
      <c r="AC75" s="28" t="str">
        <f t="shared" si="34"/>
        <v/>
      </c>
      <c r="AD75" s="19">
        <f t="shared" si="50"/>
        <v>0</v>
      </c>
      <c r="AE75" s="28" t="str">
        <f t="shared" si="35"/>
        <v/>
      </c>
      <c r="AF75" s="19">
        <f t="shared" si="51"/>
        <v>0</v>
      </c>
      <c r="AG75" s="28" t="str">
        <f t="shared" si="36"/>
        <v/>
      </c>
      <c r="AH75" s="19">
        <f t="shared" si="52"/>
        <v>0</v>
      </c>
      <c r="AI75" s="26" t="str">
        <f t="shared" si="37"/>
        <v/>
      </c>
      <c r="AJ75" s="52">
        <f t="shared" si="53"/>
        <v>0</v>
      </c>
      <c r="AK75" s="43" t="str">
        <f t="shared" si="38"/>
        <v/>
      </c>
      <c r="AL75" s="41">
        <f t="shared" si="54"/>
        <v>0</v>
      </c>
      <c r="AM75" s="43" t="str">
        <f t="shared" si="39"/>
        <v/>
      </c>
      <c r="AN75" s="41">
        <f t="shared" si="55"/>
        <v>0</v>
      </c>
      <c r="AO75" s="46" t="str">
        <f t="shared" si="40"/>
        <v/>
      </c>
    </row>
    <row r="76" spans="1:41">
      <c r="A76" s="6">
        <v>75</v>
      </c>
      <c r="B76" t="str">
        <f>'一覧表(男子)'!A164</f>
        <v/>
      </c>
      <c r="C76" t="str">
        <f>'一覧表(男子)'!C164</f>
        <v/>
      </c>
      <c r="D76" t="str">
        <f>'一覧表(男子)'!H164</f>
        <v/>
      </c>
      <c r="E76">
        <f>'一覧表(男子)'!J164</f>
        <v>0</v>
      </c>
      <c r="F76" s="12">
        <f>'一覧表(男子)'!J165</f>
        <v>0</v>
      </c>
      <c r="G76">
        <f>'一覧表(男子)'!L164</f>
        <v>0</v>
      </c>
      <c r="H76" s="12">
        <f>'一覧表(男子)'!L165</f>
        <v>0</v>
      </c>
      <c r="I76">
        <f>'一覧表(男子)'!N164</f>
        <v>0</v>
      </c>
      <c r="J76" s="12">
        <f>'一覧表(男子)'!N165</f>
        <v>0</v>
      </c>
      <c r="L76" s="18">
        <f>'一覧表(男子)'!P164</f>
        <v>0</v>
      </c>
      <c r="M76" s="49">
        <f t="shared" si="41"/>
        <v>0</v>
      </c>
      <c r="N76" s="28" t="str">
        <f t="shared" si="28"/>
        <v/>
      </c>
      <c r="O76" s="41">
        <f t="shared" si="42"/>
        <v>0</v>
      </c>
      <c r="P76" s="43" t="str">
        <f t="shared" si="29"/>
        <v/>
      </c>
      <c r="Q76" s="41">
        <f t="shared" si="43"/>
        <v>0</v>
      </c>
      <c r="R76" s="43" t="str">
        <f t="shared" si="30"/>
        <v/>
      </c>
      <c r="S76" s="41">
        <f t="shared" si="44"/>
        <v>0</v>
      </c>
      <c r="T76" s="43" t="str">
        <f t="shared" si="31"/>
        <v/>
      </c>
      <c r="U76" s="41">
        <f t="shared" si="45"/>
        <v>0</v>
      </c>
      <c r="V76" s="43" t="str">
        <f t="shared" si="32"/>
        <v/>
      </c>
      <c r="W76" s="41">
        <f t="shared" si="46"/>
        <v>0</v>
      </c>
      <c r="X76" s="43" t="str">
        <f t="shared" si="33"/>
        <v/>
      </c>
      <c r="Y76" s="41">
        <f t="shared" si="47"/>
        <v>0</v>
      </c>
      <c r="Z76" s="46" t="str">
        <f t="shared" si="48"/>
        <v/>
      </c>
      <c r="AA76" s="18">
        <f>'一覧表(男子)'!R164</f>
        <v>0</v>
      </c>
      <c r="AB76" s="49">
        <f t="shared" si="49"/>
        <v>0</v>
      </c>
      <c r="AC76" s="28" t="str">
        <f t="shared" si="34"/>
        <v/>
      </c>
      <c r="AD76" s="19">
        <f t="shared" si="50"/>
        <v>0</v>
      </c>
      <c r="AE76" s="28" t="str">
        <f t="shared" si="35"/>
        <v/>
      </c>
      <c r="AF76" s="19">
        <f t="shared" si="51"/>
        <v>0</v>
      </c>
      <c r="AG76" s="28" t="str">
        <f t="shared" si="36"/>
        <v/>
      </c>
      <c r="AH76" s="19">
        <f t="shared" si="52"/>
        <v>0</v>
      </c>
      <c r="AI76" s="26" t="str">
        <f t="shared" si="37"/>
        <v/>
      </c>
      <c r="AJ76" s="52">
        <f t="shared" si="53"/>
        <v>0</v>
      </c>
      <c r="AK76" s="43" t="str">
        <f t="shared" si="38"/>
        <v/>
      </c>
      <c r="AL76" s="41">
        <f t="shared" si="54"/>
        <v>0</v>
      </c>
      <c r="AM76" s="43" t="str">
        <f t="shared" si="39"/>
        <v/>
      </c>
      <c r="AN76" s="41">
        <f t="shared" si="55"/>
        <v>0</v>
      </c>
      <c r="AO76" s="46" t="str">
        <f t="shared" si="40"/>
        <v/>
      </c>
    </row>
    <row r="77" spans="1:41">
      <c r="A77" s="6">
        <v>76</v>
      </c>
      <c r="B77" t="str">
        <f>'一覧表(男子)'!A166</f>
        <v/>
      </c>
      <c r="C77" t="str">
        <f>'一覧表(男子)'!C166</f>
        <v/>
      </c>
      <c r="D77" t="str">
        <f>'一覧表(男子)'!H166</f>
        <v/>
      </c>
      <c r="E77">
        <f>'一覧表(男子)'!J166</f>
        <v>0</v>
      </c>
      <c r="F77" s="12">
        <f>'一覧表(男子)'!J167</f>
        <v>0</v>
      </c>
      <c r="G77">
        <f>'一覧表(男子)'!L166</f>
        <v>0</v>
      </c>
      <c r="H77" s="12">
        <f>'一覧表(男子)'!L167</f>
        <v>0</v>
      </c>
      <c r="I77">
        <f>'一覧表(男子)'!N166</f>
        <v>0</v>
      </c>
      <c r="J77" s="12">
        <f>'一覧表(男子)'!N167</f>
        <v>0</v>
      </c>
      <c r="L77" s="18">
        <f>'一覧表(男子)'!P166</f>
        <v>0</v>
      </c>
      <c r="M77" s="49">
        <f t="shared" si="41"/>
        <v>0</v>
      </c>
      <c r="N77" s="28" t="str">
        <f t="shared" si="28"/>
        <v/>
      </c>
      <c r="O77" s="41">
        <f t="shared" si="42"/>
        <v>0</v>
      </c>
      <c r="P77" s="43" t="str">
        <f t="shared" si="29"/>
        <v/>
      </c>
      <c r="Q77" s="41">
        <f t="shared" si="43"/>
        <v>0</v>
      </c>
      <c r="R77" s="43" t="str">
        <f t="shared" si="30"/>
        <v/>
      </c>
      <c r="S77" s="41">
        <f t="shared" si="44"/>
        <v>0</v>
      </c>
      <c r="T77" s="43" t="str">
        <f t="shared" si="31"/>
        <v/>
      </c>
      <c r="U77" s="41">
        <f t="shared" si="45"/>
        <v>0</v>
      </c>
      <c r="V77" s="43" t="str">
        <f t="shared" si="32"/>
        <v/>
      </c>
      <c r="W77" s="41">
        <f t="shared" si="46"/>
        <v>0</v>
      </c>
      <c r="X77" s="43" t="str">
        <f t="shared" si="33"/>
        <v/>
      </c>
      <c r="Y77" s="41">
        <f t="shared" si="47"/>
        <v>0</v>
      </c>
      <c r="Z77" s="46" t="str">
        <f t="shared" si="48"/>
        <v/>
      </c>
      <c r="AA77" s="18">
        <f>'一覧表(男子)'!R166</f>
        <v>0</v>
      </c>
      <c r="AB77" s="49">
        <f t="shared" si="49"/>
        <v>0</v>
      </c>
      <c r="AC77" s="28" t="str">
        <f t="shared" si="34"/>
        <v/>
      </c>
      <c r="AD77" s="19">
        <f t="shared" si="50"/>
        <v>0</v>
      </c>
      <c r="AE77" s="28" t="str">
        <f t="shared" si="35"/>
        <v/>
      </c>
      <c r="AF77" s="19">
        <f t="shared" si="51"/>
        <v>0</v>
      </c>
      <c r="AG77" s="28" t="str">
        <f t="shared" si="36"/>
        <v/>
      </c>
      <c r="AH77" s="19">
        <f t="shared" si="52"/>
        <v>0</v>
      </c>
      <c r="AI77" s="26" t="str">
        <f t="shared" si="37"/>
        <v/>
      </c>
      <c r="AJ77" s="52">
        <f t="shared" si="53"/>
        <v>0</v>
      </c>
      <c r="AK77" s="43" t="str">
        <f t="shared" si="38"/>
        <v/>
      </c>
      <c r="AL77" s="41">
        <f t="shared" si="54"/>
        <v>0</v>
      </c>
      <c r="AM77" s="43" t="str">
        <f t="shared" si="39"/>
        <v/>
      </c>
      <c r="AN77" s="41">
        <f t="shared" si="55"/>
        <v>0</v>
      </c>
      <c r="AO77" s="46" t="str">
        <f t="shared" si="40"/>
        <v/>
      </c>
    </row>
    <row r="78" spans="1:41">
      <c r="A78" s="6">
        <v>77</v>
      </c>
      <c r="B78" t="str">
        <f>'一覧表(男子)'!A168</f>
        <v/>
      </c>
      <c r="C78" t="str">
        <f>'一覧表(男子)'!C168</f>
        <v/>
      </c>
      <c r="D78" t="str">
        <f>'一覧表(男子)'!H168</f>
        <v/>
      </c>
      <c r="E78">
        <f>'一覧表(男子)'!J168</f>
        <v>0</v>
      </c>
      <c r="F78" s="12">
        <f>'一覧表(男子)'!J169</f>
        <v>0</v>
      </c>
      <c r="G78">
        <f>'一覧表(男子)'!L168</f>
        <v>0</v>
      </c>
      <c r="H78" s="12">
        <f>'一覧表(男子)'!L169</f>
        <v>0</v>
      </c>
      <c r="I78">
        <f>'一覧表(男子)'!N168</f>
        <v>0</v>
      </c>
      <c r="J78" s="12">
        <f>'一覧表(男子)'!N169</f>
        <v>0</v>
      </c>
      <c r="L78" s="18">
        <f>'一覧表(男子)'!P168</f>
        <v>0</v>
      </c>
      <c r="M78" s="49">
        <f t="shared" si="41"/>
        <v>0</v>
      </c>
      <c r="N78" s="28" t="str">
        <f t="shared" si="28"/>
        <v/>
      </c>
      <c r="O78" s="41">
        <f t="shared" si="42"/>
        <v>0</v>
      </c>
      <c r="P78" s="43" t="str">
        <f t="shared" si="29"/>
        <v/>
      </c>
      <c r="Q78" s="41">
        <f t="shared" si="43"/>
        <v>0</v>
      </c>
      <c r="R78" s="43" t="str">
        <f t="shared" si="30"/>
        <v/>
      </c>
      <c r="S78" s="41">
        <f t="shared" si="44"/>
        <v>0</v>
      </c>
      <c r="T78" s="43" t="str">
        <f t="shared" si="31"/>
        <v/>
      </c>
      <c r="U78" s="41">
        <f t="shared" si="45"/>
        <v>0</v>
      </c>
      <c r="V78" s="43" t="str">
        <f t="shared" si="32"/>
        <v/>
      </c>
      <c r="W78" s="41">
        <f t="shared" si="46"/>
        <v>0</v>
      </c>
      <c r="X78" s="43" t="str">
        <f t="shared" si="33"/>
        <v/>
      </c>
      <c r="Y78" s="41">
        <f t="shared" si="47"/>
        <v>0</v>
      </c>
      <c r="Z78" s="46" t="str">
        <f t="shared" si="48"/>
        <v/>
      </c>
      <c r="AA78" s="18">
        <f>'一覧表(男子)'!R168</f>
        <v>0</v>
      </c>
      <c r="AB78" s="49">
        <f t="shared" si="49"/>
        <v>0</v>
      </c>
      <c r="AC78" s="28" t="str">
        <f t="shared" si="34"/>
        <v/>
      </c>
      <c r="AD78" s="19">
        <f t="shared" si="50"/>
        <v>0</v>
      </c>
      <c r="AE78" s="28" t="str">
        <f t="shared" si="35"/>
        <v/>
      </c>
      <c r="AF78" s="19">
        <f t="shared" si="51"/>
        <v>0</v>
      </c>
      <c r="AG78" s="28" t="str">
        <f t="shared" si="36"/>
        <v/>
      </c>
      <c r="AH78" s="19">
        <f t="shared" si="52"/>
        <v>0</v>
      </c>
      <c r="AI78" s="26" t="str">
        <f t="shared" si="37"/>
        <v/>
      </c>
      <c r="AJ78" s="52">
        <f t="shared" si="53"/>
        <v>0</v>
      </c>
      <c r="AK78" s="43" t="str">
        <f t="shared" si="38"/>
        <v/>
      </c>
      <c r="AL78" s="41">
        <f t="shared" si="54"/>
        <v>0</v>
      </c>
      <c r="AM78" s="43" t="str">
        <f t="shared" si="39"/>
        <v/>
      </c>
      <c r="AN78" s="41">
        <f t="shared" si="55"/>
        <v>0</v>
      </c>
      <c r="AO78" s="46" t="str">
        <f t="shared" si="40"/>
        <v/>
      </c>
    </row>
    <row r="79" spans="1:41">
      <c r="A79" s="6">
        <v>78</v>
      </c>
      <c r="B79" t="str">
        <f>'一覧表(男子)'!A170</f>
        <v/>
      </c>
      <c r="C79" t="str">
        <f>'一覧表(男子)'!C170</f>
        <v/>
      </c>
      <c r="D79" t="str">
        <f>'一覧表(男子)'!H170</f>
        <v/>
      </c>
      <c r="E79">
        <f>'一覧表(男子)'!J170</f>
        <v>0</v>
      </c>
      <c r="F79" s="12">
        <f>'一覧表(男子)'!J171</f>
        <v>0</v>
      </c>
      <c r="G79">
        <f>'一覧表(男子)'!L170</f>
        <v>0</v>
      </c>
      <c r="H79" s="12">
        <f>'一覧表(男子)'!L171</f>
        <v>0</v>
      </c>
      <c r="I79">
        <f>'一覧表(男子)'!N170</f>
        <v>0</v>
      </c>
      <c r="J79" s="12">
        <f>'一覧表(男子)'!N171</f>
        <v>0</v>
      </c>
      <c r="L79" s="18">
        <f>'一覧表(男子)'!P170</f>
        <v>0</v>
      </c>
      <c r="M79" s="49">
        <f t="shared" si="41"/>
        <v>0</v>
      </c>
      <c r="N79" s="28" t="str">
        <f t="shared" si="28"/>
        <v/>
      </c>
      <c r="O79" s="41">
        <f t="shared" si="42"/>
        <v>0</v>
      </c>
      <c r="P79" s="43" t="str">
        <f t="shared" si="29"/>
        <v/>
      </c>
      <c r="Q79" s="41">
        <f t="shared" si="43"/>
        <v>0</v>
      </c>
      <c r="R79" s="43" t="str">
        <f t="shared" si="30"/>
        <v/>
      </c>
      <c r="S79" s="41">
        <f t="shared" si="44"/>
        <v>0</v>
      </c>
      <c r="T79" s="43" t="str">
        <f t="shared" si="31"/>
        <v/>
      </c>
      <c r="U79" s="41">
        <f t="shared" si="45"/>
        <v>0</v>
      </c>
      <c r="V79" s="43" t="str">
        <f t="shared" si="32"/>
        <v/>
      </c>
      <c r="W79" s="41">
        <f t="shared" si="46"/>
        <v>0</v>
      </c>
      <c r="X79" s="43" t="str">
        <f t="shared" si="33"/>
        <v/>
      </c>
      <c r="Y79" s="41">
        <f t="shared" si="47"/>
        <v>0</v>
      </c>
      <c r="Z79" s="46" t="str">
        <f t="shared" si="48"/>
        <v/>
      </c>
      <c r="AA79" s="18">
        <f>'一覧表(男子)'!R170</f>
        <v>0</v>
      </c>
      <c r="AB79" s="49">
        <f t="shared" si="49"/>
        <v>0</v>
      </c>
      <c r="AC79" s="28" t="str">
        <f t="shared" si="34"/>
        <v/>
      </c>
      <c r="AD79" s="19">
        <f t="shared" si="50"/>
        <v>0</v>
      </c>
      <c r="AE79" s="28" t="str">
        <f t="shared" si="35"/>
        <v/>
      </c>
      <c r="AF79" s="19">
        <f t="shared" si="51"/>
        <v>0</v>
      </c>
      <c r="AG79" s="28" t="str">
        <f t="shared" si="36"/>
        <v/>
      </c>
      <c r="AH79" s="19">
        <f t="shared" si="52"/>
        <v>0</v>
      </c>
      <c r="AI79" s="26" t="str">
        <f t="shared" si="37"/>
        <v/>
      </c>
      <c r="AJ79" s="52">
        <f t="shared" si="53"/>
        <v>0</v>
      </c>
      <c r="AK79" s="43" t="str">
        <f t="shared" si="38"/>
        <v/>
      </c>
      <c r="AL79" s="41">
        <f t="shared" si="54"/>
        <v>0</v>
      </c>
      <c r="AM79" s="43" t="str">
        <f t="shared" si="39"/>
        <v/>
      </c>
      <c r="AN79" s="41">
        <f t="shared" si="55"/>
        <v>0</v>
      </c>
      <c r="AO79" s="46" t="str">
        <f t="shared" si="40"/>
        <v/>
      </c>
    </row>
    <row r="80" spans="1:41">
      <c r="A80" s="6">
        <v>79</v>
      </c>
      <c r="B80" t="str">
        <f>'一覧表(男子)'!A172</f>
        <v/>
      </c>
      <c r="C80" t="str">
        <f>'一覧表(男子)'!C172</f>
        <v/>
      </c>
      <c r="D80" t="str">
        <f>'一覧表(男子)'!H172</f>
        <v/>
      </c>
      <c r="E80">
        <f>'一覧表(男子)'!J172</f>
        <v>0</v>
      </c>
      <c r="F80" s="12">
        <f>'一覧表(男子)'!J173</f>
        <v>0</v>
      </c>
      <c r="G80">
        <f>'一覧表(男子)'!L172</f>
        <v>0</v>
      </c>
      <c r="H80" s="12">
        <f>'一覧表(男子)'!L173</f>
        <v>0</v>
      </c>
      <c r="I80">
        <f>'一覧表(男子)'!N172</f>
        <v>0</v>
      </c>
      <c r="J80" s="12">
        <f>'一覧表(男子)'!N173</f>
        <v>0</v>
      </c>
      <c r="L80" s="18">
        <f>'一覧表(男子)'!P172</f>
        <v>0</v>
      </c>
      <c r="M80" s="49">
        <f t="shared" si="41"/>
        <v>0</v>
      </c>
      <c r="N80" s="28" t="str">
        <f t="shared" si="28"/>
        <v/>
      </c>
      <c r="O80" s="41">
        <f t="shared" si="42"/>
        <v>0</v>
      </c>
      <c r="P80" s="43" t="str">
        <f t="shared" si="29"/>
        <v/>
      </c>
      <c r="Q80" s="41">
        <f t="shared" si="43"/>
        <v>0</v>
      </c>
      <c r="R80" s="43" t="str">
        <f t="shared" si="30"/>
        <v/>
      </c>
      <c r="S80" s="41">
        <f t="shared" si="44"/>
        <v>0</v>
      </c>
      <c r="T80" s="43" t="str">
        <f t="shared" si="31"/>
        <v/>
      </c>
      <c r="U80" s="41">
        <f t="shared" si="45"/>
        <v>0</v>
      </c>
      <c r="V80" s="43" t="str">
        <f t="shared" si="32"/>
        <v/>
      </c>
      <c r="W80" s="41">
        <f t="shared" si="46"/>
        <v>0</v>
      </c>
      <c r="X80" s="43" t="str">
        <f t="shared" si="33"/>
        <v/>
      </c>
      <c r="Y80" s="41">
        <f t="shared" si="47"/>
        <v>0</v>
      </c>
      <c r="Z80" s="46" t="str">
        <f t="shared" si="48"/>
        <v/>
      </c>
      <c r="AA80" s="18">
        <f>'一覧表(男子)'!R172</f>
        <v>0</v>
      </c>
      <c r="AB80" s="49">
        <f t="shared" si="49"/>
        <v>0</v>
      </c>
      <c r="AC80" s="28" t="str">
        <f t="shared" si="34"/>
        <v/>
      </c>
      <c r="AD80" s="19">
        <f t="shared" si="50"/>
        <v>0</v>
      </c>
      <c r="AE80" s="28" t="str">
        <f t="shared" si="35"/>
        <v/>
      </c>
      <c r="AF80" s="19">
        <f t="shared" si="51"/>
        <v>0</v>
      </c>
      <c r="AG80" s="28" t="str">
        <f t="shared" si="36"/>
        <v/>
      </c>
      <c r="AH80" s="19">
        <f t="shared" si="52"/>
        <v>0</v>
      </c>
      <c r="AI80" s="26" t="str">
        <f t="shared" si="37"/>
        <v/>
      </c>
      <c r="AJ80" s="52">
        <f t="shared" si="53"/>
        <v>0</v>
      </c>
      <c r="AK80" s="43" t="str">
        <f t="shared" si="38"/>
        <v/>
      </c>
      <c r="AL80" s="41">
        <f t="shared" si="54"/>
        <v>0</v>
      </c>
      <c r="AM80" s="43" t="str">
        <f t="shared" si="39"/>
        <v/>
      </c>
      <c r="AN80" s="41">
        <f t="shared" si="55"/>
        <v>0</v>
      </c>
      <c r="AO80" s="46" t="str">
        <f t="shared" si="40"/>
        <v/>
      </c>
    </row>
    <row r="81" spans="1:41">
      <c r="A81" s="6">
        <v>80</v>
      </c>
      <c r="B81" t="str">
        <f>'一覧表(男子)'!A174</f>
        <v/>
      </c>
      <c r="C81" t="str">
        <f>'一覧表(男子)'!C174</f>
        <v/>
      </c>
      <c r="D81" t="str">
        <f>'一覧表(男子)'!H174</f>
        <v/>
      </c>
      <c r="E81">
        <f>'一覧表(男子)'!J174</f>
        <v>0</v>
      </c>
      <c r="F81" s="12">
        <f>'一覧表(男子)'!J175</f>
        <v>0</v>
      </c>
      <c r="G81">
        <f>'一覧表(男子)'!L174</f>
        <v>0</v>
      </c>
      <c r="H81" s="12">
        <f>'一覧表(男子)'!L175</f>
        <v>0</v>
      </c>
      <c r="I81">
        <f>'一覧表(男子)'!N174</f>
        <v>0</v>
      </c>
      <c r="J81" s="12">
        <f>'一覧表(男子)'!N175</f>
        <v>0</v>
      </c>
      <c r="L81" s="18">
        <f>'一覧表(男子)'!P174</f>
        <v>0</v>
      </c>
      <c r="M81" s="49">
        <f t="shared" si="41"/>
        <v>0</v>
      </c>
      <c r="N81" s="28" t="str">
        <f t="shared" si="28"/>
        <v/>
      </c>
      <c r="O81" s="41">
        <f t="shared" si="42"/>
        <v>0</v>
      </c>
      <c r="P81" s="43" t="str">
        <f t="shared" si="29"/>
        <v/>
      </c>
      <c r="Q81" s="41">
        <f t="shared" si="43"/>
        <v>0</v>
      </c>
      <c r="R81" s="43" t="str">
        <f t="shared" si="30"/>
        <v/>
      </c>
      <c r="S81" s="41">
        <f t="shared" si="44"/>
        <v>0</v>
      </c>
      <c r="T81" s="43" t="str">
        <f t="shared" si="31"/>
        <v/>
      </c>
      <c r="U81" s="41">
        <f t="shared" si="45"/>
        <v>0</v>
      </c>
      <c r="V81" s="43" t="str">
        <f t="shared" si="32"/>
        <v/>
      </c>
      <c r="W81" s="41">
        <f t="shared" si="46"/>
        <v>0</v>
      </c>
      <c r="X81" s="43" t="str">
        <f t="shared" si="33"/>
        <v/>
      </c>
      <c r="Y81" s="41">
        <f t="shared" si="47"/>
        <v>0</v>
      </c>
      <c r="Z81" s="46" t="str">
        <f t="shared" si="48"/>
        <v/>
      </c>
      <c r="AA81" s="18">
        <f>'一覧表(男子)'!R174</f>
        <v>0</v>
      </c>
      <c r="AB81" s="49">
        <f t="shared" si="49"/>
        <v>0</v>
      </c>
      <c r="AC81" s="28" t="str">
        <f t="shared" si="34"/>
        <v/>
      </c>
      <c r="AD81" s="19">
        <f t="shared" si="50"/>
        <v>0</v>
      </c>
      <c r="AE81" s="28" t="str">
        <f t="shared" si="35"/>
        <v/>
      </c>
      <c r="AF81" s="19">
        <f t="shared" si="51"/>
        <v>0</v>
      </c>
      <c r="AG81" s="28" t="str">
        <f t="shared" si="36"/>
        <v/>
      </c>
      <c r="AH81" s="19">
        <f t="shared" si="52"/>
        <v>0</v>
      </c>
      <c r="AI81" s="26" t="str">
        <f t="shared" si="37"/>
        <v/>
      </c>
      <c r="AJ81" s="52">
        <f t="shared" si="53"/>
        <v>0</v>
      </c>
      <c r="AK81" s="43" t="str">
        <f t="shared" si="38"/>
        <v/>
      </c>
      <c r="AL81" s="41">
        <f t="shared" si="54"/>
        <v>0</v>
      </c>
      <c r="AM81" s="43" t="str">
        <f t="shared" si="39"/>
        <v/>
      </c>
      <c r="AN81" s="41">
        <f t="shared" si="55"/>
        <v>0</v>
      </c>
      <c r="AO81" s="46" t="str">
        <f t="shared" si="40"/>
        <v/>
      </c>
    </row>
    <row r="82" spans="1:41">
      <c r="A82" s="6">
        <v>81</v>
      </c>
      <c r="B82" t="str">
        <f>'一覧表(男子)'!A176</f>
        <v/>
      </c>
      <c r="C82" t="str">
        <f>'一覧表(男子)'!C176</f>
        <v/>
      </c>
      <c r="D82" t="str">
        <f>'一覧表(男子)'!H176</f>
        <v/>
      </c>
      <c r="E82">
        <f>'一覧表(男子)'!J176</f>
        <v>0</v>
      </c>
      <c r="F82" s="12">
        <f>'一覧表(男子)'!J177</f>
        <v>0</v>
      </c>
      <c r="G82">
        <f>'一覧表(男子)'!L176</f>
        <v>0</v>
      </c>
      <c r="H82" s="12">
        <f>'一覧表(男子)'!L177</f>
        <v>0</v>
      </c>
      <c r="I82">
        <f>'一覧表(男子)'!N176</f>
        <v>0</v>
      </c>
      <c r="J82" s="12">
        <f>'一覧表(男子)'!N177</f>
        <v>0</v>
      </c>
      <c r="L82" s="18">
        <f>'一覧表(男子)'!P176</f>
        <v>0</v>
      </c>
      <c r="M82" s="49">
        <f t="shared" si="41"/>
        <v>0</v>
      </c>
      <c r="N82" s="28" t="str">
        <f t="shared" si="28"/>
        <v/>
      </c>
      <c r="O82" s="41">
        <f t="shared" si="42"/>
        <v>0</v>
      </c>
      <c r="P82" s="43" t="str">
        <f t="shared" si="29"/>
        <v/>
      </c>
      <c r="Q82" s="41">
        <f t="shared" si="43"/>
        <v>0</v>
      </c>
      <c r="R82" s="43" t="str">
        <f t="shared" si="30"/>
        <v/>
      </c>
      <c r="S82" s="41">
        <f t="shared" si="44"/>
        <v>0</v>
      </c>
      <c r="T82" s="43" t="str">
        <f t="shared" si="31"/>
        <v/>
      </c>
      <c r="U82" s="41">
        <f t="shared" si="45"/>
        <v>0</v>
      </c>
      <c r="V82" s="43" t="str">
        <f t="shared" si="32"/>
        <v/>
      </c>
      <c r="W82" s="41">
        <f t="shared" si="46"/>
        <v>0</v>
      </c>
      <c r="X82" s="43" t="str">
        <f t="shared" si="33"/>
        <v/>
      </c>
      <c r="Y82" s="41">
        <f t="shared" si="47"/>
        <v>0</v>
      </c>
      <c r="Z82" s="46" t="str">
        <f t="shared" si="48"/>
        <v/>
      </c>
      <c r="AA82" s="18">
        <f>'一覧表(男子)'!R176</f>
        <v>0</v>
      </c>
      <c r="AB82" s="49">
        <f t="shared" si="49"/>
        <v>0</v>
      </c>
      <c r="AC82" s="28" t="str">
        <f t="shared" si="34"/>
        <v/>
      </c>
      <c r="AD82" s="19">
        <f t="shared" si="50"/>
        <v>0</v>
      </c>
      <c r="AE82" s="28" t="str">
        <f t="shared" si="35"/>
        <v/>
      </c>
      <c r="AF82" s="19">
        <f t="shared" si="51"/>
        <v>0</v>
      </c>
      <c r="AG82" s="28" t="str">
        <f t="shared" si="36"/>
        <v/>
      </c>
      <c r="AH82" s="19">
        <f t="shared" si="52"/>
        <v>0</v>
      </c>
      <c r="AI82" s="26" t="str">
        <f t="shared" si="37"/>
        <v/>
      </c>
      <c r="AJ82" s="52">
        <f t="shared" si="53"/>
        <v>0</v>
      </c>
      <c r="AK82" s="43" t="str">
        <f t="shared" si="38"/>
        <v/>
      </c>
      <c r="AL82" s="41">
        <f t="shared" si="54"/>
        <v>0</v>
      </c>
      <c r="AM82" s="43" t="str">
        <f t="shared" si="39"/>
        <v/>
      </c>
      <c r="AN82" s="41">
        <f t="shared" si="55"/>
        <v>0</v>
      </c>
      <c r="AO82" s="46" t="str">
        <f t="shared" si="40"/>
        <v/>
      </c>
    </row>
    <row r="83" spans="1:41">
      <c r="A83" s="6">
        <v>82</v>
      </c>
      <c r="B83" t="str">
        <f>'一覧表(男子)'!A178</f>
        <v/>
      </c>
      <c r="C83" t="str">
        <f>'一覧表(男子)'!C178</f>
        <v/>
      </c>
      <c r="D83" t="str">
        <f>'一覧表(男子)'!H178</f>
        <v/>
      </c>
      <c r="E83">
        <f>'一覧表(男子)'!J178</f>
        <v>0</v>
      </c>
      <c r="F83" s="12">
        <f>'一覧表(男子)'!J179</f>
        <v>0</v>
      </c>
      <c r="G83">
        <f>'一覧表(男子)'!L178</f>
        <v>0</v>
      </c>
      <c r="H83" s="12">
        <f>'一覧表(男子)'!L179</f>
        <v>0</v>
      </c>
      <c r="I83">
        <f>'一覧表(男子)'!N178</f>
        <v>0</v>
      </c>
      <c r="J83" s="12">
        <f>'一覧表(男子)'!N179</f>
        <v>0</v>
      </c>
      <c r="L83" s="18">
        <f>'一覧表(男子)'!P178</f>
        <v>0</v>
      </c>
      <c r="M83" s="49">
        <f t="shared" si="41"/>
        <v>0</v>
      </c>
      <c r="N83" s="28" t="str">
        <f t="shared" si="28"/>
        <v/>
      </c>
      <c r="O83" s="41">
        <f t="shared" si="42"/>
        <v>0</v>
      </c>
      <c r="P83" s="43" t="str">
        <f t="shared" si="29"/>
        <v/>
      </c>
      <c r="Q83" s="41">
        <f t="shared" si="43"/>
        <v>0</v>
      </c>
      <c r="R83" s="43" t="str">
        <f t="shared" si="30"/>
        <v/>
      </c>
      <c r="S83" s="41">
        <f t="shared" si="44"/>
        <v>0</v>
      </c>
      <c r="T83" s="43" t="str">
        <f t="shared" si="31"/>
        <v/>
      </c>
      <c r="U83" s="41">
        <f t="shared" si="45"/>
        <v>0</v>
      </c>
      <c r="V83" s="43" t="str">
        <f t="shared" si="32"/>
        <v/>
      </c>
      <c r="W83" s="41">
        <f t="shared" si="46"/>
        <v>0</v>
      </c>
      <c r="X83" s="43" t="str">
        <f t="shared" si="33"/>
        <v/>
      </c>
      <c r="Y83" s="41">
        <f t="shared" si="47"/>
        <v>0</v>
      </c>
      <c r="Z83" s="46" t="str">
        <f t="shared" si="48"/>
        <v/>
      </c>
      <c r="AA83" s="18">
        <f>'一覧表(男子)'!R178</f>
        <v>0</v>
      </c>
      <c r="AB83" s="49">
        <f t="shared" si="49"/>
        <v>0</v>
      </c>
      <c r="AC83" s="28" t="str">
        <f t="shared" si="34"/>
        <v/>
      </c>
      <c r="AD83" s="19">
        <f t="shared" si="50"/>
        <v>0</v>
      </c>
      <c r="AE83" s="28" t="str">
        <f t="shared" si="35"/>
        <v/>
      </c>
      <c r="AF83" s="19">
        <f t="shared" si="51"/>
        <v>0</v>
      </c>
      <c r="AG83" s="28" t="str">
        <f t="shared" si="36"/>
        <v/>
      </c>
      <c r="AH83" s="19">
        <f t="shared" si="52"/>
        <v>0</v>
      </c>
      <c r="AI83" s="26" t="str">
        <f t="shared" si="37"/>
        <v/>
      </c>
      <c r="AJ83" s="52">
        <f t="shared" si="53"/>
        <v>0</v>
      </c>
      <c r="AK83" s="43" t="str">
        <f t="shared" si="38"/>
        <v/>
      </c>
      <c r="AL83" s="41">
        <f t="shared" si="54"/>
        <v>0</v>
      </c>
      <c r="AM83" s="43" t="str">
        <f t="shared" si="39"/>
        <v/>
      </c>
      <c r="AN83" s="41">
        <f t="shared" si="55"/>
        <v>0</v>
      </c>
      <c r="AO83" s="46" t="str">
        <f t="shared" si="40"/>
        <v/>
      </c>
    </row>
    <row r="84" spans="1:41">
      <c r="A84" s="6">
        <v>83</v>
      </c>
      <c r="B84" t="str">
        <f>'一覧表(男子)'!A180</f>
        <v/>
      </c>
      <c r="C84" t="str">
        <f>'一覧表(男子)'!C180</f>
        <v/>
      </c>
      <c r="D84" t="str">
        <f>'一覧表(男子)'!H180</f>
        <v/>
      </c>
      <c r="E84">
        <f>'一覧表(男子)'!J180</f>
        <v>0</v>
      </c>
      <c r="F84" s="12">
        <f>'一覧表(男子)'!J181</f>
        <v>0</v>
      </c>
      <c r="G84">
        <f>'一覧表(男子)'!L180</f>
        <v>0</v>
      </c>
      <c r="H84" s="12">
        <f>'一覧表(男子)'!L181</f>
        <v>0</v>
      </c>
      <c r="I84">
        <f>'一覧表(男子)'!N180</f>
        <v>0</v>
      </c>
      <c r="J84" s="12">
        <f>'一覧表(男子)'!N181</f>
        <v>0</v>
      </c>
      <c r="L84" s="18">
        <f>'一覧表(男子)'!P180</f>
        <v>0</v>
      </c>
      <c r="M84" s="49">
        <f t="shared" si="41"/>
        <v>0</v>
      </c>
      <c r="N84" s="28" t="str">
        <f t="shared" si="28"/>
        <v/>
      </c>
      <c r="O84" s="41">
        <f t="shared" si="42"/>
        <v>0</v>
      </c>
      <c r="P84" s="43" t="str">
        <f t="shared" si="29"/>
        <v/>
      </c>
      <c r="Q84" s="41">
        <f t="shared" si="43"/>
        <v>0</v>
      </c>
      <c r="R84" s="43" t="str">
        <f t="shared" si="30"/>
        <v/>
      </c>
      <c r="S84" s="41">
        <f t="shared" si="44"/>
        <v>0</v>
      </c>
      <c r="T84" s="43" t="str">
        <f t="shared" si="31"/>
        <v/>
      </c>
      <c r="U84" s="41">
        <f t="shared" si="45"/>
        <v>0</v>
      </c>
      <c r="V84" s="43" t="str">
        <f t="shared" si="32"/>
        <v/>
      </c>
      <c r="W84" s="41">
        <f t="shared" si="46"/>
        <v>0</v>
      </c>
      <c r="X84" s="43" t="str">
        <f t="shared" si="33"/>
        <v/>
      </c>
      <c r="Y84" s="41">
        <f t="shared" si="47"/>
        <v>0</v>
      </c>
      <c r="Z84" s="46" t="str">
        <f t="shared" si="48"/>
        <v/>
      </c>
      <c r="AA84" s="18">
        <f>'一覧表(男子)'!R180</f>
        <v>0</v>
      </c>
      <c r="AB84" s="49">
        <f t="shared" si="49"/>
        <v>0</v>
      </c>
      <c r="AC84" s="28" t="str">
        <f t="shared" si="34"/>
        <v/>
      </c>
      <c r="AD84" s="19">
        <f t="shared" si="50"/>
        <v>0</v>
      </c>
      <c r="AE84" s="28" t="str">
        <f t="shared" si="35"/>
        <v/>
      </c>
      <c r="AF84" s="19">
        <f t="shared" si="51"/>
        <v>0</v>
      </c>
      <c r="AG84" s="28" t="str">
        <f t="shared" si="36"/>
        <v/>
      </c>
      <c r="AH84" s="19">
        <f t="shared" si="52"/>
        <v>0</v>
      </c>
      <c r="AI84" s="26" t="str">
        <f t="shared" si="37"/>
        <v/>
      </c>
      <c r="AJ84" s="52">
        <f t="shared" si="53"/>
        <v>0</v>
      </c>
      <c r="AK84" s="43" t="str">
        <f t="shared" si="38"/>
        <v/>
      </c>
      <c r="AL84" s="41">
        <f t="shared" si="54"/>
        <v>0</v>
      </c>
      <c r="AM84" s="43" t="str">
        <f t="shared" si="39"/>
        <v/>
      </c>
      <c r="AN84" s="41">
        <f t="shared" si="55"/>
        <v>0</v>
      </c>
      <c r="AO84" s="46" t="str">
        <f t="shared" si="40"/>
        <v/>
      </c>
    </row>
    <row r="85" spans="1:41">
      <c r="A85" s="6">
        <v>84</v>
      </c>
      <c r="B85" t="str">
        <f>'一覧表(男子)'!A182</f>
        <v/>
      </c>
      <c r="C85" t="str">
        <f>'一覧表(男子)'!C182</f>
        <v/>
      </c>
      <c r="D85" t="str">
        <f>'一覧表(男子)'!H182</f>
        <v/>
      </c>
      <c r="E85">
        <f>'一覧表(男子)'!J182</f>
        <v>0</v>
      </c>
      <c r="F85" s="12">
        <f>'一覧表(男子)'!J183</f>
        <v>0</v>
      </c>
      <c r="G85">
        <f>'一覧表(男子)'!L182</f>
        <v>0</v>
      </c>
      <c r="H85" s="12">
        <f>'一覧表(男子)'!L183</f>
        <v>0</v>
      </c>
      <c r="I85">
        <f>'一覧表(男子)'!N182</f>
        <v>0</v>
      </c>
      <c r="J85" s="12">
        <f>'一覧表(男子)'!N183</f>
        <v>0</v>
      </c>
      <c r="L85" s="18">
        <f>'一覧表(男子)'!P182</f>
        <v>0</v>
      </c>
      <c r="M85" s="49">
        <f t="shared" si="41"/>
        <v>0</v>
      </c>
      <c r="N85" s="28" t="str">
        <f t="shared" si="28"/>
        <v/>
      </c>
      <c r="O85" s="41">
        <f t="shared" si="42"/>
        <v>0</v>
      </c>
      <c r="P85" s="43" t="str">
        <f t="shared" si="29"/>
        <v/>
      </c>
      <c r="Q85" s="41">
        <f t="shared" si="43"/>
        <v>0</v>
      </c>
      <c r="R85" s="43" t="str">
        <f t="shared" si="30"/>
        <v/>
      </c>
      <c r="S85" s="41">
        <f t="shared" si="44"/>
        <v>0</v>
      </c>
      <c r="T85" s="43" t="str">
        <f t="shared" si="31"/>
        <v/>
      </c>
      <c r="U85" s="41">
        <f t="shared" si="45"/>
        <v>0</v>
      </c>
      <c r="V85" s="43" t="str">
        <f t="shared" si="32"/>
        <v/>
      </c>
      <c r="W85" s="41">
        <f t="shared" si="46"/>
        <v>0</v>
      </c>
      <c r="X85" s="43" t="str">
        <f t="shared" si="33"/>
        <v/>
      </c>
      <c r="Y85" s="41">
        <f t="shared" si="47"/>
        <v>0</v>
      </c>
      <c r="Z85" s="46" t="str">
        <f t="shared" si="48"/>
        <v/>
      </c>
      <c r="AA85" s="18">
        <f>'一覧表(男子)'!R182</f>
        <v>0</v>
      </c>
      <c r="AB85" s="49">
        <f t="shared" si="49"/>
        <v>0</v>
      </c>
      <c r="AC85" s="28" t="str">
        <f t="shared" si="34"/>
        <v/>
      </c>
      <c r="AD85" s="19">
        <f t="shared" si="50"/>
        <v>0</v>
      </c>
      <c r="AE85" s="28" t="str">
        <f t="shared" si="35"/>
        <v/>
      </c>
      <c r="AF85" s="19">
        <f t="shared" si="51"/>
        <v>0</v>
      </c>
      <c r="AG85" s="28" t="str">
        <f t="shared" si="36"/>
        <v/>
      </c>
      <c r="AH85" s="19">
        <f t="shared" si="52"/>
        <v>0</v>
      </c>
      <c r="AI85" s="26" t="str">
        <f t="shared" si="37"/>
        <v/>
      </c>
      <c r="AJ85" s="52">
        <f t="shared" si="53"/>
        <v>0</v>
      </c>
      <c r="AK85" s="43" t="str">
        <f t="shared" si="38"/>
        <v/>
      </c>
      <c r="AL85" s="41">
        <f t="shared" si="54"/>
        <v>0</v>
      </c>
      <c r="AM85" s="43" t="str">
        <f t="shared" si="39"/>
        <v/>
      </c>
      <c r="AN85" s="41">
        <f t="shared" si="55"/>
        <v>0</v>
      </c>
      <c r="AO85" s="46" t="str">
        <f t="shared" si="40"/>
        <v/>
      </c>
    </row>
    <row r="86" spans="1:41">
      <c r="A86" s="6">
        <v>85</v>
      </c>
      <c r="B86" t="str">
        <f>'一覧表(男子)'!A184</f>
        <v/>
      </c>
      <c r="C86" t="str">
        <f>'一覧表(男子)'!C184</f>
        <v/>
      </c>
      <c r="D86" t="str">
        <f>'一覧表(男子)'!H184</f>
        <v/>
      </c>
      <c r="E86">
        <f>'一覧表(男子)'!J184</f>
        <v>0</v>
      </c>
      <c r="F86" s="12">
        <f>'一覧表(男子)'!J185</f>
        <v>0</v>
      </c>
      <c r="G86">
        <f>'一覧表(男子)'!L184</f>
        <v>0</v>
      </c>
      <c r="H86" s="12">
        <f>'一覧表(男子)'!L185</f>
        <v>0</v>
      </c>
      <c r="I86">
        <f>'一覧表(男子)'!N184</f>
        <v>0</v>
      </c>
      <c r="J86" s="12">
        <f>'一覧表(男子)'!N185</f>
        <v>0</v>
      </c>
      <c r="L86" s="18">
        <f>'一覧表(男子)'!P184</f>
        <v>0</v>
      </c>
      <c r="M86" s="49">
        <f t="shared" si="41"/>
        <v>0</v>
      </c>
      <c r="N86" s="28" t="str">
        <f t="shared" si="28"/>
        <v/>
      </c>
      <c r="O86" s="41">
        <f t="shared" si="42"/>
        <v>0</v>
      </c>
      <c r="P86" s="43" t="str">
        <f t="shared" si="29"/>
        <v/>
      </c>
      <c r="Q86" s="41">
        <f t="shared" si="43"/>
        <v>0</v>
      </c>
      <c r="R86" s="43" t="str">
        <f t="shared" si="30"/>
        <v/>
      </c>
      <c r="S86" s="41">
        <f t="shared" si="44"/>
        <v>0</v>
      </c>
      <c r="T86" s="43" t="str">
        <f t="shared" si="31"/>
        <v/>
      </c>
      <c r="U86" s="41">
        <f t="shared" si="45"/>
        <v>0</v>
      </c>
      <c r="V86" s="43" t="str">
        <f t="shared" si="32"/>
        <v/>
      </c>
      <c r="W86" s="41">
        <f t="shared" si="46"/>
        <v>0</v>
      </c>
      <c r="X86" s="43" t="str">
        <f t="shared" si="33"/>
        <v/>
      </c>
      <c r="Y86" s="41">
        <f t="shared" si="47"/>
        <v>0</v>
      </c>
      <c r="Z86" s="46" t="str">
        <f t="shared" si="48"/>
        <v/>
      </c>
      <c r="AA86" s="18">
        <f>'一覧表(男子)'!R184</f>
        <v>0</v>
      </c>
      <c r="AB86" s="49">
        <f t="shared" si="49"/>
        <v>0</v>
      </c>
      <c r="AC86" s="28" t="str">
        <f t="shared" si="34"/>
        <v/>
      </c>
      <c r="AD86" s="19">
        <f t="shared" si="50"/>
        <v>0</v>
      </c>
      <c r="AE86" s="28" t="str">
        <f t="shared" si="35"/>
        <v/>
      </c>
      <c r="AF86" s="19">
        <f t="shared" si="51"/>
        <v>0</v>
      </c>
      <c r="AG86" s="28" t="str">
        <f t="shared" si="36"/>
        <v/>
      </c>
      <c r="AH86" s="19">
        <f t="shared" si="52"/>
        <v>0</v>
      </c>
      <c r="AI86" s="26" t="str">
        <f t="shared" si="37"/>
        <v/>
      </c>
      <c r="AJ86" s="52">
        <f t="shared" si="53"/>
        <v>0</v>
      </c>
      <c r="AK86" s="43" t="str">
        <f t="shared" si="38"/>
        <v/>
      </c>
      <c r="AL86" s="41">
        <f t="shared" si="54"/>
        <v>0</v>
      </c>
      <c r="AM86" s="43" t="str">
        <f t="shared" si="39"/>
        <v/>
      </c>
      <c r="AN86" s="41">
        <f t="shared" si="55"/>
        <v>0</v>
      </c>
      <c r="AO86" s="46" t="str">
        <f t="shared" si="40"/>
        <v/>
      </c>
    </row>
    <row r="87" spans="1:41">
      <c r="A87" s="6">
        <v>86</v>
      </c>
      <c r="B87" t="str">
        <f>'一覧表(男子)'!A186</f>
        <v/>
      </c>
      <c r="C87" t="str">
        <f>'一覧表(男子)'!C186</f>
        <v/>
      </c>
      <c r="D87" t="str">
        <f>'一覧表(男子)'!H186</f>
        <v/>
      </c>
      <c r="E87">
        <f>'一覧表(男子)'!J186</f>
        <v>0</v>
      </c>
      <c r="F87" s="12">
        <f>'一覧表(男子)'!J187</f>
        <v>0</v>
      </c>
      <c r="G87">
        <f>'一覧表(男子)'!L186</f>
        <v>0</v>
      </c>
      <c r="H87" s="12">
        <f>'一覧表(男子)'!L187</f>
        <v>0</v>
      </c>
      <c r="I87">
        <f>'一覧表(男子)'!N186</f>
        <v>0</v>
      </c>
      <c r="J87" s="12">
        <f>'一覧表(男子)'!N187</f>
        <v>0</v>
      </c>
      <c r="L87" s="18">
        <f>'一覧表(男子)'!P186</f>
        <v>0</v>
      </c>
      <c r="M87" s="49">
        <f t="shared" si="41"/>
        <v>0</v>
      </c>
      <c r="N87" s="28" t="str">
        <f t="shared" si="28"/>
        <v/>
      </c>
      <c r="O87" s="41">
        <f t="shared" si="42"/>
        <v>0</v>
      </c>
      <c r="P87" s="43" t="str">
        <f t="shared" si="29"/>
        <v/>
      </c>
      <c r="Q87" s="41">
        <f t="shared" si="43"/>
        <v>0</v>
      </c>
      <c r="R87" s="43" t="str">
        <f t="shared" si="30"/>
        <v/>
      </c>
      <c r="S87" s="41">
        <f t="shared" si="44"/>
        <v>0</v>
      </c>
      <c r="T87" s="43" t="str">
        <f t="shared" si="31"/>
        <v/>
      </c>
      <c r="U87" s="41">
        <f t="shared" si="45"/>
        <v>0</v>
      </c>
      <c r="V87" s="43" t="str">
        <f t="shared" si="32"/>
        <v/>
      </c>
      <c r="W87" s="41">
        <f t="shared" si="46"/>
        <v>0</v>
      </c>
      <c r="X87" s="43" t="str">
        <f t="shared" si="33"/>
        <v/>
      </c>
      <c r="Y87" s="41">
        <f t="shared" si="47"/>
        <v>0</v>
      </c>
      <c r="Z87" s="46" t="str">
        <f t="shared" si="48"/>
        <v/>
      </c>
      <c r="AA87" s="18">
        <f>'一覧表(男子)'!R186</f>
        <v>0</v>
      </c>
      <c r="AB87" s="49">
        <f t="shared" si="49"/>
        <v>0</v>
      </c>
      <c r="AC87" s="28" t="str">
        <f t="shared" si="34"/>
        <v/>
      </c>
      <c r="AD87" s="19">
        <f t="shared" si="50"/>
        <v>0</v>
      </c>
      <c r="AE87" s="28" t="str">
        <f t="shared" si="35"/>
        <v/>
      </c>
      <c r="AF87" s="19">
        <f t="shared" si="51"/>
        <v>0</v>
      </c>
      <c r="AG87" s="28" t="str">
        <f t="shared" si="36"/>
        <v/>
      </c>
      <c r="AH87" s="19">
        <f t="shared" si="52"/>
        <v>0</v>
      </c>
      <c r="AI87" s="26" t="str">
        <f t="shared" si="37"/>
        <v/>
      </c>
      <c r="AJ87" s="52">
        <f t="shared" si="53"/>
        <v>0</v>
      </c>
      <c r="AK87" s="43" t="str">
        <f t="shared" si="38"/>
        <v/>
      </c>
      <c r="AL87" s="41">
        <f t="shared" si="54"/>
        <v>0</v>
      </c>
      <c r="AM87" s="43" t="str">
        <f t="shared" si="39"/>
        <v/>
      </c>
      <c r="AN87" s="41">
        <f t="shared" si="55"/>
        <v>0</v>
      </c>
      <c r="AO87" s="46" t="str">
        <f t="shared" si="40"/>
        <v/>
      </c>
    </row>
    <row r="88" spans="1:41">
      <c r="A88" s="6">
        <v>87</v>
      </c>
      <c r="B88" t="str">
        <f>'一覧表(男子)'!A188</f>
        <v/>
      </c>
      <c r="C88" t="str">
        <f>'一覧表(男子)'!C188</f>
        <v/>
      </c>
      <c r="D88" t="str">
        <f>'一覧表(男子)'!H188</f>
        <v/>
      </c>
      <c r="E88">
        <f>'一覧表(男子)'!J188</f>
        <v>0</v>
      </c>
      <c r="F88" s="12">
        <f>'一覧表(男子)'!J189</f>
        <v>0</v>
      </c>
      <c r="G88">
        <f>'一覧表(男子)'!L188</f>
        <v>0</v>
      </c>
      <c r="H88" s="12">
        <f>'一覧表(男子)'!L189</f>
        <v>0</v>
      </c>
      <c r="I88">
        <f>'一覧表(男子)'!N188</f>
        <v>0</v>
      </c>
      <c r="J88" s="12">
        <f>'一覧表(男子)'!N189</f>
        <v>0</v>
      </c>
      <c r="L88" s="18">
        <f>'一覧表(男子)'!P188</f>
        <v>0</v>
      </c>
      <c r="M88" s="49">
        <f t="shared" si="41"/>
        <v>0</v>
      </c>
      <c r="N88" s="28" t="str">
        <f t="shared" si="28"/>
        <v/>
      </c>
      <c r="O88" s="41">
        <f t="shared" si="42"/>
        <v>0</v>
      </c>
      <c r="P88" s="43" t="str">
        <f t="shared" si="29"/>
        <v/>
      </c>
      <c r="Q88" s="41">
        <f t="shared" si="43"/>
        <v>0</v>
      </c>
      <c r="R88" s="43" t="str">
        <f t="shared" si="30"/>
        <v/>
      </c>
      <c r="S88" s="41">
        <f t="shared" si="44"/>
        <v>0</v>
      </c>
      <c r="T88" s="43" t="str">
        <f t="shared" si="31"/>
        <v/>
      </c>
      <c r="U88" s="41">
        <f t="shared" si="45"/>
        <v>0</v>
      </c>
      <c r="V88" s="43" t="str">
        <f t="shared" si="32"/>
        <v/>
      </c>
      <c r="W88" s="41">
        <f t="shared" si="46"/>
        <v>0</v>
      </c>
      <c r="X88" s="43" t="str">
        <f t="shared" si="33"/>
        <v/>
      </c>
      <c r="Y88" s="41">
        <f t="shared" si="47"/>
        <v>0</v>
      </c>
      <c r="Z88" s="46" t="str">
        <f t="shared" si="48"/>
        <v/>
      </c>
      <c r="AA88" s="18">
        <f>'一覧表(男子)'!R188</f>
        <v>0</v>
      </c>
      <c r="AB88" s="49">
        <f t="shared" si="49"/>
        <v>0</v>
      </c>
      <c r="AC88" s="28" t="str">
        <f t="shared" si="34"/>
        <v/>
      </c>
      <c r="AD88" s="19">
        <f t="shared" si="50"/>
        <v>0</v>
      </c>
      <c r="AE88" s="28" t="str">
        <f t="shared" si="35"/>
        <v/>
      </c>
      <c r="AF88" s="19">
        <f t="shared" si="51"/>
        <v>0</v>
      </c>
      <c r="AG88" s="28" t="str">
        <f t="shared" si="36"/>
        <v/>
      </c>
      <c r="AH88" s="19">
        <f t="shared" si="52"/>
        <v>0</v>
      </c>
      <c r="AI88" s="26" t="str">
        <f t="shared" si="37"/>
        <v/>
      </c>
      <c r="AJ88" s="52">
        <f t="shared" si="53"/>
        <v>0</v>
      </c>
      <c r="AK88" s="43" t="str">
        <f t="shared" si="38"/>
        <v/>
      </c>
      <c r="AL88" s="41">
        <f t="shared" si="54"/>
        <v>0</v>
      </c>
      <c r="AM88" s="43" t="str">
        <f t="shared" si="39"/>
        <v/>
      </c>
      <c r="AN88" s="41">
        <f t="shared" si="55"/>
        <v>0</v>
      </c>
      <c r="AO88" s="46" t="str">
        <f t="shared" si="40"/>
        <v/>
      </c>
    </row>
    <row r="89" spans="1:41">
      <c r="A89" s="6">
        <v>88</v>
      </c>
      <c r="B89" t="str">
        <f>'一覧表(男子)'!A190</f>
        <v/>
      </c>
      <c r="C89" t="str">
        <f>'一覧表(男子)'!C190</f>
        <v/>
      </c>
      <c r="D89" t="str">
        <f>'一覧表(男子)'!H190</f>
        <v/>
      </c>
      <c r="E89">
        <f>'一覧表(男子)'!J190</f>
        <v>0</v>
      </c>
      <c r="F89" s="12">
        <f>'一覧表(男子)'!J191</f>
        <v>0</v>
      </c>
      <c r="G89">
        <f>'一覧表(男子)'!L190</f>
        <v>0</v>
      </c>
      <c r="H89" s="12">
        <f>'一覧表(男子)'!L191</f>
        <v>0</v>
      </c>
      <c r="I89">
        <f>'一覧表(男子)'!N190</f>
        <v>0</v>
      </c>
      <c r="J89" s="12">
        <f>'一覧表(男子)'!N191</f>
        <v>0</v>
      </c>
      <c r="L89" s="18">
        <f>'一覧表(男子)'!P190</f>
        <v>0</v>
      </c>
      <c r="M89" s="49">
        <f t="shared" si="41"/>
        <v>0</v>
      </c>
      <c r="N89" s="28" t="str">
        <f t="shared" si="28"/>
        <v/>
      </c>
      <c r="O89" s="41">
        <f t="shared" si="42"/>
        <v>0</v>
      </c>
      <c r="P89" s="43" t="str">
        <f t="shared" si="29"/>
        <v/>
      </c>
      <c r="Q89" s="41">
        <f t="shared" si="43"/>
        <v>0</v>
      </c>
      <c r="R89" s="43" t="str">
        <f t="shared" si="30"/>
        <v/>
      </c>
      <c r="S89" s="41">
        <f t="shared" si="44"/>
        <v>0</v>
      </c>
      <c r="T89" s="43" t="str">
        <f t="shared" si="31"/>
        <v/>
      </c>
      <c r="U89" s="41">
        <f t="shared" si="45"/>
        <v>0</v>
      </c>
      <c r="V89" s="43" t="str">
        <f t="shared" si="32"/>
        <v/>
      </c>
      <c r="W89" s="41">
        <f t="shared" si="46"/>
        <v>0</v>
      </c>
      <c r="X89" s="43" t="str">
        <f t="shared" si="33"/>
        <v/>
      </c>
      <c r="Y89" s="41">
        <f t="shared" si="47"/>
        <v>0</v>
      </c>
      <c r="Z89" s="46" t="str">
        <f t="shared" si="48"/>
        <v/>
      </c>
      <c r="AA89" s="18">
        <f>'一覧表(男子)'!R190</f>
        <v>0</v>
      </c>
      <c r="AB89" s="49">
        <f t="shared" si="49"/>
        <v>0</v>
      </c>
      <c r="AC89" s="28" t="str">
        <f t="shared" si="34"/>
        <v/>
      </c>
      <c r="AD89" s="19">
        <f t="shared" si="50"/>
        <v>0</v>
      </c>
      <c r="AE89" s="28" t="str">
        <f t="shared" si="35"/>
        <v/>
      </c>
      <c r="AF89" s="19">
        <f t="shared" si="51"/>
        <v>0</v>
      </c>
      <c r="AG89" s="28" t="str">
        <f t="shared" si="36"/>
        <v/>
      </c>
      <c r="AH89" s="19">
        <f t="shared" si="52"/>
        <v>0</v>
      </c>
      <c r="AI89" s="26" t="str">
        <f t="shared" si="37"/>
        <v/>
      </c>
      <c r="AJ89" s="52">
        <f t="shared" si="53"/>
        <v>0</v>
      </c>
      <c r="AK89" s="43" t="str">
        <f t="shared" si="38"/>
        <v/>
      </c>
      <c r="AL89" s="41">
        <f t="shared" si="54"/>
        <v>0</v>
      </c>
      <c r="AM89" s="43" t="str">
        <f t="shared" si="39"/>
        <v/>
      </c>
      <c r="AN89" s="41">
        <f t="shared" si="55"/>
        <v>0</v>
      </c>
      <c r="AO89" s="46" t="str">
        <f t="shared" si="40"/>
        <v/>
      </c>
    </row>
    <row r="90" spans="1:41">
      <c r="A90" s="6">
        <v>89</v>
      </c>
      <c r="B90" t="str">
        <f>'一覧表(男子)'!A192</f>
        <v/>
      </c>
      <c r="C90" t="str">
        <f>'一覧表(男子)'!C192</f>
        <v/>
      </c>
      <c r="D90" t="str">
        <f>'一覧表(男子)'!H192</f>
        <v/>
      </c>
      <c r="E90">
        <f>'一覧表(男子)'!J192</f>
        <v>0</v>
      </c>
      <c r="F90" s="12">
        <f>'一覧表(男子)'!J193</f>
        <v>0</v>
      </c>
      <c r="G90">
        <f>'一覧表(男子)'!L192</f>
        <v>0</v>
      </c>
      <c r="H90" s="12">
        <f>'一覧表(男子)'!L193</f>
        <v>0</v>
      </c>
      <c r="I90">
        <f>'一覧表(男子)'!N192</f>
        <v>0</v>
      </c>
      <c r="J90" s="12">
        <f>'一覧表(男子)'!N193</f>
        <v>0</v>
      </c>
      <c r="L90" s="18">
        <f>'一覧表(男子)'!P192</f>
        <v>0</v>
      </c>
      <c r="M90" s="49">
        <f t="shared" si="41"/>
        <v>0</v>
      </c>
      <c r="N90" s="28" t="str">
        <f t="shared" si="28"/>
        <v/>
      </c>
      <c r="O90" s="41">
        <f t="shared" si="42"/>
        <v>0</v>
      </c>
      <c r="P90" s="43" t="str">
        <f t="shared" si="29"/>
        <v/>
      </c>
      <c r="Q90" s="41">
        <f t="shared" si="43"/>
        <v>0</v>
      </c>
      <c r="R90" s="43" t="str">
        <f t="shared" si="30"/>
        <v/>
      </c>
      <c r="S90" s="41">
        <f t="shared" si="44"/>
        <v>0</v>
      </c>
      <c r="T90" s="43" t="str">
        <f t="shared" si="31"/>
        <v/>
      </c>
      <c r="U90" s="41">
        <f t="shared" si="45"/>
        <v>0</v>
      </c>
      <c r="V90" s="43" t="str">
        <f t="shared" si="32"/>
        <v/>
      </c>
      <c r="W90" s="41">
        <f t="shared" si="46"/>
        <v>0</v>
      </c>
      <c r="X90" s="43" t="str">
        <f t="shared" si="33"/>
        <v/>
      </c>
      <c r="Y90" s="41">
        <f t="shared" si="47"/>
        <v>0</v>
      </c>
      <c r="Z90" s="46" t="str">
        <f t="shared" si="48"/>
        <v/>
      </c>
      <c r="AA90" s="18">
        <f>'一覧表(男子)'!R192</f>
        <v>0</v>
      </c>
      <c r="AB90" s="49">
        <f t="shared" si="49"/>
        <v>0</v>
      </c>
      <c r="AC90" s="28" t="str">
        <f t="shared" si="34"/>
        <v/>
      </c>
      <c r="AD90" s="19">
        <f t="shared" si="50"/>
        <v>0</v>
      </c>
      <c r="AE90" s="28" t="str">
        <f t="shared" si="35"/>
        <v/>
      </c>
      <c r="AF90" s="19">
        <f t="shared" si="51"/>
        <v>0</v>
      </c>
      <c r="AG90" s="28" t="str">
        <f t="shared" si="36"/>
        <v/>
      </c>
      <c r="AH90" s="19">
        <f t="shared" si="52"/>
        <v>0</v>
      </c>
      <c r="AI90" s="26" t="str">
        <f t="shared" si="37"/>
        <v/>
      </c>
      <c r="AJ90" s="52">
        <f t="shared" si="53"/>
        <v>0</v>
      </c>
      <c r="AK90" s="43" t="str">
        <f t="shared" si="38"/>
        <v/>
      </c>
      <c r="AL90" s="41">
        <f t="shared" si="54"/>
        <v>0</v>
      </c>
      <c r="AM90" s="43" t="str">
        <f t="shared" si="39"/>
        <v/>
      </c>
      <c r="AN90" s="41">
        <f t="shared" si="55"/>
        <v>0</v>
      </c>
      <c r="AO90" s="46" t="str">
        <f t="shared" si="40"/>
        <v/>
      </c>
    </row>
    <row r="91" spans="1:41">
      <c r="A91" s="6">
        <v>90</v>
      </c>
      <c r="B91" t="str">
        <f>'一覧表(男子)'!A194</f>
        <v/>
      </c>
      <c r="C91" t="str">
        <f>'一覧表(男子)'!C194</f>
        <v/>
      </c>
      <c r="D91" t="str">
        <f>'一覧表(男子)'!H194</f>
        <v/>
      </c>
      <c r="E91">
        <f>'一覧表(男子)'!J194</f>
        <v>0</v>
      </c>
      <c r="F91" s="12">
        <f>'一覧表(男子)'!J195</f>
        <v>0</v>
      </c>
      <c r="G91">
        <f>'一覧表(男子)'!L194</f>
        <v>0</v>
      </c>
      <c r="H91" s="12">
        <f>'一覧表(男子)'!L195</f>
        <v>0</v>
      </c>
      <c r="I91">
        <f>'一覧表(男子)'!N194</f>
        <v>0</v>
      </c>
      <c r="J91" s="12">
        <f>'一覧表(男子)'!N195</f>
        <v>0</v>
      </c>
      <c r="L91" s="18">
        <f>'一覧表(男子)'!P194</f>
        <v>0</v>
      </c>
      <c r="M91" s="49">
        <f t="shared" si="41"/>
        <v>0</v>
      </c>
      <c r="N91" s="28" t="str">
        <f t="shared" si="28"/>
        <v/>
      </c>
      <c r="O91" s="41">
        <f t="shared" si="42"/>
        <v>0</v>
      </c>
      <c r="P91" s="43" t="str">
        <f t="shared" si="29"/>
        <v/>
      </c>
      <c r="Q91" s="41">
        <f t="shared" si="43"/>
        <v>0</v>
      </c>
      <c r="R91" s="43" t="str">
        <f t="shared" si="30"/>
        <v/>
      </c>
      <c r="S91" s="41">
        <f t="shared" si="44"/>
        <v>0</v>
      </c>
      <c r="T91" s="43" t="str">
        <f t="shared" si="31"/>
        <v/>
      </c>
      <c r="U91" s="41">
        <f t="shared" si="45"/>
        <v>0</v>
      </c>
      <c r="V91" s="43" t="str">
        <f t="shared" si="32"/>
        <v/>
      </c>
      <c r="W91" s="41">
        <f t="shared" si="46"/>
        <v>0</v>
      </c>
      <c r="X91" s="43" t="str">
        <f t="shared" si="33"/>
        <v/>
      </c>
      <c r="Y91" s="41">
        <f t="shared" si="47"/>
        <v>0</v>
      </c>
      <c r="Z91" s="46" t="str">
        <f t="shared" si="48"/>
        <v/>
      </c>
      <c r="AA91" s="18">
        <f>'一覧表(男子)'!R194</f>
        <v>0</v>
      </c>
      <c r="AB91" s="49">
        <f t="shared" si="49"/>
        <v>0</v>
      </c>
      <c r="AC91" s="28" t="str">
        <f t="shared" si="34"/>
        <v/>
      </c>
      <c r="AD91" s="19">
        <f t="shared" si="50"/>
        <v>0</v>
      </c>
      <c r="AE91" s="28" t="str">
        <f t="shared" si="35"/>
        <v/>
      </c>
      <c r="AF91" s="19">
        <f t="shared" si="51"/>
        <v>0</v>
      </c>
      <c r="AG91" s="28" t="str">
        <f t="shared" si="36"/>
        <v/>
      </c>
      <c r="AH91" s="19">
        <f t="shared" si="52"/>
        <v>0</v>
      </c>
      <c r="AI91" s="26" t="str">
        <f t="shared" si="37"/>
        <v/>
      </c>
      <c r="AJ91" s="52">
        <f t="shared" si="53"/>
        <v>0</v>
      </c>
      <c r="AK91" s="43" t="str">
        <f t="shared" si="38"/>
        <v/>
      </c>
      <c r="AL91" s="41">
        <f t="shared" si="54"/>
        <v>0</v>
      </c>
      <c r="AM91" s="43" t="str">
        <f t="shared" si="39"/>
        <v/>
      </c>
      <c r="AN91" s="41">
        <f t="shared" si="55"/>
        <v>0</v>
      </c>
      <c r="AO91" s="46" t="str">
        <f t="shared" si="40"/>
        <v/>
      </c>
    </row>
    <row r="92" spans="1:41">
      <c r="A92" s="6">
        <v>91</v>
      </c>
      <c r="B92" t="str">
        <f>'一覧表(男子)'!A196</f>
        <v/>
      </c>
      <c r="C92" t="str">
        <f>'一覧表(男子)'!C196</f>
        <v/>
      </c>
      <c r="D92" t="str">
        <f>'一覧表(男子)'!H196</f>
        <v/>
      </c>
      <c r="E92">
        <f>'一覧表(男子)'!J196</f>
        <v>0</v>
      </c>
      <c r="F92" s="12">
        <f>'一覧表(男子)'!J197</f>
        <v>0</v>
      </c>
      <c r="G92">
        <f>'一覧表(男子)'!L196</f>
        <v>0</v>
      </c>
      <c r="H92" s="12">
        <f>'一覧表(男子)'!L197</f>
        <v>0</v>
      </c>
      <c r="I92">
        <f>'一覧表(男子)'!N196</f>
        <v>0</v>
      </c>
      <c r="J92" s="12">
        <f>'一覧表(男子)'!N197</f>
        <v>0</v>
      </c>
      <c r="L92" s="18">
        <f>'一覧表(男子)'!P196</f>
        <v>0</v>
      </c>
      <c r="M92" s="49">
        <f t="shared" si="41"/>
        <v>0</v>
      </c>
      <c r="N92" s="28" t="str">
        <f t="shared" si="28"/>
        <v/>
      </c>
      <c r="O92" s="41">
        <f t="shared" si="42"/>
        <v>0</v>
      </c>
      <c r="P92" s="43" t="str">
        <f t="shared" si="29"/>
        <v/>
      </c>
      <c r="Q92" s="41">
        <f t="shared" si="43"/>
        <v>0</v>
      </c>
      <c r="R92" s="43" t="str">
        <f t="shared" si="30"/>
        <v/>
      </c>
      <c r="S92" s="41">
        <f t="shared" si="44"/>
        <v>0</v>
      </c>
      <c r="T92" s="43" t="str">
        <f t="shared" si="31"/>
        <v/>
      </c>
      <c r="U92" s="41">
        <f t="shared" si="45"/>
        <v>0</v>
      </c>
      <c r="V92" s="43" t="str">
        <f t="shared" si="32"/>
        <v/>
      </c>
      <c r="W92" s="41">
        <f t="shared" si="46"/>
        <v>0</v>
      </c>
      <c r="X92" s="43" t="str">
        <f t="shared" si="33"/>
        <v/>
      </c>
      <c r="Y92" s="41">
        <f t="shared" si="47"/>
        <v>0</v>
      </c>
      <c r="Z92" s="46" t="str">
        <f t="shared" si="48"/>
        <v/>
      </c>
      <c r="AA92" s="18">
        <f>'一覧表(男子)'!R196</f>
        <v>0</v>
      </c>
      <c r="AB92" s="49">
        <f t="shared" si="49"/>
        <v>0</v>
      </c>
      <c r="AC92" s="28" t="str">
        <f t="shared" si="34"/>
        <v/>
      </c>
      <c r="AD92" s="19">
        <f t="shared" si="50"/>
        <v>0</v>
      </c>
      <c r="AE92" s="28" t="str">
        <f t="shared" si="35"/>
        <v/>
      </c>
      <c r="AF92" s="19">
        <f t="shared" si="51"/>
        <v>0</v>
      </c>
      <c r="AG92" s="28" t="str">
        <f t="shared" si="36"/>
        <v/>
      </c>
      <c r="AH92" s="19">
        <f t="shared" si="52"/>
        <v>0</v>
      </c>
      <c r="AI92" s="26" t="str">
        <f t="shared" si="37"/>
        <v/>
      </c>
      <c r="AJ92" s="52">
        <f t="shared" si="53"/>
        <v>0</v>
      </c>
      <c r="AK92" s="43" t="str">
        <f t="shared" si="38"/>
        <v/>
      </c>
      <c r="AL92" s="41">
        <f t="shared" si="54"/>
        <v>0</v>
      </c>
      <c r="AM92" s="43" t="str">
        <f t="shared" si="39"/>
        <v/>
      </c>
      <c r="AN92" s="41">
        <f t="shared" si="55"/>
        <v>0</v>
      </c>
      <c r="AO92" s="46" t="str">
        <f t="shared" si="40"/>
        <v/>
      </c>
    </row>
    <row r="93" spans="1:41">
      <c r="A93" s="6">
        <v>92</v>
      </c>
      <c r="B93" t="str">
        <f>'一覧表(男子)'!A198</f>
        <v/>
      </c>
      <c r="C93" t="str">
        <f>'一覧表(男子)'!C198</f>
        <v/>
      </c>
      <c r="D93" t="str">
        <f>'一覧表(男子)'!H198</f>
        <v/>
      </c>
      <c r="E93">
        <f>'一覧表(男子)'!J198</f>
        <v>0</v>
      </c>
      <c r="F93" s="12">
        <f>'一覧表(男子)'!J199</f>
        <v>0</v>
      </c>
      <c r="G93">
        <f>'一覧表(男子)'!L198</f>
        <v>0</v>
      </c>
      <c r="H93" s="12">
        <f>'一覧表(男子)'!L199</f>
        <v>0</v>
      </c>
      <c r="I93">
        <f>'一覧表(男子)'!N198</f>
        <v>0</v>
      </c>
      <c r="J93" s="12">
        <f>'一覧表(男子)'!N199</f>
        <v>0</v>
      </c>
      <c r="L93" s="18">
        <f>'一覧表(男子)'!P198</f>
        <v>0</v>
      </c>
      <c r="M93" s="49">
        <f t="shared" si="41"/>
        <v>0</v>
      </c>
      <c r="N93" s="28" t="str">
        <f t="shared" si="28"/>
        <v/>
      </c>
      <c r="O93" s="41">
        <f t="shared" si="42"/>
        <v>0</v>
      </c>
      <c r="P93" s="43" t="str">
        <f t="shared" si="29"/>
        <v/>
      </c>
      <c r="Q93" s="41">
        <f t="shared" si="43"/>
        <v>0</v>
      </c>
      <c r="R93" s="43" t="str">
        <f t="shared" si="30"/>
        <v/>
      </c>
      <c r="S93" s="41">
        <f t="shared" si="44"/>
        <v>0</v>
      </c>
      <c r="T93" s="43" t="str">
        <f t="shared" si="31"/>
        <v/>
      </c>
      <c r="U93" s="41">
        <f t="shared" si="45"/>
        <v>0</v>
      </c>
      <c r="V93" s="43" t="str">
        <f t="shared" si="32"/>
        <v/>
      </c>
      <c r="W93" s="41">
        <f t="shared" si="46"/>
        <v>0</v>
      </c>
      <c r="X93" s="43" t="str">
        <f t="shared" si="33"/>
        <v/>
      </c>
      <c r="Y93" s="41">
        <f t="shared" si="47"/>
        <v>0</v>
      </c>
      <c r="Z93" s="46" t="str">
        <f t="shared" si="48"/>
        <v/>
      </c>
      <c r="AA93" s="18">
        <f>'一覧表(男子)'!R198</f>
        <v>0</v>
      </c>
      <c r="AB93" s="49">
        <f t="shared" si="49"/>
        <v>0</v>
      </c>
      <c r="AC93" s="28" t="str">
        <f t="shared" si="34"/>
        <v/>
      </c>
      <c r="AD93" s="19">
        <f t="shared" si="50"/>
        <v>0</v>
      </c>
      <c r="AE93" s="28" t="str">
        <f t="shared" si="35"/>
        <v/>
      </c>
      <c r="AF93" s="19">
        <f t="shared" si="51"/>
        <v>0</v>
      </c>
      <c r="AG93" s="28" t="str">
        <f t="shared" si="36"/>
        <v/>
      </c>
      <c r="AH93" s="19">
        <f t="shared" si="52"/>
        <v>0</v>
      </c>
      <c r="AI93" s="26" t="str">
        <f t="shared" si="37"/>
        <v/>
      </c>
      <c r="AJ93" s="52">
        <f t="shared" si="53"/>
        <v>0</v>
      </c>
      <c r="AK93" s="43" t="str">
        <f t="shared" si="38"/>
        <v/>
      </c>
      <c r="AL93" s="41">
        <f t="shared" si="54"/>
        <v>0</v>
      </c>
      <c r="AM93" s="43" t="str">
        <f t="shared" si="39"/>
        <v/>
      </c>
      <c r="AN93" s="41">
        <f t="shared" si="55"/>
        <v>0</v>
      </c>
      <c r="AO93" s="46" t="str">
        <f t="shared" si="40"/>
        <v/>
      </c>
    </row>
    <row r="94" spans="1:41">
      <c r="A94" s="6">
        <v>93</v>
      </c>
      <c r="B94" t="str">
        <f>'一覧表(男子)'!A200</f>
        <v/>
      </c>
      <c r="C94" t="str">
        <f>'一覧表(男子)'!C200</f>
        <v/>
      </c>
      <c r="D94" t="str">
        <f>'一覧表(男子)'!H200</f>
        <v/>
      </c>
      <c r="E94">
        <f>'一覧表(男子)'!J200</f>
        <v>0</v>
      </c>
      <c r="F94" s="12">
        <f>'一覧表(男子)'!J201</f>
        <v>0</v>
      </c>
      <c r="G94">
        <f>'一覧表(男子)'!L200</f>
        <v>0</v>
      </c>
      <c r="H94" s="12">
        <f>'一覧表(男子)'!L201</f>
        <v>0</v>
      </c>
      <c r="I94">
        <f>'一覧表(男子)'!N200</f>
        <v>0</v>
      </c>
      <c r="J94" s="12">
        <f>'一覧表(男子)'!N201</f>
        <v>0</v>
      </c>
      <c r="L94" s="18">
        <f>'一覧表(男子)'!P200</f>
        <v>0</v>
      </c>
      <c r="M94" s="49">
        <f t="shared" si="41"/>
        <v>0</v>
      </c>
      <c r="N94" s="28" t="str">
        <f t="shared" si="28"/>
        <v/>
      </c>
      <c r="O94" s="41">
        <f t="shared" si="42"/>
        <v>0</v>
      </c>
      <c r="P94" s="43" t="str">
        <f t="shared" si="29"/>
        <v/>
      </c>
      <c r="Q94" s="41">
        <f t="shared" si="43"/>
        <v>0</v>
      </c>
      <c r="R94" s="43" t="str">
        <f t="shared" si="30"/>
        <v/>
      </c>
      <c r="S94" s="41">
        <f t="shared" si="44"/>
        <v>0</v>
      </c>
      <c r="T94" s="43" t="str">
        <f t="shared" si="31"/>
        <v/>
      </c>
      <c r="U94" s="41">
        <f t="shared" si="45"/>
        <v>0</v>
      </c>
      <c r="V94" s="43" t="str">
        <f t="shared" si="32"/>
        <v/>
      </c>
      <c r="W94" s="41">
        <f t="shared" si="46"/>
        <v>0</v>
      </c>
      <c r="X94" s="43" t="str">
        <f t="shared" si="33"/>
        <v/>
      </c>
      <c r="Y94" s="41">
        <f t="shared" si="47"/>
        <v>0</v>
      </c>
      <c r="Z94" s="46" t="str">
        <f t="shared" si="48"/>
        <v/>
      </c>
      <c r="AA94" s="18">
        <f>'一覧表(男子)'!R200</f>
        <v>0</v>
      </c>
      <c r="AB94" s="49">
        <f t="shared" si="49"/>
        <v>0</v>
      </c>
      <c r="AC94" s="28" t="str">
        <f t="shared" si="34"/>
        <v/>
      </c>
      <c r="AD94" s="19">
        <f t="shared" si="50"/>
        <v>0</v>
      </c>
      <c r="AE94" s="28" t="str">
        <f t="shared" si="35"/>
        <v/>
      </c>
      <c r="AF94" s="19">
        <f t="shared" si="51"/>
        <v>0</v>
      </c>
      <c r="AG94" s="28" t="str">
        <f t="shared" si="36"/>
        <v/>
      </c>
      <c r="AH94" s="19">
        <f t="shared" si="52"/>
        <v>0</v>
      </c>
      <c r="AI94" s="26" t="str">
        <f t="shared" si="37"/>
        <v/>
      </c>
      <c r="AJ94" s="52">
        <f t="shared" si="53"/>
        <v>0</v>
      </c>
      <c r="AK94" s="43" t="str">
        <f t="shared" si="38"/>
        <v/>
      </c>
      <c r="AL94" s="41">
        <f t="shared" si="54"/>
        <v>0</v>
      </c>
      <c r="AM94" s="43" t="str">
        <f t="shared" si="39"/>
        <v/>
      </c>
      <c r="AN94" s="41">
        <f t="shared" si="55"/>
        <v>0</v>
      </c>
      <c r="AO94" s="46" t="str">
        <f t="shared" si="40"/>
        <v/>
      </c>
    </row>
    <row r="95" spans="1:41">
      <c r="A95" s="6">
        <v>94</v>
      </c>
      <c r="B95" t="str">
        <f>'一覧表(男子)'!A202</f>
        <v/>
      </c>
      <c r="C95" t="str">
        <f>'一覧表(男子)'!C202</f>
        <v/>
      </c>
      <c r="D95" t="str">
        <f>'一覧表(男子)'!H202</f>
        <v/>
      </c>
      <c r="E95">
        <f>'一覧表(男子)'!J202</f>
        <v>0</v>
      </c>
      <c r="F95" s="12">
        <f>'一覧表(男子)'!J203</f>
        <v>0</v>
      </c>
      <c r="G95">
        <f>'一覧表(男子)'!L202</f>
        <v>0</v>
      </c>
      <c r="H95" s="12">
        <f>'一覧表(男子)'!L203</f>
        <v>0</v>
      </c>
      <c r="I95">
        <f>'一覧表(男子)'!N202</f>
        <v>0</v>
      </c>
      <c r="J95" s="12">
        <f>'一覧表(男子)'!N203</f>
        <v>0</v>
      </c>
      <c r="L95" s="18">
        <f>'一覧表(男子)'!P202</f>
        <v>0</v>
      </c>
      <c r="M95" s="49">
        <f t="shared" si="41"/>
        <v>0</v>
      </c>
      <c r="N95" s="28" t="str">
        <f t="shared" si="28"/>
        <v/>
      </c>
      <c r="O95" s="41">
        <f t="shared" si="42"/>
        <v>0</v>
      </c>
      <c r="P95" s="43" t="str">
        <f t="shared" si="29"/>
        <v/>
      </c>
      <c r="Q95" s="41">
        <f t="shared" si="43"/>
        <v>0</v>
      </c>
      <c r="R95" s="43" t="str">
        <f t="shared" si="30"/>
        <v/>
      </c>
      <c r="S95" s="41">
        <f t="shared" si="44"/>
        <v>0</v>
      </c>
      <c r="T95" s="43" t="str">
        <f t="shared" si="31"/>
        <v/>
      </c>
      <c r="U95" s="41">
        <f t="shared" si="45"/>
        <v>0</v>
      </c>
      <c r="V95" s="43" t="str">
        <f t="shared" si="32"/>
        <v/>
      </c>
      <c r="W95" s="41">
        <f t="shared" si="46"/>
        <v>0</v>
      </c>
      <c r="X95" s="43" t="str">
        <f t="shared" si="33"/>
        <v/>
      </c>
      <c r="Y95" s="41">
        <f t="shared" si="47"/>
        <v>0</v>
      </c>
      <c r="Z95" s="46" t="str">
        <f t="shared" si="48"/>
        <v/>
      </c>
      <c r="AA95" s="18">
        <f>'一覧表(男子)'!R202</f>
        <v>0</v>
      </c>
      <c r="AB95" s="49">
        <f t="shared" si="49"/>
        <v>0</v>
      </c>
      <c r="AC95" s="28" t="str">
        <f t="shared" si="34"/>
        <v/>
      </c>
      <c r="AD95" s="19">
        <f t="shared" si="50"/>
        <v>0</v>
      </c>
      <c r="AE95" s="28" t="str">
        <f t="shared" si="35"/>
        <v/>
      </c>
      <c r="AF95" s="19">
        <f t="shared" si="51"/>
        <v>0</v>
      </c>
      <c r="AG95" s="28" t="str">
        <f t="shared" si="36"/>
        <v/>
      </c>
      <c r="AH95" s="19">
        <f t="shared" si="52"/>
        <v>0</v>
      </c>
      <c r="AI95" s="26" t="str">
        <f t="shared" si="37"/>
        <v/>
      </c>
      <c r="AJ95" s="52">
        <f t="shared" si="53"/>
        <v>0</v>
      </c>
      <c r="AK95" s="43" t="str">
        <f t="shared" si="38"/>
        <v/>
      </c>
      <c r="AL95" s="41">
        <f t="shared" si="54"/>
        <v>0</v>
      </c>
      <c r="AM95" s="43" t="str">
        <f t="shared" si="39"/>
        <v/>
      </c>
      <c r="AN95" s="41">
        <f t="shared" si="55"/>
        <v>0</v>
      </c>
      <c r="AO95" s="46" t="str">
        <f t="shared" si="40"/>
        <v/>
      </c>
    </row>
    <row r="96" spans="1:41">
      <c r="A96" s="6">
        <v>95</v>
      </c>
      <c r="B96" t="str">
        <f>'一覧表(男子)'!A204</f>
        <v/>
      </c>
      <c r="C96" t="str">
        <f>'一覧表(男子)'!C204</f>
        <v/>
      </c>
      <c r="D96" t="str">
        <f>'一覧表(男子)'!H204</f>
        <v/>
      </c>
      <c r="E96">
        <f>'一覧表(男子)'!J204</f>
        <v>0</v>
      </c>
      <c r="F96" s="12">
        <f>'一覧表(男子)'!J205</f>
        <v>0</v>
      </c>
      <c r="G96">
        <f>'一覧表(男子)'!L204</f>
        <v>0</v>
      </c>
      <c r="H96" s="12">
        <f>'一覧表(男子)'!L205</f>
        <v>0</v>
      </c>
      <c r="I96">
        <f>'一覧表(男子)'!N204</f>
        <v>0</v>
      </c>
      <c r="J96" s="12">
        <f>'一覧表(男子)'!N205</f>
        <v>0</v>
      </c>
      <c r="L96" s="18">
        <f>'一覧表(男子)'!P204</f>
        <v>0</v>
      </c>
      <c r="M96" s="49">
        <f t="shared" si="41"/>
        <v>0</v>
      </c>
      <c r="N96" s="28" t="str">
        <f t="shared" si="28"/>
        <v/>
      </c>
      <c r="O96" s="41">
        <f t="shared" si="42"/>
        <v>0</v>
      </c>
      <c r="P96" s="43" t="str">
        <f t="shared" si="29"/>
        <v/>
      </c>
      <c r="Q96" s="41">
        <f t="shared" si="43"/>
        <v>0</v>
      </c>
      <c r="R96" s="43" t="str">
        <f t="shared" si="30"/>
        <v/>
      </c>
      <c r="S96" s="41">
        <f t="shared" si="44"/>
        <v>0</v>
      </c>
      <c r="T96" s="43" t="str">
        <f t="shared" si="31"/>
        <v/>
      </c>
      <c r="U96" s="41">
        <f t="shared" si="45"/>
        <v>0</v>
      </c>
      <c r="V96" s="43" t="str">
        <f t="shared" si="32"/>
        <v/>
      </c>
      <c r="W96" s="41">
        <f t="shared" si="46"/>
        <v>0</v>
      </c>
      <c r="X96" s="43" t="str">
        <f t="shared" si="33"/>
        <v/>
      </c>
      <c r="Y96" s="41">
        <f t="shared" si="47"/>
        <v>0</v>
      </c>
      <c r="Z96" s="46" t="str">
        <f t="shared" si="48"/>
        <v/>
      </c>
      <c r="AA96" s="18">
        <f>'一覧表(男子)'!R204</f>
        <v>0</v>
      </c>
      <c r="AB96" s="49">
        <f t="shared" si="49"/>
        <v>0</v>
      </c>
      <c r="AC96" s="28" t="str">
        <f t="shared" si="34"/>
        <v/>
      </c>
      <c r="AD96" s="19">
        <f t="shared" si="50"/>
        <v>0</v>
      </c>
      <c r="AE96" s="28" t="str">
        <f t="shared" si="35"/>
        <v/>
      </c>
      <c r="AF96" s="19">
        <f t="shared" si="51"/>
        <v>0</v>
      </c>
      <c r="AG96" s="28" t="str">
        <f t="shared" si="36"/>
        <v/>
      </c>
      <c r="AH96" s="19">
        <f t="shared" si="52"/>
        <v>0</v>
      </c>
      <c r="AI96" s="26" t="str">
        <f t="shared" si="37"/>
        <v/>
      </c>
      <c r="AJ96" s="52">
        <f t="shared" si="53"/>
        <v>0</v>
      </c>
      <c r="AK96" s="43" t="str">
        <f t="shared" si="38"/>
        <v/>
      </c>
      <c r="AL96" s="41">
        <f t="shared" si="54"/>
        <v>0</v>
      </c>
      <c r="AM96" s="43" t="str">
        <f t="shared" si="39"/>
        <v/>
      </c>
      <c r="AN96" s="41">
        <f t="shared" si="55"/>
        <v>0</v>
      </c>
      <c r="AO96" s="46" t="str">
        <f t="shared" si="40"/>
        <v/>
      </c>
    </row>
    <row r="97" spans="1:41">
      <c r="A97" s="6">
        <v>96</v>
      </c>
      <c r="B97" t="str">
        <f>'一覧表(男子)'!A206</f>
        <v/>
      </c>
      <c r="C97" t="str">
        <f>'一覧表(男子)'!C206</f>
        <v/>
      </c>
      <c r="D97" t="str">
        <f>'一覧表(男子)'!H206</f>
        <v/>
      </c>
      <c r="E97">
        <f>'一覧表(男子)'!J206</f>
        <v>0</v>
      </c>
      <c r="F97" s="12">
        <f>'一覧表(男子)'!J207</f>
        <v>0</v>
      </c>
      <c r="G97">
        <f>'一覧表(男子)'!L206</f>
        <v>0</v>
      </c>
      <c r="H97" s="12">
        <f>'一覧表(男子)'!L207</f>
        <v>0</v>
      </c>
      <c r="I97">
        <f>'一覧表(男子)'!N206</f>
        <v>0</v>
      </c>
      <c r="J97" s="12">
        <f>'一覧表(男子)'!N207</f>
        <v>0</v>
      </c>
      <c r="L97" s="18">
        <f>'一覧表(男子)'!P206</f>
        <v>0</v>
      </c>
      <c r="M97" s="49">
        <f t="shared" si="41"/>
        <v>0</v>
      </c>
      <c r="N97" s="28" t="str">
        <f t="shared" si="28"/>
        <v/>
      </c>
      <c r="O97" s="41">
        <f t="shared" si="42"/>
        <v>0</v>
      </c>
      <c r="P97" s="43" t="str">
        <f t="shared" si="29"/>
        <v/>
      </c>
      <c r="Q97" s="41">
        <f t="shared" si="43"/>
        <v>0</v>
      </c>
      <c r="R97" s="43" t="str">
        <f t="shared" si="30"/>
        <v/>
      </c>
      <c r="S97" s="41">
        <f t="shared" si="44"/>
        <v>0</v>
      </c>
      <c r="T97" s="43" t="str">
        <f t="shared" si="31"/>
        <v/>
      </c>
      <c r="U97" s="41">
        <f t="shared" si="45"/>
        <v>0</v>
      </c>
      <c r="V97" s="43" t="str">
        <f t="shared" si="32"/>
        <v/>
      </c>
      <c r="W97" s="41">
        <f t="shared" si="46"/>
        <v>0</v>
      </c>
      <c r="X97" s="43" t="str">
        <f t="shared" si="33"/>
        <v/>
      </c>
      <c r="Y97" s="41">
        <f t="shared" si="47"/>
        <v>0</v>
      </c>
      <c r="Z97" s="46" t="str">
        <f t="shared" si="48"/>
        <v/>
      </c>
      <c r="AA97" s="18">
        <f>'一覧表(男子)'!R206</f>
        <v>0</v>
      </c>
      <c r="AB97" s="49">
        <f t="shared" si="49"/>
        <v>0</v>
      </c>
      <c r="AC97" s="28" t="str">
        <f t="shared" si="34"/>
        <v/>
      </c>
      <c r="AD97" s="19">
        <f t="shared" si="50"/>
        <v>0</v>
      </c>
      <c r="AE97" s="28" t="str">
        <f t="shared" si="35"/>
        <v/>
      </c>
      <c r="AF97" s="19">
        <f t="shared" si="51"/>
        <v>0</v>
      </c>
      <c r="AG97" s="28" t="str">
        <f t="shared" si="36"/>
        <v/>
      </c>
      <c r="AH97" s="19">
        <f t="shared" si="52"/>
        <v>0</v>
      </c>
      <c r="AI97" s="26" t="str">
        <f t="shared" si="37"/>
        <v/>
      </c>
      <c r="AJ97" s="52">
        <f t="shared" si="53"/>
        <v>0</v>
      </c>
      <c r="AK97" s="43" t="str">
        <f t="shared" si="38"/>
        <v/>
      </c>
      <c r="AL97" s="41">
        <f t="shared" si="54"/>
        <v>0</v>
      </c>
      <c r="AM97" s="43" t="str">
        <f t="shared" si="39"/>
        <v/>
      </c>
      <c r="AN97" s="41">
        <f t="shared" si="55"/>
        <v>0</v>
      </c>
      <c r="AO97" s="46" t="str">
        <f t="shared" si="40"/>
        <v/>
      </c>
    </row>
    <row r="98" spans="1:41">
      <c r="A98" s="6">
        <v>97</v>
      </c>
      <c r="B98" t="str">
        <f>'一覧表(男子)'!A208</f>
        <v/>
      </c>
      <c r="C98" t="str">
        <f>'一覧表(男子)'!C208</f>
        <v/>
      </c>
      <c r="D98" t="str">
        <f>'一覧表(男子)'!H208</f>
        <v/>
      </c>
      <c r="E98">
        <f>'一覧表(男子)'!J208</f>
        <v>0</v>
      </c>
      <c r="F98" s="12">
        <f>'一覧表(男子)'!J209</f>
        <v>0</v>
      </c>
      <c r="G98">
        <f>'一覧表(男子)'!L208</f>
        <v>0</v>
      </c>
      <c r="H98" s="12">
        <f>'一覧表(男子)'!L209</f>
        <v>0</v>
      </c>
      <c r="I98">
        <f>'一覧表(男子)'!N208</f>
        <v>0</v>
      </c>
      <c r="J98" s="12">
        <f>'一覧表(男子)'!N209</f>
        <v>0</v>
      </c>
      <c r="L98" s="18">
        <f>'一覧表(男子)'!P208</f>
        <v>0</v>
      </c>
      <c r="M98" s="49">
        <f t="shared" si="41"/>
        <v>0</v>
      </c>
      <c r="N98" s="28" t="str">
        <f t="shared" si="28"/>
        <v/>
      </c>
      <c r="O98" s="41">
        <f t="shared" si="42"/>
        <v>0</v>
      </c>
      <c r="P98" s="43" t="str">
        <f t="shared" si="29"/>
        <v/>
      </c>
      <c r="Q98" s="41">
        <f t="shared" si="43"/>
        <v>0</v>
      </c>
      <c r="R98" s="43" t="str">
        <f t="shared" si="30"/>
        <v/>
      </c>
      <c r="S98" s="41">
        <f t="shared" si="44"/>
        <v>0</v>
      </c>
      <c r="T98" s="43" t="str">
        <f t="shared" si="31"/>
        <v/>
      </c>
      <c r="U98" s="41">
        <f t="shared" si="45"/>
        <v>0</v>
      </c>
      <c r="V98" s="43" t="str">
        <f t="shared" si="32"/>
        <v/>
      </c>
      <c r="W98" s="41">
        <f t="shared" si="46"/>
        <v>0</v>
      </c>
      <c r="X98" s="43" t="str">
        <f t="shared" si="33"/>
        <v/>
      </c>
      <c r="Y98" s="41">
        <f t="shared" si="47"/>
        <v>0</v>
      </c>
      <c r="Z98" s="46" t="str">
        <f t="shared" si="48"/>
        <v/>
      </c>
      <c r="AA98" s="18">
        <f>'一覧表(男子)'!R208</f>
        <v>0</v>
      </c>
      <c r="AB98" s="49">
        <f t="shared" si="49"/>
        <v>0</v>
      </c>
      <c r="AC98" s="28" t="str">
        <f t="shared" si="34"/>
        <v/>
      </c>
      <c r="AD98" s="19">
        <f t="shared" si="50"/>
        <v>0</v>
      </c>
      <c r="AE98" s="28" t="str">
        <f t="shared" si="35"/>
        <v/>
      </c>
      <c r="AF98" s="19">
        <f t="shared" si="51"/>
        <v>0</v>
      </c>
      <c r="AG98" s="28" t="str">
        <f t="shared" si="36"/>
        <v/>
      </c>
      <c r="AH98" s="19">
        <f t="shared" si="52"/>
        <v>0</v>
      </c>
      <c r="AI98" s="26" t="str">
        <f t="shared" si="37"/>
        <v/>
      </c>
      <c r="AJ98" s="52">
        <f t="shared" si="53"/>
        <v>0</v>
      </c>
      <c r="AK98" s="43" t="str">
        <f t="shared" si="38"/>
        <v/>
      </c>
      <c r="AL98" s="41">
        <f t="shared" si="54"/>
        <v>0</v>
      </c>
      <c r="AM98" s="43" t="str">
        <f t="shared" si="39"/>
        <v/>
      </c>
      <c r="AN98" s="41">
        <f t="shared" si="55"/>
        <v>0</v>
      </c>
      <c r="AO98" s="46" t="str">
        <f t="shared" si="40"/>
        <v/>
      </c>
    </row>
    <row r="99" spans="1:41">
      <c r="A99" s="6">
        <v>98</v>
      </c>
      <c r="B99" t="str">
        <f>'一覧表(男子)'!A210</f>
        <v/>
      </c>
      <c r="C99" t="str">
        <f>'一覧表(男子)'!C210</f>
        <v/>
      </c>
      <c r="D99" t="str">
        <f>'一覧表(男子)'!H210</f>
        <v/>
      </c>
      <c r="E99">
        <f>'一覧表(男子)'!J210</f>
        <v>0</v>
      </c>
      <c r="F99" s="12">
        <f>'一覧表(男子)'!J211</f>
        <v>0</v>
      </c>
      <c r="G99">
        <f>'一覧表(男子)'!L210</f>
        <v>0</v>
      </c>
      <c r="H99" s="12">
        <f>'一覧表(男子)'!L211</f>
        <v>0</v>
      </c>
      <c r="I99">
        <f>'一覧表(男子)'!N210</f>
        <v>0</v>
      </c>
      <c r="J99" s="12">
        <f>'一覧表(男子)'!N211</f>
        <v>0</v>
      </c>
      <c r="L99" s="18">
        <f>'一覧表(男子)'!P210</f>
        <v>0</v>
      </c>
      <c r="M99" s="49">
        <f t="shared" si="41"/>
        <v>0</v>
      </c>
      <c r="N99" s="28" t="str">
        <f t="shared" si="28"/>
        <v/>
      </c>
      <c r="O99" s="41">
        <f t="shared" si="42"/>
        <v>0</v>
      </c>
      <c r="P99" s="43" t="str">
        <f t="shared" si="29"/>
        <v/>
      </c>
      <c r="Q99" s="41">
        <f t="shared" si="43"/>
        <v>0</v>
      </c>
      <c r="R99" s="43" t="str">
        <f t="shared" si="30"/>
        <v/>
      </c>
      <c r="S99" s="41">
        <f t="shared" si="44"/>
        <v>0</v>
      </c>
      <c r="T99" s="43" t="str">
        <f t="shared" si="31"/>
        <v/>
      </c>
      <c r="U99" s="41">
        <f t="shared" si="45"/>
        <v>0</v>
      </c>
      <c r="V99" s="43" t="str">
        <f t="shared" si="32"/>
        <v/>
      </c>
      <c r="W99" s="41">
        <f t="shared" si="46"/>
        <v>0</v>
      </c>
      <c r="X99" s="43" t="str">
        <f t="shared" si="33"/>
        <v/>
      </c>
      <c r="Y99" s="41">
        <f t="shared" si="47"/>
        <v>0</v>
      </c>
      <c r="Z99" s="46" t="str">
        <f t="shared" si="48"/>
        <v/>
      </c>
      <c r="AA99" s="18">
        <f>'一覧表(男子)'!R210</f>
        <v>0</v>
      </c>
      <c r="AB99" s="49">
        <f t="shared" si="49"/>
        <v>0</v>
      </c>
      <c r="AC99" s="28" t="str">
        <f t="shared" si="34"/>
        <v/>
      </c>
      <c r="AD99" s="19">
        <f t="shared" si="50"/>
        <v>0</v>
      </c>
      <c r="AE99" s="28" t="str">
        <f t="shared" si="35"/>
        <v/>
      </c>
      <c r="AF99" s="19">
        <f t="shared" si="51"/>
        <v>0</v>
      </c>
      <c r="AG99" s="28" t="str">
        <f t="shared" si="36"/>
        <v/>
      </c>
      <c r="AH99" s="19">
        <f t="shared" si="52"/>
        <v>0</v>
      </c>
      <c r="AI99" s="26" t="str">
        <f t="shared" si="37"/>
        <v/>
      </c>
      <c r="AJ99" s="52">
        <f t="shared" si="53"/>
        <v>0</v>
      </c>
      <c r="AK99" s="43" t="str">
        <f t="shared" si="38"/>
        <v/>
      </c>
      <c r="AL99" s="41">
        <f t="shared" si="54"/>
        <v>0</v>
      </c>
      <c r="AM99" s="43" t="str">
        <f t="shared" si="39"/>
        <v/>
      </c>
      <c r="AN99" s="41">
        <f t="shared" si="55"/>
        <v>0</v>
      </c>
      <c r="AO99" s="46" t="str">
        <f t="shared" si="40"/>
        <v/>
      </c>
    </row>
    <row r="100" spans="1:41">
      <c r="A100" s="6">
        <v>99</v>
      </c>
      <c r="B100" t="str">
        <f>'一覧表(男子)'!A212</f>
        <v/>
      </c>
      <c r="C100" t="str">
        <f>'一覧表(男子)'!C212</f>
        <v/>
      </c>
      <c r="D100" t="str">
        <f>'一覧表(男子)'!H212</f>
        <v/>
      </c>
      <c r="E100">
        <f>'一覧表(男子)'!J212</f>
        <v>0</v>
      </c>
      <c r="F100" s="12">
        <f>'一覧表(男子)'!J213</f>
        <v>0</v>
      </c>
      <c r="G100">
        <f>'一覧表(男子)'!L212</f>
        <v>0</v>
      </c>
      <c r="H100" s="12">
        <f>'一覧表(男子)'!L213</f>
        <v>0</v>
      </c>
      <c r="I100">
        <f>'一覧表(男子)'!N212</f>
        <v>0</v>
      </c>
      <c r="J100" s="12">
        <f>'一覧表(男子)'!N213</f>
        <v>0</v>
      </c>
      <c r="L100" s="18">
        <f>'一覧表(男子)'!P212</f>
        <v>0</v>
      </c>
      <c r="M100" s="49">
        <f t="shared" si="41"/>
        <v>0</v>
      </c>
      <c r="N100" s="28" t="str">
        <f t="shared" si="28"/>
        <v/>
      </c>
      <c r="O100" s="41">
        <f t="shared" si="42"/>
        <v>0</v>
      </c>
      <c r="P100" s="43" t="str">
        <f t="shared" si="29"/>
        <v/>
      </c>
      <c r="Q100" s="41">
        <f t="shared" si="43"/>
        <v>0</v>
      </c>
      <c r="R100" s="43" t="str">
        <f t="shared" si="30"/>
        <v/>
      </c>
      <c r="S100" s="41">
        <f t="shared" si="44"/>
        <v>0</v>
      </c>
      <c r="T100" s="43" t="str">
        <f t="shared" si="31"/>
        <v/>
      </c>
      <c r="U100" s="41">
        <f t="shared" si="45"/>
        <v>0</v>
      </c>
      <c r="V100" s="43" t="str">
        <f t="shared" si="32"/>
        <v/>
      </c>
      <c r="W100" s="41">
        <f t="shared" si="46"/>
        <v>0</v>
      </c>
      <c r="X100" s="43" t="str">
        <f t="shared" si="33"/>
        <v/>
      </c>
      <c r="Y100" s="41">
        <f t="shared" si="47"/>
        <v>0</v>
      </c>
      <c r="Z100" s="46" t="str">
        <f t="shared" si="48"/>
        <v/>
      </c>
      <c r="AA100" s="18">
        <f>'一覧表(男子)'!R212</f>
        <v>0</v>
      </c>
      <c r="AB100" s="49">
        <f t="shared" si="49"/>
        <v>0</v>
      </c>
      <c r="AC100" s="28" t="str">
        <f t="shared" si="34"/>
        <v/>
      </c>
      <c r="AD100" s="19">
        <f t="shared" si="50"/>
        <v>0</v>
      </c>
      <c r="AE100" s="28" t="str">
        <f t="shared" si="35"/>
        <v/>
      </c>
      <c r="AF100" s="19">
        <f t="shared" si="51"/>
        <v>0</v>
      </c>
      <c r="AG100" s="28" t="str">
        <f t="shared" si="36"/>
        <v/>
      </c>
      <c r="AH100" s="19">
        <f t="shared" si="52"/>
        <v>0</v>
      </c>
      <c r="AI100" s="26" t="str">
        <f t="shared" si="37"/>
        <v/>
      </c>
      <c r="AJ100" s="52">
        <f t="shared" si="53"/>
        <v>0</v>
      </c>
      <c r="AK100" s="43" t="str">
        <f t="shared" si="38"/>
        <v/>
      </c>
      <c r="AL100" s="41">
        <f t="shared" si="54"/>
        <v>0</v>
      </c>
      <c r="AM100" s="43" t="str">
        <f t="shared" si="39"/>
        <v/>
      </c>
      <c r="AN100" s="41">
        <f t="shared" si="55"/>
        <v>0</v>
      </c>
      <c r="AO100" s="46" t="str">
        <f t="shared" si="40"/>
        <v/>
      </c>
    </row>
    <row r="101" spans="1:41" ht="13.5" thickBot="1">
      <c r="A101" s="6">
        <v>100</v>
      </c>
      <c r="B101" t="str">
        <f>'一覧表(男子)'!A214</f>
        <v/>
      </c>
      <c r="C101" t="str">
        <f>'一覧表(男子)'!C214</f>
        <v/>
      </c>
      <c r="D101" t="str">
        <f>'一覧表(男子)'!H214</f>
        <v/>
      </c>
      <c r="E101">
        <f>'一覧表(男子)'!J214</f>
        <v>0</v>
      </c>
      <c r="F101" s="12">
        <f>'一覧表(男子)'!J215</f>
        <v>0</v>
      </c>
      <c r="G101">
        <f>'一覧表(男子)'!L214</f>
        <v>0</v>
      </c>
      <c r="H101" s="12">
        <f>'一覧表(男子)'!L215</f>
        <v>0</v>
      </c>
      <c r="I101">
        <f>'一覧表(男子)'!N214</f>
        <v>0</v>
      </c>
      <c r="J101" s="12">
        <f>'一覧表(男子)'!N215</f>
        <v>0</v>
      </c>
      <c r="L101" s="20">
        <f>'一覧表(男子)'!P214</f>
        <v>0</v>
      </c>
      <c r="M101" s="31">
        <f t="shared" si="41"/>
        <v>0</v>
      </c>
      <c r="N101" s="29" t="str">
        <f t="shared" si="28"/>
        <v/>
      </c>
      <c r="O101" s="44">
        <f t="shared" si="42"/>
        <v>0</v>
      </c>
      <c r="P101" s="45" t="str">
        <f t="shared" si="29"/>
        <v/>
      </c>
      <c r="Q101" s="44">
        <f t="shared" si="43"/>
        <v>0</v>
      </c>
      <c r="R101" s="45" t="str">
        <f t="shared" si="30"/>
        <v/>
      </c>
      <c r="S101" s="44">
        <f t="shared" si="44"/>
        <v>0</v>
      </c>
      <c r="T101" s="45" t="str">
        <f t="shared" si="31"/>
        <v/>
      </c>
      <c r="U101" s="47">
        <f t="shared" si="45"/>
        <v>0</v>
      </c>
      <c r="V101" s="45" t="str">
        <f t="shared" si="32"/>
        <v/>
      </c>
      <c r="W101" s="47">
        <f t="shared" si="46"/>
        <v>0</v>
      </c>
      <c r="X101" s="45" t="str">
        <f t="shared" si="33"/>
        <v/>
      </c>
      <c r="Y101" s="47">
        <f t="shared" si="47"/>
        <v>0</v>
      </c>
      <c r="Z101" s="48" t="str">
        <f t="shared" si="48"/>
        <v/>
      </c>
      <c r="AA101" s="20">
        <f>'一覧表(男子)'!R214</f>
        <v>0</v>
      </c>
      <c r="AB101" s="31">
        <f t="shared" si="49"/>
        <v>0</v>
      </c>
      <c r="AC101" s="29" t="str">
        <f t="shared" si="34"/>
        <v/>
      </c>
      <c r="AD101" s="21">
        <f t="shared" si="50"/>
        <v>0</v>
      </c>
      <c r="AE101" s="29" t="str">
        <f t="shared" si="35"/>
        <v/>
      </c>
      <c r="AF101" s="31">
        <f t="shared" si="51"/>
        <v>0</v>
      </c>
      <c r="AG101" s="29" t="str">
        <f t="shared" si="36"/>
        <v/>
      </c>
      <c r="AH101" s="31">
        <f t="shared" si="52"/>
        <v>0</v>
      </c>
      <c r="AI101" s="30" t="str">
        <f t="shared" si="37"/>
        <v/>
      </c>
      <c r="AJ101" s="44">
        <f t="shared" si="53"/>
        <v>0</v>
      </c>
      <c r="AK101" s="45" t="str">
        <f t="shared" si="38"/>
        <v/>
      </c>
      <c r="AL101" s="47">
        <f t="shared" si="54"/>
        <v>0</v>
      </c>
      <c r="AM101" s="45" t="str">
        <f t="shared" si="39"/>
        <v/>
      </c>
      <c r="AN101" s="47">
        <f t="shared" si="55"/>
        <v>0</v>
      </c>
      <c r="AO101" s="48" t="str">
        <f t="shared" si="40"/>
        <v/>
      </c>
    </row>
  </sheetData>
  <mergeCells count="3">
    <mergeCell ref="I1:J1"/>
    <mergeCell ref="E1:F1"/>
    <mergeCell ref="G1:H1"/>
  </mergeCells>
  <phoneticPr fontId="2"/>
  <pageMargins left="0.7" right="0.7" top="0.75" bottom="0.75" header="0.3" footer="0.3"/>
  <pageSetup paperSize="9" orientation="portrait" r:id="rId1"/>
  <ignoredErrors>
    <ignoredError sqref="N2:AO2"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
  <sheetViews>
    <sheetView workbookViewId="0">
      <selection sqref="A1:B1"/>
    </sheetView>
  </sheetViews>
  <sheetFormatPr defaultRowHeight="13"/>
  <sheetData>
    <row r="1" spans="1:2">
      <c r="A1" s="91" t="s">
        <v>22</v>
      </c>
      <c r="B1" s="91" t="s">
        <v>14</v>
      </c>
    </row>
    <row r="2" spans="1:2">
      <c r="A2" s="91">
        <v>3</v>
      </c>
      <c r="B2" s="91" t="s">
        <v>34</v>
      </c>
    </row>
    <row r="3" spans="1:2">
      <c r="A3" s="91">
        <v>2</v>
      </c>
      <c r="B3" s="91" t="s">
        <v>35</v>
      </c>
    </row>
    <row r="4" spans="1:2">
      <c r="A4" s="91">
        <v>1</v>
      </c>
      <c r="B4" s="91" t="s">
        <v>36</v>
      </c>
    </row>
    <row r="5" spans="1:2">
      <c r="A5" s="91"/>
      <c r="B5" s="91" t="s">
        <v>37</v>
      </c>
    </row>
    <row r="6" spans="1:2">
      <c r="A6" s="91"/>
      <c r="B6" s="91" t="s">
        <v>38</v>
      </c>
    </row>
    <row r="7" spans="1:2">
      <c r="A7" s="91"/>
      <c r="B7" s="91" t="s">
        <v>39</v>
      </c>
    </row>
    <row r="8" spans="1:2">
      <c r="A8" s="91"/>
      <c r="B8" s="91" t="s">
        <v>40</v>
      </c>
    </row>
    <row r="9" spans="1:2">
      <c r="A9" s="91"/>
      <c r="B9" s="91" t="s">
        <v>75</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750"/>
  <sheetViews>
    <sheetView zoomScaleNormal="100" zoomScaleSheetLayoutView="100" workbookViewId="0">
      <selection sqref="A1:B1"/>
    </sheetView>
  </sheetViews>
  <sheetFormatPr defaultColWidth="4.36328125" defaultRowHeight="13"/>
  <cols>
    <col min="1" max="10" width="4.36328125" style="9"/>
    <col min="11" max="12" width="2.6328125" style="9" customWidth="1"/>
    <col min="13" max="22" width="4.36328125" style="9"/>
    <col min="23" max="23" width="2.08984375" style="9" customWidth="1"/>
    <col min="24" max="24" width="4.36328125" style="9"/>
    <col min="25" max="27" width="4.36328125" style="9" hidden="1" customWidth="1"/>
    <col min="28" max="16384" width="4.36328125" style="9"/>
  </cols>
  <sheetData>
    <row r="1" spans="1:27" ht="18" customHeight="1">
      <c r="A1" s="218" t="s">
        <v>18</v>
      </c>
      <c r="B1" s="218"/>
      <c r="C1" s="220">
        <f>VLOOKUP(Y1,'個票データ(男子)'!$A:$J,5,0)</f>
        <v>0</v>
      </c>
      <c r="D1" s="220"/>
      <c r="E1" s="220"/>
      <c r="F1" s="218" t="s">
        <v>19</v>
      </c>
      <c r="G1" s="218"/>
      <c r="H1" s="221">
        <f>VLOOKUP(Y1,'個票データ(男子)'!$A:$J,6,0)</f>
        <v>0</v>
      </c>
      <c r="I1" s="221"/>
      <c r="J1" s="221"/>
      <c r="K1" s="7"/>
      <c r="L1" s="8"/>
      <c r="M1" s="218" t="s">
        <v>13</v>
      </c>
      <c r="N1" s="218"/>
      <c r="O1" s="220">
        <f>VLOOKUP(AA1,'個票データ(男子)'!$A:$J,7,0)</f>
        <v>0</v>
      </c>
      <c r="P1" s="220"/>
      <c r="Q1" s="220"/>
      <c r="R1" s="218" t="s">
        <v>19</v>
      </c>
      <c r="S1" s="218"/>
      <c r="T1" s="221">
        <f>VLOOKUP(AA1,'個票データ(男子)'!$A:$J,8,0)</f>
        <v>0</v>
      </c>
      <c r="U1" s="221"/>
      <c r="V1" s="221"/>
      <c r="W1" s="7"/>
      <c r="Y1" s="9">
        <v>1</v>
      </c>
      <c r="AA1" s="9">
        <v>1</v>
      </c>
    </row>
    <row r="2" spans="1:27">
      <c r="A2" s="218" t="s">
        <v>20</v>
      </c>
      <c r="B2" s="218"/>
      <c r="C2" s="218" t="s">
        <v>21</v>
      </c>
      <c r="D2" s="218"/>
      <c r="E2" s="218"/>
      <c r="F2" s="218" t="s">
        <v>22</v>
      </c>
      <c r="G2" s="218"/>
      <c r="H2" s="218" t="s">
        <v>23</v>
      </c>
      <c r="I2" s="218"/>
      <c r="J2" s="218"/>
      <c r="K2" s="7"/>
      <c r="L2" s="8"/>
      <c r="M2" s="218" t="s">
        <v>20</v>
      </c>
      <c r="N2" s="218"/>
      <c r="O2" s="218" t="s">
        <v>1</v>
      </c>
      <c r="P2" s="218"/>
      <c r="Q2" s="218"/>
      <c r="R2" s="218" t="s">
        <v>22</v>
      </c>
      <c r="S2" s="218"/>
      <c r="T2" s="218" t="s">
        <v>23</v>
      </c>
      <c r="U2" s="218"/>
      <c r="V2" s="218"/>
      <c r="W2" s="7"/>
    </row>
    <row r="3" spans="1:27" ht="22" customHeight="1">
      <c r="A3" s="218" t="str">
        <f>VLOOKUP(Y1,'個票データ(男子)'!$A:$J,2,0)</f>
        <v/>
      </c>
      <c r="B3" s="218"/>
      <c r="C3" s="218" t="str">
        <f>VLOOKUP(Y1,'個票データ(男子)'!$A:$J,3,0)</f>
        <v/>
      </c>
      <c r="D3" s="218"/>
      <c r="E3" s="218"/>
      <c r="F3" s="218" t="str">
        <f>VLOOKUP(Y1,'個票データ(男子)'!$A:$J,4,0)</f>
        <v/>
      </c>
      <c r="G3" s="218"/>
      <c r="H3" s="218">
        <f>'一覧表(男子)'!$C$6</f>
        <v>0</v>
      </c>
      <c r="I3" s="218"/>
      <c r="J3" s="218"/>
      <c r="K3" s="7"/>
      <c r="L3" s="8"/>
      <c r="M3" s="218" t="str">
        <f>VLOOKUP(AA1,'個票データ(男子)'!$A:$J,2,0)</f>
        <v/>
      </c>
      <c r="N3" s="218"/>
      <c r="O3" s="218" t="str">
        <f>VLOOKUP(AA1,'個票データ(男子)'!$A:$J,3,0)</f>
        <v/>
      </c>
      <c r="P3" s="218"/>
      <c r="Q3" s="218"/>
      <c r="R3" s="218" t="str">
        <f>VLOOKUP(AA1,'個票データ(男子)'!$A:$J,4,0)</f>
        <v/>
      </c>
      <c r="S3" s="218"/>
      <c r="T3" s="218">
        <f>'一覧表(男子)'!$C$6</f>
        <v>0</v>
      </c>
      <c r="U3" s="218"/>
      <c r="V3" s="218"/>
      <c r="W3" s="7"/>
    </row>
    <row r="4" spans="1:27" ht="4" customHeight="1">
      <c r="A4" s="10"/>
      <c r="B4" s="10"/>
      <c r="C4" s="10"/>
      <c r="D4" s="10"/>
      <c r="E4" s="10"/>
      <c r="F4" s="10"/>
      <c r="G4" s="10"/>
      <c r="H4" s="10"/>
      <c r="I4" s="10"/>
      <c r="J4" s="10"/>
      <c r="K4" s="11"/>
      <c r="L4" s="10"/>
      <c r="M4" s="10"/>
      <c r="N4" s="10"/>
      <c r="O4" s="10"/>
      <c r="P4" s="10"/>
      <c r="Q4" s="10"/>
      <c r="R4" s="10"/>
      <c r="S4" s="10"/>
      <c r="T4" s="10"/>
      <c r="U4" s="10"/>
      <c r="V4" s="10"/>
      <c r="W4" s="11"/>
    </row>
    <row r="5" spans="1:27" ht="4" customHeight="1">
      <c r="K5" s="7"/>
      <c r="L5" s="8"/>
    </row>
    <row r="6" spans="1:27" ht="18" customHeight="1">
      <c r="A6" s="218" t="s">
        <v>13</v>
      </c>
      <c r="B6" s="218"/>
      <c r="C6" s="220">
        <f>VLOOKUP(Y6,'個票データ(男子)'!$A:$J,9,0)</f>
        <v>0</v>
      </c>
      <c r="D6" s="220"/>
      <c r="E6" s="220"/>
      <c r="F6" s="218" t="s">
        <v>19</v>
      </c>
      <c r="G6" s="218"/>
      <c r="H6" s="221">
        <f>VLOOKUP(Y6,'個票データ(男子)'!$A:$J,10,0)</f>
        <v>0</v>
      </c>
      <c r="I6" s="221"/>
      <c r="J6" s="221"/>
      <c r="K6" s="7"/>
      <c r="L6" s="8"/>
      <c r="M6" s="219" t="s">
        <v>13</v>
      </c>
      <c r="N6" s="219"/>
      <c r="O6" s="222">
        <f>VLOOKUP(AA6,'個票データ(男子)'!$A:$J,5,0)</f>
        <v>0</v>
      </c>
      <c r="P6" s="222"/>
      <c r="Q6" s="222"/>
      <c r="R6" s="219" t="s">
        <v>19</v>
      </c>
      <c r="S6" s="219"/>
      <c r="T6" s="223">
        <f>VLOOKUP(AA6,'個票データ(男子)'!$A:$J,6,0)</f>
        <v>0</v>
      </c>
      <c r="U6" s="223"/>
      <c r="V6" s="223"/>
      <c r="W6" s="7"/>
      <c r="Y6" s="9">
        <v>1</v>
      </c>
      <c r="AA6" s="9">
        <v>2</v>
      </c>
    </row>
    <row r="7" spans="1:27">
      <c r="A7" s="218" t="s">
        <v>20</v>
      </c>
      <c r="B7" s="218"/>
      <c r="C7" s="218" t="s">
        <v>1</v>
      </c>
      <c r="D7" s="218"/>
      <c r="E7" s="218"/>
      <c r="F7" s="218" t="s">
        <v>22</v>
      </c>
      <c r="G7" s="218"/>
      <c r="H7" s="218" t="s">
        <v>23</v>
      </c>
      <c r="I7" s="218"/>
      <c r="J7" s="218"/>
      <c r="K7" s="7"/>
      <c r="L7" s="8"/>
      <c r="M7" s="219" t="s">
        <v>20</v>
      </c>
      <c r="N7" s="219"/>
      <c r="O7" s="219" t="s">
        <v>1</v>
      </c>
      <c r="P7" s="219"/>
      <c r="Q7" s="219"/>
      <c r="R7" s="219" t="s">
        <v>22</v>
      </c>
      <c r="S7" s="219"/>
      <c r="T7" s="219" t="s">
        <v>23</v>
      </c>
      <c r="U7" s="219"/>
      <c r="V7" s="219"/>
      <c r="W7" s="7"/>
    </row>
    <row r="8" spans="1:27" ht="22" customHeight="1">
      <c r="A8" s="218" t="str">
        <f>VLOOKUP(Y6,'個票データ(男子)'!$A:$J,2,0)</f>
        <v/>
      </c>
      <c r="B8" s="218"/>
      <c r="C8" s="218" t="str">
        <f>VLOOKUP(Y6,'個票データ(男子)'!$A:$J,3,0)</f>
        <v/>
      </c>
      <c r="D8" s="218"/>
      <c r="E8" s="218"/>
      <c r="F8" s="218" t="str">
        <f>VLOOKUP(Y6,'個票データ(男子)'!$A:$J,4,0)</f>
        <v/>
      </c>
      <c r="G8" s="218"/>
      <c r="H8" s="218">
        <f>'一覧表(男子)'!$C$6</f>
        <v>0</v>
      </c>
      <c r="I8" s="218"/>
      <c r="J8" s="218"/>
      <c r="K8" s="7"/>
      <c r="L8" s="8"/>
      <c r="M8" s="219" t="str">
        <f>VLOOKUP(AA6,'個票データ(男子)'!$A:$J,2,0)</f>
        <v/>
      </c>
      <c r="N8" s="219"/>
      <c r="O8" s="219" t="str">
        <f>VLOOKUP(AA6,'個票データ(男子)'!$A:$J,3,0)</f>
        <v/>
      </c>
      <c r="P8" s="219"/>
      <c r="Q8" s="219"/>
      <c r="R8" s="219" t="str">
        <f>VLOOKUP(AA6,'個票データ(男子)'!$A:$J,4,0)</f>
        <v/>
      </c>
      <c r="S8" s="219"/>
      <c r="T8" s="219">
        <f>'一覧表(男子)'!$C$6</f>
        <v>0</v>
      </c>
      <c r="U8" s="219"/>
      <c r="V8" s="219"/>
      <c r="W8" s="7"/>
    </row>
    <row r="9" spans="1:27" ht="4" customHeight="1">
      <c r="A9" s="10"/>
      <c r="B9" s="10"/>
      <c r="C9" s="10"/>
      <c r="D9" s="10"/>
      <c r="E9" s="10"/>
      <c r="F9" s="10"/>
      <c r="G9" s="10"/>
      <c r="H9" s="10"/>
      <c r="I9" s="10"/>
      <c r="J9" s="10"/>
      <c r="K9" s="11"/>
      <c r="L9" s="10"/>
      <c r="M9" s="10"/>
      <c r="N9" s="10"/>
      <c r="O9" s="10"/>
      <c r="P9" s="10"/>
      <c r="Q9" s="10"/>
      <c r="R9" s="10"/>
      <c r="S9" s="10"/>
      <c r="T9" s="10"/>
      <c r="U9" s="10"/>
      <c r="V9" s="10"/>
      <c r="W9" s="11"/>
    </row>
    <row r="10" spans="1:27" ht="4" customHeight="1">
      <c r="K10" s="7"/>
      <c r="L10" s="8"/>
    </row>
    <row r="11" spans="1:27" ht="18" customHeight="1">
      <c r="A11" s="218" t="s">
        <v>13</v>
      </c>
      <c r="B11" s="218"/>
      <c r="C11" s="220">
        <f>VLOOKUP(Y11,'個票データ(男子)'!$A:$J,7,0)</f>
        <v>0</v>
      </c>
      <c r="D11" s="220"/>
      <c r="E11" s="220"/>
      <c r="F11" s="218" t="s">
        <v>19</v>
      </c>
      <c r="G11" s="218"/>
      <c r="H11" s="221">
        <f>VLOOKUP(Y11,'個票データ(男子)'!$A:$J,8,0)</f>
        <v>0</v>
      </c>
      <c r="I11" s="221"/>
      <c r="J11" s="221"/>
      <c r="K11" s="7"/>
      <c r="L11" s="8"/>
      <c r="M11" s="219" t="s">
        <v>13</v>
      </c>
      <c r="N11" s="219"/>
      <c r="O11" s="222">
        <f>VLOOKUP(AA11,'個票データ(男子)'!$A:$J,9,0)</f>
        <v>0</v>
      </c>
      <c r="P11" s="222"/>
      <c r="Q11" s="222"/>
      <c r="R11" s="219" t="s">
        <v>19</v>
      </c>
      <c r="S11" s="219"/>
      <c r="T11" s="223">
        <f>VLOOKUP(AA11,'個票データ(男子)'!$A:$J,10,0)</f>
        <v>0</v>
      </c>
      <c r="U11" s="223"/>
      <c r="V11" s="223"/>
      <c r="W11" s="7"/>
      <c r="Y11" s="9">
        <v>2</v>
      </c>
      <c r="AA11" s="9">
        <v>2</v>
      </c>
    </row>
    <row r="12" spans="1:27">
      <c r="A12" s="218" t="s">
        <v>20</v>
      </c>
      <c r="B12" s="218"/>
      <c r="C12" s="218" t="s">
        <v>1</v>
      </c>
      <c r="D12" s="218"/>
      <c r="E12" s="218"/>
      <c r="F12" s="218" t="s">
        <v>22</v>
      </c>
      <c r="G12" s="218"/>
      <c r="H12" s="218" t="s">
        <v>23</v>
      </c>
      <c r="I12" s="218"/>
      <c r="J12" s="218"/>
      <c r="K12" s="7"/>
      <c r="L12" s="8"/>
      <c r="M12" s="219" t="s">
        <v>20</v>
      </c>
      <c r="N12" s="219"/>
      <c r="O12" s="219" t="s">
        <v>1</v>
      </c>
      <c r="P12" s="219"/>
      <c r="Q12" s="219"/>
      <c r="R12" s="219" t="s">
        <v>22</v>
      </c>
      <c r="S12" s="219"/>
      <c r="T12" s="219" t="s">
        <v>23</v>
      </c>
      <c r="U12" s="219"/>
      <c r="V12" s="219"/>
      <c r="W12" s="7"/>
    </row>
    <row r="13" spans="1:27" ht="22" customHeight="1">
      <c r="A13" s="218" t="str">
        <f>VLOOKUP(Y11,'個票データ(男子)'!$A:$J,2,0)</f>
        <v/>
      </c>
      <c r="B13" s="218"/>
      <c r="C13" s="218" t="str">
        <f>VLOOKUP(Y11,'個票データ(男子)'!$A:$J,3,0)</f>
        <v/>
      </c>
      <c r="D13" s="218"/>
      <c r="E13" s="218"/>
      <c r="F13" s="218" t="str">
        <f>VLOOKUP(Y11,'個票データ(男子)'!$A:$J,4,0)</f>
        <v/>
      </c>
      <c r="G13" s="218"/>
      <c r="H13" s="218">
        <f>'一覧表(男子)'!$C$6</f>
        <v>0</v>
      </c>
      <c r="I13" s="218"/>
      <c r="J13" s="218"/>
      <c r="K13" s="7"/>
      <c r="L13" s="8"/>
      <c r="M13" s="219" t="str">
        <f>VLOOKUP(AA11,'個票データ(男子)'!$A:$J,2,0)</f>
        <v/>
      </c>
      <c r="N13" s="219"/>
      <c r="O13" s="219" t="str">
        <f>VLOOKUP(AA11,'個票データ(男子)'!$A:$J,3,0)</f>
        <v/>
      </c>
      <c r="P13" s="219"/>
      <c r="Q13" s="219"/>
      <c r="R13" s="219" t="str">
        <f>VLOOKUP(AA11,'個票データ(男子)'!$A:$J,4,0)</f>
        <v/>
      </c>
      <c r="S13" s="219"/>
      <c r="T13" s="219">
        <f>'一覧表(男子)'!$C$6</f>
        <v>0</v>
      </c>
      <c r="U13" s="219"/>
      <c r="V13" s="219"/>
      <c r="W13" s="7"/>
    </row>
    <row r="14" spans="1:27" ht="4" customHeight="1">
      <c r="A14" s="10"/>
      <c r="B14" s="10"/>
      <c r="C14" s="10"/>
      <c r="D14" s="10"/>
      <c r="E14" s="10"/>
      <c r="F14" s="10"/>
      <c r="G14" s="10"/>
      <c r="H14" s="10"/>
      <c r="I14" s="10"/>
      <c r="J14" s="10"/>
      <c r="K14" s="11"/>
      <c r="L14" s="10"/>
      <c r="M14" s="10"/>
      <c r="N14" s="10"/>
      <c r="O14" s="10"/>
      <c r="P14" s="10"/>
      <c r="Q14" s="10"/>
      <c r="R14" s="10"/>
      <c r="S14" s="10"/>
      <c r="T14" s="10"/>
      <c r="U14" s="10"/>
      <c r="V14" s="10"/>
      <c r="W14" s="11"/>
    </row>
    <row r="15" spans="1:27" ht="4" customHeight="1">
      <c r="K15" s="7"/>
      <c r="L15" s="8"/>
    </row>
    <row r="16" spans="1:27" ht="18" customHeight="1">
      <c r="A16" s="218" t="s">
        <v>13</v>
      </c>
      <c r="B16" s="218"/>
      <c r="C16" s="220">
        <f>VLOOKUP(Y16,'個票データ(男子)'!$A:$J,5,0)</f>
        <v>0</v>
      </c>
      <c r="D16" s="220"/>
      <c r="E16" s="220"/>
      <c r="F16" s="218" t="s">
        <v>19</v>
      </c>
      <c r="G16" s="218"/>
      <c r="H16" s="221">
        <f>VLOOKUP(Y16,'個票データ(男子)'!$A:$J,6,0)</f>
        <v>0</v>
      </c>
      <c r="I16" s="221"/>
      <c r="J16" s="221"/>
      <c r="K16" s="7"/>
      <c r="L16" s="8"/>
      <c r="M16" s="218" t="s">
        <v>13</v>
      </c>
      <c r="N16" s="218"/>
      <c r="O16" s="220">
        <f>VLOOKUP(AA16,'個票データ(男子)'!$A:$J,7,0)</f>
        <v>0</v>
      </c>
      <c r="P16" s="220"/>
      <c r="Q16" s="220"/>
      <c r="R16" s="218" t="s">
        <v>19</v>
      </c>
      <c r="S16" s="218"/>
      <c r="T16" s="221">
        <f>VLOOKUP(AA16,'個票データ(男子)'!$A:$J,8,0)</f>
        <v>0</v>
      </c>
      <c r="U16" s="221"/>
      <c r="V16" s="221"/>
      <c r="W16" s="7"/>
      <c r="Y16" s="9">
        <v>3</v>
      </c>
      <c r="AA16" s="9">
        <v>3</v>
      </c>
    </row>
    <row r="17" spans="1:27">
      <c r="A17" s="218" t="s">
        <v>20</v>
      </c>
      <c r="B17" s="218"/>
      <c r="C17" s="218" t="s">
        <v>1</v>
      </c>
      <c r="D17" s="218"/>
      <c r="E17" s="218"/>
      <c r="F17" s="218" t="s">
        <v>22</v>
      </c>
      <c r="G17" s="218"/>
      <c r="H17" s="218" t="s">
        <v>23</v>
      </c>
      <c r="I17" s="218"/>
      <c r="J17" s="218"/>
      <c r="K17" s="7"/>
      <c r="L17" s="8"/>
      <c r="M17" s="218" t="s">
        <v>20</v>
      </c>
      <c r="N17" s="218"/>
      <c r="O17" s="218" t="s">
        <v>1</v>
      </c>
      <c r="P17" s="218"/>
      <c r="Q17" s="218"/>
      <c r="R17" s="218" t="s">
        <v>22</v>
      </c>
      <c r="S17" s="218"/>
      <c r="T17" s="218" t="s">
        <v>23</v>
      </c>
      <c r="U17" s="218"/>
      <c r="V17" s="218"/>
      <c r="W17" s="7"/>
    </row>
    <row r="18" spans="1:27" ht="22" customHeight="1">
      <c r="A18" s="218" t="str">
        <f>VLOOKUP(Y16,'個票データ(男子)'!$A:$J,2,0)</f>
        <v/>
      </c>
      <c r="B18" s="218"/>
      <c r="C18" s="218" t="str">
        <f>VLOOKUP(Y16,'個票データ(男子)'!$A:$J,3,0)</f>
        <v/>
      </c>
      <c r="D18" s="218"/>
      <c r="E18" s="218"/>
      <c r="F18" s="218" t="str">
        <f>VLOOKUP(Y16,'個票データ(男子)'!$A:$J,4,0)</f>
        <v/>
      </c>
      <c r="G18" s="218"/>
      <c r="H18" s="218">
        <f>'一覧表(男子)'!$C$6</f>
        <v>0</v>
      </c>
      <c r="I18" s="218"/>
      <c r="J18" s="218"/>
      <c r="K18" s="7"/>
      <c r="L18" s="8"/>
      <c r="M18" s="218" t="str">
        <f>VLOOKUP(AA16,'個票データ(男子)'!$A:$J,2,0)</f>
        <v/>
      </c>
      <c r="N18" s="218"/>
      <c r="O18" s="218" t="str">
        <f>VLOOKUP(AA16,'個票データ(男子)'!$A:$J,3,0)</f>
        <v/>
      </c>
      <c r="P18" s="218"/>
      <c r="Q18" s="218"/>
      <c r="R18" s="218" t="str">
        <f>VLOOKUP(AA16,'個票データ(男子)'!$A:$J,4,0)</f>
        <v/>
      </c>
      <c r="S18" s="218"/>
      <c r="T18" s="218">
        <f>'一覧表(男子)'!$C$6</f>
        <v>0</v>
      </c>
      <c r="U18" s="218"/>
      <c r="V18" s="218"/>
      <c r="W18" s="7"/>
    </row>
    <row r="19" spans="1:27" ht="4" customHeight="1">
      <c r="A19" s="10"/>
      <c r="B19" s="10"/>
      <c r="C19" s="10"/>
      <c r="D19" s="10"/>
      <c r="E19" s="10"/>
      <c r="F19" s="10"/>
      <c r="G19" s="10"/>
      <c r="H19" s="10"/>
      <c r="I19" s="10"/>
      <c r="J19" s="10"/>
      <c r="K19" s="11"/>
      <c r="L19" s="10"/>
      <c r="M19" s="10"/>
      <c r="N19" s="10"/>
      <c r="O19" s="10"/>
      <c r="P19" s="10"/>
      <c r="Q19" s="10"/>
      <c r="R19" s="10"/>
      <c r="S19" s="10"/>
      <c r="T19" s="10"/>
      <c r="U19" s="10"/>
      <c r="V19" s="10"/>
      <c r="W19" s="11"/>
    </row>
    <row r="20" spans="1:27" ht="4" customHeight="1">
      <c r="K20" s="7"/>
      <c r="L20" s="8"/>
    </row>
    <row r="21" spans="1:27" ht="18" customHeight="1">
      <c r="A21" s="218" t="s">
        <v>13</v>
      </c>
      <c r="B21" s="218"/>
      <c r="C21" s="220">
        <f>VLOOKUP(Y21,'個票データ(男子)'!$A:$J,9,0)</f>
        <v>0</v>
      </c>
      <c r="D21" s="220"/>
      <c r="E21" s="220"/>
      <c r="F21" s="218" t="s">
        <v>19</v>
      </c>
      <c r="G21" s="218"/>
      <c r="H21" s="221">
        <f>VLOOKUP(Y21,'個票データ(男子)'!$A:$J,10,0)</f>
        <v>0</v>
      </c>
      <c r="I21" s="221"/>
      <c r="J21" s="221"/>
      <c r="K21" s="7"/>
      <c r="L21" s="8"/>
      <c r="M21" s="219" t="s">
        <v>13</v>
      </c>
      <c r="N21" s="219"/>
      <c r="O21" s="222">
        <f>VLOOKUP(AA21,'個票データ(男子)'!$A:$J,5,0)</f>
        <v>0</v>
      </c>
      <c r="P21" s="222"/>
      <c r="Q21" s="222"/>
      <c r="R21" s="219" t="s">
        <v>19</v>
      </c>
      <c r="S21" s="219"/>
      <c r="T21" s="223">
        <f>VLOOKUP(AA21,'個票データ(男子)'!$A:$J,6,0)</f>
        <v>0</v>
      </c>
      <c r="U21" s="223"/>
      <c r="V21" s="223"/>
      <c r="W21" s="7"/>
      <c r="Y21" s="9">
        <v>3</v>
      </c>
      <c r="AA21" s="9">
        <v>4</v>
      </c>
    </row>
    <row r="22" spans="1:27">
      <c r="A22" s="218" t="s">
        <v>20</v>
      </c>
      <c r="B22" s="218"/>
      <c r="C22" s="218" t="s">
        <v>1</v>
      </c>
      <c r="D22" s="218"/>
      <c r="E22" s="218"/>
      <c r="F22" s="218" t="s">
        <v>22</v>
      </c>
      <c r="G22" s="218"/>
      <c r="H22" s="218" t="s">
        <v>23</v>
      </c>
      <c r="I22" s="218"/>
      <c r="J22" s="218"/>
      <c r="K22" s="7"/>
      <c r="L22" s="8"/>
      <c r="M22" s="219" t="s">
        <v>20</v>
      </c>
      <c r="N22" s="219"/>
      <c r="O22" s="219" t="s">
        <v>1</v>
      </c>
      <c r="P22" s="219"/>
      <c r="Q22" s="219"/>
      <c r="R22" s="219" t="s">
        <v>22</v>
      </c>
      <c r="S22" s="219"/>
      <c r="T22" s="219" t="s">
        <v>23</v>
      </c>
      <c r="U22" s="219"/>
      <c r="V22" s="219"/>
      <c r="W22" s="7"/>
    </row>
    <row r="23" spans="1:27" ht="22" customHeight="1">
      <c r="A23" s="218" t="str">
        <f>VLOOKUP(Y21,'個票データ(男子)'!$A:$J,2,0)</f>
        <v/>
      </c>
      <c r="B23" s="218"/>
      <c r="C23" s="218" t="str">
        <f>VLOOKUP(Y21,'個票データ(男子)'!$A:$J,3,0)</f>
        <v/>
      </c>
      <c r="D23" s="218"/>
      <c r="E23" s="218"/>
      <c r="F23" s="218" t="str">
        <f>VLOOKUP(Y21,'個票データ(男子)'!$A:$J,4,0)</f>
        <v/>
      </c>
      <c r="G23" s="218"/>
      <c r="H23" s="218">
        <f>'一覧表(男子)'!$C$6</f>
        <v>0</v>
      </c>
      <c r="I23" s="218"/>
      <c r="J23" s="218"/>
      <c r="K23" s="7"/>
      <c r="L23" s="8"/>
      <c r="M23" s="219" t="str">
        <f>VLOOKUP(AA21,'個票データ(男子)'!$A:$J,2,0)</f>
        <v/>
      </c>
      <c r="N23" s="219"/>
      <c r="O23" s="219" t="str">
        <f>VLOOKUP(AA21,'個票データ(男子)'!$A:$J,3,0)</f>
        <v/>
      </c>
      <c r="P23" s="219"/>
      <c r="Q23" s="219"/>
      <c r="R23" s="219" t="str">
        <f>VLOOKUP(AA21,'個票データ(男子)'!$A:$J,4,0)</f>
        <v/>
      </c>
      <c r="S23" s="219"/>
      <c r="T23" s="219">
        <f>'一覧表(男子)'!$C$6</f>
        <v>0</v>
      </c>
      <c r="U23" s="219"/>
      <c r="V23" s="219"/>
      <c r="W23" s="7"/>
    </row>
    <row r="24" spans="1:27" ht="4" customHeight="1">
      <c r="A24" s="10"/>
      <c r="B24" s="10"/>
      <c r="C24" s="10"/>
      <c r="D24" s="10"/>
      <c r="E24" s="10"/>
      <c r="F24" s="10"/>
      <c r="G24" s="10"/>
      <c r="H24" s="10"/>
      <c r="I24" s="10"/>
      <c r="J24" s="10"/>
      <c r="K24" s="11"/>
      <c r="L24" s="10"/>
      <c r="M24" s="10"/>
      <c r="N24" s="10"/>
      <c r="O24" s="10"/>
      <c r="P24" s="10"/>
      <c r="Q24" s="10"/>
      <c r="R24" s="10"/>
      <c r="S24" s="10"/>
      <c r="T24" s="10"/>
      <c r="U24" s="10"/>
      <c r="V24" s="10"/>
      <c r="W24" s="11"/>
    </row>
    <row r="25" spans="1:27" ht="4" customHeight="1">
      <c r="K25" s="7"/>
      <c r="L25" s="8"/>
    </row>
    <row r="26" spans="1:27" ht="18" customHeight="1">
      <c r="A26" s="218" t="s">
        <v>13</v>
      </c>
      <c r="B26" s="218"/>
      <c r="C26" s="220">
        <f>VLOOKUP(Y26,'個票データ(男子)'!$A:$J,7,0)</f>
        <v>0</v>
      </c>
      <c r="D26" s="220"/>
      <c r="E26" s="220"/>
      <c r="F26" s="218" t="s">
        <v>19</v>
      </c>
      <c r="G26" s="218"/>
      <c r="H26" s="221">
        <f>VLOOKUP(Y26,'個票データ(男子)'!$A:$J,8,0)</f>
        <v>0</v>
      </c>
      <c r="I26" s="221"/>
      <c r="J26" s="221"/>
      <c r="K26" s="7"/>
      <c r="L26" s="8"/>
      <c r="M26" s="219" t="s">
        <v>13</v>
      </c>
      <c r="N26" s="219"/>
      <c r="O26" s="222">
        <f>VLOOKUP(AA26,'個票データ(男子)'!$A:$J,9,0)</f>
        <v>0</v>
      </c>
      <c r="P26" s="222"/>
      <c r="Q26" s="222"/>
      <c r="R26" s="219" t="s">
        <v>19</v>
      </c>
      <c r="S26" s="219"/>
      <c r="T26" s="223">
        <f>VLOOKUP(AA26,'個票データ(男子)'!$A:$J,10,0)</f>
        <v>0</v>
      </c>
      <c r="U26" s="223"/>
      <c r="V26" s="223"/>
      <c r="W26" s="7"/>
      <c r="Y26" s="9">
        <v>4</v>
      </c>
      <c r="AA26" s="9">
        <v>4</v>
      </c>
    </row>
    <row r="27" spans="1:27">
      <c r="A27" s="218" t="s">
        <v>20</v>
      </c>
      <c r="B27" s="218"/>
      <c r="C27" s="218" t="s">
        <v>1</v>
      </c>
      <c r="D27" s="218"/>
      <c r="E27" s="218"/>
      <c r="F27" s="218" t="s">
        <v>22</v>
      </c>
      <c r="G27" s="218"/>
      <c r="H27" s="218" t="s">
        <v>23</v>
      </c>
      <c r="I27" s="218"/>
      <c r="J27" s="218"/>
      <c r="K27" s="7"/>
      <c r="L27" s="8"/>
      <c r="M27" s="219" t="s">
        <v>20</v>
      </c>
      <c r="N27" s="219"/>
      <c r="O27" s="219" t="s">
        <v>1</v>
      </c>
      <c r="P27" s="219"/>
      <c r="Q27" s="219"/>
      <c r="R27" s="219" t="s">
        <v>22</v>
      </c>
      <c r="S27" s="219"/>
      <c r="T27" s="219" t="s">
        <v>23</v>
      </c>
      <c r="U27" s="219"/>
      <c r="V27" s="219"/>
      <c r="W27" s="7"/>
    </row>
    <row r="28" spans="1:27" ht="22" customHeight="1">
      <c r="A28" s="218" t="str">
        <f>VLOOKUP(Y26,'個票データ(男子)'!$A:$J,2,0)</f>
        <v/>
      </c>
      <c r="B28" s="218"/>
      <c r="C28" s="218" t="str">
        <f>VLOOKUP(Y26,'個票データ(男子)'!$A:$J,3,0)</f>
        <v/>
      </c>
      <c r="D28" s="218"/>
      <c r="E28" s="218"/>
      <c r="F28" s="218" t="str">
        <f>VLOOKUP(Y26,'個票データ(男子)'!$A:$J,4,0)</f>
        <v/>
      </c>
      <c r="G28" s="218"/>
      <c r="H28" s="218">
        <f>'一覧表(男子)'!$C$6</f>
        <v>0</v>
      </c>
      <c r="I28" s="218"/>
      <c r="J28" s="218"/>
      <c r="K28" s="7"/>
      <c r="L28" s="8"/>
      <c r="M28" s="219" t="str">
        <f>VLOOKUP(AA26,'個票データ(男子)'!$A:$J,2,0)</f>
        <v/>
      </c>
      <c r="N28" s="219"/>
      <c r="O28" s="219" t="str">
        <f>VLOOKUP(AA26,'個票データ(男子)'!$A:$J,3,0)</f>
        <v/>
      </c>
      <c r="P28" s="219"/>
      <c r="Q28" s="219"/>
      <c r="R28" s="219" t="str">
        <f>VLOOKUP(AA26,'個票データ(男子)'!$A:$J,4,0)</f>
        <v/>
      </c>
      <c r="S28" s="219"/>
      <c r="T28" s="219">
        <f>'一覧表(男子)'!$C$6</f>
        <v>0</v>
      </c>
      <c r="U28" s="219"/>
      <c r="V28" s="219"/>
      <c r="W28" s="7"/>
    </row>
    <row r="29" spans="1:27" ht="4" customHeight="1">
      <c r="A29" s="10"/>
      <c r="B29" s="10"/>
      <c r="C29" s="10"/>
      <c r="D29" s="10"/>
      <c r="E29" s="10"/>
      <c r="F29" s="10"/>
      <c r="G29" s="10"/>
      <c r="H29" s="10"/>
      <c r="I29" s="10"/>
      <c r="J29" s="10"/>
      <c r="K29" s="11"/>
      <c r="L29" s="10"/>
      <c r="M29" s="10"/>
      <c r="N29" s="10"/>
      <c r="O29" s="10"/>
      <c r="P29" s="10"/>
      <c r="Q29" s="10"/>
      <c r="R29" s="10"/>
      <c r="S29" s="10"/>
      <c r="T29" s="10"/>
      <c r="U29" s="10"/>
      <c r="V29" s="10"/>
      <c r="W29" s="11"/>
    </row>
    <row r="30" spans="1:27" ht="4" customHeight="1">
      <c r="K30" s="7"/>
      <c r="L30" s="8"/>
    </row>
    <row r="31" spans="1:27" ht="18" customHeight="1">
      <c r="A31" s="218" t="s">
        <v>13</v>
      </c>
      <c r="B31" s="218"/>
      <c r="C31" s="220">
        <f>VLOOKUP(Y31,'個票データ(男子)'!$A:$J,5,0)</f>
        <v>0</v>
      </c>
      <c r="D31" s="220"/>
      <c r="E31" s="220"/>
      <c r="F31" s="218" t="s">
        <v>19</v>
      </c>
      <c r="G31" s="218"/>
      <c r="H31" s="221">
        <f>VLOOKUP(Y31,'個票データ(男子)'!$A:$J,6,0)</f>
        <v>0</v>
      </c>
      <c r="I31" s="221"/>
      <c r="J31" s="221"/>
      <c r="K31" s="7"/>
      <c r="L31" s="8"/>
      <c r="M31" s="218" t="s">
        <v>13</v>
      </c>
      <c r="N31" s="218"/>
      <c r="O31" s="220">
        <f>VLOOKUP(AA31,'個票データ(男子)'!$A:$J,7,0)</f>
        <v>0</v>
      </c>
      <c r="P31" s="220"/>
      <c r="Q31" s="220"/>
      <c r="R31" s="218" t="s">
        <v>19</v>
      </c>
      <c r="S31" s="218"/>
      <c r="T31" s="221">
        <f>VLOOKUP(AA31,'個票データ(男子)'!$A:$J,8,0)</f>
        <v>0</v>
      </c>
      <c r="U31" s="221"/>
      <c r="V31" s="221"/>
      <c r="W31" s="7"/>
      <c r="Y31" s="9">
        <v>5</v>
      </c>
      <c r="AA31" s="9">
        <v>5</v>
      </c>
    </row>
    <row r="32" spans="1:27">
      <c r="A32" s="218" t="s">
        <v>20</v>
      </c>
      <c r="B32" s="218"/>
      <c r="C32" s="218" t="s">
        <v>1</v>
      </c>
      <c r="D32" s="218"/>
      <c r="E32" s="218"/>
      <c r="F32" s="218" t="s">
        <v>22</v>
      </c>
      <c r="G32" s="218"/>
      <c r="H32" s="218" t="s">
        <v>23</v>
      </c>
      <c r="I32" s="218"/>
      <c r="J32" s="218"/>
      <c r="K32" s="7"/>
      <c r="L32" s="8"/>
      <c r="M32" s="218" t="s">
        <v>20</v>
      </c>
      <c r="N32" s="218"/>
      <c r="O32" s="218" t="s">
        <v>1</v>
      </c>
      <c r="P32" s="218"/>
      <c r="Q32" s="218"/>
      <c r="R32" s="218" t="s">
        <v>22</v>
      </c>
      <c r="S32" s="218"/>
      <c r="T32" s="218" t="s">
        <v>23</v>
      </c>
      <c r="U32" s="218"/>
      <c r="V32" s="218"/>
      <c r="W32" s="7"/>
    </row>
    <row r="33" spans="1:27" ht="22" customHeight="1">
      <c r="A33" s="218" t="str">
        <f>VLOOKUP(Y31,'個票データ(男子)'!$A:$J,2,0)</f>
        <v/>
      </c>
      <c r="B33" s="218"/>
      <c r="C33" s="218" t="str">
        <f>VLOOKUP(Y31,'個票データ(男子)'!$A:$J,3,0)</f>
        <v/>
      </c>
      <c r="D33" s="218"/>
      <c r="E33" s="218"/>
      <c r="F33" s="218" t="str">
        <f>VLOOKUP(Y31,'個票データ(男子)'!$A:$J,4,0)</f>
        <v/>
      </c>
      <c r="G33" s="218"/>
      <c r="H33" s="218">
        <f>'一覧表(男子)'!$C$6</f>
        <v>0</v>
      </c>
      <c r="I33" s="218"/>
      <c r="J33" s="218"/>
      <c r="K33" s="7"/>
      <c r="L33" s="8"/>
      <c r="M33" s="218" t="str">
        <f>VLOOKUP(AA31,'個票データ(男子)'!$A:$J,2,0)</f>
        <v/>
      </c>
      <c r="N33" s="218"/>
      <c r="O33" s="218" t="str">
        <f>VLOOKUP(AA31,'個票データ(男子)'!$A:$J,3,0)</f>
        <v/>
      </c>
      <c r="P33" s="218"/>
      <c r="Q33" s="218"/>
      <c r="R33" s="218" t="str">
        <f>VLOOKUP(AA31,'個票データ(男子)'!$A:$J,4,0)</f>
        <v/>
      </c>
      <c r="S33" s="218"/>
      <c r="T33" s="218">
        <f>'一覧表(男子)'!$C$6</f>
        <v>0</v>
      </c>
      <c r="U33" s="218"/>
      <c r="V33" s="218"/>
      <c r="W33" s="7"/>
    </row>
    <row r="34" spans="1:27" ht="4" customHeight="1">
      <c r="A34" s="10"/>
      <c r="B34" s="10"/>
      <c r="C34" s="10"/>
      <c r="D34" s="10"/>
      <c r="E34" s="10"/>
      <c r="F34" s="10"/>
      <c r="G34" s="10"/>
      <c r="H34" s="10"/>
      <c r="I34" s="10"/>
      <c r="J34" s="10"/>
      <c r="K34" s="11"/>
      <c r="L34" s="10"/>
      <c r="M34" s="10"/>
      <c r="N34" s="10"/>
      <c r="O34" s="10"/>
      <c r="P34" s="10"/>
      <c r="Q34" s="10"/>
      <c r="R34" s="10"/>
      <c r="S34" s="10"/>
      <c r="T34" s="10"/>
      <c r="U34" s="10"/>
      <c r="V34" s="10"/>
      <c r="W34" s="11"/>
    </row>
    <row r="35" spans="1:27" ht="4" customHeight="1">
      <c r="K35" s="7"/>
      <c r="L35" s="8"/>
    </row>
    <row r="36" spans="1:27" ht="18" customHeight="1">
      <c r="A36" s="218" t="s">
        <v>13</v>
      </c>
      <c r="B36" s="218"/>
      <c r="C36" s="220">
        <f>VLOOKUP(Y36,'個票データ(男子)'!$A:$J,9,0)</f>
        <v>0</v>
      </c>
      <c r="D36" s="220"/>
      <c r="E36" s="220"/>
      <c r="F36" s="218" t="s">
        <v>19</v>
      </c>
      <c r="G36" s="218"/>
      <c r="H36" s="221">
        <f>VLOOKUP(Y36,'個票データ(男子)'!$A:$J,10,0)</f>
        <v>0</v>
      </c>
      <c r="I36" s="221"/>
      <c r="J36" s="221"/>
      <c r="K36" s="7"/>
      <c r="L36" s="8"/>
      <c r="M36" s="219" t="s">
        <v>13</v>
      </c>
      <c r="N36" s="219"/>
      <c r="O36" s="222">
        <f>VLOOKUP(AA36,'個票データ(男子)'!$A:$J,5,0)</f>
        <v>0</v>
      </c>
      <c r="P36" s="222"/>
      <c r="Q36" s="222"/>
      <c r="R36" s="219" t="s">
        <v>19</v>
      </c>
      <c r="S36" s="219"/>
      <c r="T36" s="223">
        <f>VLOOKUP(AA36,'個票データ(男子)'!$A:$J,6,0)</f>
        <v>0</v>
      </c>
      <c r="U36" s="223"/>
      <c r="V36" s="223"/>
      <c r="W36" s="7"/>
      <c r="Y36" s="9">
        <v>5</v>
      </c>
      <c r="AA36" s="9">
        <v>6</v>
      </c>
    </row>
    <row r="37" spans="1:27">
      <c r="A37" s="218" t="s">
        <v>20</v>
      </c>
      <c r="B37" s="218"/>
      <c r="C37" s="218" t="s">
        <v>1</v>
      </c>
      <c r="D37" s="218"/>
      <c r="E37" s="218"/>
      <c r="F37" s="218" t="s">
        <v>22</v>
      </c>
      <c r="G37" s="218"/>
      <c r="H37" s="218" t="s">
        <v>23</v>
      </c>
      <c r="I37" s="218"/>
      <c r="J37" s="218"/>
      <c r="K37" s="7"/>
      <c r="L37" s="8"/>
      <c r="M37" s="219" t="s">
        <v>20</v>
      </c>
      <c r="N37" s="219"/>
      <c r="O37" s="219" t="s">
        <v>1</v>
      </c>
      <c r="P37" s="219"/>
      <c r="Q37" s="219"/>
      <c r="R37" s="219" t="s">
        <v>22</v>
      </c>
      <c r="S37" s="219"/>
      <c r="T37" s="219" t="s">
        <v>23</v>
      </c>
      <c r="U37" s="219"/>
      <c r="V37" s="219"/>
      <c r="W37" s="7"/>
    </row>
    <row r="38" spans="1:27" ht="22" customHeight="1">
      <c r="A38" s="218" t="str">
        <f>VLOOKUP(Y36,'個票データ(男子)'!$A:$J,2,0)</f>
        <v/>
      </c>
      <c r="B38" s="218"/>
      <c r="C38" s="218" t="str">
        <f>VLOOKUP(Y36,'個票データ(男子)'!$A:$J,3,0)</f>
        <v/>
      </c>
      <c r="D38" s="218"/>
      <c r="E38" s="218"/>
      <c r="F38" s="218" t="str">
        <f>VLOOKUP(Y36,'個票データ(男子)'!$A:$J,4,0)</f>
        <v/>
      </c>
      <c r="G38" s="218"/>
      <c r="H38" s="218">
        <f>'一覧表(男子)'!$C$6</f>
        <v>0</v>
      </c>
      <c r="I38" s="218"/>
      <c r="J38" s="218"/>
      <c r="K38" s="7"/>
      <c r="L38" s="8"/>
      <c r="M38" s="219" t="str">
        <f>VLOOKUP(AA36,'個票データ(男子)'!$A:$J,2,0)</f>
        <v/>
      </c>
      <c r="N38" s="219"/>
      <c r="O38" s="219" t="str">
        <f>VLOOKUP(AA36,'個票データ(男子)'!$A:$J,3,0)</f>
        <v/>
      </c>
      <c r="P38" s="219"/>
      <c r="Q38" s="219"/>
      <c r="R38" s="219" t="str">
        <f>VLOOKUP(AA36,'個票データ(男子)'!$A:$J,4,0)</f>
        <v/>
      </c>
      <c r="S38" s="219"/>
      <c r="T38" s="219">
        <f>'一覧表(男子)'!$C$6</f>
        <v>0</v>
      </c>
      <c r="U38" s="219"/>
      <c r="V38" s="219"/>
      <c r="W38" s="7"/>
    </row>
    <row r="39" spans="1:27" ht="4" customHeight="1">
      <c r="A39" s="10"/>
      <c r="B39" s="10"/>
      <c r="C39" s="10"/>
      <c r="D39" s="10"/>
      <c r="E39" s="10"/>
      <c r="F39" s="10"/>
      <c r="G39" s="10"/>
      <c r="H39" s="10"/>
      <c r="I39" s="10"/>
      <c r="J39" s="10"/>
      <c r="K39" s="11"/>
      <c r="L39" s="10"/>
      <c r="M39" s="10"/>
      <c r="N39" s="10"/>
      <c r="O39" s="10"/>
      <c r="P39" s="10"/>
      <c r="Q39" s="10"/>
      <c r="R39" s="10"/>
      <c r="S39" s="10"/>
      <c r="T39" s="10"/>
      <c r="U39" s="10"/>
      <c r="V39" s="10"/>
      <c r="W39" s="11"/>
    </row>
    <row r="40" spans="1:27" ht="4" customHeight="1">
      <c r="K40" s="7"/>
      <c r="L40" s="8"/>
    </row>
    <row r="41" spans="1:27" ht="18" customHeight="1">
      <c r="A41" s="218" t="s">
        <v>13</v>
      </c>
      <c r="B41" s="218"/>
      <c r="C41" s="220">
        <f>VLOOKUP(Y41,'個票データ(男子)'!$A:$J,7,0)</f>
        <v>0</v>
      </c>
      <c r="D41" s="220"/>
      <c r="E41" s="220"/>
      <c r="F41" s="218" t="s">
        <v>19</v>
      </c>
      <c r="G41" s="218"/>
      <c r="H41" s="221">
        <f>VLOOKUP(Y41,'個票データ(男子)'!$A:$J,8,0)</f>
        <v>0</v>
      </c>
      <c r="I41" s="221"/>
      <c r="J41" s="221"/>
      <c r="K41" s="7"/>
      <c r="L41" s="8"/>
      <c r="M41" s="219" t="s">
        <v>13</v>
      </c>
      <c r="N41" s="219"/>
      <c r="O41" s="222">
        <f>VLOOKUP(AA41,'個票データ(男子)'!$A:$J,9,0)</f>
        <v>0</v>
      </c>
      <c r="P41" s="222"/>
      <c r="Q41" s="222"/>
      <c r="R41" s="219" t="s">
        <v>19</v>
      </c>
      <c r="S41" s="219"/>
      <c r="T41" s="223">
        <f>VLOOKUP(AA41,'個票データ(男子)'!$A:$J,10,0)</f>
        <v>0</v>
      </c>
      <c r="U41" s="223"/>
      <c r="V41" s="223"/>
      <c r="W41" s="7"/>
      <c r="Y41" s="9">
        <v>6</v>
      </c>
      <c r="AA41" s="9">
        <v>6</v>
      </c>
    </row>
    <row r="42" spans="1:27">
      <c r="A42" s="218" t="s">
        <v>20</v>
      </c>
      <c r="B42" s="218"/>
      <c r="C42" s="218" t="s">
        <v>1</v>
      </c>
      <c r="D42" s="218"/>
      <c r="E42" s="218"/>
      <c r="F42" s="218" t="s">
        <v>22</v>
      </c>
      <c r="G42" s="218"/>
      <c r="H42" s="218" t="s">
        <v>23</v>
      </c>
      <c r="I42" s="218"/>
      <c r="J42" s="218"/>
      <c r="K42" s="7"/>
      <c r="L42" s="8"/>
      <c r="M42" s="219" t="s">
        <v>20</v>
      </c>
      <c r="N42" s="219"/>
      <c r="O42" s="219" t="s">
        <v>1</v>
      </c>
      <c r="P42" s="219"/>
      <c r="Q42" s="219"/>
      <c r="R42" s="219" t="s">
        <v>22</v>
      </c>
      <c r="S42" s="219"/>
      <c r="T42" s="219" t="s">
        <v>23</v>
      </c>
      <c r="U42" s="219"/>
      <c r="V42" s="219"/>
      <c r="W42" s="7"/>
    </row>
    <row r="43" spans="1:27" ht="22" customHeight="1">
      <c r="A43" s="218" t="str">
        <f>VLOOKUP(Y41,'個票データ(男子)'!$A:$J,2,0)</f>
        <v/>
      </c>
      <c r="B43" s="218"/>
      <c r="C43" s="218" t="str">
        <f>VLOOKUP(Y41,'個票データ(男子)'!$A:$J,3,0)</f>
        <v/>
      </c>
      <c r="D43" s="218"/>
      <c r="E43" s="218"/>
      <c r="F43" s="218" t="str">
        <f>VLOOKUP(Y41,'個票データ(男子)'!$A:$J,4,0)</f>
        <v/>
      </c>
      <c r="G43" s="218"/>
      <c r="H43" s="218">
        <f>'一覧表(男子)'!$C$6</f>
        <v>0</v>
      </c>
      <c r="I43" s="218"/>
      <c r="J43" s="218"/>
      <c r="K43" s="7"/>
      <c r="L43" s="8"/>
      <c r="M43" s="219" t="str">
        <f>VLOOKUP(AA41,'個票データ(男子)'!$A:$J,2,0)</f>
        <v/>
      </c>
      <c r="N43" s="219"/>
      <c r="O43" s="219" t="str">
        <f>VLOOKUP(AA41,'個票データ(男子)'!$A:$J,3,0)</f>
        <v/>
      </c>
      <c r="P43" s="219"/>
      <c r="Q43" s="219"/>
      <c r="R43" s="219" t="str">
        <f>VLOOKUP(AA41,'個票データ(男子)'!$A:$J,4,0)</f>
        <v/>
      </c>
      <c r="S43" s="219"/>
      <c r="T43" s="219">
        <f>'一覧表(男子)'!$C$6</f>
        <v>0</v>
      </c>
      <c r="U43" s="219"/>
      <c r="V43" s="219"/>
      <c r="W43" s="7"/>
    </row>
    <row r="44" spans="1:27" ht="4" customHeight="1">
      <c r="A44" s="10"/>
      <c r="B44" s="10"/>
      <c r="C44" s="10"/>
      <c r="D44" s="10"/>
      <c r="E44" s="10"/>
      <c r="F44" s="10"/>
      <c r="G44" s="10"/>
      <c r="H44" s="10"/>
      <c r="I44" s="10"/>
      <c r="J44" s="10"/>
      <c r="K44" s="11"/>
      <c r="L44" s="10"/>
      <c r="M44" s="10"/>
      <c r="N44" s="10"/>
      <c r="O44" s="10"/>
      <c r="P44" s="10"/>
      <c r="Q44" s="10"/>
      <c r="R44" s="10"/>
      <c r="S44" s="10"/>
      <c r="T44" s="10"/>
      <c r="U44" s="10"/>
      <c r="V44" s="10"/>
      <c r="W44" s="11"/>
    </row>
    <row r="45" spans="1:27" ht="4" customHeight="1">
      <c r="K45" s="7"/>
      <c r="L45" s="8"/>
    </row>
    <row r="46" spans="1:27" ht="18" customHeight="1">
      <c r="A46" s="218" t="s">
        <v>13</v>
      </c>
      <c r="B46" s="218"/>
      <c r="C46" s="220">
        <f>VLOOKUP(Y46,'個票データ(男子)'!$A:$J,5,0)</f>
        <v>0</v>
      </c>
      <c r="D46" s="220"/>
      <c r="E46" s="220"/>
      <c r="F46" s="218" t="s">
        <v>19</v>
      </c>
      <c r="G46" s="218"/>
      <c r="H46" s="221">
        <f>VLOOKUP(Y46,'個票データ(男子)'!$A:$J,6,0)</f>
        <v>0</v>
      </c>
      <c r="I46" s="221"/>
      <c r="J46" s="221"/>
      <c r="K46" s="7"/>
      <c r="L46" s="8"/>
      <c r="M46" s="218" t="s">
        <v>13</v>
      </c>
      <c r="N46" s="218"/>
      <c r="O46" s="220">
        <f>VLOOKUP(AA46,'個票データ(男子)'!$A:$J,7,0)</f>
        <v>0</v>
      </c>
      <c r="P46" s="220"/>
      <c r="Q46" s="220"/>
      <c r="R46" s="218" t="s">
        <v>19</v>
      </c>
      <c r="S46" s="218"/>
      <c r="T46" s="221">
        <f>VLOOKUP(AA46,'個票データ(男子)'!$A:$J,8,0)</f>
        <v>0</v>
      </c>
      <c r="U46" s="221"/>
      <c r="V46" s="221"/>
      <c r="W46" s="7"/>
      <c r="Y46" s="9">
        <v>7</v>
      </c>
      <c r="AA46" s="9">
        <v>7</v>
      </c>
    </row>
    <row r="47" spans="1:27">
      <c r="A47" s="218" t="s">
        <v>20</v>
      </c>
      <c r="B47" s="218"/>
      <c r="C47" s="218" t="s">
        <v>1</v>
      </c>
      <c r="D47" s="218"/>
      <c r="E47" s="218"/>
      <c r="F47" s="218" t="s">
        <v>22</v>
      </c>
      <c r="G47" s="218"/>
      <c r="H47" s="218" t="s">
        <v>23</v>
      </c>
      <c r="I47" s="218"/>
      <c r="J47" s="218"/>
      <c r="K47" s="7"/>
      <c r="L47" s="8"/>
      <c r="M47" s="218" t="s">
        <v>20</v>
      </c>
      <c r="N47" s="218"/>
      <c r="O47" s="218" t="s">
        <v>1</v>
      </c>
      <c r="P47" s="218"/>
      <c r="Q47" s="218"/>
      <c r="R47" s="218" t="s">
        <v>22</v>
      </c>
      <c r="S47" s="218"/>
      <c r="T47" s="218" t="s">
        <v>23</v>
      </c>
      <c r="U47" s="218"/>
      <c r="V47" s="218"/>
      <c r="W47" s="7"/>
    </row>
    <row r="48" spans="1:27" ht="22" customHeight="1">
      <c r="A48" s="218" t="str">
        <f>VLOOKUP(Y46,'個票データ(男子)'!$A:$J,2,0)</f>
        <v/>
      </c>
      <c r="B48" s="218"/>
      <c r="C48" s="218" t="str">
        <f>VLOOKUP(Y46,'個票データ(男子)'!$A:$J,3,0)</f>
        <v/>
      </c>
      <c r="D48" s="218"/>
      <c r="E48" s="218"/>
      <c r="F48" s="218" t="str">
        <f>VLOOKUP(Y46,'個票データ(男子)'!$A:$J,4,0)</f>
        <v/>
      </c>
      <c r="G48" s="218"/>
      <c r="H48" s="218">
        <f>'一覧表(男子)'!$C$6</f>
        <v>0</v>
      </c>
      <c r="I48" s="218"/>
      <c r="J48" s="218"/>
      <c r="K48" s="7"/>
      <c r="L48" s="8"/>
      <c r="M48" s="218" t="str">
        <f>VLOOKUP(AA46,'個票データ(男子)'!$A:$J,2,0)</f>
        <v/>
      </c>
      <c r="N48" s="218"/>
      <c r="O48" s="218" t="str">
        <f>VLOOKUP(AA46,'個票データ(男子)'!$A:$J,3,0)</f>
        <v/>
      </c>
      <c r="P48" s="218"/>
      <c r="Q48" s="218"/>
      <c r="R48" s="218" t="str">
        <f>VLOOKUP(AA46,'個票データ(男子)'!$A:$J,4,0)</f>
        <v/>
      </c>
      <c r="S48" s="218"/>
      <c r="T48" s="218">
        <f>'一覧表(男子)'!$C$6</f>
        <v>0</v>
      </c>
      <c r="U48" s="218"/>
      <c r="V48" s="218"/>
      <c r="W48" s="7"/>
    </row>
    <row r="49" spans="1:27" ht="4" customHeight="1">
      <c r="A49" s="10"/>
      <c r="B49" s="10"/>
      <c r="C49" s="10"/>
      <c r="D49" s="10"/>
      <c r="E49" s="10"/>
      <c r="F49" s="10"/>
      <c r="G49" s="10"/>
      <c r="H49" s="10"/>
      <c r="I49" s="10"/>
      <c r="J49" s="10"/>
      <c r="K49" s="11"/>
      <c r="L49" s="10"/>
      <c r="M49" s="10"/>
      <c r="N49" s="10"/>
      <c r="O49" s="10"/>
      <c r="P49" s="10"/>
      <c r="Q49" s="10"/>
      <c r="R49" s="10"/>
      <c r="S49" s="10"/>
      <c r="T49" s="10"/>
      <c r="U49" s="10"/>
      <c r="V49" s="10"/>
      <c r="W49" s="11"/>
    </row>
    <row r="50" spans="1:27" ht="4" customHeight="1">
      <c r="K50" s="7"/>
      <c r="L50" s="8"/>
    </row>
    <row r="51" spans="1:27" ht="18" customHeight="1">
      <c r="A51" s="218" t="s">
        <v>13</v>
      </c>
      <c r="B51" s="218"/>
      <c r="C51" s="220">
        <f>VLOOKUP(Y51,'個票データ(男子)'!$A:$J,9,0)</f>
        <v>0</v>
      </c>
      <c r="D51" s="220"/>
      <c r="E51" s="220"/>
      <c r="F51" s="218" t="s">
        <v>19</v>
      </c>
      <c r="G51" s="218"/>
      <c r="H51" s="221">
        <f>VLOOKUP(Y51,'個票データ(男子)'!$A:$J,10,0)</f>
        <v>0</v>
      </c>
      <c r="I51" s="221"/>
      <c r="J51" s="221"/>
      <c r="K51" s="7"/>
      <c r="L51" s="8"/>
      <c r="M51" s="219" t="s">
        <v>13</v>
      </c>
      <c r="N51" s="219"/>
      <c r="O51" s="222">
        <f>VLOOKUP(AA51,'個票データ(男子)'!$A:$J,5,0)</f>
        <v>0</v>
      </c>
      <c r="P51" s="222"/>
      <c r="Q51" s="222"/>
      <c r="R51" s="219" t="s">
        <v>19</v>
      </c>
      <c r="S51" s="219"/>
      <c r="T51" s="223">
        <f>VLOOKUP(AA51,'個票データ(男子)'!$A:$J,6,0)</f>
        <v>0</v>
      </c>
      <c r="U51" s="223"/>
      <c r="V51" s="223"/>
      <c r="W51" s="7"/>
      <c r="Y51" s="9">
        <v>7</v>
      </c>
      <c r="AA51" s="9">
        <v>8</v>
      </c>
    </row>
    <row r="52" spans="1:27">
      <c r="A52" s="218" t="s">
        <v>20</v>
      </c>
      <c r="B52" s="218"/>
      <c r="C52" s="218" t="s">
        <v>1</v>
      </c>
      <c r="D52" s="218"/>
      <c r="E52" s="218"/>
      <c r="F52" s="218" t="s">
        <v>22</v>
      </c>
      <c r="G52" s="218"/>
      <c r="H52" s="218" t="s">
        <v>23</v>
      </c>
      <c r="I52" s="218"/>
      <c r="J52" s="218"/>
      <c r="K52" s="7"/>
      <c r="L52" s="8"/>
      <c r="M52" s="219" t="s">
        <v>20</v>
      </c>
      <c r="N52" s="219"/>
      <c r="O52" s="219" t="s">
        <v>1</v>
      </c>
      <c r="P52" s="219"/>
      <c r="Q52" s="219"/>
      <c r="R52" s="219" t="s">
        <v>22</v>
      </c>
      <c r="S52" s="219"/>
      <c r="T52" s="219" t="s">
        <v>23</v>
      </c>
      <c r="U52" s="219"/>
      <c r="V52" s="219"/>
      <c r="W52" s="7"/>
    </row>
    <row r="53" spans="1:27" ht="22" customHeight="1">
      <c r="A53" s="218" t="str">
        <f>VLOOKUP(Y51,'個票データ(男子)'!$A:$J,2,0)</f>
        <v/>
      </c>
      <c r="B53" s="218"/>
      <c r="C53" s="218" t="str">
        <f>VLOOKUP(Y51,'個票データ(男子)'!$A:$J,3,0)</f>
        <v/>
      </c>
      <c r="D53" s="218"/>
      <c r="E53" s="218"/>
      <c r="F53" s="218" t="str">
        <f>VLOOKUP(Y51,'個票データ(男子)'!$A:$J,4,0)</f>
        <v/>
      </c>
      <c r="G53" s="218"/>
      <c r="H53" s="218">
        <f>'一覧表(男子)'!$C$6</f>
        <v>0</v>
      </c>
      <c r="I53" s="218"/>
      <c r="J53" s="218"/>
      <c r="K53" s="7"/>
      <c r="L53" s="8"/>
      <c r="M53" s="219" t="str">
        <f>VLOOKUP(AA51,'個票データ(男子)'!$A:$J,2,0)</f>
        <v/>
      </c>
      <c r="N53" s="219"/>
      <c r="O53" s="219" t="str">
        <f>VLOOKUP(AA51,'個票データ(男子)'!$A:$J,3,0)</f>
        <v/>
      </c>
      <c r="P53" s="219"/>
      <c r="Q53" s="219"/>
      <c r="R53" s="219" t="str">
        <f>VLOOKUP(AA51,'個票データ(男子)'!$A:$J,4,0)</f>
        <v/>
      </c>
      <c r="S53" s="219"/>
      <c r="T53" s="219">
        <f>'一覧表(男子)'!$C$6</f>
        <v>0</v>
      </c>
      <c r="U53" s="219"/>
      <c r="V53" s="219"/>
      <c r="W53" s="7"/>
    </row>
    <row r="54" spans="1:27" ht="4" customHeight="1">
      <c r="A54" s="10"/>
      <c r="B54" s="10"/>
      <c r="C54" s="10"/>
      <c r="D54" s="10"/>
      <c r="E54" s="10"/>
      <c r="F54" s="10"/>
      <c r="G54" s="10"/>
      <c r="H54" s="10"/>
      <c r="I54" s="10"/>
      <c r="J54" s="10"/>
      <c r="K54" s="11"/>
      <c r="L54" s="10"/>
      <c r="M54" s="10"/>
      <c r="N54" s="10"/>
      <c r="O54" s="10"/>
      <c r="P54" s="10"/>
      <c r="Q54" s="10"/>
      <c r="R54" s="10"/>
      <c r="S54" s="10"/>
      <c r="T54" s="10"/>
      <c r="U54" s="10"/>
      <c r="V54" s="10"/>
      <c r="W54" s="11"/>
    </row>
    <row r="55" spans="1:27" ht="4" customHeight="1">
      <c r="K55" s="7"/>
      <c r="L55" s="8"/>
    </row>
    <row r="56" spans="1:27" ht="18" customHeight="1">
      <c r="A56" s="218" t="s">
        <v>13</v>
      </c>
      <c r="B56" s="218"/>
      <c r="C56" s="220">
        <f>VLOOKUP(Y56,'個票データ(男子)'!$A:$J,7,0)</f>
        <v>0</v>
      </c>
      <c r="D56" s="220"/>
      <c r="E56" s="220"/>
      <c r="F56" s="218" t="s">
        <v>19</v>
      </c>
      <c r="G56" s="218"/>
      <c r="H56" s="221">
        <f>VLOOKUP(Y56,'個票データ(男子)'!$A:$J,8,0)</f>
        <v>0</v>
      </c>
      <c r="I56" s="221"/>
      <c r="J56" s="221"/>
      <c r="K56" s="7"/>
      <c r="L56" s="8"/>
      <c r="M56" s="219" t="s">
        <v>13</v>
      </c>
      <c r="N56" s="219"/>
      <c r="O56" s="222">
        <f>VLOOKUP(AA56,'個票データ(男子)'!$A:$J,9,0)</f>
        <v>0</v>
      </c>
      <c r="P56" s="222"/>
      <c r="Q56" s="222"/>
      <c r="R56" s="219" t="s">
        <v>19</v>
      </c>
      <c r="S56" s="219"/>
      <c r="T56" s="223">
        <f>VLOOKUP(AA56,'個票データ(男子)'!$A:$J,10,0)</f>
        <v>0</v>
      </c>
      <c r="U56" s="223"/>
      <c r="V56" s="223"/>
      <c r="W56" s="7"/>
      <c r="Y56" s="9">
        <v>8</v>
      </c>
      <c r="AA56" s="9">
        <v>8</v>
      </c>
    </row>
    <row r="57" spans="1:27">
      <c r="A57" s="218" t="s">
        <v>20</v>
      </c>
      <c r="B57" s="218"/>
      <c r="C57" s="218" t="s">
        <v>1</v>
      </c>
      <c r="D57" s="218"/>
      <c r="E57" s="218"/>
      <c r="F57" s="218" t="s">
        <v>22</v>
      </c>
      <c r="G57" s="218"/>
      <c r="H57" s="218" t="s">
        <v>23</v>
      </c>
      <c r="I57" s="218"/>
      <c r="J57" s="218"/>
      <c r="K57" s="7"/>
      <c r="L57" s="8"/>
      <c r="M57" s="219" t="s">
        <v>20</v>
      </c>
      <c r="N57" s="219"/>
      <c r="O57" s="219" t="s">
        <v>1</v>
      </c>
      <c r="P57" s="219"/>
      <c r="Q57" s="219"/>
      <c r="R57" s="219" t="s">
        <v>22</v>
      </c>
      <c r="S57" s="219"/>
      <c r="T57" s="219" t="s">
        <v>23</v>
      </c>
      <c r="U57" s="219"/>
      <c r="V57" s="219"/>
      <c r="W57" s="7"/>
    </row>
    <row r="58" spans="1:27" ht="22" customHeight="1">
      <c r="A58" s="218" t="str">
        <f>VLOOKUP(Y56,'個票データ(男子)'!$A:$J,2,0)</f>
        <v/>
      </c>
      <c r="B58" s="218"/>
      <c r="C58" s="218" t="str">
        <f>VLOOKUP(Y56,'個票データ(男子)'!$A:$J,3,0)</f>
        <v/>
      </c>
      <c r="D58" s="218"/>
      <c r="E58" s="218"/>
      <c r="F58" s="218" t="str">
        <f>VLOOKUP(Y56,'個票データ(男子)'!$A:$J,4,0)</f>
        <v/>
      </c>
      <c r="G58" s="218"/>
      <c r="H58" s="218">
        <f>'一覧表(男子)'!$C$6</f>
        <v>0</v>
      </c>
      <c r="I58" s="218"/>
      <c r="J58" s="218"/>
      <c r="K58" s="7"/>
      <c r="L58" s="8"/>
      <c r="M58" s="219" t="str">
        <f>VLOOKUP(AA56,'個票データ(男子)'!$A:$J,2,0)</f>
        <v/>
      </c>
      <c r="N58" s="219"/>
      <c r="O58" s="219" t="str">
        <f>VLOOKUP(AA56,'個票データ(男子)'!$A:$J,3,0)</f>
        <v/>
      </c>
      <c r="P58" s="219"/>
      <c r="Q58" s="219"/>
      <c r="R58" s="219" t="str">
        <f>VLOOKUP(AA56,'個票データ(男子)'!$A:$J,4,0)</f>
        <v/>
      </c>
      <c r="S58" s="219"/>
      <c r="T58" s="219">
        <f>'一覧表(男子)'!$C$6</f>
        <v>0</v>
      </c>
      <c r="U58" s="219"/>
      <c r="V58" s="219"/>
      <c r="W58" s="7"/>
    </row>
    <row r="59" spans="1:27" ht="4" customHeight="1">
      <c r="A59" s="10"/>
      <c r="B59" s="10"/>
      <c r="C59" s="10"/>
      <c r="D59" s="10"/>
      <c r="E59" s="10"/>
      <c r="F59" s="10"/>
      <c r="G59" s="10"/>
      <c r="H59" s="10"/>
      <c r="I59" s="10"/>
      <c r="J59" s="10"/>
      <c r="K59" s="11"/>
      <c r="L59" s="10"/>
      <c r="M59" s="10"/>
      <c r="N59" s="10"/>
      <c r="O59" s="10"/>
      <c r="P59" s="10"/>
      <c r="Q59" s="10"/>
      <c r="R59" s="10"/>
      <c r="S59" s="10"/>
      <c r="T59" s="10"/>
      <c r="U59" s="10"/>
      <c r="V59" s="10"/>
      <c r="W59" s="11"/>
    </row>
    <row r="60" spans="1:27" ht="4" customHeight="1">
      <c r="K60" s="7"/>
      <c r="L60" s="8"/>
    </row>
    <row r="61" spans="1:27" ht="18" customHeight="1">
      <c r="A61" s="218" t="s">
        <v>13</v>
      </c>
      <c r="B61" s="218"/>
      <c r="C61" s="220">
        <f>VLOOKUP(Y61,'個票データ(男子)'!$A:$J,5,0)</f>
        <v>0</v>
      </c>
      <c r="D61" s="220"/>
      <c r="E61" s="220"/>
      <c r="F61" s="218" t="s">
        <v>19</v>
      </c>
      <c r="G61" s="218"/>
      <c r="H61" s="221">
        <f>VLOOKUP(Y61,'個票データ(男子)'!$A:$J,6,0)</f>
        <v>0</v>
      </c>
      <c r="I61" s="221"/>
      <c r="J61" s="221"/>
      <c r="K61" s="7"/>
      <c r="L61" s="8"/>
      <c r="M61" s="218" t="s">
        <v>13</v>
      </c>
      <c r="N61" s="218"/>
      <c r="O61" s="220">
        <f>VLOOKUP(AA61,'個票データ(男子)'!$A:$J,7,0)</f>
        <v>0</v>
      </c>
      <c r="P61" s="220"/>
      <c r="Q61" s="220"/>
      <c r="R61" s="218" t="s">
        <v>19</v>
      </c>
      <c r="S61" s="218"/>
      <c r="T61" s="221">
        <f>VLOOKUP(AA61,'個票データ(男子)'!$A:$J,8,0)</f>
        <v>0</v>
      </c>
      <c r="U61" s="221"/>
      <c r="V61" s="221"/>
      <c r="W61" s="7"/>
      <c r="Y61" s="9">
        <v>9</v>
      </c>
      <c r="AA61" s="9">
        <v>9</v>
      </c>
    </row>
    <row r="62" spans="1:27">
      <c r="A62" s="218" t="s">
        <v>20</v>
      </c>
      <c r="B62" s="218"/>
      <c r="C62" s="218" t="s">
        <v>1</v>
      </c>
      <c r="D62" s="218"/>
      <c r="E62" s="218"/>
      <c r="F62" s="218" t="s">
        <v>22</v>
      </c>
      <c r="G62" s="218"/>
      <c r="H62" s="218" t="s">
        <v>23</v>
      </c>
      <c r="I62" s="218"/>
      <c r="J62" s="218"/>
      <c r="K62" s="7"/>
      <c r="L62" s="8"/>
      <c r="M62" s="218" t="s">
        <v>20</v>
      </c>
      <c r="N62" s="218"/>
      <c r="O62" s="218" t="s">
        <v>1</v>
      </c>
      <c r="P62" s="218"/>
      <c r="Q62" s="218"/>
      <c r="R62" s="218" t="s">
        <v>22</v>
      </c>
      <c r="S62" s="218"/>
      <c r="T62" s="218" t="s">
        <v>23</v>
      </c>
      <c r="U62" s="218"/>
      <c r="V62" s="218"/>
      <c r="W62" s="7"/>
    </row>
    <row r="63" spans="1:27" ht="22" customHeight="1">
      <c r="A63" s="218" t="str">
        <f>VLOOKUP(Y61,'個票データ(男子)'!$A:$J,2,0)</f>
        <v/>
      </c>
      <c r="B63" s="218"/>
      <c r="C63" s="218" t="str">
        <f>VLOOKUP(Y61,'個票データ(男子)'!$A:$J,3,0)</f>
        <v/>
      </c>
      <c r="D63" s="218"/>
      <c r="E63" s="218"/>
      <c r="F63" s="218" t="str">
        <f>VLOOKUP(Y61,'個票データ(男子)'!$A:$J,4,0)</f>
        <v/>
      </c>
      <c r="G63" s="218"/>
      <c r="H63" s="218">
        <f>'一覧表(男子)'!$C$6</f>
        <v>0</v>
      </c>
      <c r="I63" s="218"/>
      <c r="J63" s="218"/>
      <c r="K63" s="7"/>
      <c r="L63" s="8"/>
      <c r="M63" s="218" t="str">
        <f>VLOOKUP(AA61,'個票データ(男子)'!$A:$J,2,0)</f>
        <v/>
      </c>
      <c r="N63" s="218"/>
      <c r="O63" s="218" t="str">
        <f>VLOOKUP(AA61,'個票データ(男子)'!$A:$J,3,0)</f>
        <v/>
      </c>
      <c r="P63" s="218"/>
      <c r="Q63" s="218"/>
      <c r="R63" s="218" t="str">
        <f>VLOOKUP(AA61,'個票データ(男子)'!$A:$J,4,0)</f>
        <v/>
      </c>
      <c r="S63" s="218"/>
      <c r="T63" s="218">
        <f>'一覧表(男子)'!$C$6</f>
        <v>0</v>
      </c>
      <c r="U63" s="218"/>
      <c r="V63" s="218"/>
      <c r="W63" s="7"/>
    </row>
    <row r="64" spans="1:27" ht="4" customHeight="1">
      <c r="A64" s="10"/>
      <c r="B64" s="10"/>
      <c r="C64" s="10"/>
      <c r="D64" s="10"/>
      <c r="E64" s="10"/>
      <c r="F64" s="10"/>
      <c r="G64" s="10"/>
      <c r="H64" s="10"/>
      <c r="I64" s="10"/>
      <c r="J64" s="10"/>
      <c r="K64" s="11"/>
      <c r="L64" s="10"/>
      <c r="M64" s="10"/>
      <c r="N64" s="10"/>
      <c r="O64" s="10"/>
      <c r="P64" s="10"/>
      <c r="Q64" s="10"/>
      <c r="R64" s="10"/>
      <c r="S64" s="10"/>
      <c r="T64" s="10"/>
      <c r="U64" s="10"/>
      <c r="V64" s="10"/>
      <c r="W64" s="11"/>
    </row>
    <row r="65" spans="1:27" ht="4" customHeight="1">
      <c r="K65" s="7"/>
      <c r="L65" s="8"/>
    </row>
    <row r="66" spans="1:27" ht="18" customHeight="1">
      <c r="A66" s="218" t="s">
        <v>13</v>
      </c>
      <c r="B66" s="218"/>
      <c r="C66" s="220">
        <f>VLOOKUP(Y66,'個票データ(男子)'!$A:$J,9,0)</f>
        <v>0</v>
      </c>
      <c r="D66" s="220"/>
      <c r="E66" s="220"/>
      <c r="F66" s="218" t="s">
        <v>19</v>
      </c>
      <c r="G66" s="218"/>
      <c r="H66" s="221">
        <f>VLOOKUP(Y66,'個票データ(男子)'!$A:$J,10,0)</f>
        <v>0</v>
      </c>
      <c r="I66" s="221"/>
      <c r="J66" s="221"/>
      <c r="K66" s="7"/>
      <c r="L66" s="8"/>
      <c r="M66" s="219" t="s">
        <v>13</v>
      </c>
      <c r="N66" s="219"/>
      <c r="O66" s="222">
        <f>VLOOKUP(AA66,'個票データ(男子)'!$A:$J,5,0)</f>
        <v>0</v>
      </c>
      <c r="P66" s="222"/>
      <c r="Q66" s="222"/>
      <c r="R66" s="219" t="s">
        <v>19</v>
      </c>
      <c r="S66" s="219"/>
      <c r="T66" s="223">
        <f>VLOOKUP(AA66,'個票データ(男子)'!$A:$J,6,0)</f>
        <v>0</v>
      </c>
      <c r="U66" s="223"/>
      <c r="V66" s="223"/>
      <c r="W66" s="7"/>
      <c r="Y66" s="9">
        <v>9</v>
      </c>
      <c r="AA66" s="9">
        <v>10</v>
      </c>
    </row>
    <row r="67" spans="1:27">
      <c r="A67" s="218" t="s">
        <v>20</v>
      </c>
      <c r="B67" s="218"/>
      <c r="C67" s="218" t="s">
        <v>1</v>
      </c>
      <c r="D67" s="218"/>
      <c r="E67" s="218"/>
      <c r="F67" s="218" t="s">
        <v>22</v>
      </c>
      <c r="G67" s="218"/>
      <c r="H67" s="218" t="s">
        <v>23</v>
      </c>
      <c r="I67" s="218"/>
      <c r="J67" s="218"/>
      <c r="K67" s="7"/>
      <c r="L67" s="8"/>
      <c r="M67" s="219" t="s">
        <v>20</v>
      </c>
      <c r="N67" s="219"/>
      <c r="O67" s="219" t="s">
        <v>1</v>
      </c>
      <c r="P67" s="219"/>
      <c r="Q67" s="219"/>
      <c r="R67" s="219" t="s">
        <v>22</v>
      </c>
      <c r="S67" s="219"/>
      <c r="T67" s="219" t="s">
        <v>23</v>
      </c>
      <c r="U67" s="219"/>
      <c r="V67" s="219"/>
      <c r="W67" s="7"/>
    </row>
    <row r="68" spans="1:27" ht="22" customHeight="1">
      <c r="A68" s="218" t="str">
        <f>VLOOKUP(Y66,'個票データ(男子)'!$A:$J,2,0)</f>
        <v/>
      </c>
      <c r="B68" s="218"/>
      <c r="C68" s="218" t="str">
        <f>VLOOKUP(Y66,'個票データ(男子)'!$A:$J,3,0)</f>
        <v/>
      </c>
      <c r="D68" s="218"/>
      <c r="E68" s="218"/>
      <c r="F68" s="218" t="str">
        <f>VLOOKUP(Y66,'個票データ(男子)'!$A:$J,4,0)</f>
        <v/>
      </c>
      <c r="G68" s="218"/>
      <c r="H68" s="218">
        <f>'一覧表(男子)'!$C$6</f>
        <v>0</v>
      </c>
      <c r="I68" s="218"/>
      <c r="J68" s="218"/>
      <c r="K68" s="7"/>
      <c r="L68" s="8"/>
      <c r="M68" s="219" t="str">
        <f>VLOOKUP(AA66,'個票データ(男子)'!$A:$J,2,0)</f>
        <v/>
      </c>
      <c r="N68" s="219"/>
      <c r="O68" s="219" t="str">
        <f>VLOOKUP(AA66,'個票データ(男子)'!$A:$J,3,0)</f>
        <v/>
      </c>
      <c r="P68" s="219"/>
      <c r="Q68" s="219"/>
      <c r="R68" s="219" t="str">
        <f>VLOOKUP(AA66,'個票データ(男子)'!$A:$J,4,0)</f>
        <v/>
      </c>
      <c r="S68" s="219"/>
      <c r="T68" s="219">
        <f>'一覧表(男子)'!$C$6</f>
        <v>0</v>
      </c>
      <c r="U68" s="219"/>
      <c r="V68" s="219"/>
      <c r="W68" s="7"/>
    </row>
    <row r="69" spans="1:27" ht="4" customHeight="1">
      <c r="A69" s="10"/>
      <c r="B69" s="10"/>
      <c r="C69" s="10"/>
      <c r="D69" s="10"/>
      <c r="E69" s="10"/>
      <c r="F69" s="10"/>
      <c r="G69" s="10"/>
      <c r="H69" s="10"/>
      <c r="I69" s="10"/>
      <c r="J69" s="10"/>
      <c r="K69" s="11"/>
      <c r="L69" s="10"/>
      <c r="M69" s="10"/>
      <c r="N69" s="10"/>
      <c r="O69" s="10"/>
      <c r="P69" s="10"/>
      <c r="Q69" s="10"/>
      <c r="R69" s="10"/>
      <c r="S69" s="10"/>
      <c r="T69" s="10"/>
      <c r="U69" s="10"/>
      <c r="V69" s="10"/>
      <c r="W69" s="11"/>
    </row>
    <row r="70" spans="1:27" ht="4" customHeight="1">
      <c r="K70" s="7"/>
      <c r="L70" s="8"/>
    </row>
    <row r="71" spans="1:27" ht="18" customHeight="1">
      <c r="A71" s="218" t="s">
        <v>13</v>
      </c>
      <c r="B71" s="218"/>
      <c r="C71" s="220">
        <f>VLOOKUP(Y71,'個票データ(男子)'!$A:$J,7,0)</f>
        <v>0</v>
      </c>
      <c r="D71" s="220"/>
      <c r="E71" s="220"/>
      <c r="F71" s="218" t="s">
        <v>19</v>
      </c>
      <c r="G71" s="218"/>
      <c r="H71" s="221">
        <f>VLOOKUP(Y71,'個票データ(男子)'!$A:$J,8,0)</f>
        <v>0</v>
      </c>
      <c r="I71" s="221"/>
      <c r="J71" s="221"/>
      <c r="K71" s="7"/>
      <c r="L71" s="8"/>
      <c r="M71" s="219" t="s">
        <v>13</v>
      </c>
      <c r="N71" s="219"/>
      <c r="O71" s="222">
        <f>VLOOKUP(AA71,'個票データ(男子)'!$A:$J,9,0)</f>
        <v>0</v>
      </c>
      <c r="P71" s="222"/>
      <c r="Q71" s="222"/>
      <c r="R71" s="219" t="s">
        <v>19</v>
      </c>
      <c r="S71" s="219"/>
      <c r="T71" s="223">
        <f>VLOOKUP(AA71,'個票データ(男子)'!$A:$J,10,0)</f>
        <v>0</v>
      </c>
      <c r="U71" s="223"/>
      <c r="V71" s="223"/>
      <c r="W71" s="7"/>
      <c r="Y71" s="9">
        <v>10</v>
      </c>
      <c r="AA71" s="9">
        <v>10</v>
      </c>
    </row>
    <row r="72" spans="1:27">
      <c r="A72" s="218" t="s">
        <v>20</v>
      </c>
      <c r="B72" s="218"/>
      <c r="C72" s="218" t="s">
        <v>1</v>
      </c>
      <c r="D72" s="218"/>
      <c r="E72" s="218"/>
      <c r="F72" s="218" t="s">
        <v>22</v>
      </c>
      <c r="G72" s="218"/>
      <c r="H72" s="218" t="s">
        <v>23</v>
      </c>
      <c r="I72" s="218"/>
      <c r="J72" s="218"/>
      <c r="K72" s="7"/>
      <c r="L72" s="8"/>
      <c r="M72" s="219" t="s">
        <v>20</v>
      </c>
      <c r="N72" s="219"/>
      <c r="O72" s="219" t="s">
        <v>1</v>
      </c>
      <c r="P72" s="219"/>
      <c r="Q72" s="219"/>
      <c r="R72" s="219" t="s">
        <v>22</v>
      </c>
      <c r="S72" s="219"/>
      <c r="T72" s="219" t="s">
        <v>23</v>
      </c>
      <c r="U72" s="219"/>
      <c r="V72" s="219"/>
      <c r="W72" s="7"/>
    </row>
    <row r="73" spans="1:27" ht="22" customHeight="1">
      <c r="A73" s="218" t="str">
        <f>VLOOKUP(Y71,'個票データ(男子)'!$A:$J,2,0)</f>
        <v/>
      </c>
      <c r="B73" s="218"/>
      <c r="C73" s="218" t="str">
        <f>VLOOKUP(Y71,'個票データ(男子)'!$A:$J,3,0)</f>
        <v/>
      </c>
      <c r="D73" s="218"/>
      <c r="E73" s="218"/>
      <c r="F73" s="218" t="str">
        <f>VLOOKUP(Y71,'個票データ(男子)'!$A:$J,4,0)</f>
        <v/>
      </c>
      <c r="G73" s="218"/>
      <c r="H73" s="218">
        <f>'一覧表(男子)'!$C$6</f>
        <v>0</v>
      </c>
      <c r="I73" s="218"/>
      <c r="J73" s="218"/>
      <c r="K73" s="7"/>
      <c r="L73" s="8"/>
      <c r="M73" s="219" t="str">
        <f>VLOOKUP(AA71,'個票データ(男子)'!$A:$J,2,0)</f>
        <v/>
      </c>
      <c r="N73" s="219"/>
      <c r="O73" s="219" t="str">
        <f>VLOOKUP(AA71,'個票データ(男子)'!$A:$J,3,0)</f>
        <v/>
      </c>
      <c r="P73" s="219"/>
      <c r="Q73" s="219"/>
      <c r="R73" s="219" t="str">
        <f>VLOOKUP(AA71,'個票データ(男子)'!$A:$J,4,0)</f>
        <v/>
      </c>
      <c r="S73" s="219"/>
      <c r="T73" s="219">
        <f>'一覧表(男子)'!$C$6</f>
        <v>0</v>
      </c>
      <c r="U73" s="219"/>
      <c r="V73" s="219"/>
      <c r="W73" s="7"/>
    </row>
    <row r="74" spans="1:27" ht="4" customHeight="1">
      <c r="A74" s="10"/>
      <c r="B74" s="10"/>
      <c r="C74" s="10"/>
      <c r="D74" s="10"/>
      <c r="E74" s="10"/>
      <c r="F74" s="10"/>
      <c r="G74" s="10"/>
      <c r="H74" s="10"/>
      <c r="I74" s="10"/>
      <c r="J74" s="10"/>
      <c r="K74" s="11"/>
      <c r="L74" s="10"/>
      <c r="M74" s="10"/>
      <c r="N74" s="10"/>
      <c r="O74" s="10"/>
      <c r="P74" s="10"/>
      <c r="Q74" s="10"/>
      <c r="R74" s="10"/>
      <c r="S74" s="10"/>
      <c r="T74" s="10"/>
      <c r="U74" s="10"/>
      <c r="V74" s="10"/>
      <c r="W74" s="11"/>
    </row>
    <row r="75" spans="1:27" ht="4" customHeight="1">
      <c r="K75" s="7"/>
      <c r="L75" s="8"/>
    </row>
    <row r="76" spans="1:27" ht="18" customHeight="1">
      <c r="A76" s="218" t="s">
        <v>13</v>
      </c>
      <c r="B76" s="218"/>
      <c r="C76" s="220">
        <f>VLOOKUP(Y76,'個票データ(男子)'!$A:$J,5,0)</f>
        <v>0</v>
      </c>
      <c r="D76" s="220"/>
      <c r="E76" s="220"/>
      <c r="F76" s="218" t="s">
        <v>19</v>
      </c>
      <c r="G76" s="218"/>
      <c r="H76" s="221">
        <f>VLOOKUP(Y76,'個票データ(男子)'!$A:$J,6,0)</f>
        <v>0</v>
      </c>
      <c r="I76" s="221"/>
      <c r="J76" s="221"/>
      <c r="K76" s="7"/>
      <c r="L76" s="8"/>
      <c r="M76" s="218" t="s">
        <v>13</v>
      </c>
      <c r="N76" s="218"/>
      <c r="O76" s="220">
        <f>VLOOKUP(AA76,'個票データ(男子)'!$A:$J,7,0)</f>
        <v>0</v>
      </c>
      <c r="P76" s="220"/>
      <c r="Q76" s="220"/>
      <c r="R76" s="218" t="s">
        <v>19</v>
      </c>
      <c r="S76" s="218"/>
      <c r="T76" s="221">
        <f>VLOOKUP(AA76,'個票データ(男子)'!$A:$J,8,0)</f>
        <v>0</v>
      </c>
      <c r="U76" s="221"/>
      <c r="V76" s="221"/>
      <c r="W76" s="7"/>
      <c r="Y76" s="9">
        <v>11</v>
      </c>
      <c r="AA76" s="9">
        <v>11</v>
      </c>
    </row>
    <row r="77" spans="1:27">
      <c r="A77" s="218" t="s">
        <v>20</v>
      </c>
      <c r="B77" s="218"/>
      <c r="C77" s="218" t="s">
        <v>1</v>
      </c>
      <c r="D77" s="218"/>
      <c r="E77" s="218"/>
      <c r="F77" s="218" t="s">
        <v>22</v>
      </c>
      <c r="G77" s="218"/>
      <c r="H77" s="218" t="s">
        <v>23</v>
      </c>
      <c r="I77" s="218"/>
      <c r="J77" s="218"/>
      <c r="K77" s="7"/>
      <c r="L77" s="8"/>
      <c r="M77" s="218" t="s">
        <v>20</v>
      </c>
      <c r="N77" s="218"/>
      <c r="O77" s="218" t="s">
        <v>1</v>
      </c>
      <c r="P77" s="218"/>
      <c r="Q77" s="218"/>
      <c r="R77" s="218" t="s">
        <v>22</v>
      </c>
      <c r="S77" s="218"/>
      <c r="T77" s="218" t="s">
        <v>23</v>
      </c>
      <c r="U77" s="218"/>
      <c r="V77" s="218"/>
      <c r="W77" s="7"/>
    </row>
    <row r="78" spans="1:27" ht="22" customHeight="1">
      <c r="A78" s="218" t="str">
        <f>VLOOKUP(Y76,'個票データ(男子)'!$A:$J,2,0)</f>
        <v/>
      </c>
      <c r="B78" s="218"/>
      <c r="C78" s="218" t="str">
        <f>VLOOKUP(Y76,'個票データ(男子)'!$A:$J,3,0)</f>
        <v/>
      </c>
      <c r="D78" s="218"/>
      <c r="E78" s="218"/>
      <c r="F78" s="218" t="str">
        <f>VLOOKUP(Y76,'個票データ(男子)'!$A:$J,4,0)</f>
        <v/>
      </c>
      <c r="G78" s="218"/>
      <c r="H78" s="218">
        <f>'一覧表(男子)'!$C$6</f>
        <v>0</v>
      </c>
      <c r="I78" s="218"/>
      <c r="J78" s="218"/>
      <c r="K78" s="7"/>
      <c r="L78" s="8"/>
      <c r="M78" s="218" t="str">
        <f>VLOOKUP(AA76,'個票データ(男子)'!$A:$J,2,0)</f>
        <v/>
      </c>
      <c r="N78" s="218"/>
      <c r="O78" s="218" t="str">
        <f>VLOOKUP(AA76,'個票データ(男子)'!$A:$J,3,0)</f>
        <v/>
      </c>
      <c r="P78" s="218"/>
      <c r="Q78" s="218"/>
      <c r="R78" s="218" t="str">
        <f>VLOOKUP(AA76,'個票データ(男子)'!$A:$J,4,0)</f>
        <v/>
      </c>
      <c r="S78" s="218"/>
      <c r="T78" s="218">
        <f>'一覧表(男子)'!$C$6</f>
        <v>0</v>
      </c>
      <c r="U78" s="218"/>
      <c r="V78" s="218"/>
      <c r="W78" s="7"/>
    </row>
    <row r="79" spans="1:27" ht="4" customHeight="1">
      <c r="A79" s="10"/>
      <c r="B79" s="10"/>
      <c r="C79" s="10"/>
      <c r="D79" s="10"/>
      <c r="E79" s="10"/>
      <c r="F79" s="10"/>
      <c r="G79" s="10"/>
      <c r="H79" s="10"/>
      <c r="I79" s="10"/>
      <c r="J79" s="10"/>
      <c r="K79" s="11"/>
      <c r="L79" s="10"/>
      <c r="M79" s="10"/>
      <c r="N79" s="10"/>
      <c r="O79" s="10"/>
      <c r="P79" s="10"/>
      <c r="Q79" s="10"/>
      <c r="R79" s="10"/>
      <c r="S79" s="10"/>
      <c r="T79" s="10"/>
      <c r="U79" s="10"/>
      <c r="V79" s="10"/>
      <c r="W79" s="11"/>
    </row>
    <row r="80" spans="1:27" ht="4" customHeight="1">
      <c r="K80" s="7"/>
      <c r="L80" s="8"/>
    </row>
    <row r="81" spans="1:27" ht="18" customHeight="1">
      <c r="A81" s="218" t="s">
        <v>13</v>
      </c>
      <c r="B81" s="218"/>
      <c r="C81" s="220">
        <f>VLOOKUP(Y81,'個票データ(男子)'!$A:$J,9,0)</f>
        <v>0</v>
      </c>
      <c r="D81" s="220"/>
      <c r="E81" s="220"/>
      <c r="F81" s="218" t="s">
        <v>19</v>
      </c>
      <c r="G81" s="218"/>
      <c r="H81" s="221">
        <f>VLOOKUP(Y81,'個票データ(男子)'!$A:$J,10,0)</f>
        <v>0</v>
      </c>
      <c r="I81" s="221"/>
      <c r="J81" s="221"/>
      <c r="K81" s="7"/>
      <c r="L81" s="8"/>
      <c r="M81" s="219" t="s">
        <v>13</v>
      </c>
      <c r="N81" s="219"/>
      <c r="O81" s="222">
        <f>VLOOKUP(AA81,'個票データ(男子)'!$A:$J,5,0)</f>
        <v>0</v>
      </c>
      <c r="P81" s="222"/>
      <c r="Q81" s="222"/>
      <c r="R81" s="219" t="s">
        <v>19</v>
      </c>
      <c r="S81" s="219"/>
      <c r="T81" s="223">
        <f>VLOOKUP(AA81,'個票データ(男子)'!$A:$J,6,0)</f>
        <v>0</v>
      </c>
      <c r="U81" s="223"/>
      <c r="V81" s="223"/>
      <c r="W81" s="7"/>
      <c r="Y81" s="9">
        <v>11</v>
      </c>
      <c r="AA81" s="9">
        <v>12</v>
      </c>
    </row>
    <row r="82" spans="1:27">
      <c r="A82" s="218" t="s">
        <v>20</v>
      </c>
      <c r="B82" s="218"/>
      <c r="C82" s="218" t="s">
        <v>1</v>
      </c>
      <c r="D82" s="218"/>
      <c r="E82" s="218"/>
      <c r="F82" s="218" t="s">
        <v>22</v>
      </c>
      <c r="G82" s="218"/>
      <c r="H82" s="218" t="s">
        <v>23</v>
      </c>
      <c r="I82" s="218"/>
      <c r="J82" s="218"/>
      <c r="K82" s="7"/>
      <c r="L82" s="8"/>
      <c r="M82" s="219" t="s">
        <v>20</v>
      </c>
      <c r="N82" s="219"/>
      <c r="O82" s="219" t="s">
        <v>1</v>
      </c>
      <c r="P82" s="219"/>
      <c r="Q82" s="219"/>
      <c r="R82" s="219" t="s">
        <v>22</v>
      </c>
      <c r="S82" s="219"/>
      <c r="T82" s="219" t="s">
        <v>23</v>
      </c>
      <c r="U82" s="219"/>
      <c r="V82" s="219"/>
      <c r="W82" s="7"/>
    </row>
    <row r="83" spans="1:27" ht="22" customHeight="1">
      <c r="A83" s="218" t="str">
        <f>VLOOKUP(Y81,'個票データ(男子)'!$A:$J,2,0)</f>
        <v/>
      </c>
      <c r="B83" s="218"/>
      <c r="C83" s="218" t="str">
        <f>VLOOKUP(Y81,'個票データ(男子)'!$A:$J,3,0)</f>
        <v/>
      </c>
      <c r="D83" s="218"/>
      <c r="E83" s="218"/>
      <c r="F83" s="218" t="str">
        <f>VLOOKUP(Y81,'個票データ(男子)'!$A:$J,4,0)</f>
        <v/>
      </c>
      <c r="G83" s="218"/>
      <c r="H83" s="218">
        <f>'一覧表(男子)'!$C$6</f>
        <v>0</v>
      </c>
      <c r="I83" s="218"/>
      <c r="J83" s="218"/>
      <c r="K83" s="7"/>
      <c r="L83" s="8"/>
      <c r="M83" s="219" t="str">
        <f>VLOOKUP(AA81,'個票データ(男子)'!$A:$J,2,0)</f>
        <v/>
      </c>
      <c r="N83" s="219"/>
      <c r="O83" s="219" t="str">
        <f>VLOOKUP(AA81,'個票データ(男子)'!$A:$J,3,0)</f>
        <v/>
      </c>
      <c r="P83" s="219"/>
      <c r="Q83" s="219"/>
      <c r="R83" s="219" t="str">
        <f>VLOOKUP(AA81,'個票データ(男子)'!$A:$J,4,0)</f>
        <v/>
      </c>
      <c r="S83" s="219"/>
      <c r="T83" s="219">
        <f>'一覧表(男子)'!$C$6</f>
        <v>0</v>
      </c>
      <c r="U83" s="219"/>
      <c r="V83" s="219"/>
      <c r="W83" s="7"/>
    </row>
    <row r="84" spans="1:27" ht="4" customHeight="1">
      <c r="A84" s="10"/>
      <c r="B84" s="10"/>
      <c r="C84" s="10"/>
      <c r="D84" s="10"/>
      <c r="E84" s="10"/>
      <c r="F84" s="10"/>
      <c r="G84" s="10"/>
      <c r="H84" s="10"/>
      <c r="I84" s="10"/>
      <c r="J84" s="10"/>
      <c r="K84" s="11"/>
      <c r="L84" s="10"/>
      <c r="M84" s="10"/>
      <c r="N84" s="10"/>
      <c r="O84" s="10"/>
      <c r="P84" s="10"/>
      <c r="Q84" s="10"/>
      <c r="R84" s="10"/>
      <c r="S84" s="10"/>
      <c r="T84" s="10"/>
      <c r="U84" s="10"/>
      <c r="V84" s="10"/>
      <c r="W84" s="11"/>
    </row>
    <row r="85" spans="1:27" ht="4" customHeight="1">
      <c r="K85" s="7"/>
      <c r="L85" s="8"/>
    </row>
    <row r="86" spans="1:27" ht="18" customHeight="1">
      <c r="A86" s="218" t="s">
        <v>13</v>
      </c>
      <c r="B86" s="218"/>
      <c r="C86" s="220">
        <f>VLOOKUP(Y86,'個票データ(男子)'!$A:$J,7,0)</f>
        <v>0</v>
      </c>
      <c r="D86" s="220"/>
      <c r="E86" s="220"/>
      <c r="F86" s="218" t="s">
        <v>19</v>
      </c>
      <c r="G86" s="218"/>
      <c r="H86" s="221">
        <f>VLOOKUP(Y86,'個票データ(男子)'!$A:$J,8,0)</f>
        <v>0</v>
      </c>
      <c r="I86" s="221"/>
      <c r="J86" s="221"/>
      <c r="K86" s="7"/>
      <c r="L86" s="8"/>
      <c r="M86" s="219" t="s">
        <v>13</v>
      </c>
      <c r="N86" s="219"/>
      <c r="O86" s="222">
        <f>VLOOKUP(AA86,'個票データ(男子)'!$A:$J,9,0)</f>
        <v>0</v>
      </c>
      <c r="P86" s="222"/>
      <c r="Q86" s="222"/>
      <c r="R86" s="219" t="s">
        <v>19</v>
      </c>
      <c r="S86" s="219"/>
      <c r="T86" s="223">
        <f>VLOOKUP(AA86,'個票データ(男子)'!$A:$J,10,0)</f>
        <v>0</v>
      </c>
      <c r="U86" s="223"/>
      <c r="V86" s="223"/>
      <c r="W86" s="7"/>
      <c r="Y86" s="9">
        <v>12</v>
      </c>
      <c r="AA86" s="9">
        <v>12</v>
      </c>
    </row>
    <row r="87" spans="1:27">
      <c r="A87" s="218" t="s">
        <v>20</v>
      </c>
      <c r="B87" s="218"/>
      <c r="C87" s="218" t="s">
        <v>1</v>
      </c>
      <c r="D87" s="218"/>
      <c r="E87" s="218"/>
      <c r="F87" s="218" t="s">
        <v>22</v>
      </c>
      <c r="G87" s="218"/>
      <c r="H87" s="218" t="s">
        <v>23</v>
      </c>
      <c r="I87" s="218"/>
      <c r="J87" s="218"/>
      <c r="K87" s="7"/>
      <c r="L87" s="8"/>
      <c r="M87" s="219" t="s">
        <v>20</v>
      </c>
      <c r="N87" s="219"/>
      <c r="O87" s="219" t="s">
        <v>1</v>
      </c>
      <c r="P87" s="219"/>
      <c r="Q87" s="219"/>
      <c r="R87" s="219" t="s">
        <v>22</v>
      </c>
      <c r="S87" s="219"/>
      <c r="T87" s="219" t="s">
        <v>23</v>
      </c>
      <c r="U87" s="219"/>
      <c r="V87" s="219"/>
      <c r="W87" s="7"/>
    </row>
    <row r="88" spans="1:27" ht="22" customHeight="1">
      <c r="A88" s="218" t="str">
        <f>VLOOKUP(Y86,'個票データ(男子)'!$A:$J,2,0)</f>
        <v/>
      </c>
      <c r="B88" s="218"/>
      <c r="C88" s="218" t="str">
        <f>VLOOKUP(Y86,'個票データ(男子)'!$A:$J,3,0)</f>
        <v/>
      </c>
      <c r="D88" s="218"/>
      <c r="E88" s="218"/>
      <c r="F88" s="218" t="str">
        <f>VLOOKUP(Y86,'個票データ(男子)'!$A:$J,4,0)</f>
        <v/>
      </c>
      <c r="G88" s="218"/>
      <c r="H88" s="218">
        <f>'一覧表(男子)'!$C$6</f>
        <v>0</v>
      </c>
      <c r="I88" s="218"/>
      <c r="J88" s="218"/>
      <c r="K88" s="7"/>
      <c r="L88" s="8"/>
      <c r="M88" s="219" t="str">
        <f>VLOOKUP(AA86,'個票データ(男子)'!$A:$J,2,0)</f>
        <v/>
      </c>
      <c r="N88" s="219"/>
      <c r="O88" s="219" t="str">
        <f>VLOOKUP(AA86,'個票データ(男子)'!$A:$J,3,0)</f>
        <v/>
      </c>
      <c r="P88" s="219"/>
      <c r="Q88" s="219"/>
      <c r="R88" s="219" t="str">
        <f>VLOOKUP(AA86,'個票データ(男子)'!$A:$J,4,0)</f>
        <v/>
      </c>
      <c r="S88" s="219"/>
      <c r="T88" s="219">
        <f>'一覧表(男子)'!$C$6</f>
        <v>0</v>
      </c>
      <c r="U88" s="219"/>
      <c r="V88" s="219"/>
      <c r="W88" s="7"/>
    </row>
    <row r="89" spans="1:27" ht="4" customHeight="1">
      <c r="A89" s="10"/>
      <c r="B89" s="10"/>
      <c r="C89" s="10"/>
      <c r="D89" s="10"/>
      <c r="E89" s="10"/>
      <c r="F89" s="10"/>
      <c r="G89" s="10"/>
      <c r="H89" s="10"/>
      <c r="I89" s="10"/>
      <c r="J89" s="10"/>
      <c r="K89" s="11"/>
      <c r="L89" s="10"/>
      <c r="M89" s="10"/>
      <c r="N89" s="10"/>
      <c r="O89" s="10"/>
      <c r="P89" s="10"/>
      <c r="Q89" s="10"/>
      <c r="R89" s="10"/>
      <c r="S89" s="10"/>
      <c r="T89" s="10"/>
      <c r="U89" s="10"/>
      <c r="V89" s="10"/>
      <c r="W89" s="11"/>
    </row>
    <row r="90" spans="1:27" ht="4" customHeight="1">
      <c r="K90" s="7"/>
      <c r="L90" s="8"/>
    </row>
    <row r="91" spans="1:27" ht="18" customHeight="1">
      <c r="A91" s="218" t="s">
        <v>13</v>
      </c>
      <c r="B91" s="218"/>
      <c r="C91" s="220">
        <f>VLOOKUP(Y91,'個票データ(男子)'!$A:$J,5,0)</f>
        <v>0</v>
      </c>
      <c r="D91" s="220"/>
      <c r="E91" s="220"/>
      <c r="F91" s="218" t="s">
        <v>19</v>
      </c>
      <c r="G91" s="218"/>
      <c r="H91" s="221">
        <f>VLOOKUP(Y91,'個票データ(男子)'!$A:$J,6,0)</f>
        <v>0</v>
      </c>
      <c r="I91" s="221"/>
      <c r="J91" s="221"/>
      <c r="K91" s="7"/>
      <c r="L91" s="8"/>
      <c r="M91" s="218" t="s">
        <v>13</v>
      </c>
      <c r="N91" s="218"/>
      <c r="O91" s="220">
        <f>VLOOKUP(AA91,'個票データ(男子)'!$A:$J,7,0)</f>
        <v>0</v>
      </c>
      <c r="P91" s="220"/>
      <c r="Q91" s="220"/>
      <c r="R91" s="218" t="s">
        <v>19</v>
      </c>
      <c r="S91" s="218"/>
      <c r="T91" s="221">
        <f>VLOOKUP(AA91,'個票データ(男子)'!$A:$J,8,0)</f>
        <v>0</v>
      </c>
      <c r="U91" s="221"/>
      <c r="V91" s="221"/>
      <c r="W91" s="7"/>
      <c r="Y91" s="9">
        <v>13</v>
      </c>
      <c r="AA91" s="9">
        <v>13</v>
      </c>
    </row>
    <row r="92" spans="1:27">
      <c r="A92" s="218" t="s">
        <v>20</v>
      </c>
      <c r="B92" s="218"/>
      <c r="C92" s="218" t="s">
        <v>1</v>
      </c>
      <c r="D92" s="218"/>
      <c r="E92" s="218"/>
      <c r="F92" s="218" t="s">
        <v>22</v>
      </c>
      <c r="G92" s="218"/>
      <c r="H92" s="218" t="s">
        <v>23</v>
      </c>
      <c r="I92" s="218"/>
      <c r="J92" s="218"/>
      <c r="K92" s="7"/>
      <c r="L92" s="8"/>
      <c r="M92" s="218" t="s">
        <v>20</v>
      </c>
      <c r="N92" s="218"/>
      <c r="O92" s="218" t="s">
        <v>1</v>
      </c>
      <c r="P92" s="218"/>
      <c r="Q92" s="218"/>
      <c r="R92" s="218" t="s">
        <v>22</v>
      </c>
      <c r="S92" s="218"/>
      <c r="T92" s="218" t="s">
        <v>23</v>
      </c>
      <c r="U92" s="218"/>
      <c r="V92" s="218"/>
      <c r="W92" s="7"/>
    </row>
    <row r="93" spans="1:27" ht="22" customHeight="1">
      <c r="A93" s="218" t="str">
        <f>VLOOKUP(Y91,'個票データ(男子)'!$A:$J,2,0)</f>
        <v/>
      </c>
      <c r="B93" s="218"/>
      <c r="C93" s="218" t="str">
        <f>VLOOKUP(Y91,'個票データ(男子)'!$A:$J,3,0)</f>
        <v/>
      </c>
      <c r="D93" s="218"/>
      <c r="E93" s="218"/>
      <c r="F93" s="218" t="str">
        <f>VLOOKUP(Y91,'個票データ(男子)'!$A:$J,4,0)</f>
        <v/>
      </c>
      <c r="G93" s="218"/>
      <c r="H93" s="218">
        <f>'一覧表(男子)'!$C$6</f>
        <v>0</v>
      </c>
      <c r="I93" s="218"/>
      <c r="J93" s="218"/>
      <c r="K93" s="7"/>
      <c r="L93" s="8"/>
      <c r="M93" s="218" t="str">
        <f>VLOOKUP(AA91,'個票データ(男子)'!$A:$J,2,0)</f>
        <v/>
      </c>
      <c r="N93" s="218"/>
      <c r="O93" s="218" t="str">
        <f>VLOOKUP(AA91,'個票データ(男子)'!$A:$J,3,0)</f>
        <v/>
      </c>
      <c r="P93" s="218"/>
      <c r="Q93" s="218"/>
      <c r="R93" s="218" t="str">
        <f>VLOOKUP(AA91,'個票データ(男子)'!$A:$J,4,0)</f>
        <v/>
      </c>
      <c r="S93" s="218"/>
      <c r="T93" s="218">
        <f>'一覧表(男子)'!$C$6</f>
        <v>0</v>
      </c>
      <c r="U93" s="218"/>
      <c r="V93" s="218"/>
      <c r="W93" s="7"/>
    </row>
    <row r="94" spans="1:27" ht="4" customHeight="1">
      <c r="A94" s="10"/>
      <c r="B94" s="10"/>
      <c r="C94" s="10"/>
      <c r="D94" s="10"/>
      <c r="E94" s="10"/>
      <c r="F94" s="10"/>
      <c r="G94" s="10"/>
      <c r="H94" s="10"/>
      <c r="I94" s="10"/>
      <c r="J94" s="10"/>
      <c r="K94" s="11"/>
      <c r="L94" s="10"/>
      <c r="M94" s="10"/>
      <c r="N94" s="10"/>
      <c r="O94" s="10"/>
      <c r="P94" s="10"/>
      <c r="Q94" s="10"/>
      <c r="R94" s="10"/>
      <c r="S94" s="10"/>
      <c r="T94" s="10"/>
      <c r="U94" s="10"/>
      <c r="V94" s="10"/>
      <c r="W94" s="11"/>
    </row>
    <row r="95" spans="1:27" ht="4" customHeight="1">
      <c r="K95" s="7"/>
      <c r="L95" s="8"/>
    </row>
    <row r="96" spans="1:27" ht="18" customHeight="1">
      <c r="A96" s="218" t="s">
        <v>13</v>
      </c>
      <c r="B96" s="218"/>
      <c r="C96" s="220">
        <f>VLOOKUP(Y96,'個票データ(男子)'!$A:$J,9,0)</f>
        <v>0</v>
      </c>
      <c r="D96" s="220"/>
      <c r="E96" s="220"/>
      <c r="F96" s="218" t="s">
        <v>19</v>
      </c>
      <c r="G96" s="218"/>
      <c r="H96" s="221">
        <f>VLOOKUP(Y96,'個票データ(男子)'!$A:$J,10,0)</f>
        <v>0</v>
      </c>
      <c r="I96" s="221"/>
      <c r="J96" s="221"/>
      <c r="K96" s="7"/>
      <c r="L96" s="8"/>
      <c r="M96" s="219" t="s">
        <v>13</v>
      </c>
      <c r="N96" s="219"/>
      <c r="O96" s="222">
        <f>VLOOKUP(AA96,'個票データ(男子)'!$A:$J,5,0)</f>
        <v>0</v>
      </c>
      <c r="P96" s="222"/>
      <c r="Q96" s="222"/>
      <c r="R96" s="219" t="s">
        <v>19</v>
      </c>
      <c r="S96" s="219"/>
      <c r="T96" s="223">
        <f>VLOOKUP(AA96,'個票データ(男子)'!$A:$J,6,0)</f>
        <v>0</v>
      </c>
      <c r="U96" s="223"/>
      <c r="V96" s="223"/>
      <c r="W96" s="7"/>
      <c r="Y96" s="9">
        <v>13</v>
      </c>
      <c r="AA96" s="9">
        <v>14</v>
      </c>
    </row>
    <row r="97" spans="1:27">
      <c r="A97" s="218" t="s">
        <v>20</v>
      </c>
      <c r="B97" s="218"/>
      <c r="C97" s="218" t="s">
        <v>1</v>
      </c>
      <c r="D97" s="218"/>
      <c r="E97" s="218"/>
      <c r="F97" s="218" t="s">
        <v>22</v>
      </c>
      <c r="G97" s="218"/>
      <c r="H97" s="218" t="s">
        <v>23</v>
      </c>
      <c r="I97" s="218"/>
      <c r="J97" s="218"/>
      <c r="K97" s="7"/>
      <c r="L97" s="8"/>
      <c r="M97" s="219" t="s">
        <v>20</v>
      </c>
      <c r="N97" s="219"/>
      <c r="O97" s="219" t="s">
        <v>1</v>
      </c>
      <c r="P97" s="219"/>
      <c r="Q97" s="219"/>
      <c r="R97" s="219" t="s">
        <v>22</v>
      </c>
      <c r="S97" s="219"/>
      <c r="T97" s="219" t="s">
        <v>23</v>
      </c>
      <c r="U97" s="219"/>
      <c r="V97" s="219"/>
      <c r="W97" s="7"/>
    </row>
    <row r="98" spans="1:27" ht="22" customHeight="1">
      <c r="A98" s="218" t="str">
        <f>VLOOKUP(Y96,'個票データ(男子)'!$A:$J,2,0)</f>
        <v/>
      </c>
      <c r="B98" s="218"/>
      <c r="C98" s="218" t="str">
        <f>VLOOKUP(Y96,'個票データ(男子)'!$A:$J,3,0)</f>
        <v/>
      </c>
      <c r="D98" s="218"/>
      <c r="E98" s="218"/>
      <c r="F98" s="218" t="str">
        <f>VLOOKUP(Y96,'個票データ(男子)'!$A:$J,4,0)</f>
        <v/>
      </c>
      <c r="G98" s="218"/>
      <c r="H98" s="218">
        <f>'一覧表(男子)'!$C$6</f>
        <v>0</v>
      </c>
      <c r="I98" s="218"/>
      <c r="J98" s="218"/>
      <c r="K98" s="7"/>
      <c r="L98" s="8"/>
      <c r="M98" s="219" t="str">
        <f>VLOOKUP(AA96,'個票データ(男子)'!$A:$J,2,0)</f>
        <v/>
      </c>
      <c r="N98" s="219"/>
      <c r="O98" s="219" t="str">
        <f>VLOOKUP(AA96,'個票データ(男子)'!$A:$J,3,0)</f>
        <v/>
      </c>
      <c r="P98" s="219"/>
      <c r="Q98" s="219"/>
      <c r="R98" s="219" t="str">
        <f>VLOOKUP(AA96,'個票データ(男子)'!$A:$J,4,0)</f>
        <v/>
      </c>
      <c r="S98" s="219"/>
      <c r="T98" s="219">
        <f>'一覧表(男子)'!$C$6</f>
        <v>0</v>
      </c>
      <c r="U98" s="219"/>
      <c r="V98" s="219"/>
      <c r="W98" s="7"/>
    </row>
    <row r="99" spans="1:27" ht="4" customHeight="1">
      <c r="A99" s="10"/>
      <c r="B99" s="10"/>
      <c r="C99" s="10"/>
      <c r="D99" s="10"/>
      <c r="E99" s="10"/>
      <c r="F99" s="10"/>
      <c r="G99" s="10"/>
      <c r="H99" s="10"/>
      <c r="I99" s="10"/>
      <c r="J99" s="10"/>
      <c r="K99" s="11"/>
      <c r="L99" s="10"/>
      <c r="M99" s="10"/>
      <c r="N99" s="10"/>
      <c r="O99" s="10"/>
      <c r="P99" s="10"/>
      <c r="Q99" s="10"/>
      <c r="R99" s="10"/>
      <c r="S99" s="10"/>
      <c r="T99" s="10"/>
      <c r="U99" s="10"/>
      <c r="V99" s="10"/>
      <c r="W99" s="11"/>
    </row>
    <row r="100" spans="1:27" ht="4" customHeight="1">
      <c r="K100" s="7"/>
      <c r="L100" s="8"/>
    </row>
    <row r="101" spans="1:27" ht="18" customHeight="1">
      <c r="A101" s="218" t="s">
        <v>13</v>
      </c>
      <c r="B101" s="218"/>
      <c r="C101" s="220">
        <f>VLOOKUP(Y101,'個票データ(男子)'!$A:$J,7,0)</f>
        <v>0</v>
      </c>
      <c r="D101" s="220"/>
      <c r="E101" s="220"/>
      <c r="F101" s="218" t="s">
        <v>19</v>
      </c>
      <c r="G101" s="218"/>
      <c r="H101" s="221">
        <f>VLOOKUP(Y101,'個票データ(男子)'!$A:$J,8,0)</f>
        <v>0</v>
      </c>
      <c r="I101" s="221"/>
      <c r="J101" s="221"/>
      <c r="K101" s="7"/>
      <c r="L101" s="8"/>
      <c r="M101" s="219" t="s">
        <v>13</v>
      </c>
      <c r="N101" s="219"/>
      <c r="O101" s="222">
        <f>VLOOKUP(AA101,'個票データ(男子)'!$A:$J,9,0)</f>
        <v>0</v>
      </c>
      <c r="P101" s="222"/>
      <c r="Q101" s="222"/>
      <c r="R101" s="219" t="s">
        <v>19</v>
      </c>
      <c r="S101" s="219"/>
      <c r="T101" s="223">
        <f>VLOOKUP(AA101,'個票データ(男子)'!$A:$J,10,0)</f>
        <v>0</v>
      </c>
      <c r="U101" s="223"/>
      <c r="V101" s="223"/>
      <c r="W101" s="7"/>
      <c r="Y101" s="9">
        <v>14</v>
      </c>
      <c r="AA101" s="9">
        <v>14</v>
      </c>
    </row>
    <row r="102" spans="1:27">
      <c r="A102" s="218" t="s">
        <v>20</v>
      </c>
      <c r="B102" s="218"/>
      <c r="C102" s="218" t="s">
        <v>1</v>
      </c>
      <c r="D102" s="218"/>
      <c r="E102" s="218"/>
      <c r="F102" s="218" t="s">
        <v>22</v>
      </c>
      <c r="G102" s="218"/>
      <c r="H102" s="218" t="s">
        <v>23</v>
      </c>
      <c r="I102" s="218"/>
      <c r="J102" s="218"/>
      <c r="K102" s="7"/>
      <c r="L102" s="8"/>
      <c r="M102" s="219" t="s">
        <v>20</v>
      </c>
      <c r="N102" s="219"/>
      <c r="O102" s="219" t="s">
        <v>1</v>
      </c>
      <c r="P102" s="219"/>
      <c r="Q102" s="219"/>
      <c r="R102" s="219" t="s">
        <v>22</v>
      </c>
      <c r="S102" s="219"/>
      <c r="T102" s="219" t="s">
        <v>23</v>
      </c>
      <c r="U102" s="219"/>
      <c r="V102" s="219"/>
      <c r="W102" s="7"/>
    </row>
    <row r="103" spans="1:27" ht="22" customHeight="1">
      <c r="A103" s="218" t="str">
        <f>VLOOKUP(Y101,'個票データ(男子)'!$A:$J,2,0)</f>
        <v/>
      </c>
      <c r="B103" s="218"/>
      <c r="C103" s="218" t="str">
        <f>VLOOKUP(Y101,'個票データ(男子)'!$A:$J,3,0)</f>
        <v/>
      </c>
      <c r="D103" s="218"/>
      <c r="E103" s="218"/>
      <c r="F103" s="218" t="str">
        <f>VLOOKUP(Y101,'個票データ(男子)'!$A:$J,4,0)</f>
        <v/>
      </c>
      <c r="G103" s="218"/>
      <c r="H103" s="218">
        <f>'一覧表(男子)'!$C$6</f>
        <v>0</v>
      </c>
      <c r="I103" s="218"/>
      <c r="J103" s="218"/>
      <c r="K103" s="7"/>
      <c r="L103" s="8"/>
      <c r="M103" s="219" t="str">
        <f>VLOOKUP(AA101,'個票データ(男子)'!$A:$J,2,0)</f>
        <v/>
      </c>
      <c r="N103" s="219"/>
      <c r="O103" s="219" t="str">
        <f>VLOOKUP(AA101,'個票データ(男子)'!$A:$J,3,0)</f>
        <v/>
      </c>
      <c r="P103" s="219"/>
      <c r="Q103" s="219"/>
      <c r="R103" s="219" t="str">
        <f>VLOOKUP(AA101,'個票データ(男子)'!$A:$J,4,0)</f>
        <v/>
      </c>
      <c r="S103" s="219"/>
      <c r="T103" s="219">
        <f>'一覧表(男子)'!$C$6</f>
        <v>0</v>
      </c>
      <c r="U103" s="219"/>
      <c r="V103" s="219"/>
      <c r="W103" s="7"/>
    </row>
    <row r="104" spans="1:27" ht="4" customHeight="1">
      <c r="A104" s="10"/>
      <c r="B104" s="10"/>
      <c r="C104" s="10"/>
      <c r="D104" s="10"/>
      <c r="E104" s="10"/>
      <c r="F104" s="10"/>
      <c r="G104" s="10"/>
      <c r="H104" s="10"/>
      <c r="I104" s="10"/>
      <c r="J104" s="10"/>
      <c r="K104" s="11"/>
      <c r="L104" s="10"/>
      <c r="M104" s="10"/>
      <c r="N104" s="10"/>
      <c r="O104" s="10"/>
      <c r="P104" s="10"/>
      <c r="Q104" s="10"/>
      <c r="R104" s="10"/>
      <c r="S104" s="10"/>
      <c r="T104" s="10"/>
      <c r="U104" s="10"/>
      <c r="V104" s="10"/>
      <c r="W104" s="11"/>
    </row>
    <row r="105" spans="1:27" ht="4" customHeight="1">
      <c r="K105" s="7"/>
      <c r="L105" s="8"/>
    </row>
    <row r="106" spans="1:27" ht="18" customHeight="1">
      <c r="A106" s="218" t="s">
        <v>13</v>
      </c>
      <c r="B106" s="218"/>
      <c r="C106" s="220">
        <f>VLOOKUP(Y106,'個票データ(男子)'!$A:$J,5,0)</f>
        <v>0</v>
      </c>
      <c r="D106" s="220"/>
      <c r="E106" s="220"/>
      <c r="F106" s="218" t="s">
        <v>19</v>
      </c>
      <c r="G106" s="218"/>
      <c r="H106" s="221">
        <f>VLOOKUP(Y106,'個票データ(男子)'!$A:$J,6,0)</f>
        <v>0</v>
      </c>
      <c r="I106" s="221"/>
      <c r="J106" s="221"/>
      <c r="K106" s="7"/>
      <c r="L106" s="8"/>
      <c r="M106" s="218" t="s">
        <v>13</v>
      </c>
      <c r="N106" s="218"/>
      <c r="O106" s="220">
        <f>VLOOKUP(AA106,'個票データ(男子)'!$A:$J,7,0)</f>
        <v>0</v>
      </c>
      <c r="P106" s="220"/>
      <c r="Q106" s="220"/>
      <c r="R106" s="218" t="s">
        <v>19</v>
      </c>
      <c r="S106" s="218"/>
      <c r="T106" s="221">
        <f>VLOOKUP(AA106,'個票データ(男子)'!$A:$J,8,0)</f>
        <v>0</v>
      </c>
      <c r="U106" s="221"/>
      <c r="V106" s="221"/>
      <c r="W106" s="7"/>
      <c r="Y106" s="9">
        <v>15</v>
      </c>
      <c r="AA106" s="9">
        <v>15</v>
      </c>
    </row>
    <row r="107" spans="1:27">
      <c r="A107" s="218" t="s">
        <v>20</v>
      </c>
      <c r="B107" s="218"/>
      <c r="C107" s="218" t="s">
        <v>1</v>
      </c>
      <c r="D107" s="218"/>
      <c r="E107" s="218"/>
      <c r="F107" s="218" t="s">
        <v>22</v>
      </c>
      <c r="G107" s="218"/>
      <c r="H107" s="218" t="s">
        <v>23</v>
      </c>
      <c r="I107" s="218"/>
      <c r="J107" s="218"/>
      <c r="K107" s="7"/>
      <c r="L107" s="8"/>
      <c r="M107" s="218" t="s">
        <v>20</v>
      </c>
      <c r="N107" s="218"/>
      <c r="O107" s="218" t="s">
        <v>1</v>
      </c>
      <c r="P107" s="218"/>
      <c r="Q107" s="218"/>
      <c r="R107" s="218" t="s">
        <v>22</v>
      </c>
      <c r="S107" s="218"/>
      <c r="T107" s="218" t="s">
        <v>23</v>
      </c>
      <c r="U107" s="218"/>
      <c r="V107" s="218"/>
      <c r="W107" s="7"/>
    </row>
    <row r="108" spans="1:27" ht="22" customHeight="1">
      <c r="A108" s="218" t="str">
        <f>VLOOKUP(Y106,'個票データ(男子)'!$A:$J,2,0)</f>
        <v/>
      </c>
      <c r="B108" s="218"/>
      <c r="C108" s="218" t="str">
        <f>VLOOKUP(Y106,'個票データ(男子)'!$A:$J,3,0)</f>
        <v/>
      </c>
      <c r="D108" s="218"/>
      <c r="E108" s="218"/>
      <c r="F108" s="218" t="str">
        <f>VLOOKUP(Y106,'個票データ(男子)'!$A:$J,4,0)</f>
        <v/>
      </c>
      <c r="G108" s="218"/>
      <c r="H108" s="218">
        <f>'一覧表(男子)'!$C$6</f>
        <v>0</v>
      </c>
      <c r="I108" s="218"/>
      <c r="J108" s="218"/>
      <c r="K108" s="7"/>
      <c r="L108" s="8"/>
      <c r="M108" s="218" t="str">
        <f>VLOOKUP(AA106,'個票データ(男子)'!$A:$J,2,0)</f>
        <v/>
      </c>
      <c r="N108" s="218"/>
      <c r="O108" s="218" t="str">
        <f>VLOOKUP(AA106,'個票データ(男子)'!$A:$J,3,0)</f>
        <v/>
      </c>
      <c r="P108" s="218"/>
      <c r="Q108" s="218"/>
      <c r="R108" s="218" t="str">
        <f>VLOOKUP(AA106,'個票データ(男子)'!$A:$J,4,0)</f>
        <v/>
      </c>
      <c r="S108" s="218"/>
      <c r="T108" s="218">
        <f>'一覧表(男子)'!$C$6</f>
        <v>0</v>
      </c>
      <c r="U108" s="218"/>
      <c r="V108" s="218"/>
      <c r="W108" s="7"/>
    </row>
    <row r="109" spans="1:27" ht="4" customHeight="1">
      <c r="A109" s="10"/>
      <c r="B109" s="10"/>
      <c r="C109" s="10"/>
      <c r="D109" s="10"/>
      <c r="E109" s="10"/>
      <c r="F109" s="10"/>
      <c r="G109" s="10"/>
      <c r="H109" s="10"/>
      <c r="I109" s="10"/>
      <c r="J109" s="10"/>
      <c r="K109" s="11"/>
      <c r="L109" s="10"/>
      <c r="M109" s="10"/>
      <c r="N109" s="10"/>
      <c r="O109" s="10"/>
      <c r="P109" s="10"/>
      <c r="Q109" s="10"/>
      <c r="R109" s="10"/>
      <c r="S109" s="10"/>
      <c r="T109" s="10"/>
      <c r="U109" s="10"/>
      <c r="V109" s="10"/>
      <c r="W109" s="11"/>
    </row>
    <row r="110" spans="1:27" ht="4" customHeight="1">
      <c r="K110" s="7"/>
      <c r="L110" s="8"/>
    </row>
    <row r="111" spans="1:27" ht="18" customHeight="1">
      <c r="A111" s="218" t="s">
        <v>13</v>
      </c>
      <c r="B111" s="218"/>
      <c r="C111" s="220">
        <f>VLOOKUP(Y111,'個票データ(男子)'!$A:$J,9,0)</f>
        <v>0</v>
      </c>
      <c r="D111" s="220"/>
      <c r="E111" s="220"/>
      <c r="F111" s="218" t="s">
        <v>19</v>
      </c>
      <c r="G111" s="218"/>
      <c r="H111" s="221">
        <f>VLOOKUP(Y111,'個票データ(男子)'!$A:$J,10,0)</f>
        <v>0</v>
      </c>
      <c r="I111" s="221"/>
      <c r="J111" s="221"/>
      <c r="K111" s="7"/>
      <c r="L111" s="8"/>
      <c r="M111" s="219" t="s">
        <v>13</v>
      </c>
      <c r="N111" s="219"/>
      <c r="O111" s="222">
        <f>VLOOKUP(AA111,'個票データ(男子)'!$A:$J,5,0)</f>
        <v>0</v>
      </c>
      <c r="P111" s="222"/>
      <c r="Q111" s="222"/>
      <c r="R111" s="219" t="s">
        <v>19</v>
      </c>
      <c r="S111" s="219"/>
      <c r="T111" s="223">
        <f>VLOOKUP(AA111,'個票データ(男子)'!$A:$J,6,0)</f>
        <v>0</v>
      </c>
      <c r="U111" s="223"/>
      <c r="V111" s="223"/>
      <c r="W111" s="7"/>
      <c r="Y111" s="9">
        <v>15</v>
      </c>
      <c r="AA111" s="9">
        <v>16</v>
      </c>
    </row>
    <row r="112" spans="1:27">
      <c r="A112" s="218" t="s">
        <v>20</v>
      </c>
      <c r="B112" s="218"/>
      <c r="C112" s="218" t="s">
        <v>1</v>
      </c>
      <c r="D112" s="218"/>
      <c r="E112" s="218"/>
      <c r="F112" s="218" t="s">
        <v>22</v>
      </c>
      <c r="G112" s="218"/>
      <c r="H112" s="218" t="s">
        <v>23</v>
      </c>
      <c r="I112" s="218"/>
      <c r="J112" s="218"/>
      <c r="K112" s="7"/>
      <c r="L112" s="8"/>
      <c r="M112" s="219" t="s">
        <v>20</v>
      </c>
      <c r="N112" s="219"/>
      <c r="O112" s="219" t="s">
        <v>1</v>
      </c>
      <c r="P112" s="219"/>
      <c r="Q112" s="219"/>
      <c r="R112" s="219" t="s">
        <v>22</v>
      </c>
      <c r="S112" s="219"/>
      <c r="T112" s="219" t="s">
        <v>23</v>
      </c>
      <c r="U112" s="219"/>
      <c r="V112" s="219"/>
      <c r="W112" s="7"/>
    </row>
    <row r="113" spans="1:27" ht="22" customHeight="1">
      <c r="A113" s="218" t="str">
        <f>VLOOKUP(Y111,'個票データ(男子)'!$A:$J,2,0)</f>
        <v/>
      </c>
      <c r="B113" s="218"/>
      <c r="C113" s="218" t="str">
        <f>VLOOKUP(Y111,'個票データ(男子)'!$A:$J,3,0)</f>
        <v/>
      </c>
      <c r="D113" s="218"/>
      <c r="E113" s="218"/>
      <c r="F113" s="218" t="str">
        <f>VLOOKUP(Y111,'個票データ(男子)'!$A:$J,4,0)</f>
        <v/>
      </c>
      <c r="G113" s="218"/>
      <c r="H113" s="218">
        <f>'一覧表(男子)'!$C$6</f>
        <v>0</v>
      </c>
      <c r="I113" s="218"/>
      <c r="J113" s="218"/>
      <c r="K113" s="7"/>
      <c r="L113" s="8"/>
      <c r="M113" s="219" t="str">
        <f>VLOOKUP(AA111,'個票データ(男子)'!$A:$J,2,0)</f>
        <v/>
      </c>
      <c r="N113" s="219"/>
      <c r="O113" s="219" t="str">
        <f>VLOOKUP(AA111,'個票データ(男子)'!$A:$J,3,0)</f>
        <v/>
      </c>
      <c r="P113" s="219"/>
      <c r="Q113" s="219"/>
      <c r="R113" s="219" t="str">
        <f>VLOOKUP(AA111,'個票データ(男子)'!$A:$J,4,0)</f>
        <v/>
      </c>
      <c r="S113" s="219"/>
      <c r="T113" s="219">
        <f>'一覧表(男子)'!$C$6</f>
        <v>0</v>
      </c>
      <c r="U113" s="219"/>
      <c r="V113" s="219"/>
      <c r="W113" s="7"/>
    </row>
    <row r="114" spans="1:27" ht="4" customHeight="1">
      <c r="A114" s="10"/>
      <c r="B114" s="10"/>
      <c r="C114" s="10"/>
      <c r="D114" s="10"/>
      <c r="E114" s="10"/>
      <c r="F114" s="10"/>
      <c r="G114" s="10"/>
      <c r="H114" s="10"/>
      <c r="I114" s="10"/>
      <c r="J114" s="10"/>
      <c r="K114" s="11"/>
      <c r="L114" s="10"/>
      <c r="M114" s="10"/>
      <c r="N114" s="10"/>
      <c r="O114" s="10"/>
      <c r="P114" s="10"/>
      <c r="Q114" s="10"/>
      <c r="R114" s="10"/>
      <c r="S114" s="10"/>
      <c r="T114" s="10"/>
      <c r="U114" s="10"/>
      <c r="V114" s="10"/>
      <c r="W114" s="11"/>
    </row>
    <row r="115" spans="1:27" ht="4" customHeight="1">
      <c r="K115" s="7"/>
      <c r="L115" s="8"/>
    </row>
    <row r="116" spans="1:27" ht="18" customHeight="1">
      <c r="A116" s="218" t="s">
        <v>13</v>
      </c>
      <c r="B116" s="218"/>
      <c r="C116" s="220">
        <f>VLOOKUP(Y116,'個票データ(男子)'!$A:$J,7,0)</f>
        <v>0</v>
      </c>
      <c r="D116" s="220"/>
      <c r="E116" s="220"/>
      <c r="F116" s="218" t="s">
        <v>19</v>
      </c>
      <c r="G116" s="218"/>
      <c r="H116" s="221">
        <f>VLOOKUP(Y116,'個票データ(男子)'!$A:$J,8,0)</f>
        <v>0</v>
      </c>
      <c r="I116" s="221"/>
      <c r="J116" s="221"/>
      <c r="K116" s="7"/>
      <c r="L116" s="8"/>
      <c r="M116" s="219" t="s">
        <v>13</v>
      </c>
      <c r="N116" s="219"/>
      <c r="O116" s="222">
        <f>VLOOKUP(AA116,'個票データ(男子)'!$A:$J,9,0)</f>
        <v>0</v>
      </c>
      <c r="P116" s="222"/>
      <c r="Q116" s="222"/>
      <c r="R116" s="219" t="s">
        <v>19</v>
      </c>
      <c r="S116" s="219"/>
      <c r="T116" s="223">
        <f>VLOOKUP(AA116,'個票データ(男子)'!$A:$J,10,0)</f>
        <v>0</v>
      </c>
      <c r="U116" s="223"/>
      <c r="V116" s="223"/>
      <c r="W116" s="7"/>
      <c r="Y116" s="9">
        <v>16</v>
      </c>
      <c r="AA116" s="9">
        <v>16</v>
      </c>
    </row>
    <row r="117" spans="1:27">
      <c r="A117" s="218" t="s">
        <v>20</v>
      </c>
      <c r="B117" s="218"/>
      <c r="C117" s="218" t="s">
        <v>1</v>
      </c>
      <c r="D117" s="218"/>
      <c r="E117" s="218"/>
      <c r="F117" s="218" t="s">
        <v>22</v>
      </c>
      <c r="G117" s="218"/>
      <c r="H117" s="218" t="s">
        <v>23</v>
      </c>
      <c r="I117" s="218"/>
      <c r="J117" s="218"/>
      <c r="K117" s="7"/>
      <c r="L117" s="8"/>
      <c r="M117" s="219" t="s">
        <v>20</v>
      </c>
      <c r="N117" s="219"/>
      <c r="O117" s="219" t="s">
        <v>1</v>
      </c>
      <c r="P117" s="219"/>
      <c r="Q117" s="219"/>
      <c r="R117" s="219" t="s">
        <v>22</v>
      </c>
      <c r="S117" s="219"/>
      <c r="T117" s="219" t="s">
        <v>23</v>
      </c>
      <c r="U117" s="219"/>
      <c r="V117" s="219"/>
      <c r="W117" s="7"/>
    </row>
    <row r="118" spans="1:27" ht="22" customHeight="1">
      <c r="A118" s="218" t="str">
        <f>VLOOKUP(Y116,'個票データ(男子)'!$A:$J,2,0)</f>
        <v/>
      </c>
      <c r="B118" s="218"/>
      <c r="C118" s="218" t="str">
        <f>VLOOKUP(Y116,'個票データ(男子)'!$A:$J,3,0)</f>
        <v/>
      </c>
      <c r="D118" s="218"/>
      <c r="E118" s="218"/>
      <c r="F118" s="218" t="str">
        <f>VLOOKUP(Y116,'個票データ(男子)'!$A:$J,4,0)</f>
        <v/>
      </c>
      <c r="G118" s="218"/>
      <c r="H118" s="218">
        <f>'一覧表(男子)'!$C$6</f>
        <v>0</v>
      </c>
      <c r="I118" s="218"/>
      <c r="J118" s="218"/>
      <c r="K118" s="7"/>
      <c r="L118" s="8"/>
      <c r="M118" s="219" t="str">
        <f>VLOOKUP(AA116,'個票データ(男子)'!$A:$J,2,0)</f>
        <v/>
      </c>
      <c r="N118" s="219"/>
      <c r="O118" s="219" t="str">
        <f>VLOOKUP(AA116,'個票データ(男子)'!$A:$J,3,0)</f>
        <v/>
      </c>
      <c r="P118" s="219"/>
      <c r="Q118" s="219"/>
      <c r="R118" s="219" t="str">
        <f>VLOOKUP(AA116,'個票データ(男子)'!$A:$J,4,0)</f>
        <v/>
      </c>
      <c r="S118" s="219"/>
      <c r="T118" s="219">
        <f>'一覧表(男子)'!$C$6</f>
        <v>0</v>
      </c>
      <c r="U118" s="219"/>
      <c r="V118" s="219"/>
      <c r="W118" s="7"/>
    </row>
    <row r="119" spans="1:27" ht="4" customHeight="1">
      <c r="A119" s="10"/>
      <c r="B119" s="10"/>
      <c r="C119" s="10"/>
      <c r="D119" s="10"/>
      <c r="E119" s="10"/>
      <c r="F119" s="10"/>
      <c r="G119" s="10"/>
      <c r="H119" s="10"/>
      <c r="I119" s="10"/>
      <c r="J119" s="10"/>
      <c r="K119" s="11"/>
      <c r="L119" s="10"/>
      <c r="M119" s="10"/>
      <c r="N119" s="10"/>
      <c r="O119" s="10"/>
      <c r="P119" s="10"/>
      <c r="Q119" s="10"/>
      <c r="R119" s="10"/>
      <c r="S119" s="10"/>
      <c r="T119" s="10"/>
      <c r="U119" s="10"/>
      <c r="V119" s="10"/>
      <c r="W119" s="11"/>
    </row>
    <row r="120" spans="1:27" ht="4" customHeight="1">
      <c r="K120" s="7"/>
      <c r="L120" s="8"/>
    </row>
    <row r="121" spans="1:27" ht="18" customHeight="1">
      <c r="A121" s="218" t="s">
        <v>13</v>
      </c>
      <c r="B121" s="218"/>
      <c r="C121" s="220">
        <f>VLOOKUP(Y121,'個票データ(男子)'!$A:$J,5,0)</f>
        <v>0</v>
      </c>
      <c r="D121" s="220"/>
      <c r="E121" s="220"/>
      <c r="F121" s="218" t="s">
        <v>19</v>
      </c>
      <c r="G121" s="218"/>
      <c r="H121" s="221">
        <f>VLOOKUP(Y121,'個票データ(男子)'!$A:$J,6,0)</f>
        <v>0</v>
      </c>
      <c r="I121" s="221"/>
      <c r="J121" s="221"/>
      <c r="K121" s="7"/>
      <c r="L121" s="8"/>
      <c r="M121" s="218" t="s">
        <v>13</v>
      </c>
      <c r="N121" s="218"/>
      <c r="O121" s="220">
        <f>VLOOKUP(AA121,'個票データ(男子)'!$A:$J,7,0)</f>
        <v>0</v>
      </c>
      <c r="P121" s="220"/>
      <c r="Q121" s="220"/>
      <c r="R121" s="218" t="s">
        <v>19</v>
      </c>
      <c r="S121" s="218"/>
      <c r="T121" s="221">
        <f>VLOOKUP(AA121,'個票データ(男子)'!$A:$J,8,0)</f>
        <v>0</v>
      </c>
      <c r="U121" s="221"/>
      <c r="V121" s="221"/>
      <c r="W121" s="7"/>
      <c r="Y121" s="9">
        <v>17</v>
      </c>
      <c r="AA121" s="9">
        <v>17</v>
      </c>
    </row>
    <row r="122" spans="1:27">
      <c r="A122" s="218" t="s">
        <v>20</v>
      </c>
      <c r="B122" s="218"/>
      <c r="C122" s="218" t="s">
        <v>1</v>
      </c>
      <c r="D122" s="218"/>
      <c r="E122" s="218"/>
      <c r="F122" s="218" t="s">
        <v>22</v>
      </c>
      <c r="G122" s="218"/>
      <c r="H122" s="218" t="s">
        <v>23</v>
      </c>
      <c r="I122" s="218"/>
      <c r="J122" s="218"/>
      <c r="K122" s="7"/>
      <c r="L122" s="8"/>
      <c r="M122" s="218" t="s">
        <v>20</v>
      </c>
      <c r="N122" s="218"/>
      <c r="O122" s="218" t="s">
        <v>1</v>
      </c>
      <c r="P122" s="218"/>
      <c r="Q122" s="218"/>
      <c r="R122" s="218" t="s">
        <v>22</v>
      </c>
      <c r="S122" s="218"/>
      <c r="T122" s="218" t="s">
        <v>23</v>
      </c>
      <c r="U122" s="218"/>
      <c r="V122" s="218"/>
      <c r="W122" s="7"/>
    </row>
    <row r="123" spans="1:27" ht="22" customHeight="1">
      <c r="A123" s="218" t="str">
        <f>VLOOKUP(Y121,'個票データ(男子)'!$A:$J,2,0)</f>
        <v/>
      </c>
      <c r="B123" s="218"/>
      <c r="C123" s="218" t="str">
        <f>VLOOKUP(Y121,'個票データ(男子)'!$A:$J,3,0)</f>
        <v/>
      </c>
      <c r="D123" s="218"/>
      <c r="E123" s="218"/>
      <c r="F123" s="218" t="str">
        <f>VLOOKUP(Y121,'個票データ(男子)'!$A:$J,4,0)</f>
        <v/>
      </c>
      <c r="G123" s="218"/>
      <c r="H123" s="218">
        <f>'一覧表(男子)'!$C$6</f>
        <v>0</v>
      </c>
      <c r="I123" s="218"/>
      <c r="J123" s="218"/>
      <c r="K123" s="7"/>
      <c r="L123" s="8"/>
      <c r="M123" s="218" t="str">
        <f>VLOOKUP(AA121,'個票データ(男子)'!$A:$J,2,0)</f>
        <v/>
      </c>
      <c r="N123" s="218"/>
      <c r="O123" s="218" t="str">
        <f>VLOOKUP(AA121,'個票データ(男子)'!$A:$J,3,0)</f>
        <v/>
      </c>
      <c r="P123" s="218"/>
      <c r="Q123" s="218"/>
      <c r="R123" s="218" t="str">
        <f>VLOOKUP(AA121,'個票データ(男子)'!$A:$J,4,0)</f>
        <v/>
      </c>
      <c r="S123" s="218"/>
      <c r="T123" s="218">
        <f>'一覧表(男子)'!$C$6</f>
        <v>0</v>
      </c>
      <c r="U123" s="218"/>
      <c r="V123" s="218"/>
      <c r="W123" s="7"/>
    </row>
    <row r="124" spans="1:27" ht="4" customHeight="1">
      <c r="A124" s="10"/>
      <c r="B124" s="10"/>
      <c r="C124" s="10"/>
      <c r="D124" s="10"/>
      <c r="E124" s="10"/>
      <c r="F124" s="10"/>
      <c r="G124" s="10"/>
      <c r="H124" s="10"/>
      <c r="I124" s="10"/>
      <c r="J124" s="10"/>
      <c r="K124" s="11"/>
      <c r="L124" s="10"/>
      <c r="M124" s="10"/>
      <c r="N124" s="10"/>
      <c r="O124" s="10"/>
      <c r="P124" s="10"/>
      <c r="Q124" s="10"/>
      <c r="R124" s="10"/>
      <c r="S124" s="10"/>
      <c r="T124" s="10"/>
      <c r="U124" s="10"/>
      <c r="V124" s="10"/>
      <c r="W124" s="11"/>
    </row>
    <row r="125" spans="1:27" ht="4" customHeight="1">
      <c r="K125" s="7"/>
      <c r="L125" s="8"/>
    </row>
    <row r="126" spans="1:27" ht="18" customHeight="1">
      <c r="A126" s="218" t="s">
        <v>13</v>
      </c>
      <c r="B126" s="218"/>
      <c r="C126" s="220">
        <f>VLOOKUP(Y126,'個票データ(男子)'!$A:$J,9,0)</f>
        <v>0</v>
      </c>
      <c r="D126" s="220"/>
      <c r="E126" s="220"/>
      <c r="F126" s="218" t="s">
        <v>19</v>
      </c>
      <c r="G126" s="218"/>
      <c r="H126" s="221">
        <f>VLOOKUP(Y126,'個票データ(男子)'!$A:$J,10,0)</f>
        <v>0</v>
      </c>
      <c r="I126" s="221"/>
      <c r="J126" s="221"/>
      <c r="K126" s="7"/>
      <c r="L126" s="8"/>
      <c r="M126" s="219" t="s">
        <v>13</v>
      </c>
      <c r="N126" s="219"/>
      <c r="O126" s="222">
        <f>VLOOKUP(AA126,'個票データ(男子)'!$A:$J,5,0)</f>
        <v>0</v>
      </c>
      <c r="P126" s="222"/>
      <c r="Q126" s="222"/>
      <c r="R126" s="219" t="s">
        <v>19</v>
      </c>
      <c r="S126" s="219"/>
      <c r="T126" s="223">
        <f>VLOOKUP(AA126,'個票データ(男子)'!$A:$J,6,0)</f>
        <v>0</v>
      </c>
      <c r="U126" s="223"/>
      <c r="V126" s="223"/>
      <c r="W126" s="7"/>
      <c r="Y126" s="9">
        <v>17</v>
      </c>
      <c r="AA126" s="9">
        <v>18</v>
      </c>
    </row>
    <row r="127" spans="1:27">
      <c r="A127" s="218" t="s">
        <v>20</v>
      </c>
      <c r="B127" s="218"/>
      <c r="C127" s="218" t="s">
        <v>1</v>
      </c>
      <c r="D127" s="218"/>
      <c r="E127" s="218"/>
      <c r="F127" s="218" t="s">
        <v>22</v>
      </c>
      <c r="G127" s="218"/>
      <c r="H127" s="218" t="s">
        <v>23</v>
      </c>
      <c r="I127" s="218"/>
      <c r="J127" s="218"/>
      <c r="K127" s="7"/>
      <c r="L127" s="8"/>
      <c r="M127" s="219" t="s">
        <v>20</v>
      </c>
      <c r="N127" s="219"/>
      <c r="O127" s="219" t="s">
        <v>1</v>
      </c>
      <c r="P127" s="219"/>
      <c r="Q127" s="219"/>
      <c r="R127" s="219" t="s">
        <v>22</v>
      </c>
      <c r="S127" s="219"/>
      <c r="T127" s="219" t="s">
        <v>23</v>
      </c>
      <c r="U127" s="219"/>
      <c r="V127" s="219"/>
      <c r="W127" s="7"/>
    </row>
    <row r="128" spans="1:27" ht="22" customHeight="1">
      <c r="A128" s="218" t="str">
        <f>VLOOKUP(Y126,'個票データ(男子)'!$A:$J,2,0)</f>
        <v/>
      </c>
      <c r="B128" s="218"/>
      <c r="C128" s="218" t="str">
        <f>VLOOKUP(Y126,'個票データ(男子)'!$A:$J,3,0)</f>
        <v/>
      </c>
      <c r="D128" s="218"/>
      <c r="E128" s="218"/>
      <c r="F128" s="218" t="str">
        <f>VLOOKUP(Y126,'個票データ(男子)'!$A:$J,4,0)</f>
        <v/>
      </c>
      <c r="G128" s="218"/>
      <c r="H128" s="218">
        <f>'一覧表(男子)'!$C$6</f>
        <v>0</v>
      </c>
      <c r="I128" s="218"/>
      <c r="J128" s="218"/>
      <c r="K128" s="7"/>
      <c r="L128" s="8"/>
      <c r="M128" s="219" t="str">
        <f>VLOOKUP(AA126,'個票データ(男子)'!$A:$J,2,0)</f>
        <v/>
      </c>
      <c r="N128" s="219"/>
      <c r="O128" s="219" t="str">
        <f>VLOOKUP(AA126,'個票データ(男子)'!$A:$J,3,0)</f>
        <v/>
      </c>
      <c r="P128" s="219"/>
      <c r="Q128" s="219"/>
      <c r="R128" s="219" t="str">
        <f>VLOOKUP(AA126,'個票データ(男子)'!$A:$J,4,0)</f>
        <v/>
      </c>
      <c r="S128" s="219"/>
      <c r="T128" s="219">
        <f>'一覧表(男子)'!$C$6</f>
        <v>0</v>
      </c>
      <c r="U128" s="219"/>
      <c r="V128" s="219"/>
      <c r="W128" s="7"/>
    </row>
    <row r="129" spans="1:27" ht="4" customHeight="1">
      <c r="A129" s="10"/>
      <c r="B129" s="10"/>
      <c r="C129" s="10"/>
      <c r="D129" s="10"/>
      <c r="E129" s="10"/>
      <c r="F129" s="10"/>
      <c r="G129" s="10"/>
      <c r="H129" s="10"/>
      <c r="I129" s="10"/>
      <c r="J129" s="10"/>
      <c r="K129" s="11"/>
      <c r="L129" s="10"/>
      <c r="M129" s="10"/>
      <c r="N129" s="10"/>
      <c r="O129" s="10"/>
      <c r="P129" s="10"/>
      <c r="Q129" s="10"/>
      <c r="R129" s="10"/>
      <c r="S129" s="10"/>
      <c r="T129" s="10"/>
      <c r="U129" s="10"/>
      <c r="V129" s="10"/>
      <c r="W129" s="11"/>
    </row>
    <row r="130" spans="1:27" ht="4" customHeight="1">
      <c r="K130" s="7"/>
      <c r="L130" s="8"/>
    </row>
    <row r="131" spans="1:27" ht="18" customHeight="1">
      <c r="A131" s="218" t="s">
        <v>13</v>
      </c>
      <c r="B131" s="218"/>
      <c r="C131" s="220">
        <f>VLOOKUP(Y131,'個票データ(男子)'!$A:$J,7,0)</f>
        <v>0</v>
      </c>
      <c r="D131" s="220"/>
      <c r="E131" s="220"/>
      <c r="F131" s="218" t="s">
        <v>19</v>
      </c>
      <c r="G131" s="218"/>
      <c r="H131" s="221">
        <f>VLOOKUP(Y131,'個票データ(男子)'!$A:$J,8,0)</f>
        <v>0</v>
      </c>
      <c r="I131" s="221"/>
      <c r="J131" s="221"/>
      <c r="K131" s="7"/>
      <c r="L131" s="8"/>
      <c r="M131" s="219" t="s">
        <v>13</v>
      </c>
      <c r="N131" s="219"/>
      <c r="O131" s="222">
        <f>VLOOKUP(AA131,'個票データ(男子)'!$A:$J,9,0)</f>
        <v>0</v>
      </c>
      <c r="P131" s="222"/>
      <c r="Q131" s="222"/>
      <c r="R131" s="219" t="s">
        <v>19</v>
      </c>
      <c r="S131" s="219"/>
      <c r="T131" s="223">
        <f>VLOOKUP(AA131,'個票データ(男子)'!$A:$J,10,0)</f>
        <v>0</v>
      </c>
      <c r="U131" s="223"/>
      <c r="V131" s="223"/>
      <c r="W131" s="7"/>
      <c r="Y131" s="9">
        <v>18</v>
      </c>
      <c r="AA131" s="9">
        <v>18</v>
      </c>
    </row>
    <row r="132" spans="1:27">
      <c r="A132" s="218" t="s">
        <v>20</v>
      </c>
      <c r="B132" s="218"/>
      <c r="C132" s="218" t="s">
        <v>1</v>
      </c>
      <c r="D132" s="218"/>
      <c r="E132" s="218"/>
      <c r="F132" s="218" t="s">
        <v>22</v>
      </c>
      <c r="G132" s="218"/>
      <c r="H132" s="218" t="s">
        <v>23</v>
      </c>
      <c r="I132" s="218"/>
      <c r="J132" s="218"/>
      <c r="K132" s="7"/>
      <c r="L132" s="8"/>
      <c r="M132" s="219" t="s">
        <v>20</v>
      </c>
      <c r="N132" s="219"/>
      <c r="O132" s="219" t="s">
        <v>1</v>
      </c>
      <c r="P132" s="219"/>
      <c r="Q132" s="219"/>
      <c r="R132" s="219" t="s">
        <v>22</v>
      </c>
      <c r="S132" s="219"/>
      <c r="T132" s="219" t="s">
        <v>23</v>
      </c>
      <c r="U132" s="219"/>
      <c r="V132" s="219"/>
      <c r="W132" s="7"/>
    </row>
    <row r="133" spans="1:27" ht="22" customHeight="1">
      <c r="A133" s="218" t="str">
        <f>VLOOKUP(Y131,'個票データ(男子)'!$A:$J,2,0)</f>
        <v/>
      </c>
      <c r="B133" s="218"/>
      <c r="C133" s="218" t="str">
        <f>VLOOKUP(Y131,'個票データ(男子)'!$A:$J,3,0)</f>
        <v/>
      </c>
      <c r="D133" s="218"/>
      <c r="E133" s="218"/>
      <c r="F133" s="218" t="str">
        <f>VLOOKUP(Y131,'個票データ(男子)'!$A:$J,4,0)</f>
        <v/>
      </c>
      <c r="G133" s="218"/>
      <c r="H133" s="218">
        <f>'一覧表(男子)'!$C$6</f>
        <v>0</v>
      </c>
      <c r="I133" s="218"/>
      <c r="J133" s="218"/>
      <c r="K133" s="7"/>
      <c r="L133" s="8"/>
      <c r="M133" s="219" t="str">
        <f>VLOOKUP(AA131,'個票データ(男子)'!$A:$J,2,0)</f>
        <v/>
      </c>
      <c r="N133" s="219"/>
      <c r="O133" s="219" t="str">
        <f>VLOOKUP(AA131,'個票データ(男子)'!$A:$J,3,0)</f>
        <v/>
      </c>
      <c r="P133" s="219"/>
      <c r="Q133" s="219"/>
      <c r="R133" s="219" t="str">
        <f>VLOOKUP(AA131,'個票データ(男子)'!$A:$J,4,0)</f>
        <v/>
      </c>
      <c r="S133" s="219"/>
      <c r="T133" s="219">
        <f>'一覧表(男子)'!$C$6</f>
        <v>0</v>
      </c>
      <c r="U133" s="219"/>
      <c r="V133" s="219"/>
      <c r="W133" s="7"/>
    </row>
    <row r="134" spans="1:27" ht="4" customHeight="1">
      <c r="A134" s="10"/>
      <c r="B134" s="10"/>
      <c r="C134" s="10"/>
      <c r="D134" s="10"/>
      <c r="E134" s="10"/>
      <c r="F134" s="10"/>
      <c r="G134" s="10"/>
      <c r="H134" s="10"/>
      <c r="I134" s="10"/>
      <c r="J134" s="10"/>
      <c r="K134" s="11"/>
      <c r="L134" s="10"/>
      <c r="M134" s="10"/>
      <c r="N134" s="10"/>
      <c r="O134" s="10"/>
      <c r="P134" s="10"/>
      <c r="Q134" s="10"/>
      <c r="R134" s="10"/>
      <c r="S134" s="10"/>
      <c r="T134" s="10"/>
      <c r="U134" s="10"/>
      <c r="V134" s="10"/>
      <c r="W134" s="11"/>
    </row>
    <row r="135" spans="1:27" ht="4" customHeight="1">
      <c r="K135" s="7"/>
      <c r="L135" s="8"/>
    </row>
    <row r="136" spans="1:27" ht="18" customHeight="1">
      <c r="A136" s="218" t="s">
        <v>13</v>
      </c>
      <c r="B136" s="218"/>
      <c r="C136" s="220">
        <f>VLOOKUP(Y136,'個票データ(男子)'!$A:$J,5,0)</f>
        <v>0</v>
      </c>
      <c r="D136" s="220"/>
      <c r="E136" s="220"/>
      <c r="F136" s="218" t="s">
        <v>19</v>
      </c>
      <c r="G136" s="218"/>
      <c r="H136" s="221">
        <f>VLOOKUP(Y136,'個票データ(男子)'!$A:$J,6,0)</f>
        <v>0</v>
      </c>
      <c r="I136" s="221"/>
      <c r="J136" s="221"/>
      <c r="K136" s="7"/>
      <c r="L136" s="8"/>
      <c r="M136" s="218" t="s">
        <v>13</v>
      </c>
      <c r="N136" s="218"/>
      <c r="O136" s="220">
        <f>VLOOKUP(AA136,'個票データ(男子)'!$A:$J,7,0)</f>
        <v>0</v>
      </c>
      <c r="P136" s="220"/>
      <c r="Q136" s="220"/>
      <c r="R136" s="218" t="s">
        <v>19</v>
      </c>
      <c r="S136" s="218"/>
      <c r="T136" s="221">
        <f>VLOOKUP(AA136,'個票データ(男子)'!$A:$J,8,0)</f>
        <v>0</v>
      </c>
      <c r="U136" s="221"/>
      <c r="V136" s="221"/>
      <c r="W136" s="7"/>
      <c r="Y136" s="9">
        <v>19</v>
      </c>
      <c r="AA136" s="9">
        <v>19</v>
      </c>
    </row>
    <row r="137" spans="1:27">
      <c r="A137" s="218" t="s">
        <v>20</v>
      </c>
      <c r="B137" s="218"/>
      <c r="C137" s="218" t="s">
        <v>1</v>
      </c>
      <c r="D137" s="218"/>
      <c r="E137" s="218"/>
      <c r="F137" s="218" t="s">
        <v>22</v>
      </c>
      <c r="G137" s="218"/>
      <c r="H137" s="218" t="s">
        <v>23</v>
      </c>
      <c r="I137" s="218"/>
      <c r="J137" s="218"/>
      <c r="K137" s="7"/>
      <c r="L137" s="8"/>
      <c r="M137" s="218" t="s">
        <v>20</v>
      </c>
      <c r="N137" s="218"/>
      <c r="O137" s="218" t="s">
        <v>1</v>
      </c>
      <c r="P137" s="218"/>
      <c r="Q137" s="218"/>
      <c r="R137" s="218" t="s">
        <v>22</v>
      </c>
      <c r="S137" s="218"/>
      <c r="T137" s="218" t="s">
        <v>23</v>
      </c>
      <c r="U137" s="218"/>
      <c r="V137" s="218"/>
      <c r="W137" s="7"/>
    </row>
    <row r="138" spans="1:27" ht="22" customHeight="1">
      <c r="A138" s="218" t="str">
        <f>VLOOKUP(Y136,'個票データ(男子)'!$A:$J,2,0)</f>
        <v/>
      </c>
      <c r="B138" s="218"/>
      <c r="C138" s="218" t="str">
        <f>VLOOKUP(Y136,'個票データ(男子)'!$A:$J,3,0)</f>
        <v/>
      </c>
      <c r="D138" s="218"/>
      <c r="E138" s="218"/>
      <c r="F138" s="218" t="str">
        <f>VLOOKUP(Y136,'個票データ(男子)'!$A:$J,4,0)</f>
        <v/>
      </c>
      <c r="G138" s="218"/>
      <c r="H138" s="218">
        <f>'一覧表(男子)'!$C$6</f>
        <v>0</v>
      </c>
      <c r="I138" s="218"/>
      <c r="J138" s="218"/>
      <c r="K138" s="7"/>
      <c r="L138" s="8"/>
      <c r="M138" s="218" t="str">
        <f>VLOOKUP(AA136,'個票データ(男子)'!$A:$J,2,0)</f>
        <v/>
      </c>
      <c r="N138" s="218"/>
      <c r="O138" s="218" t="str">
        <f>VLOOKUP(AA136,'個票データ(男子)'!$A:$J,3,0)</f>
        <v/>
      </c>
      <c r="P138" s="218"/>
      <c r="Q138" s="218"/>
      <c r="R138" s="218" t="str">
        <f>VLOOKUP(AA136,'個票データ(男子)'!$A:$J,4,0)</f>
        <v/>
      </c>
      <c r="S138" s="218"/>
      <c r="T138" s="218">
        <f>'一覧表(男子)'!$C$6</f>
        <v>0</v>
      </c>
      <c r="U138" s="218"/>
      <c r="V138" s="218"/>
      <c r="W138" s="7"/>
    </row>
    <row r="139" spans="1:27" ht="4" customHeight="1">
      <c r="A139" s="10"/>
      <c r="B139" s="10"/>
      <c r="C139" s="10"/>
      <c r="D139" s="10"/>
      <c r="E139" s="10"/>
      <c r="F139" s="10"/>
      <c r="G139" s="10"/>
      <c r="H139" s="10"/>
      <c r="I139" s="10"/>
      <c r="J139" s="10"/>
      <c r="K139" s="11"/>
      <c r="L139" s="10"/>
      <c r="M139" s="10"/>
      <c r="N139" s="10"/>
      <c r="O139" s="10"/>
      <c r="P139" s="10"/>
      <c r="Q139" s="10"/>
      <c r="R139" s="10"/>
      <c r="S139" s="10"/>
      <c r="T139" s="10"/>
      <c r="U139" s="10"/>
      <c r="V139" s="10"/>
      <c r="W139" s="11"/>
    </row>
    <row r="140" spans="1:27" ht="4" customHeight="1">
      <c r="K140" s="7"/>
      <c r="L140" s="8"/>
    </row>
    <row r="141" spans="1:27" ht="18" customHeight="1">
      <c r="A141" s="218" t="s">
        <v>13</v>
      </c>
      <c r="B141" s="218"/>
      <c r="C141" s="220">
        <f>VLOOKUP(Y141,'個票データ(男子)'!$A:$J,9,0)</f>
        <v>0</v>
      </c>
      <c r="D141" s="220"/>
      <c r="E141" s="220"/>
      <c r="F141" s="218" t="s">
        <v>19</v>
      </c>
      <c r="G141" s="218"/>
      <c r="H141" s="221">
        <f>VLOOKUP(Y141,'個票データ(男子)'!$A:$J,10,0)</f>
        <v>0</v>
      </c>
      <c r="I141" s="221"/>
      <c r="J141" s="221"/>
      <c r="K141" s="7"/>
      <c r="L141" s="8"/>
      <c r="M141" s="219" t="s">
        <v>13</v>
      </c>
      <c r="N141" s="219"/>
      <c r="O141" s="222">
        <f>VLOOKUP(AA141,'個票データ(男子)'!$A:$J,5,0)</f>
        <v>0</v>
      </c>
      <c r="P141" s="222"/>
      <c r="Q141" s="222"/>
      <c r="R141" s="219" t="s">
        <v>19</v>
      </c>
      <c r="S141" s="219"/>
      <c r="T141" s="223">
        <f>VLOOKUP(AA141,'個票データ(男子)'!$A:$J,6,0)</f>
        <v>0</v>
      </c>
      <c r="U141" s="223"/>
      <c r="V141" s="223"/>
      <c r="W141" s="7"/>
      <c r="Y141" s="9">
        <v>19</v>
      </c>
      <c r="AA141" s="9">
        <v>20</v>
      </c>
    </row>
    <row r="142" spans="1:27">
      <c r="A142" s="218" t="s">
        <v>20</v>
      </c>
      <c r="B142" s="218"/>
      <c r="C142" s="218" t="s">
        <v>1</v>
      </c>
      <c r="D142" s="218"/>
      <c r="E142" s="218"/>
      <c r="F142" s="218" t="s">
        <v>22</v>
      </c>
      <c r="G142" s="218"/>
      <c r="H142" s="218" t="s">
        <v>23</v>
      </c>
      <c r="I142" s="218"/>
      <c r="J142" s="218"/>
      <c r="K142" s="7"/>
      <c r="L142" s="8"/>
      <c r="M142" s="219" t="s">
        <v>20</v>
      </c>
      <c r="N142" s="219"/>
      <c r="O142" s="219" t="s">
        <v>1</v>
      </c>
      <c r="P142" s="219"/>
      <c r="Q142" s="219"/>
      <c r="R142" s="219" t="s">
        <v>22</v>
      </c>
      <c r="S142" s="219"/>
      <c r="T142" s="219" t="s">
        <v>23</v>
      </c>
      <c r="U142" s="219"/>
      <c r="V142" s="219"/>
      <c r="W142" s="7"/>
    </row>
    <row r="143" spans="1:27" ht="22" customHeight="1">
      <c r="A143" s="218" t="str">
        <f>VLOOKUP(Y141,'個票データ(男子)'!$A:$J,2,0)</f>
        <v/>
      </c>
      <c r="B143" s="218"/>
      <c r="C143" s="218" t="str">
        <f>VLOOKUP(Y141,'個票データ(男子)'!$A:$J,3,0)</f>
        <v/>
      </c>
      <c r="D143" s="218"/>
      <c r="E143" s="218"/>
      <c r="F143" s="218" t="str">
        <f>VLOOKUP(Y141,'個票データ(男子)'!$A:$J,4,0)</f>
        <v/>
      </c>
      <c r="G143" s="218"/>
      <c r="H143" s="218">
        <f>'一覧表(男子)'!$C$6</f>
        <v>0</v>
      </c>
      <c r="I143" s="218"/>
      <c r="J143" s="218"/>
      <c r="K143" s="7"/>
      <c r="L143" s="8"/>
      <c r="M143" s="219" t="str">
        <f>VLOOKUP(AA141,'個票データ(男子)'!$A:$J,2,0)</f>
        <v/>
      </c>
      <c r="N143" s="219"/>
      <c r="O143" s="219" t="str">
        <f>VLOOKUP(AA141,'個票データ(男子)'!$A:$J,3,0)</f>
        <v/>
      </c>
      <c r="P143" s="219"/>
      <c r="Q143" s="219"/>
      <c r="R143" s="219" t="str">
        <f>VLOOKUP(AA141,'個票データ(男子)'!$A:$J,4,0)</f>
        <v/>
      </c>
      <c r="S143" s="219"/>
      <c r="T143" s="219">
        <f>'一覧表(男子)'!$C$6</f>
        <v>0</v>
      </c>
      <c r="U143" s="219"/>
      <c r="V143" s="219"/>
      <c r="W143" s="7"/>
    </row>
    <row r="144" spans="1:27" ht="4" customHeight="1">
      <c r="A144" s="10"/>
      <c r="B144" s="10"/>
      <c r="C144" s="10"/>
      <c r="D144" s="10"/>
      <c r="E144" s="10"/>
      <c r="F144" s="10"/>
      <c r="G144" s="10"/>
      <c r="H144" s="10"/>
      <c r="I144" s="10"/>
      <c r="J144" s="10"/>
      <c r="K144" s="11"/>
      <c r="L144" s="10"/>
      <c r="M144" s="10"/>
      <c r="N144" s="10"/>
      <c r="O144" s="10"/>
      <c r="P144" s="10"/>
      <c r="Q144" s="10"/>
      <c r="R144" s="10"/>
      <c r="S144" s="10"/>
      <c r="T144" s="10"/>
      <c r="U144" s="10"/>
      <c r="V144" s="10"/>
      <c r="W144" s="11"/>
    </row>
    <row r="145" spans="1:27" ht="4" customHeight="1">
      <c r="K145" s="7"/>
      <c r="L145" s="8"/>
    </row>
    <row r="146" spans="1:27" ht="18" customHeight="1">
      <c r="A146" s="218" t="s">
        <v>13</v>
      </c>
      <c r="B146" s="218"/>
      <c r="C146" s="220">
        <f>VLOOKUP(Y146,'個票データ(男子)'!$A:$J,7,0)</f>
        <v>0</v>
      </c>
      <c r="D146" s="220"/>
      <c r="E146" s="220"/>
      <c r="F146" s="218" t="s">
        <v>19</v>
      </c>
      <c r="G146" s="218"/>
      <c r="H146" s="221">
        <f>VLOOKUP(Y146,'個票データ(男子)'!$A:$J,8,0)</f>
        <v>0</v>
      </c>
      <c r="I146" s="221"/>
      <c r="J146" s="221"/>
      <c r="K146" s="7"/>
      <c r="L146" s="8"/>
      <c r="M146" s="219" t="s">
        <v>13</v>
      </c>
      <c r="N146" s="219"/>
      <c r="O146" s="222">
        <f>VLOOKUP(AA146,'個票データ(男子)'!$A:$J,9,0)</f>
        <v>0</v>
      </c>
      <c r="P146" s="222"/>
      <c r="Q146" s="222"/>
      <c r="R146" s="219" t="s">
        <v>19</v>
      </c>
      <c r="S146" s="219"/>
      <c r="T146" s="223">
        <f>VLOOKUP(AA146,'個票データ(男子)'!$A:$J,10,0)</f>
        <v>0</v>
      </c>
      <c r="U146" s="223"/>
      <c r="V146" s="223"/>
      <c r="W146" s="7"/>
      <c r="Y146" s="9">
        <v>20</v>
      </c>
      <c r="AA146" s="9">
        <v>20</v>
      </c>
    </row>
    <row r="147" spans="1:27">
      <c r="A147" s="218" t="s">
        <v>20</v>
      </c>
      <c r="B147" s="218"/>
      <c r="C147" s="218" t="s">
        <v>1</v>
      </c>
      <c r="D147" s="218"/>
      <c r="E147" s="218"/>
      <c r="F147" s="218" t="s">
        <v>22</v>
      </c>
      <c r="G147" s="218"/>
      <c r="H147" s="218" t="s">
        <v>23</v>
      </c>
      <c r="I147" s="218"/>
      <c r="J147" s="218"/>
      <c r="K147" s="7"/>
      <c r="L147" s="8"/>
      <c r="M147" s="219" t="s">
        <v>20</v>
      </c>
      <c r="N147" s="219"/>
      <c r="O147" s="219" t="s">
        <v>1</v>
      </c>
      <c r="P147" s="219"/>
      <c r="Q147" s="219"/>
      <c r="R147" s="219" t="s">
        <v>22</v>
      </c>
      <c r="S147" s="219"/>
      <c r="T147" s="219" t="s">
        <v>23</v>
      </c>
      <c r="U147" s="219"/>
      <c r="V147" s="219"/>
      <c r="W147" s="7"/>
    </row>
    <row r="148" spans="1:27" ht="22" customHeight="1">
      <c r="A148" s="218" t="str">
        <f>VLOOKUP(Y146,'個票データ(男子)'!$A:$J,2,0)</f>
        <v/>
      </c>
      <c r="B148" s="218"/>
      <c r="C148" s="218" t="str">
        <f>VLOOKUP(Y146,'個票データ(男子)'!$A:$J,3,0)</f>
        <v/>
      </c>
      <c r="D148" s="218"/>
      <c r="E148" s="218"/>
      <c r="F148" s="218" t="str">
        <f>VLOOKUP(Y146,'個票データ(男子)'!$A:$J,4,0)</f>
        <v/>
      </c>
      <c r="G148" s="218"/>
      <c r="H148" s="218">
        <f>'一覧表(男子)'!$C$6</f>
        <v>0</v>
      </c>
      <c r="I148" s="218"/>
      <c r="J148" s="218"/>
      <c r="K148" s="7"/>
      <c r="L148" s="8"/>
      <c r="M148" s="219" t="str">
        <f>VLOOKUP(AA146,'個票データ(男子)'!$A:$J,2,0)</f>
        <v/>
      </c>
      <c r="N148" s="219"/>
      <c r="O148" s="219" t="str">
        <f>VLOOKUP(AA146,'個票データ(男子)'!$A:$J,3,0)</f>
        <v/>
      </c>
      <c r="P148" s="219"/>
      <c r="Q148" s="219"/>
      <c r="R148" s="219" t="str">
        <f>VLOOKUP(AA146,'個票データ(男子)'!$A:$J,4,0)</f>
        <v/>
      </c>
      <c r="S148" s="219"/>
      <c r="T148" s="219">
        <f>'一覧表(男子)'!$C$6</f>
        <v>0</v>
      </c>
      <c r="U148" s="219"/>
      <c r="V148" s="219"/>
      <c r="W148" s="7"/>
    </row>
    <row r="149" spans="1:27" ht="4" customHeight="1">
      <c r="A149" s="10"/>
      <c r="B149" s="10"/>
      <c r="C149" s="10"/>
      <c r="D149" s="10"/>
      <c r="E149" s="10"/>
      <c r="F149" s="10"/>
      <c r="G149" s="10"/>
      <c r="H149" s="10"/>
      <c r="I149" s="10"/>
      <c r="J149" s="10"/>
      <c r="K149" s="11"/>
      <c r="L149" s="10"/>
      <c r="M149" s="10"/>
      <c r="N149" s="10"/>
      <c r="O149" s="10"/>
      <c r="P149" s="10"/>
      <c r="Q149" s="10"/>
      <c r="R149" s="10"/>
      <c r="S149" s="10"/>
      <c r="T149" s="10"/>
      <c r="U149" s="10"/>
      <c r="V149" s="10"/>
      <c r="W149" s="11"/>
    </row>
    <row r="150" spans="1:27" ht="4" customHeight="1">
      <c r="K150" s="7"/>
      <c r="L150" s="8"/>
    </row>
    <row r="151" spans="1:27" ht="18" customHeight="1">
      <c r="A151" s="218" t="s">
        <v>13</v>
      </c>
      <c r="B151" s="218"/>
      <c r="C151" s="220">
        <f>VLOOKUP(Y151,'個票データ(男子)'!$A:$J,5,0)</f>
        <v>0</v>
      </c>
      <c r="D151" s="220"/>
      <c r="E151" s="220"/>
      <c r="F151" s="218" t="s">
        <v>19</v>
      </c>
      <c r="G151" s="218"/>
      <c r="H151" s="221">
        <f>VLOOKUP(Y151,'個票データ(男子)'!$A:$J,6,0)</f>
        <v>0</v>
      </c>
      <c r="I151" s="221"/>
      <c r="J151" s="221"/>
      <c r="K151" s="7"/>
      <c r="L151" s="8"/>
      <c r="M151" s="218" t="s">
        <v>13</v>
      </c>
      <c r="N151" s="218"/>
      <c r="O151" s="220">
        <f>VLOOKUP(AA151,'個票データ(男子)'!$A:$J,7,0)</f>
        <v>0</v>
      </c>
      <c r="P151" s="220"/>
      <c r="Q151" s="220"/>
      <c r="R151" s="218" t="s">
        <v>19</v>
      </c>
      <c r="S151" s="218"/>
      <c r="T151" s="221">
        <f>VLOOKUP(AA151,'個票データ(男子)'!$A:$J,8,0)</f>
        <v>0</v>
      </c>
      <c r="U151" s="221"/>
      <c r="V151" s="221"/>
      <c r="W151" s="7"/>
      <c r="Y151" s="9">
        <v>21</v>
      </c>
      <c r="AA151" s="9">
        <v>21</v>
      </c>
    </row>
    <row r="152" spans="1:27">
      <c r="A152" s="218" t="s">
        <v>20</v>
      </c>
      <c r="B152" s="218"/>
      <c r="C152" s="218" t="s">
        <v>1</v>
      </c>
      <c r="D152" s="218"/>
      <c r="E152" s="218"/>
      <c r="F152" s="218" t="s">
        <v>22</v>
      </c>
      <c r="G152" s="218"/>
      <c r="H152" s="218" t="s">
        <v>23</v>
      </c>
      <c r="I152" s="218"/>
      <c r="J152" s="218"/>
      <c r="K152" s="7"/>
      <c r="L152" s="8"/>
      <c r="M152" s="218" t="s">
        <v>20</v>
      </c>
      <c r="N152" s="218"/>
      <c r="O152" s="218" t="s">
        <v>1</v>
      </c>
      <c r="P152" s="218"/>
      <c r="Q152" s="218"/>
      <c r="R152" s="218" t="s">
        <v>22</v>
      </c>
      <c r="S152" s="218"/>
      <c r="T152" s="218" t="s">
        <v>23</v>
      </c>
      <c r="U152" s="218"/>
      <c r="V152" s="218"/>
      <c r="W152" s="7"/>
    </row>
    <row r="153" spans="1:27" ht="22" customHeight="1">
      <c r="A153" s="218" t="str">
        <f>VLOOKUP(Y151,'個票データ(男子)'!$A:$J,2,0)</f>
        <v/>
      </c>
      <c r="B153" s="218"/>
      <c r="C153" s="218" t="str">
        <f>VLOOKUP(Y151,'個票データ(男子)'!$A:$J,3,0)</f>
        <v/>
      </c>
      <c r="D153" s="218"/>
      <c r="E153" s="218"/>
      <c r="F153" s="218" t="str">
        <f>VLOOKUP(Y151,'個票データ(男子)'!$A:$J,4,0)</f>
        <v/>
      </c>
      <c r="G153" s="218"/>
      <c r="H153" s="218">
        <f>'一覧表(男子)'!$C$6</f>
        <v>0</v>
      </c>
      <c r="I153" s="218"/>
      <c r="J153" s="218"/>
      <c r="K153" s="7"/>
      <c r="L153" s="8"/>
      <c r="M153" s="218" t="str">
        <f>VLOOKUP(AA151,'個票データ(男子)'!$A:$J,2,0)</f>
        <v/>
      </c>
      <c r="N153" s="218"/>
      <c r="O153" s="218" t="str">
        <f>VLOOKUP(AA151,'個票データ(男子)'!$A:$J,3,0)</f>
        <v/>
      </c>
      <c r="P153" s="218"/>
      <c r="Q153" s="218"/>
      <c r="R153" s="218" t="str">
        <f>VLOOKUP(AA151,'個票データ(男子)'!$A:$J,4,0)</f>
        <v/>
      </c>
      <c r="S153" s="218"/>
      <c r="T153" s="218">
        <f>'一覧表(男子)'!$C$6</f>
        <v>0</v>
      </c>
      <c r="U153" s="218"/>
      <c r="V153" s="218"/>
      <c r="W153" s="7"/>
    </row>
    <row r="154" spans="1:27" ht="4" customHeight="1">
      <c r="A154" s="10"/>
      <c r="B154" s="10"/>
      <c r="C154" s="10"/>
      <c r="D154" s="10"/>
      <c r="E154" s="10"/>
      <c r="F154" s="10"/>
      <c r="G154" s="10"/>
      <c r="H154" s="10"/>
      <c r="I154" s="10"/>
      <c r="J154" s="10"/>
      <c r="K154" s="11"/>
      <c r="L154" s="10"/>
      <c r="M154" s="10"/>
      <c r="N154" s="10"/>
      <c r="O154" s="10"/>
      <c r="P154" s="10"/>
      <c r="Q154" s="10"/>
      <c r="R154" s="10"/>
      <c r="S154" s="10"/>
      <c r="T154" s="10"/>
      <c r="U154" s="10"/>
      <c r="V154" s="10"/>
      <c r="W154" s="11"/>
    </row>
    <row r="155" spans="1:27" ht="4" customHeight="1">
      <c r="K155" s="7"/>
      <c r="L155" s="8"/>
    </row>
    <row r="156" spans="1:27" ht="18" customHeight="1">
      <c r="A156" s="218" t="s">
        <v>13</v>
      </c>
      <c r="B156" s="218"/>
      <c r="C156" s="220">
        <f>VLOOKUP(Y156,'個票データ(男子)'!$A:$J,9,0)</f>
        <v>0</v>
      </c>
      <c r="D156" s="220"/>
      <c r="E156" s="220"/>
      <c r="F156" s="218" t="s">
        <v>19</v>
      </c>
      <c r="G156" s="218"/>
      <c r="H156" s="221">
        <f>VLOOKUP(Y156,'個票データ(男子)'!$A:$J,10,0)</f>
        <v>0</v>
      </c>
      <c r="I156" s="221"/>
      <c r="J156" s="221"/>
      <c r="K156" s="7"/>
      <c r="L156" s="8"/>
      <c r="M156" s="219" t="s">
        <v>13</v>
      </c>
      <c r="N156" s="219"/>
      <c r="O156" s="222">
        <f>VLOOKUP(AA156,'個票データ(男子)'!$A:$J,5,0)</f>
        <v>0</v>
      </c>
      <c r="P156" s="222"/>
      <c r="Q156" s="222"/>
      <c r="R156" s="219" t="s">
        <v>19</v>
      </c>
      <c r="S156" s="219"/>
      <c r="T156" s="223">
        <f>VLOOKUP(AA156,'個票データ(男子)'!$A:$J,6,0)</f>
        <v>0</v>
      </c>
      <c r="U156" s="223"/>
      <c r="V156" s="223"/>
      <c r="W156" s="7"/>
      <c r="Y156" s="9">
        <v>21</v>
      </c>
      <c r="AA156" s="9">
        <v>22</v>
      </c>
    </row>
    <row r="157" spans="1:27">
      <c r="A157" s="218" t="s">
        <v>20</v>
      </c>
      <c r="B157" s="218"/>
      <c r="C157" s="218" t="s">
        <v>1</v>
      </c>
      <c r="D157" s="218"/>
      <c r="E157" s="218"/>
      <c r="F157" s="218" t="s">
        <v>22</v>
      </c>
      <c r="G157" s="218"/>
      <c r="H157" s="218" t="s">
        <v>23</v>
      </c>
      <c r="I157" s="218"/>
      <c r="J157" s="218"/>
      <c r="K157" s="7"/>
      <c r="L157" s="8"/>
      <c r="M157" s="219" t="s">
        <v>20</v>
      </c>
      <c r="N157" s="219"/>
      <c r="O157" s="219" t="s">
        <v>1</v>
      </c>
      <c r="P157" s="219"/>
      <c r="Q157" s="219"/>
      <c r="R157" s="219" t="s">
        <v>22</v>
      </c>
      <c r="S157" s="219"/>
      <c r="T157" s="219" t="s">
        <v>23</v>
      </c>
      <c r="U157" s="219"/>
      <c r="V157" s="219"/>
      <c r="W157" s="7"/>
    </row>
    <row r="158" spans="1:27" ht="22" customHeight="1">
      <c r="A158" s="218" t="str">
        <f>VLOOKUP(Y156,'個票データ(男子)'!$A:$J,2,0)</f>
        <v/>
      </c>
      <c r="B158" s="218"/>
      <c r="C158" s="218" t="str">
        <f>VLOOKUP(Y156,'個票データ(男子)'!$A:$J,3,0)</f>
        <v/>
      </c>
      <c r="D158" s="218"/>
      <c r="E158" s="218"/>
      <c r="F158" s="218" t="str">
        <f>VLOOKUP(Y156,'個票データ(男子)'!$A:$J,4,0)</f>
        <v/>
      </c>
      <c r="G158" s="218"/>
      <c r="H158" s="218">
        <f>'一覧表(男子)'!$C$6</f>
        <v>0</v>
      </c>
      <c r="I158" s="218"/>
      <c r="J158" s="218"/>
      <c r="K158" s="7"/>
      <c r="L158" s="8"/>
      <c r="M158" s="219" t="str">
        <f>VLOOKUP(AA156,'個票データ(男子)'!$A:$J,2,0)</f>
        <v/>
      </c>
      <c r="N158" s="219"/>
      <c r="O158" s="219" t="str">
        <f>VLOOKUP(AA156,'個票データ(男子)'!$A:$J,3,0)</f>
        <v/>
      </c>
      <c r="P158" s="219"/>
      <c r="Q158" s="219"/>
      <c r="R158" s="219" t="str">
        <f>VLOOKUP(AA156,'個票データ(男子)'!$A:$J,4,0)</f>
        <v/>
      </c>
      <c r="S158" s="219"/>
      <c r="T158" s="219">
        <f>'一覧表(男子)'!$C$6</f>
        <v>0</v>
      </c>
      <c r="U158" s="219"/>
      <c r="V158" s="219"/>
      <c r="W158" s="7"/>
    </row>
    <row r="159" spans="1:27" ht="4" customHeight="1">
      <c r="A159" s="10"/>
      <c r="B159" s="10"/>
      <c r="C159" s="10"/>
      <c r="D159" s="10"/>
      <c r="E159" s="10"/>
      <c r="F159" s="10"/>
      <c r="G159" s="10"/>
      <c r="H159" s="10"/>
      <c r="I159" s="10"/>
      <c r="J159" s="10"/>
      <c r="K159" s="11"/>
      <c r="L159" s="10"/>
      <c r="M159" s="10"/>
      <c r="N159" s="10"/>
      <c r="O159" s="10"/>
      <c r="P159" s="10"/>
      <c r="Q159" s="10"/>
      <c r="R159" s="10"/>
      <c r="S159" s="10"/>
      <c r="T159" s="10"/>
      <c r="U159" s="10"/>
      <c r="V159" s="10"/>
      <c r="W159" s="11"/>
    </row>
    <row r="160" spans="1:27" ht="4" customHeight="1">
      <c r="K160" s="7"/>
      <c r="L160" s="8"/>
    </row>
    <row r="161" spans="1:27" ht="18" customHeight="1">
      <c r="A161" s="218" t="s">
        <v>13</v>
      </c>
      <c r="B161" s="218"/>
      <c r="C161" s="220">
        <f>VLOOKUP(Y161,'個票データ(男子)'!$A:$J,7,0)</f>
        <v>0</v>
      </c>
      <c r="D161" s="220"/>
      <c r="E161" s="220"/>
      <c r="F161" s="218" t="s">
        <v>19</v>
      </c>
      <c r="G161" s="218"/>
      <c r="H161" s="221">
        <f>VLOOKUP(Y161,'個票データ(男子)'!$A:$J,8,0)</f>
        <v>0</v>
      </c>
      <c r="I161" s="221"/>
      <c r="J161" s="221"/>
      <c r="K161" s="7"/>
      <c r="L161" s="8"/>
      <c r="M161" s="219" t="s">
        <v>13</v>
      </c>
      <c r="N161" s="219"/>
      <c r="O161" s="222">
        <f>VLOOKUP(AA161,'個票データ(男子)'!$A:$J,9,0)</f>
        <v>0</v>
      </c>
      <c r="P161" s="222"/>
      <c r="Q161" s="222"/>
      <c r="R161" s="219" t="s">
        <v>19</v>
      </c>
      <c r="S161" s="219"/>
      <c r="T161" s="223">
        <f>VLOOKUP(AA161,'個票データ(男子)'!$A:$J,10,0)</f>
        <v>0</v>
      </c>
      <c r="U161" s="223"/>
      <c r="V161" s="223"/>
      <c r="W161" s="7"/>
      <c r="Y161" s="9">
        <v>22</v>
      </c>
      <c r="AA161" s="9">
        <v>22</v>
      </c>
    </row>
    <row r="162" spans="1:27">
      <c r="A162" s="218" t="s">
        <v>20</v>
      </c>
      <c r="B162" s="218"/>
      <c r="C162" s="218" t="s">
        <v>1</v>
      </c>
      <c r="D162" s="218"/>
      <c r="E162" s="218"/>
      <c r="F162" s="218" t="s">
        <v>22</v>
      </c>
      <c r="G162" s="218"/>
      <c r="H162" s="218" t="s">
        <v>23</v>
      </c>
      <c r="I162" s="218"/>
      <c r="J162" s="218"/>
      <c r="K162" s="7"/>
      <c r="L162" s="8"/>
      <c r="M162" s="219" t="s">
        <v>20</v>
      </c>
      <c r="N162" s="219"/>
      <c r="O162" s="219" t="s">
        <v>1</v>
      </c>
      <c r="P162" s="219"/>
      <c r="Q162" s="219"/>
      <c r="R162" s="219" t="s">
        <v>22</v>
      </c>
      <c r="S162" s="219"/>
      <c r="T162" s="219" t="s">
        <v>23</v>
      </c>
      <c r="U162" s="219"/>
      <c r="V162" s="219"/>
      <c r="W162" s="7"/>
    </row>
    <row r="163" spans="1:27" ht="22" customHeight="1">
      <c r="A163" s="218" t="str">
        <f>VLOOKUP(Y161,'個票データ(男子)'!$A:$J,2,0)</f>
        <v/>
      </c>
      <c r="B163" s="218"/>
      <c r="C163" s="218" t="str">
        <f>VLOOKUP(Y161,'個票データ(男子)'!$A:$J,3,0)</f>
        <v/>
      </c>
      <c r="D163" s="218"/>
      <c r="E163" s="218"/>
      <c r="F163" s="218" t="str">
        <f>VLOOKUP(Y161,'個票データ(男子)'!$A:$J,4,0)</f>
        <v/>
      </c>
      <c r="G163" s="218"/>
      <c r="H163" s="218">
        <f>'一覧表(男子)'!$C$6</f>
        <v>0</v>
      </c>
      <c r="I163" s="218"/>
      <c r="J163" s="218"/>
      <c r="K163" s="7"/>
      <c r="L163" s="8"/>
      <c r="M163" s="219" t="str">
        <f>VLOOKUP(AA161,'個票データ(男子)'!$A:$J,2,0)</f>
        <v/>
      </c>
      <c r="N163" s="219"/>
      <c r="O163" s="219" t="str">
        <f>VLOOKUP(AA161,'個票データ(男子)'!$A:$J,3,0)</f>
        <v/>
      </c>
      <c r="P163" s="219"/>
      <c r="Q163" s="219"/>
      <c r="R163" s="219" t="str">
        <f>VLOOKUP(AA161,'個票データ(男子)'!$A:$J,4,0)</f>
        <v/>
      </c>
      <c r="S163" s="219"/>
      <c r="T163" s="219">
        <f>'一覧表(男子)'!$C$6</f>
        <v>0</v>
      </c>
      <c r="U163" s="219"/>
      <c r="V163" s="219"/>
      <c r="W163" s="7"/>
    </row>
    <row r="164" spans="1:27" ht="4" customHeight="1">
      <c r="A164" s="10"/>
      <c r="B164" s="10"/>
      <c r="C164" s="10"/>
      <c r="D164" s="10"/>
      <c r="E164" s="10"/>
      <c r="F164" s="10"/>
      <c r="G164" s="10"/>
      <c r="H164" s="10"/>
      <c r="I164" s="10"/>
      <c r="J164" s="10"/>
      <c r="K164" s="11"/>
      <c r="L164" s="10"/>
      <c r="M164" s="10"/>
      <c r="N164" s="10"/>
      <c r="O164" s="10"/>
      <c r="P164" s="10"/>
      <c r="Q164" s="10"/>
      <c r="R164" s="10"/>
      <c r="S164" s="10"/>
      <c r="T164" s="10"/>
      <c r="U164" s="10"/>
      <c r="V164" s="10"/>
      <c r="W164" s="11"/>
    </row>
    <row r="165" spans="1:27" ht="4" customHeight="1">
      <c r="K165" s="7"/>
      <c r="L165" s="8"/>
    </row>
    <row r="166" spans="1:27" ht="18" customHeight="1">
      <c r="A166" s="218" t="s">
        <v>13</v>
      </c>
      <c r="B166" s="218"/>
      <c r="C166" s="220">
        <f>VLOOKUP(Y166,'個票データ(男子)'!$A:$J,5,0)</f>
        <v>0</v>
      </c>
      <c r="D166" s="220"/>
      <c r="E166" s="220"/>
      <c r="F166" s="218" t="s">
        <v>19</v>
      </c>
      <c r="G166" s="218"/>
      <c r="H166" s="221">
        <f>VLOOKUP(Y166,'個票データ(男子)'!$A:$J,6,0)</f>
        <v>0</v>
      </c>
      <c r="I166" s="221"/>
      <c r="J166" s="221"/>
      <c r="K166" s="7"/>
      <c r="L166" s="8"/>
      <c r="M166" s="218" t="s">
        <v>13</v>
      </c>
      <c r="N166" s="218"/>
      <c r="O166" s="220">
        <f>VLOOKUP(AA166,'個票データ(男子)'!$A:$J,7,0)</f>
        <v>0</v>
      </c>
      <c r="P166" s="220"/>
      <c r="Q166" s="220"/>
      <c r="R166" s="218" t="s">
        <v>19</v>
      </c>
      <c r="S166" s="218"/>
      <c r="T166" s="221">
        <f>VLOOKUP(AA166,'個票データ(男子)'!$A:$J,8,0)</f>
        <v>0</v>
      </c>
      <c r="U166" s="221"/>
      <c r="V166" s="221"/>
      <c r="W166" s="7"/>
      <c r="Y166" s="9">
        <v>23</v>
      </c>
      <c r="AA166" s="9">
        <v>23</v>
      </c>
    </row>
    <row r="167" spans="1:27">
      <c r="A167" s="218" t="s">
        <v>20</v>
      </c>
      <c r="B167" s="218"/>
      <c r="C167" s="218" t="s">
        <v>1</v>
      </c>
      <c r="D167" s="218"/>
      <c r="E167" s="218"/>
      <c r="F167" s="218" t="s">
        <v>22</v>
      </c>
      <c r="G167" s="218"/>
      <c r="H167" s="218" t="s">
        <v>23</v>
      </c>
      <c r="I167" s="218"/>
      <c r="J167" s="218"/>
      <c r="K167" s="7"/>
      <c r="L167" s="8"/>
      <c r="M167" s="218" t="s">
        <v>20</v>
      </c>
      <c r="N167" s="218"/>
      <c r="O167" s="218" t="s">
        <v>1</v>
      </c>
      <c r="P167" s="218"/>
      <c r="Q167" s="218"/>
      <c r="R167" s="218" t="s">
        <v>22</v>
      </c>
      <c r="S167" s="218"/>
      <c r="T167" s="218" t="s">
        <v>23</v>
      </c>
      <c r="U167" s="218"/>
      <c r="V167" s="218"/>
      <c r="W167" s="7"/>
    </row>
    <row r="168" spans="1:27" ht="22" customHeight="1">
      <c r="A168" s="218" t="str">
        <f>VLOOKUP(Y166,'個票データ(男子)'!$A:$J,2,0)</f>
        <v/>
      </c>
      <c r="B168" s="218"/>
      <c r="C168" s="218" t="str">
        <f>VLOOKUP(Y166,'個票データ(男子)'!$A:$J,3,0)</f>
        <v/>
      </c>
      <c r="D168" s="218"/>
      <c r="E168" s="218"/>
      <c r="F168" s="218" t="str">
        <f>VLOOKUP(Y166,'個票データ(男子)'!$A:$J,4,0)</f>
        <v/>
      </c>
      <c r="G168" s="218"/>
      <c r="H168" s="218">
        <f>'一覧表(男子)'!$C$6</f>
        <v>0</v>
      </c>
      <c r="I168" s="218"/>
      <c r="J168" s="218"/>
      <c r="K168" s="7"/>
      <c r="L168" s="8"/>
      <c r="M168" s="218" t="str">
        <f>VLOOKUP(AA166,'個票データ(男子)'!$A:$J,2,0)</f>
        <v/>
      </c>
      <c r="N168" s="218"/>
      <c r="O168" s="218" t="str">
        <f>VLOOKUP(AA166,'個票データ(男子)'!$A:$J,3,0)</f>
        <v/>
      </c>
      <c r="P168" s="218"/>
      <c r="Q168" s="218"/>
      <c r="R168" s="218" t="str">
        <f>VLOOKUP(AA166,'個票データ(男子)'!$A:$J,4,0)</f>
        <v/>
      </c>
      <c r="S168" s="218"/>
      <c r="T168" s="218">
        <f>'一覧表(男子)'!$C$6</f>
        <v>0</v>
      </c>
      <c r="U168" s="218"/>
      <c r="V168" s="218"/>
      <c r="W168" s="7"/>
    </row>
    <row r="169" spans="1:27" ht="4" customHeight="1">
      <c r="A169" s="10"/>
      <c r="B169" s="10"/>
      <c r="C169" s="10"/>
      <c r="D169" s="10"/>
      <c r="E169" s="10"/>
      <c r="F169" s="10"/>
      <c r="G169" s="10"/>
      <c r="H169" s="10"/>
      <c r="I169" s="10"/>
      <c r="J169" s="10"/>
      <c r="K169" s="11"/>
      <c r="L169" s="10"/>
      <c r="M169" s="10"/>
      <c r="N169" s="10"/>
      <c r="O169" s="10"/>
      <c r="P169" s="10"/>
      <c r="Q169" s="10"/>
      <c r="R169" s="10"/>
      <c r="S169" s="10"/>
      <c r="T169" s="10"/>
      <c r="U169" s="10"/>
      <c r="V169" s="10"/>
      <c r="W169" s="11"/>
    </row>
    <row r="170" spans="1:27" ht="4" customHeight="1">
      <c r="K170" s="7"/>
      <c r="L170" s="8"/>
    </row>
    <row r="171" spans="1:27" ht="18" customHeight="1">
      <c r="A171" s="218" t="s">
        <v>13</v>
      </c>
      <c r="B171" s="218"/>
      <c r="C171" s="220">
        <f>VLOOKUP(Y171,'個票データ(男子)'!$A:$J,9,0)</f>
        <v>0</v>
      </c>
      <c r="D171" s="220"/>
      <c r="E171" s="220"/>
      <c r="F171" s="218" t="s">
        <v>19</v>
      </c>
      <c r="G171" s="218"/>
      <c r="H171" s="221">
        <f>VLOOKUP(Y171,'個票データ(男子)'!$A:$J,10,0)</f>
        <v>0</v>
      </c>
      <c r="I171" s="221"/>
      <c r="J171" s="221"/>
      <c r="K171" s="7"/>
      <c r="L171" s="8"/>
      <c r="M171" s="219" t="s">
        <v>13</v>
      </c>
      <c r="N171" s="219"/>
      <c r="O171" s="222">
        <f>VLOOKUP(AA171,'個票データ(男子)'!$A:$J,5,0)</f>
        <v>0</v>
      </c>
      <c r="P171" s="222"/>
      <c r="Q171" s="222"/>
      <c r="R171" s="219" t="s">
        <v>19</v>
      </c>
      <c r="S171" s="219"/>
      <c r="T171" s="223">
        <f>VLOOKUP(AA171,'個票データ(男子)'!$A:$J,6,0)</f>
        <v>0</v>
      </c>
      <c r="U171" s="223"/>
      <c r="V171" s="223"/>
      <c r="W171" s="7"/>
      <c r="Y171" s="9">
        <v>23</v>
      </c>
      <c r="AA171" s="9">
        <v>24</v>
      </c>
    </row>
    <row r="172" spans="1:27">
      <c r="A172" s="218" t="s">
        <v>20</v>
      </c>
      <c r="B172" s="218"/>
      <c r="C172" s="218" t="s">
        <v>1</v>
      </c>
      <c r="D172" s="218"/>
      <c r="E172" s="218"/>
      <c r="F172" s="218" t="s">
        <v>22</v>
      </c>
      <c r="G172" s="218"/>
      <c r="H172" s="218" t="s">
        <v>23</v>
      </c>
      <c r="I172" s="218"/>
      <c r="J172" s="218"/>
      <c r="K172" s="7"/>
      <c r="L172" s="8"/>
      <c r="M172" s="219" t="s">
        <v>20</v>
      </c>
      <c r="N172" s="219"/>
      <c r="O172" s="219" t="s">
        <v>1</v>
      </c>
      <c r="P172" s="219"/>
      <c r="Q172" s="219"/>
      <c r="R172" s="219" t="s">
        <v>22</v>
      </c>
      <c r="S172" s="219"/>
      <c r="T172" s="219" t="s">
        <v>23</v>
      </c>
      <c r="U172" s="219"/>
      <c r="V172" s="219"/>
      <c r="W172" s="7"/>
    </row>
    <row r="173" spans="1:27" ht="22" customHeight="1">
      <c r="A173" s="218" t="str">
        <f>VLOOKUP(Y171,'個票データ(男子)'!$A:$J,2,0)</f>
        <v/>
      </c>
      <c r="B173" s="218"/>
      <c r="C173" s="218" t="str">
        <f>VLOOKUP(Y171,'個票データ(男子)'!$A:$J,3,0)</f>
        <v/>
      </c>
      <c r="D173" s="218"/>
      <c r="E173" s="218"/>
      <c r="F173" s="218" t="str">
        <f>VLOOKUP(Y171,'個票データ(男子)'!$A:$J,4,0)</f>
        <v/>
      </c>
      <c r="G173" s="218"/>
      <c r="H173" s="218">
        <f>'一覧表(男子)'!$C$6</f>
        <v>0</v>
      </c>
      <c r="I173" s="218"/>
      <c r="J173" s="218"/>
      <c r="K173" s="7"/>
      <c r="L173" s="8"/>
      <c r="M173" s="219" t="str">
        <f>VLOOKUP(AA171,'個票データ(男子)'!$A:$J,2,0)</f>
        <v/>
      </c>
      <c r="N173" s="219"/>
      <c r="O173" s="219" t="str">
        <f>VLOOKUP(AA171,'個票データ(男子)'!$A:$J,3,0)</f>
        <v/>
      </c>
      <c r="P173" s="219"/>
      <c r="Q173" s="219"/>
      <c r="R173" s="219" t="str">
        <f>VLOOKUP(AA171,'個票データ(男子)'!$A:$J,4,0)</f>
        <v/>
      </c>
      <c r="S173" s="219"/>
      <c r="T173" s="219">
        <f>'一覧表(男子)'!$C$6</f>
        <v>0</v>
      </c>
      <c r="U173" s="219"/>
      <c r="V173" s="219"/>
      <c r="W173" s="7"/>
    </row>
    <row r="174" spans="1:27" ht="4" customHeight="1">
      <c r="A174" s="10"/>
      <c r="B174" s="10"/>
      <c r="C174" s="10"/>
      <c r="D174" s="10"/>
      <c r="E174" s="10"/>
      <c r="F174" s="10"/>
      <c r="G174" s="10"/>
      <c r="H174" s="10"/>
      <c r="I174" s="10"/>
      <c r="J174" s="10"/>
      <c r="K174" s="11"/>
      <c r="L174" s="10"/>
      <c r="M174" s="10"/>
      <c r="N174" s="10"/>
      <c r="O174" s="10"/>
      <c r="P174" s="10"/>
      <c r="Q174" s="10"/>
      <c r="R174" s="10"/>
      <c r="S174" s="10"/>
      <c r="T174" s="10"/>
      <c r="U174" s="10"/>
      <c r="V174" s="10"/>
      <c r="W174" s="11"/>
    </row>
    <row r="175" spans="1:27" ht="4" customHeight="1">
      <c r="K175" s="7"/>
      <c r="L175" s="8"/>
    </row>
    <row r="176" spans="1:27" ht="18" customHeight="1">
      <c r="A176" s="218" t="s">
        <v>13</v>
      </c>
      <c r="B176" s="218"/>
      <c r="C176" s="220">
        <f>VLOOKUP(Y176,'個票データ(男子)'!$A:$J,7,0)</f>
        <v>0</v>
      </c>
      <c r="D176" s="220"/>
      <c r="E176" s="220"/>
      <c r="F176" s="218" t="s">
        <v>19</v>
      </c>
      <c r="G176" s="218"/>
      <c r="H176" s="221">
        <f>VLOOKUP(Y176,'個票データ(男子)'!$A:$J,8,0)</f>
        <v>0</v>
      </c>
      <c r="I176" s="221"/>
      <c r="J176" s="221"/>
      <c r="K176" s="7"/>
      <c r="L176" s="8"/>
      <c r="M176" s="219" t="s">
        <v>13</v>
      </c>
      <c r="N176" s="219"/>
      <c r="O176" s="222">
        <f>VLOOKUP(AA176,'個票データ(男子)'!$A:$J,9,0)</f>
        <v>0</v>
      </c>
      <c r="P176" s="222"/>
      <c r="Q176" s="222"/>
      <c r="R176" s="219" t="s">
        <v>19</v>
      </c>
      <c r="S176" s="219"/>
      <c r="T176" s="223">
        <f>VLOOKUP(AA176,'個票データ(男子)'!$A:$J,10,0)</f>
        <v>0</v>
      </c>
      <c r="U176" s="223"/>
      <c r="V176" s="223"/>
      <c r="W176" s="7"/>
      <c r="Y176" s="9">
        <v>24</v>
      </c>
      <c r="AA176" s="9">
        <v>24</v>
      </c>
    </row>
    <row r="177" spans="1:27">
      <c r="A177" s="218" t="s">
        <v>20</v>
      </c>
      <c r="B177" s="218"/>
      <c r="C177" s="218" t="s">
        <v>1</v>
      </c>
      <c r="D177" s="218"/>
      <c r="E177" s="218"/>
      <c r="F177" s="218" t="s">
        <v>22</v>
      </c>
      <c r="G177" s="218"/>
      <c r="H177" s="218" t="s">
        <v>23</v>
      </c>
      <c r="I177" s="218"/>
      <c r="J177" s="218"/>
      <c r="K177" s="7"/>
      <c r="L177" s="8"/>
      <c r="M177" s="219" t="s">
        <v>20</v>
      </c>
      <c r="N177" s="219"/>
      <c r="O177" s="219" t="s">
        <v>1</v>
      </c>
      <c r="P177" s="219"/>
      <c r="Q177" s="219"/>
      <c r="R177" s="219" t="s">
        <v>22</v>
      </c>
      <c r="S177" s="219"/>
      <c r="T177" s="219" t="s">
        <v>23</v>
      </c>
      <c r="U177" s="219"/>
      <c r="V177" s="219"/>
      <c r="W177" s="7"/>
    </row>
    <row r="178" spans="1:27" ht="22" customHeight="1">
      <c r="A178" s="218" t="str">
        <f>VLOOKUP(Y176,'個票データ(男子)'!$A:$J,2,0)</f>
        <v/>
      </c>
      <c r="B178" s="218"/>
      <c r="C178" s="218" t="str">
        <f>VLOOKUP(Y176,'個票データ(男子)'!$A:$J,3,0)</f>
        <v/>
      </c>
      <c r="D178" s="218"/>
      <c r="E178" s="218"/>
      <c r="F178" s="218" t="str">
        <f>VLOOKUP(Y176,'個票データ(男子)'!$A:$J,4,0)</f>
        <v/>
      </c>
      <c r="G178" s="218"/>
      <c r="H178" s="218">
        <f>'一覧表(男子)'!$C$6</f>
        <v>0</v>
      </c>
      <c r="I178" s="218"/>
      <c r="J178" s="218"/>
      <c r="K178" s="7"/>
      <c r="L178" s="8"/>
      <c r="M178" s="219" t="str">
        <f>VLOOKUP(AA176,'個票データ(男子)'!$A:$J,2,0)</f>
        <v/>
      </c>
      <c r="N178" s="219"/>
      <c r="O178" s="219" t="str">
        <f>VLOOKUP(AA176,'個票データ(男子)'!$A:$J,3,0)</f>
        <v/>
      </c>
      <c r="P178" s="219"/>
      <c r="Q178" s="219"/>
      <c r="R178" s="219" t="str">
        <f>VLOOKUP(AA176,'個票データ(男子)'!$A:$J,4,0)</f>
        <v/>
      </c>
      <c r="S178" s="219"/>
      <c r="T178" s="219">
        <f>'一覧表(男子)'!$C$6</f>
        <v>0</v>
      </c>
      <c r="U178" s="219"/>
      <c r="V178" s="219"/>
      <c r="W178" s="7"/>
    </row>
    <row r="179" spans="1:27" ht="4" customHeight="1">
      <c r="A179" s="10"/>
      <c r="B179" s="10"/>
      <c r="C179" s="10"/>
      <c r="D179" s="10"/>
      <c r="E179" s="10"/>
      <c r="F179" s="10"/>
      <c r="G179" s="10"/>
      <c r="H179" s="10"/>
      <c r="I179" s="10"/>
      <c r="J179" s="10"/>
      <c r="K179" s="11"/>
      <c r="L179" s="10"/>
      <c r="M179" s="10"/>
      <c r="N179" s="10"/>
      <c r="O179" s="10"/>
      <c r="P179" s="10"/>
      <c r="Q179" s="10"/>
      <c r="R179" s="10"/>
      <c r="S179" s="10"/>
      <c r="T179" s="10"/>
      <c r="U179" s="10"/>
      <c r="V179" s="10"/>
      <c r="W179" s="11"/>
    </row>
    <row r="180" spans="1:27" ht="4" customHeight="1">
      <c r="K180" s="7"/>
      <c r="L180" s="8"/>
    </row>
    <row r="181" spans="1:27" ht="18" customHeight="1">
      <c r="A181" s="218" t="s">
        <v>13</v>
      </c>
      <c r="B181" s="218"/>
      <c r="C181" s="220">
        <f>VLOOKUP(Y181,'個票データ(男子)'!$A:$J,5,0)</f>
        <v>0</v>
      </c>
      <c r="D181" s="220"/>
      <c r="E181" s="220"/>
      <c r="F181" s="218" t="s">
        <v>19</v>
      </c>
      <c r="G181" s="218"/>
      <c r="H181" s="221">
        <f>VLOOKUP(Y181,'個票データ(男子)'!$A:$J,6,0)</f>
        <v>0</v>
      </c>
      <c r="I181" s="221"/>
      <c r="J181" s="221"/>
      <c r="K181" s="7"/>
      <c r="L181" s="8"/>
      <c r="M181" s="218" t="s">
        <v>13</v>
      </c>
      <c r="N181" s="218"/>
      <c r="O181" s="220">
        <f>VLOOKUP(AA181,'個票データ(男子)'!$A:$J,7,0)</f>
        <v>0</v>
      </c>
      <c r="P181" s="220"/>
      <c r="Q181" s="220"/>
      <c r="R181" s="218" t="s">
        <v>19</v>
      </c>
      <c r="S181" s="218"/>
      <c r="T181" s="221">
        <f>VLOOKUP(AA181,'個票データ(男子)'!$A:$J,8,0)</f>
        <v>0</v>
      </c>
      <c r="U181" s="221"/>
      <c r="V181" s="221"/>
      <c r="W181" s="7"/>
      <c r="Y181" s="9">
        <v>25</v>
      </c>
      <c r="AA181" s="9">
        <v>25</v>
      </c>
    </row>
    <row r="182" spans="1:27">
      <c r="A182" s="218" t="s">
        <v>20</v>
      </c>
      <c r="B182" s="218"/>
      <c r="C182" s="218" t="s">
        <v>1</v>
      </c>
      <c r="D182" s="218"/>
      <c r="E182" s="218"/>
      <c r="F182" s="218" t="s">
        <v>22</v>
      </c>
      <c r="G182" s="218"/>
      <c r="H182" s="218" t="s">
        <v>23</v>
      </c>
      <c r="I182" s="218"/>
      <c r="J182" s="218"/>
      <c r="K182" s="7"/>
      <c r="L182" s="8"/>
      <c r="M182" s="218" t="s">
        <v>20</v>
      </c>
      <c r="N182" s="218"/>
      <c r="O182" s="218" t="s">
        <v>1</v>
      </c>
      <c r="P182" s="218"/>
      <c r="Q182" s="218"/>
      <c r="R182" s="218" t="s">
        <v>22</v>
      </c>
      <c r="S182" s="218"/>
      <c r="T182" s="218" t="s">
        <v>23</v>
      </c>
      <c r="U182" s="218"/>
      <c r="V182" s="218"/>
      <c r="W182" s="7"/>
    </row>
    <row r="183" spans="1:27" ht="22" customHeight="1">
      <c r="A183" s="218" t="str">
        <f>VLOOKUP(Y181,'個票データ(男子)'!$A:$J,2,0)</f>
        <v/>
      </c>
      <c r="B183" s="218"/>
      <c r="C183" s="218" t="str">
        <f>VLOOKUP(Y181,'個票データ(男子)'!$A:$J,3,0)</f>
        <v/>
      </c>
      <c r="D183" s="218"/>
      <c r="E183" s="218"/>
      <c r="F183" s="218" t="str">
        <f>VLOOKUP(Y181,'個票データ(男子)'!$A:$J,4,0)</f>
        <v/>
      </c>
      <c r="G183" s="218"/>
      <c r="H183" s="218">
        <f>'一覧表(男子)'!$C$6</f>
        <v>0</v>
      </c>
      <c r="I183" s="218"/>
      <c r="J183" s="218"/>
      <c r="K183" s="7"/>
      <c r="L183" s="8"/>
      <c r="M183" s="218" t="str">
        <f>VLOOKUP(AA181,'個票データ(男子)'!$A:$J,2,0)</f>
        <v/>
      </c>
      <c r="N183" s="218"/>
      <c r="O183" s="218" t="str">
        <f>VLOOKUP(AA181,'個票データ(男子)'!$A:$J,3,0)</f>
        <v/>
      </c>
      <c r="P183" s="218"/>
      <c r="Q183" s="218"/>
      <c r="R183" s="218" t="str">
        <f>VLOOKUP(AA181,'個票データ(男子)'!$A:$J,4,0)</f>
        <v/>
      </c>
      <c r="S183" s="218"/>
      <c r="T183" s="218">
        <f>'一覧表(男子)'!$C$6</f>
        <v>0</v>
      </c>
      <c r="U183" s="218"/>
      <c r="V183" s="218"/>
      <c r="W183" s="7"/>
    </row>
    <row r="184" spans="1:27" ht="4" customHeight="1">
      <c r="A184" s="10"/>
      <c r="B184" s="10"/>
      <c r="C184" s="10"/>
      <c r="D184" s="10"/>
      <c r="E184" s="10"/>
      <c r="F184" s="10"/>
      <c r="G184" s="10"/>
      <c r="H184" s="10"/>
      <c r="I184" s="10"/>
      <c r="J184" s="10"/>
      <c r="K184" s="11"/>
      <c r="L184" s="10"/>
      <c r="M184" s="10"/>
      <c r="N184" s="10"/>
      <c r="O184" s="10"/>
      <c r="P184" s="10"/>
      <c r="Q184" s="10"/>
      <c r="R184" s="10"/>
      <c r="S184" s="10"/>
      <c r="T184" s="10"/>
      <c r="U184" s="10"/>
      <c r="V184" s="10"/>
      <c r="W184" s="11"/>
    </row>
    <row r="185" spans="1:27" ht="4" customHeight="1">
      <c r="K185" s="7"/>
      <c r="L185" s="8"/>
    </row>
    <row r="186" spans="1:27" ht="18" customHeight="1">
      <c r="A186" s="218" t="s">
        <v>13</v>
      </c>
      <c r="B186" s="218"/>
      <c r="C186" s="220">
        <f>VLOOKUP(Y186,'個票データ(男子)'!$A:$J,9,0)</f>
        <v>0</v>
      </c>
      <c r="D186" s="220"/>
      <c r="E186" s="220"/>
      <c r="F186" s="218" t="s">
        <v>19</v>
      </c>
      <c r="G186" s="218"/>
      <c r="H186" s="221">
        <f>VLOOKUP(Y186,'個票データ(男子)'!$A:$J,10,0)</f>
        <v>0</v>
      </c>
      <c r="I186" s="221"/>
      <c r="J186" s="221"/>
      <c r="K186" s="7"/>
      <c r="L186" s="8"/>
      <c r="M186" s="219" t="s">
        <v>13</v>
      </c>
      <c r="N186" s="219"/>
      <c r="O186" s="222">
        <f>VLOOKUP(AA186,'個票データ(男子)'!$A:$J,5,0)</f>
        <v>0</v>
      </c>
      <c r="P186" s="222"/>
      <c r="Q186" s="222"/>
      <c r="R186" s="219" t="s">
        <v>19</v>
      </c>
      <c r="S186" s="219"/>
      <c r="T186" s="223">
        <f>VLOOKUP(AA186,'個票データ(男子)'!$A:$J,6,0)</f>
        <v>0</v>
      </c>
      <c r="U186" s="223"/>
      <c r="V186" s="223"/>
      <c r="W186" s="7"/>
      <c r="Y186" s="9">
        <v>25</v>
      </c>
      <c r="AA186" s="9">
        <v>26</v>
      </c>
    </row>
    <row r="187" spans="1:27">
      <c r="A187" s="218" t="s">
        <v>20</v>
      </c>
      <c r="B187" s="218"/>
      <c r="C187" s="218" t="s">
        <v>1</v>
      </c>
      <c r="D187" s="218"/>
      <c r="E187" s="218"/>
      <c r="F187" s="218" t="s">
        <v>22</v>
      </c>
      <c r="G187" s="218"/>
      <c r="H187" s="218" t="s">
        <v>23</v>
      </c>
      <c r="I187" s="218"/>
      <c r="J187" s="218"/>
      <c r="K187" s="7"/>
      <c r="L187" s="8"/>
      <c r="M187" s="219" t="s">
        <v>20</v>
      </c>
      <c r="N187" s="219"/>
      <c r="O187" s="219" t="s">
        <v>1</v>
      </c>
      <c r="P187" s="219"/>
      <c r="Q187" s="219"/>
      <c r="R187" s="219" t="s">
        <v>22</v>
      </c>
      <c r="S187" s="219"/>
      <c r="T187" s="219" t="s">
        <v>23</v>
      </c>
      <c r="U187" s="219"/>
      <c r="V187" s="219"/>
      <c r="W187" s="7"/>
    </row>
    <row r="188" spans="1:27" ht="22" customHeight="1">
      <c r="A188" s="218" t="str">
        <f>VLOOKUP(Y186,'個票データ(男子)'!$A:$J,2,0)</f>
        <v/>
      </c>
      <c r="B188" s="218"/>
      <c r="C188" s="218" t="str">
        <f>VLOOKUP(Y186,'個票データ(男子)'!$A:$J,3,0)</f>
        <v/>
      </c>
      <c r="D188" s="218"/>
      <c r="E188" s="218"/>
      <c r="F188" s="218" t="str">
        <f>VLOOKUP(Y186,'個票データ(男子)'!$A:$J,4,0)</f>
        <v/>
      </c>
      <c r="G188" s="218"/>
      <c r="H188" s="218">
        <f>'一覧表(男子)'!$C$6</f>
        <v>0</v>
      </c>
      <c r="I188" s="218"/>
      <c r="J188" s="218"/>
      <c r="K188" s="7"/>
      <c r="L188" s="8"/>
      <c r="M188" s="219" t="str">
        <f>VLOOKUP(AA186,'個票データ(男子)'!$A:$J,2,0)</f>
        <v/>
      </c>
      <c r="N188" s="219"/>
      <c r="O188" s="219" t="str">
        <f>VLOOKUP(AA186,'個票データ(男子)'!$A:$J,3,0)</f>
        <v/>
      </c>
      <c r="P188" s="219"/>
      <c r="Q188" s="219"/>
      <c r="R188" s="219" t="str">
        <f>VLOOKUP(AA186,'個票データ(男子)'!$A:$J,4,0)</f>
        <v/>
      </c>
      <c r="S188" s="219"/>
      <c r="T188" s="219">
        <f>'一覧表(男子)'!$C$6</f>
        <v>0</v>
      </c>
      <c r="U188" s="219"/>
      <c r="V188" s="219"/>
      <c r="W188" s="7"/>
    </row>
    <row r="189" spans="1:27" ht="4" customHeight="1">
      <c r="A189" s="10"/>
      <c r="B189" s="10"/>
      <c r="C189" s="10"/>
      <c r="D189" s="10"/>
      <c r="E189" s="10"/>
      <c r="F189" s="10"/>
      <c r="G189" s="10"/>
      <c r="H189" s="10"/>
      <c r="I189" s="10"/>
      <c r="J189" s="10"/>
      <c r="K189" s="11"/>
      <c r="L189" s="10"/>
      <c r="M189" s="10"/>
      <c r="N189" s="10"/>
      <c r="O189" s="10"/>
      <c r="P189" s="10"/>
      <c r="Q189" s="10"/>
      <c r="R189" s="10"/>
      <c r="S189" s="10"/>
      <c r="T189" s="10"/>
      <c r="U189" s="10"/>
      <c r="V189" s="10"/>
      <c r="W189" s="11"/>
    </row>
    <row r="190" spans="1:27" ht="4" customHeight="1">
      <c r="K190" s="7"/>
      <c r="L190" s="8"/>
    </row>
    <row r="191" spans="1:27" ht="18" customHeight="1">
      <c r="A191" s="218" t="s">
        <v>13</v>
      </c>
      <c r="B191" s="218"/>
      <c r="C191" s="220">
        <f>VLOOKUP(Y191,'個票データ(男子)'!$A:$J,7,0)</f>
        <v>0</v>
      </c>
      <c r="D191" s="220"/>
      <c r="E191" s="220"/>
      <c r="F191" s="218" t="s">
        <v>19</v>
      </c>
      <c r="G191" s="218"/>
      <c r="H191" s="221">
        <f>VLOOKUP(Y191,'個票データ(男子)'!$A:$J,8,0)</f>
        <v>0</v>
      </c>
      <c r="I191" s="221"/>
      <c r="J191" s="221"/>
      <c r="K191" s="7"/>
      <c r="L191" s="8"/>
      <c r="M191" s="219" t="s">
        <v>13</v>
      </c>
      <c r="N191" s="219"/>
      <c r="O191" s="222">
        <f>VLOOKUP(AA191,'個票データ(男子)'!$A:$J,9,0)</f>
        <v>0</v>
      </c>
      <c r="P191" s="222"/>
      <c r="Q191" s="222"/>
      <c r="R191" s="219" t="s">
        <v>19</v>
      </c>
      <c r="S191" s="219"/>
      <c r="T191" s="223">
        <f>VLOOKUP(AA191,'個票データ(男子)'!$A:$J,10,0)</f>
        <v>0</v>
      </c>
      <c r="U191" s="223"/>
      <c r="V191" s="223"/>
      <c r="W191" s="7"/>
      <c r="Y191" s="9">
        <v>26</v>
      </c>
      <c r="AA191" s="9">
        <v>26</v>
      </c>
    </row>
    <row r="192" spans="1:27">
      <c r="A192" s="218" t="s">
        <v>20</v>
      </c>
      <c r="B192" s="218"/>
      <c r="C192" s="218" t="s">
        <v>1</v>
      </c>
      <c r="D192" s="218"/>
      <c r="E192" s="218"/>
      <c r="F192" s="218" t="s">
        <v>22</v>
      </c>
      <c r="G192" s="218"/>
      <c r="H192" s="218" t="s">
        <v>23</v>
      </c>
      <c r="I192" s="218"/>
      <c r="J192" s="218"/>
      <c r="K192" s="7"/>
      <c r="L192" s="8"/>
      <c r="M192" s="219" t="s">
        <v>20</v>
      </c>
      <c r="N192" s="219"/>
      <c r="O192" s="219" t="s">
        <v>1</v>
      </c>
      <c r="P192" s="219"/>
      <c r="Q192" s="219"/>
      <c r="R192" s="219" t="s">
        <v>22</v>
      </c>
      <c r="S192" s="219"/>
      <c r="T192" s="219" t="s">
        <v>23</v>
      </c>
      <c r="U192" s="219"/>
      <c r="V192" s="219"/>
      <c r="W192" s="7"/>
    </row>
    <row r="193" spans="1:27" ht="22" customHeight="1">
      <c r="A193" s="218" t="str">
        <f>VLOOKUP(Y191,'個票データ(男子)'!$A:$J,2,0)</f>
        <v/>
      </c>
      <c r="B193" s="218"/>
      <c r="C193" s="218" t="str">
        <f>VLOOKUP(Y191,'個票データ(男子)'!$A:$J,3,0)</f>
        <v/>
      </c>
      <c r="D193" s="218"/>
      <c r="E193" s="218"/>
      <c r="F193" s="218" t="str">
        <f>VLOOKUP(Y191,'個票データ(男子)'!$A:$J,4,0)</f>
        <v/>
      </c>
      <c r="G193" s="218"/>
      <c r="H193" s="218">
        <f>'一覧表(男子)'!$C$6</f>
        <v>0</v>
      </c>
      <c r="I193" s="218"/>
      <c r="J193" s="218"/>
      <c r="K193" s="7"/>
      <c r="L193" s="8"/>
      <c r="M193" s="219" t="str">
        <f>VLOOKUP(AA191,'個票データ(男子)'!$A:$J,2,0)</f>
        <v/>
      </c>
      <c r="N193" s="219"/>
      <c r="O193" s="219" t="str">
        <f>VLOOKUP(AA191,'個票データ(男子)'!$A:$J,3,0)</f>
        <v/>
      </c>
      <c r="P193" s="219"/>
      <c r="Q193" s="219"/>
      <c r="R193" s="219" t="str">
        <f>VLOOKUP(AA191,'個票データ(男子)'!$A:$J,4,0)</f>
        <v/>
      </c>
      <c r="S193" s="219"/>
      <c r="T193" s="219">
        <f>'一覧表(男子)'!$C$6</f>
        <v>0</v>
      </c>
      <c r="U193" s="219"/>
      <c r="V193" s="219"/>
      <c r="W193" s="7"/>
    </row>
    <row r="194" spans="1:27" ht="4" customHeight="1">
      <c r="A194" s="10"/>
      <c r="B194" s="10"/>
      <c r="C194" s="10"/>
      <c r="D194" s="10"/>
      <c r="E194" s="10"/>
      <c r="F194" s="10"/>
      <c r="G194" s="10"/>
      <c r="H194" s="10"/>
      <c r="I194" s="10"/>
      <c r="J194" s="10"/>
      <c r="K194" s="11"/>
      <c r="L194" s="10"/>
      <c r="M194" s="10"/>
      <c r="N194" s="10"/>
      <c r="O194" s="10"/>
      <c r="P194" s="10"/>
      <c r="Q194" s="10"/>
      <c r="R194" s="10"/>
      <c r="S194" s="10"/>
      <c r="T194" s="10"/>
      <c r="U194" s="10"/>
      <c r="V194" s="10"/>
      <c r="W194" s="11"/>
    </row>
    <row r="195" spans="1:27" ht="4" customHeight="1">
      <c r="K195" s="7"/>
      <c r="L195" s="8"/>
    </row>
    <row r="196" spans="1:27" ht="18" customHeight="1">
      <c r="A196" s="218" t="s">
        <v>13</v>
      </c>
      <c r="B196" s="218"/>
      <c r="C196" s="220">
        <f>VLOOKUP(Y196,'個票データ(男子)'!$A:$J,5,0)</f>
        <v>0</v>
      </c>
      <c r="D196" s="220"/>
      <c r="E196" s="220"/>
      <c r="F196" s="218" t="s">
        <v>19</v>
      </c>
      <c r="G196" s="218"/>
      <c r="H196" s="221">
        <f>VLOOKUP(Y196,'個票データ(男子)'!$A:$J,6,0)</f>
        <v>0</v>
      </c>
      <c r="I196" s="221"/>
      <c r="J196" s="221"/>
      <c r="K196" s="7"/>
      <c r="L196" s="8"/>
      <c r="M196" s="218" t="s">
        <v>13</v>
      </c>
      <c r="N196" s="218"/>
      <c r="O196" s="220">
        <f>VLOOKUP(AA196,'個票データ(男子)'!$A:$J,7,0)</f>
        <v>0</v>
      </c>
      <c r="P196" s="220"/>
      <c r="Q196" s="220"/>
      <c r="R196" s="218" t="s">
        <v>19</v>
      </c>
      <c r="S196" s="218"/>
      <c r="T196" s="221">
        <f>VLOOKUP(AA196,'個票データ(男子)'!$A:$J,8,0)</f>
        <v>0</v>
      </c>
      <c r="U196" s="221"/>
      <c r="V196" s="221"/>
      <c r="W196" s="7"/>
      <c r="Y196" s="9">
        <v>27</v>
      </c>
      <c r="AA196" s="9">
        <v>27</v>
      </c>
    </row>
    <row r="197" spans="1:27">
      <c r="A197" s="218" t="s">
        <v>20</v>
      </c>
      <c r="B197" s="218"/>
      <c r="C197" s="218" t="s">
        <v>1</v>
      </c>
      <c r="D197" s="218"/>
      <c r="E197" s="218"/>
      <c r="F197" s="218" t="s">
        <v>22</v>
      </c>
      <c r="G197" s="218"/>
      <c r="H197" s="218" t="s">
        <v>23</v>
      </c>
      <c r="I197" s="218"/>
      <c r="J197" s="218"/>
      <c r="K197" s="7"/>
      <c r="L197" s="8"/>
      <c r="M197" s="218" t="s">
        <v>20</v>
      </c>
      <c r="N197" s="218"/>
      <c r="O197" s="218" t="s">
        <v>1</v>
      </c>
      <c r="P197" s="218"/>
      <c r="Q197" s="218"/>
      <c r="R197" s="218" t="s">
        <v>22</v>
      </c>
      <c r="S197" s="218"/>
      <c r="T197" s="218" t="s">
        <v>23</v>
      </c>
      <c r="U197" s="218"/>
      <c r="V197" s="218"/>
      <c r="W197" s="7"/>
    </row>
    <row r="198" spans="1:27" ht="22" customHeight="1">
      <c r="A198" s="218" t="str">
        <f>VLOOKUP(Y196,'個票データ(男子)'!$A:$J,2,0)</f>
        <v/>
      </c>
      <c r="B198" s="218"/>
      <c r="C198" s="218" t="str">
        <f>VLOOKUP(Y196,'個票データ(男子)'!$A:$J,3,0)</f>
        <v/>
      </c>
      <c r="D198" s="218"/>
      <c r="E198" s="218"/>
      <c r="F198" s="218" t="str">
        <f>VLOOKUP(Y196,'個票データ(男子)'!$A:$J,4,0)</f>
        <v/>
      </c>
      <c r="G198" s="218"/>
      <c r="H198" s="218">
        <f>'一覧表(男子)'!$C$6</f>
        <v>0</v>
      </c>
      <c r="I198" s="218"/>
      <c r="J198" s="218"/>
      <c r="K198" s="7"/>
      <c r="L198" s="8"/>
      <c r="M198" s="218" t="str">
        <f>VLOOKUP(AA196,'個票データ(男子)'!$A:$J,2,0)</f>
        <v/>
      </c>
      <c r="N198" s="218"/>
      <c r="O198" s="218" t="str">
        <f>VLOOKUP(AA196,'個票データ(男子)'!$A:$J,3,0)</f>
        <v/>
      </c>
      <c r="P198" s="218"/>
      <c r="Q198" s="218"/>
      <c r="R198" s="218" t="str">
        <f>VLOOKUP(AA196,'個票データ(男子)'!$A:$J,4,0)</f>
        <v/>
      </c>
      <c r="S198" s="218"/>
      <c r="T198" s="218">
        <f>'一覧表(男子)'!$C$6</f>
        <v>0</v>
      </c>
      <c r="U198" s="218"/>
      <c r="V198" s="218"/>
      <c r="W198" s="7"/>
    </row>
    <row r="199" spans="1:27" ht="4" customHeight="1">
      <c r="A199" s="10"/>
      <c r="B199" s="10"/>
      <c r="C199" s="10"/>
      <c r="D199" s="10"/>
      <c r="E199" s="10"/>
      <c r="F199" s="10"/>
      <c r="G199" s="10"/>
      <c r="H199" s="10"/>
      <c r="I199" s="10"/>
      <c r="J199" s="10"/>
      <c r="K199" s="11"/>
      <c r="L199" s="10"/>
      <c r="M199" s="10"/>
      <c r="N199" s="10"/>
      <c r="O199" s="10"/>
      <c r="P199" s="10"/>
      <c r="Q199" s="10"/>
      <c r="R199" s="10"/>
      <c r="S199" s="10"/>
      <c r="T199" s="10"/>
      <c r="U199" s="10"/>
      <c r="V199" s="10"/>
      <c r="W199" s="11"/>
    </row>
    <row r="200" spans="1:27" ht="4" customHeight="1">
      <c r="K200" s="7"/>
      <c r="L200" s="8"/>
    </row>
    <row r="201" spans="1:27" ht="18" customHeight="1">
      <c r="A201" s="218" t="s">
        <v>13</v>
      </c>
      <c r="B201" s="218"/>
      <c r="C201" s="220">
        <f>VLOOKUP(Y201,'個票データ(男子)'!$A:$J,9,0)</f>
        <v>0</v>
      </c>
      <c r="D201" s="220"/>
      <c r="E201" s="220"/>
      <c r="F201" s="218" t="s">
        <v>19</v>
      </c>
      <c r="G201" s="218"/>
      <c r="H201" s="221">
        <f>VLOOKUP(Y201,'個票データ(男子)'!$A:$J,10,0)</f>
        <v>0</v>
      </c>
      <c r="I201" s="221"/>
      <c r="J201" s="221"/>
      <c r="K201" s="7"/>
      <c r="L201" s="8"/>
      <c r="M201" s="219" t="s">
        <v>13</v>
      </c>
      <c r="N201" s="219"/>
      <c r="O201" s="222">
        <f>VLOOKUP(AA201,'個票データ(男子)'!$A:$J,5,0)</f>
        <v>0</v>
      </c>
      <c r="P201" s="222"/>
      <c r="Q201" s="222"/>
      <c r="R201" s="219" t="s">
        <v>19</v>
      </c>
      <c r="S201" s="219"/>
      <c r="T201" s="223">
        <f>VLOOKUP(AA201,'個票データ(男子)'!$A:$J,6,0)</f>
        <v>0</v>
      </c>
      <c r="U201" s="223"/>
      <c r="V201" s="223"/>
      <c r="W201" s="7"/>
      <c r="Y201" s="9">
        <v>27</v>
      </c>
      <c r="AA201" s="9">
        <v>28</v>
      </c>
    </row>
    <row r="202" spans="1:27">
      <c r="A202" s="218" t="s">
        <v>20</v>
      </c>
      <c r="B202" s="218"/>
      <c r="C202" s="218" t="s">
        <v>1</v>
      </c>
      <c r="D202" s="218"/>
      <c r="E202" s="218"/>
      <c r="F202" s="218" t="s">
        <v>22</v>
      </c>
      <c r="G202" s="218"/>
      <c r="H202" s="218" t="s">
        <v>23</v>
      </c>
      <c r="I202" s="218"/>
      <c r="J202" s="218"/>
      <c r="K202" s="7"/>
      <c r="L202" s="8"/>
      <c r="M202" s="219" t="s">
        <v>20</v>
      </c>
      <c r="N202" s="219"/>
      <c r="O202" s="219" t="s">
        <v>1</v>
      </c>
      <c r="P202" s="219"/>
      <c r="Q202" s="219"/>
      <c r="R202" s="219" t="s">
        <v>22</v>
      </c>
      <c r="S202" s="219"/>
      <c r="T202" s="219" t="s">
        <v>23</v>
      </c>
      <c r="U202" s="219"/>
      <c r="V202" s="219"/>
      <c r="W202" s="7"/>
    </row>
    <row r="203" spans="1:27" ht="22" customHeight="1">
      <c r="A203" s="218" t="str">
        <f>VLOOKUP(Y201,'個票データ(男子)'!$A:$J,2,0)</f>
        <v/>
      </c>
      <c r="B203" s="218"/>
      <c r="C203" s="218" t="str">
        <f>VLOOKUP(Y201,'個票データ(男子)'!$A:$J,3,0)</f>
        <v/>
      </c>
      <c r="D203" s="218"/>
      <c r="E203" s="218"/>
      <c r="F203" s="218" t="str">
        <f>VLOOKUP(Y201,'個票データ(男子)'!$A:$J,4,0)</f>
        <v/>
      </c>
      <c r="G203" s="218"/>
      <c r="H203" s="218">
        <f>'一覧表(男子)'!$C$6</f>
        <v>0</v>
      </c>
      <c r="I203" s="218"/>
      <c r="J203" s="218"/>
      <c r="K203" s="7"/>
      <c r="L203" s="8"/>
      <c r="M203" s="219" t="str">
        <f>VLOOKUP(AA201,'個票データ(男子)'!$A:$J,2,0)</f>
        <v/>
      </c>
      <c r="N203" s="219"/>
      <c r="O203" s="219" t="str">
        <f>VLOOKUP(AA201,'個票データ(男子)'!$A:$J,3,0)</f>
        <v/>
      </c>
      <c r="P203" s="219"/>
      <c r="Q203" s="219"/>
      <c r="R203" s="219" t="str">
        <f>VLOOKUP(AA201,'個票データ(男子)'!$A:$J,4,0)</f>
        <v/>
      </c>
      <c r="S203" s="219"/>
      <c r="T203" s="219">
        <f>'一覧表(男子)'!$C$6</f>
        <v>0</v>
      </c>
      <c r="U203" s="219"/>
      <c r="V203" s="219"/>
      <c r="W203" s="7"/>
    </row>
    <row r="204" spans="1:27" ht="4" customHeight="1">
      <c r="A204" s="10"/>
      <c r="B204" s="10"/>
      <c r="C204" s="10"/>
      <c r="D204" s="10"/>
      <c r="E204" s="10"/>
      <c r="F204" s="10"/>
      <c r="G204" s="10"/>
      <c r="H204" s="10"/>
      <c r="I204" s="10"/>
      <c r="J204" s="10"/>
      <c r="K204" s="11"/>
      <c r="L204" s="10"/>
      <c r="M204" s="10"/>
      <c r="N204" s="10"/>
      <c r="O204" s="10"/>
      <c r="P204" s="10"/>
      <c r="Q204" s="10"/>
      <c r="R204" s="10"/>
      <c r="S204" s="10"/>
      <c r="T204" s="10"/>
      <c r="U204" s="10"/>
      <c r="V204" s="10"/>
      <c r="W204" s="11"/>
    </row>
    <row r="205" spans="1:27" ht="4" customHeight="1">
      <c r="K205" s="7"/>
      <c r="L205" s="8"/>
    </row>
    <row r="206" spans="1:27" ht="18" customHeight="1">
      <c r="A206" s="218" t="s">
        <v>13</v>
      </c>
      <c r="B206" s="218"/>
      <c r="C206" s="220">
        <f>VLOOKUP(Y206,'個票データ(男子)'!$A:$J,7,0)</f>
        <v>0</v>
      </c>
      <c r="D206" s="220"/>
      <c r="E206" s="220"/>
      <c r="F206" s="218" t="s">
        <v>19</v>
      </c>
      <c r="G206" s="218"/>
      <c r="H206" s="221">
        <f>VLOOKUP(Y206,'個票データ(男子)'!$A:$J,8,0)</f>
        <v>0</v>
      </c>
      <c r="I206" s="221"/>
      <c r="J206" s="221"/>
      <c r="K206" s="7"/>
      <c r="L206" s="8"/>
      <c r="M206" s="219" t="s">
        <v>13</v>
      </c>
      <c r="N206" s="219"/>
      <c r="O206" s="222">
        <f>VLOOKUP(AA206,'個票データ(男子)'!$A:$J,9,0)</f>
        <v>0</v>
      </c>
      <c r="P206" s="222"/>
      <c r="Q206" s="222"/>
      <c r="R206" s="219" t="s">
        <v>19</v>
      </c>
      <c r="S206" s="219"/>
      <c r="T206" s="223">
        <f>VLOOKUP(AA206,'個票データ(男子)'!$A:$J,10,0)</f>
        <v>0</v>
      </c>
      <c r="U206" s="223"/>
      <c r="V206" s="223"/>
      <c r="W206" s="7"/>
      <c r="Y206" s="9">
        <v>28</v>
      </c>
      <c r="AA206" s="9">
        <v>28</v>
      </c>
    </row>
    <row r="207" spans="1:27">
      <c r="A207" s="218" t="s">
        <v>20</v>
      </c>
      <c r="B207" s="218"/>
      <c r="C207" s="218" t="s">
        <v>1</v>
      </c>
      <c r="D207" s="218"/>
      <c r="E207" s="218"/>
      <c r="F207" s="218" t="s">
        <v>22</v>
      </c>
      <c r="G207" s="218"/>
      <c r="H207" s="218" t="s">
        <v>23</v>
      </c>
      <c r="I207" s="218"/>
      <c r="J207" s="218"/>
      <c r="K207" s="7"/>
      <c r="L207" s="8"/>
      <c r="M207" s="219" t="s">
        <v>20</v>
      </c>
      <c r="N207" s="219"/>
      <c r="O207" s="219" t="s">
        <v>1</v>
      </c>
      <c r="P207" s="219"/>
      <c r="Q207" s="219"/>
      <c r="R207" s="219" t="s">
        <v>22</v>
      </c>
      <c r="S207" s="219"/>
      <c r="T207" s="219" t="s">
        <v>23</v>
      </c>
      <c r="U207" s="219"/>
      <c r="V207" s="219"/>
      <c r="W207" s="7"/>
    </row>
    <row r="208" spans="1:27" ht="22" customHeight="1">
      <c r="A208" s="218" t="str">
        <f>VLOOKUP(Y206,'個票データ(男子)'!$A:$J,2,0)</f>
        <v/>
      </c>
      <c r="B208" s="218"/>
      <c r="C208" s="218" t="str">
        <f>VLOOKUP(Y206,'個票データ(男子)'!$A:$J,3,0)</f>
        <v/>
      </c>
      <c r="D208" s="218"/>
      <c r="E208" s="218"/>
      <c r="F208" s="218" t="str">
        <f>VLOOKUP(Y206,'個票データ(男子)'!$A:$J,4,0)</f>
        <v/>
      </c>
      <c r="G208" s="218"/>
      <c r="H208" s="218">
        <f>'一覧表(男子)'!$C$6</f>
        <v>0</v>
      </c>
      <c r="I208" s="218"/>
      <c r="J208" s="218"/>
      <c r="K208" s="7"/>
      <c r="L208" s="8"/>
      <c r="M208" s="219" t="str">
        <f>VLOOKUP(AA206,'個票データ(男子)'!$A:$J,2,0)</f>
        <v/>
      </c>
      <c r="N208" s="219"/>
      <c r="O208" s="219" t="str">
        <f>VLOOKUP(AA206,'個票データ(男子)'!$A:$J,3,0)</f>
        <v/>
      </c>
      <c r="P208" s="219"/>
      <c r="Q208" s="219"/>
      <c r="R208" s="219" t="str">
        <f>VLOOKUP(AA206,'個票データ(男子)'!$A:$J,4,0)</f>
        <v/>
      </c>
      <c r="S208" s="219"/>
      <c r="T208" s="219">
        <f>'一覧表(男子)'!$C$6</f>
        <v>0</v>
      </c>
      <c r="U208" s="219"/>
      <c r="V208" s="219"/>
      <c r="W208" s="7"/>
    </row>
    <row r="209" spans="1:27" ht="4" customHeight="1">
      <c r="A209" s="10"/>
      <c r="B209" s="10"/>
      <c r="C209" s="10"/>
      <c r="D209" s="10"/>
      <c r="E209" s="10"/>
      <c r="F209" s="10"/>
      <c r="G209" s="10"/>
      <c r="H209" s="10"/>
      <c r="I209" s="10"/>
      <c r="J209" s="10"/>
      <c r="K209" s="11"/>
      <c r="L209" s="10"/>
      <c r="M209" s="10"/>
      <c r="N209" s="10"/>
      <c r="O209" s="10"/>
      <c r="P209" s="10"/>
      <c r="Q209" s="10"/>
      <c r="R209" s="10"/>
      <c r="S209" s="10"/>
      <c r="T209" s="10"/>
      <c r="U209" s="10"/>
      <c r="V209" s="10"/>
      <c r="W209" s="11"/>
    </row>
    <row r="210" spans="1:27" ht="4" customHeight="1">
      <c r="K210" s="7"/>
      <c r="L210" s="8"/>
    </row>
    <row r="211" spans="1:27" ht="18" customHeight="1">
      <c r="A211" s="218" t="s">
        <v>13</v>
      </c>
      <c r="B211" s="218"/>
      <c r="C211" s="220">
        <f>VLOOKUP(Y211,'個票データ(男子)'!$A:$J,5,0)</f>
        <v>0</v>
      </c>
      <c r="D211" s="220"/>
      <c r="E211" s="220"/>
      <c r="F211" s="218" t="s">
        <v>19</v>
      </c>
      <c r="G211" s="218"/>
      <c r="H211" s="221">
        <f>VLOOKUP(Y211,'個票データ(男子)'!$A:$J,6,0)</f>
        <v>0</v>
      </c>
      <c r="I211" s="221"/>
      <c r="J211" s="221"/>
      <c r="K211" s="7"/>
      <c r="L211" s="8"/>
      <c r="M211" s="218" t="s">
        <v>13</v>
      </c>
      <c r="N211" s="218"/>
      <c r="O211" s="220">
        <f>VLOOKUP(AA211,'個票データ(男子)'!$A:$J,7,0)</f>
        <v>0</v>
      </c>
      <c r="P211" s="220"/>
      <c r="Q211" s="220"/>
      <c r="R211" s="218" t="s">
        <v>19</v>
      </c>
      <c r="S211" s="218"/>
      <c r="T211" s="221">
        <f>VLOOKUP(AA211,'個票データ(男子)'!$A:$J,8,0)</f>
        <v>0</v>
      </c>
      <c r="U211" s="221"/>
      <c r="V211" s="221"/>
      <c r="W211" s="7"/>
      <c r="Y211" s="9">
        <v>29</v>
      </c>
      <c r="AA211" s="9">
        <v>29</v>
      </c>
    </row>
    <row r="212" spans="1:27">
      <c r="A212" s="218" t="s">
        <v>20</v>
      </c>
      <c r="B212" s="218"/>
      <c r="C212" s="218" t="s">
        <v>1</v>
      </c>
      <c r="D212" s="218"/>
      <c r="E212" s="218"/>
      <c r="F212" s="218" t="s">
        <v>22</v>
      </c>
      <c r="G212" s="218"/>
      <c r="H212" s="218" t="s">
        <v>23</v>
      </c>
      <c r="I212" s="218"/>
      <c r="J212" s="218"/>
      <c r="K212" s="7"/>
      <c r="L212" s="8"/>
      <c r="M212" s="218" t="s">
        <v>20</v>
      </c>
      <c r="N212" s="218"/>
      <c r="O212" s="218" t="s">
        <v>1</v>
      </c>
      <c r="P212" s="218"/>
      <c r="Q212" s="218"/>
      <c r="R212" s="218" t="s">
        <v>22</v>
      </c>
      <c r="S212" s="218"/>
      <c r="T212" s="218" t="s">
        <v>23</v>
      </c>
      <c r="U212" s="218"/>
      <c r="V212" s="218"/>
      <c r="W212" s="7"/>
    </row>
    <row r="213" spans="1:27" ht="22" customHeight="1">
      <c r="A213" s="218" t="str">
        <f>VLOOKUP(Y211,'個票データ(男子)'!$A:$J,2,0)</f>
        <v/>
      </c>
      <c r="B213" s="218"/>
      <c r="C213" s="218" t="str">
        <f>VLOOKUP(Y211,'個票データ(男子)'!$A:$J,3,0)</f>
        <v/>
      </c>
      <c r="D213" s="218"/>
      <c r="E213" s="218"/>
      <c r="F213" s="218" t="str">
        <f>VLOOKUP(Y211,'個票データ(男子)'!$A:$J,4,0)</f>
        <v/>
      </c>
      <c r="G213" s="218"/>
      <c r="H213" s="218">
        <f>'一覧表(男子)'!$C$6</f>
        <v>0</v>
      </c>
      <c r="I213" s="218"/>
      <c r="J213" s="218"/>
      <c r="K213" s="7"/>
      <c r="L213" s="8"/>
      <c r="M213" s="218" t="str">
        <f>VLOOKUP(AA211,'個票データ(男子)'!$A:$J,2,0)</f>
        <v/>
      </c>
      <c r="N213" s="218"/>
      <c r="O213" s="218" t="str">
        <f>VLOOKUP(AA211,'個票データ(男子)'!$A:$J,3,0)</f>
        <v/>
      </c>
      <c r="P213" s="218"/>
      <c r="Q213" s="218"/>
      <c r="R213" s="218" t="str">
        <f>VLOOKUP(AA211,'個票データ(男子)'!$A:$J,4,0)</f>
        <v/>
      </c>
      <c r="S213" s="218"/>
      <c r="T213" s="218">
        <f>'一覧表(男子)'!$C$6</f>
        <v>0</v>
      </c>
      <c r="U213" s="218"/>
      <c r="V213" s="218"/>
      <c r="W213" s="7"/>
    </row>
    <row r="214" spans="1:27" ht="4" customHeight="1">
      <c r="A214" s="10"/>
      <c r="B214" s="10"/>
      <c r="C214" s="10"/>
      <c r="D214" s="10"/>
      <c r="E214" s="10"/>
      <c r="F214" s="10"/>
      <c r="G214" s="10"/>
      <c r="H214" s="10"/>
      <c r="I214" s="10"/>
      <c r="J214" s="10"/>
      <c r="K214" s="11"/>
      <c r="L214" s="10"/>
      <c r="M214" s="10"/>
      <c r="N214" s="10"/>
      <c r="O214" s="10"/>
      <c r="P214" s="10"/>
      <c r="Q214" s="10"/>
      <c r="R214" s="10"/>
      <c r="S214" s="10"/>
      <c r="T214" s="10"/>
      <c r="U214" s="10"/>
      <c r="V214" s="10"/>
      <c r="W214" s="11"/>
    </row>
    <row r="215" spans="1:27" ht="4" customHeight="1">
      <c r="K215" s="7"/>
      <c r="L215" s="8"/>
    </row>
    <row r="216" spans="1:27" ht="18" customHeight="1">
      <c r="A216" s="218" t="s">
        <v>13</v>
      </c>
      <c r="B216" s="218"/>
      <c r="C216" s="220">
        <f>VLOOKUP(Y216,'個票データ(男子)'!$A:$J,9,0)</f>
        <v>0</v>
      </c>
      <c r="D216" s="220"/>
      <c r="E216" s="220"/>
      <c r="F216" s="218" t="s">
        <v>19</v>
      </c>
      <c r="G216" s="218"/>
      <c r="H216" s="221">
        <f>VLOOKUP(Y216,'個票データ(男子)'!$A:$J,10,0)</f>
        <v>0</v>
      </c>
      <c r="I216" s="221"/>
      <c r="J216" s="221"/>
      <c r="K216" s="7"/>
      <c r="L216" s="8"/>
      <c r="M216" s="219" t="s">
        <v>13</v>
      </c>
      <c r="N216" s="219"/>
      <c r="O216" s="222">
        <f>VLOOKUP(AA216,'個票データ(男子)'!$A:$J,5,0)</f>
        <v>0</v>
      </c>
      <c r="P216" s="222"/>
      <c r="Q216" s="222"/>
      <c r="R216" s="219" t="s">
        <v>19</v>
      </c>
      <c r="S216" s="219"/>
      <c r="T216" s="223">
        <f>VLOOKUP(AA216,'個票データ(男子)'!$A:$J,6,0)</f>
        <v>0</v>
      </c>
      <c r="U216" s="223"/>
      <c r="V216" s="223"/>
      <c r="W216" s="7"/>
      <c r="Y216" s="9">
        <v>29</v>
      </c>
      <c r="AA216" s="9">
        <v>30</v>
      </c>
    </row>
    <row r="217" spans="1:27">
      <c r="A217" s="218" t="s">
        <v>20</v>
      </c>
      <c r="B217" s="218"/>
      <c r="C217" s="218" t="s">
        <v>1</v>
      </c>
      <c r="D217" s="218"/>
      <c r="E217" s="218"/>
      <c r="F217" s="218" t="s">
        <v>22</v>
      </c>
      <c r="G217" s="218"/>
      <c r="H217" s="218" t="s">
        <v>23</v>
      </c>
      <c r="I217" s="218"/>
      <c r="J217" s="218"/>
      <c r="K217" s="7"/>
      <c r="L217" s="8"/>
      <c r="M217" s="219" t="s">
        <v>20</v>
      </c>
      <c r="N217" s="219"/>
      <c r="O217" s="219" t="s">
        <v>1</v>
      </c>
      <c r="P217" s="219"/>
      <c r="Q217" s="219"/>
      <c r="R217" s="219" t="s">
        <v>22</v>
      </c>
      <c r="S217" s="219"/>
      <c r="T217" s="219" t="s">
        <v>23</v>
      </c>
      <c r="U217" s="219"/>
      <c r="V217" s="219"/>
      <c r="W217" s="7"/>
    </row>
    <row r="218" spans="1:27" ht="22" customHeight="1">
      <c r="A218" s="218" t="str">
        <f>VLOOKUP(Y216,'個票データ(男子)'!$A:$J,2,0)</f>
        <v/>
      </c>
      <c r="B218" s="218"/>
      <c r="C218" s="218" t="str">
        <f>VLOOKUP(Y216,'個票データ(男子)'!$A:$J,3,0)</f>
        <v/>
      </c>
      <c r="D218" s="218"/>
      <c r="E218" s="218"/>
      <c r="F218" s="218" t="str">
        <f>VLOOKUP(Y216,'個票データ(男子)'!$A:$J,4,0)</f>
        <v/>
      </c>
      <c r="G218" s="218"/>
      <c r="H218" s="218">
        <f>'一覧表(男子)'!$C$6</f>
        <v>0</v>
      </c>
      <c r="I218" s="218"/>
      <c r="J218" s="218"/>
      <c r="K218" s="7"/>
      <c r="L218" s="8"/>
      <c r="M218" s="219" t="str">
        <f>VLOOKUP(AA216,'個票データ(男子)'!$A:$J,2,0)</f>
        <v/>
      </c>
      <c r="N218" s="219"/>
      <c r="O218" s="219" t="str">
        <f>VLOOKUP(AA216,'個票データ(男子)'!$A:$J,3,0)</f>
        <v/>
      </c>
      <c r="P218" s="219"/>
      <c r="Q218" s="219"/>
      <c r="R218" s="219" t="str">
        <f>VLOOKUP(AA216,'個票データ(男子)'!$A:$J,4,0)</f>
        <v/>
      </c>
      <c r="S218" s="219"/>
      <c r="T218" s="219">
        <f>'一覧表(男子)'!$C$6</f>
        <v>0</v>
      </c>
      <c r="U218" s="219"/>
      <c r="V218" s="219"/>
      <c r="W218" s="7"/>
    </row>
    <row r="219" spans="1:27" ht="4" customHeight="1">
      <c r="A219" s="10"/>
      <c r="B219" s="10"/>
      <c r="C219" s="10"/>
      <c r="D219" s="10"/>
      <c r="E219" s="10"/>
      <c r="F219" s="10"/>
      <c r="G219" s="10"/>
      <c r="H219" s="10"/>
      <c r="I219" s="10"/>
      <c r="J219" s="10"/>
      <c r="K219" s="11"/>
      <c r="L219" s="10"/>
      <c r="M219" s="10"/>
      <c r="N219" s="10"/>
      <c r="O219" s="10"/>
      <c r="P219" s="10"/>
      <c r="Q219" s="10"/>
      <c r="R219" s="10"/>
      <c r="S219" s="10"/>
      <c r="T219" s="10"/>
      <c r="U219" s="10"/>
      <c r="V219" s="10"/>
      <c r="W219" s="11"/>
    </row>
    <row r="220" spans="1:27" ht="4" customHeight="1">
      <c r="K220" s="7"/>
      <c r="L220" s="8"/>
    </row>
    <row r="221" spans="1:27" ht="18" customHeight="1">
      <c r="A221" s="218" t="s">
        <v>13</v>
      </c>
      <c r="B221" s="218"/>
      <c r="C221" s="220">
        <f>VLOOKUP(Y221,'個票データ(男子)'!$A:$J,7,0)</f>
        <v>0</v>
      </c>
      <c r="D221" s="220"/>
      <c r="E221" s="220"/>
      <c r="F221" s="218" t="s">
        <v>19</v>
      </c>
      <c r="G221" s="218"/>
      <c r="H221" s="221">
        <f>VLOOKUP(Y221,'個票データ(男子)'!$A:$J,8,0)</f>
        <v>0</v>
      </c>
      <c r="I221" s="221"/>
      <c r="J221" s="221"/>
      <c r="K221" s="7"/>
      <c r="L221" s="8"/>
      <c r="M221" s="219" t="s">
        <v>13</v>
      </c>
      <c r="N221" s="219"/>
      <c r="O221" s="222">
        <f>VLOOKUP(AA221,'個票データ(男子)'!$A:$J,9,0)</f>
        <v>0</v>
      </c>
      <c r="P221" s="222"/>
      <c r="Q221" s="222"/>
      <c r="R221" s="219" t="s">
        <v>19</v>
      </c>
      <c r="S221" s="219"/>
      <c r="T221" s="223">
        <f>VLOOKUP(AA221,'個票データ(男子)'!$A:$J,10,0)</f>
        <v>0</v>
      </c>
      <c r="U221" s="223"/>
      <c r="V221" s="223"/>
      <c r="W221" s="7"/>
      <c r="Y221" s="9">
        <v>30</v>
      </c>
      <c r="AA221" s="9">
        <v>30</v>
      </c>
    </row>
    <row r="222" spans="1:27">
      <c r="A222" s="218" t="s">
        <v>20</v>
      </c>
      <c r="B222" s="218"/>
      <c r="C222" s="218" t="s">
        <v>1</v>
      </c>
      <c r="D222" s="218"/>
      <c r="E222" s="218"/>
      <c r="F222" s="218" t="s">
        <v>22</v>
      </c>
      <c r="G222" s="218"/>
      <c r="H222" s="218" t="s">
        <v>23</v>
      </c>
      <c r="I222" s="218"/>
      <c r="J222" s="218"/>
      <c r="K222" s="7"/>
      <c r="L222" s="8"/>
      <c r="M222" s="219" t="s">
        <v>20</v>
      </c>
      <c r="N222" s="219"/>
      <c r="O222" s="219" t="s">
        <v>1</v>
      </c>
      <c r="P222" s="219"/>
      <c r="Q222" s="219"/>
      <c r="R222" s="219" t="s">
        <v>22</v>
      </c>
      <c r="S222" s="219"/>
      <c r="T222" s="219" t="s">
        <v>23</v>
      </c>
      <c r="U222" s="219"/>
      <c r="V222" s="219"/>
      <c r="W222" s="7"/>
    </row>
    <row r="223" spans="1:27" ht="22" customHeight="1">
      <c r="A223" s="218" t="str">
        <f>VLOOKUP(Y221,'個票データ(男子)'!$A:$J,2,0)</f>
        <v/>
      </c>
      <c r="B223" s="218"/>
      <c r="C223" s="218" t="str">
        <f>VLOOKUP(Y221,'個票データ(男子)'!$A:$J,3,0)</f>
        <v/>
      </c>
      <c r="D223" s="218"/>
      <c r="E223" s="218"/>
      <c r="F223" s="218" t="str">
        <f>VLOOKUP(Y221,'個票データ(男子)'!$A:$J,4,0)</f>
        <v/>
      </c>
      <c r="G223" s="218"/>
      <c r="H223" s="218">
        <f>'一覧表(男子)'!$C$6</f>
        <v>0</v>
      </c>
      <c r="I223" s="218"/>
      <c r="J223" s="218"/>
      <c r="K223" s="7"/>
      <c r="L223" s="8"/>
      <c r="M223" s="219" t="str">
        <f>VLOOKUP(AA221,'個票データ(男子)'!$A:$J,2,0)</f>
        <v/>
      </c>
      <c r="N223" s="219"/>
      <c r="O223" s="219" t="str">
        <f>VLOOKUP(AA221,'個票データ(男子)'!$A:$J,3,0)</f>
        <v/>
      </c>
      <c r="P223" s="219"/>
      <c r="Q223" s="219"/>
      <c r="R223" s="219" t="str">
        <f>VLOOKUP(AA221,'個票データ(男子)'!$A:$J,4,0)</f>
        <v/>
      </c>
      <c r="S223" s="219"/>
      <c r="T223" s="219">
        <f>'一覧表(男子)'!$C$6</f>
        <v>0</v>
      </c>
      <c r="U223" s="219"/>
      <c r="V223" s="219"/>
      <c r="W223" s="7"/>
    </row>
    <row r="224" spans="1:27" ht="4" customHeight="1">
      <c r="A224" s="10"/>
      <c r="B224" s="10"/>
      <c r="C224" s="10"/>
      <c r="D224" s="10"/>
      <c r="E224" s="10"/>
      <c r="F224" s="10"/>
      <c r="G224" s="10"/>
      <c r="H224" s="10"/>
      <c r="I224" s="10"/>
      <c r="J224" s="10"/>
      <c r="K224" s="11"/>
      <c r="L224" s="10"/>
      <c r="M224" s="10"/>
      <c r="N224" s="10"/>
      <c r="O224" s="10"/>
      <c r="P224" s="10"/>
      <c r="Q224" s="10"/>
      <c r="R224" s="10"/>
      <c r="S224" s="10"/>
      <c r="T224" s="10"/>
      <c r="U224" s="10"/>
      <c r="V224" s="10"/>
      <c r="W224" s="11"/>
    </row>
    <row r="225" spans="1:27" ht="4" customHeight="1">
      <c r="K225" s="7"/>
      <c r="L225" s="8"/>
    </row>
    <row r="226" spans="1:27" ht="18" customHeight="1">
      <c r="A226" s="218" t="s">
        <v>13</v>
      </c>
      <c r="B226" s="218"/>
      <c r="C226" s="220">
        <f>VLOOKUP(Y226,'個票データ(男子)'!$A:$J,5,0)</f>
        <v>0</v>
      </c>
      <c r="D226" s="220"/>
      <c r="E226" s="220"/>
      <c r="F226" s="218" t="s">
        <v>19</v>
      </c>
      <c r="G226" s="218"/>
      <c r="H226" s="221">
        <f>VLOOKUP(Y226,'個票データ(男子)'!$A:$J,6,0)</f>
        <v>0</v>
      </c>
      <c r="I226" s="221"/>
      <c r="J226" s="221"/>
      <c r="K226" s="7"/>
      <c r="L226" s="8"/>
      <c r="M226" s="218" t="s">
        <v>13</v>
      </c>
      <c r="N226" s="218"/>
      <c r="O226" s="220">
        <f>VLOOKUP(AA226,'個票データ(男子)'!$A:$J,7,0)</f>
        <v>0</v>
      </c>
      <c r="P226" s="220"/>
      <c r="Q226" s="220"/>
      <c r="R226" s="218" t="s">
        <v>19</v>
      </c>
      <c r="S226" s="218"/>
      <c r="T226" s="221">
        <f>VLOOKUP(AA226,'個票データ(男子)'!$A:$J,8,0)</f>
        <v>0</v>
      </c>
      <c r="U226" s="221"/>
      <c r="V226" s="221"/>
      <c r="W226" s="7"/>
      <c r="Y226" s="9">
        <v>31</v>
      </c>
      <c r="AA226" s="9">
        <v>31</v>
      </c>
    </row>
    <row r="227" spans="1:27">
      <c r="A227" s="218" t="s">
        <v>20</v>
      </c>
      <c r="B227" s="218"/>
      <c r="C227" s="218" t="s">
        <v>1</v>
      </c>
      <c r="D227" s="218"/>
      <c r="E227" s="218"/>
      <c r="F227" s="218" t="s">
        <v>22</v>
      </c>
      <c r="G227" s="218"/>
      <c r="H227" s="218" t="s">
        <v>23</v>
      </c>
      <c r="I227" s="218"/>
      <c r="J227" s="218"/>
      <c r="K227" s="7"/>
      <c r="L227" s="8"/>
      <c r="M227" s="218" t="s">
        <v>20</v>
      </c>
      <c r="N227" s="218"/>
      <c r="O227" s="218" t="s">
        <v>1</v>
      </c>
      <c r="P227" s="218"/>
      <c r="Q227" s="218"/>
      <c r="R227" s="218" t="s">
        <v>22</v>
      </c>
      <c r="S227" s="218"/>
      <c r="T227" s="218" t="s">
        <v>23</v>
      </c>
      <c r="U227" s="218"/>
      <c r="V227" s="218"/>
      <c r="W227" s="7"/>
    </row>
    <row r="228" spans="1:27" ht="22" customHeight="1">
      <c r="A228" s="218" t="str">
        <f>VLOOKUP(Y226,'個票データ(男子)'!$A:$J,2,0)</f>
        <v/>
      </c>
      <c r="B228" s="218"/>
      <c r="C228" s="218" t="str">
        <f>VLOOKUP(Y226,'個票データ(男子)'!$A:$J,3,0)</f>
        <v/>
      </c>
      <c r="D228" s="218"/>
      <c r="E228" s="218"/>
      <c r="F228" s="218" t="str">
        <f>VLOOKUP(Y226,'個票データ(男子)'!$A:$J,4,0)</f>
        <v/>
      </c>
      <c r="G228" s="218"/>
      <c r="H228" s="218">
        <f>'一覧表(男子)'!$C$6</f>
        <v>0</v>
      </c>
      <c r="I228" s="218"/>
      <c r="J228" s="218"/>
      <c r="K228" s="7"/>
      <c r="L228" s="8"/>
      <c r="M228" s="218" t="str">
        <f>VLOOKUP(AA226,'個票データ(男子)'!$A:$J,2,0)</f>
        <v/>
      </c>
      <c r="N228" s="218"/>
      <c r="O228" s="218" t="str">
        <f>VLOOKUP(AA226,'個票データ(男子)'!$A:$J,3,0)</f>
        <v/>
      </c>
      <c r="P228" s="218"/>
      <c r="Q228" s="218"/>
      <c r="R228" s="218" t="str">
        <f>VLOOKUP(AA226,'個票データ(男子)'!$A:$J,4,0)</f>
        <v/>
      </c>
      <c r="S228" s="218"/>
      <c r="T228" s="218">
        <f>'一覧表(男子)'!$C$6</f>
        <v>0</v>
      </c>
      <c r="U228" s="218"/>
      <c r="V228" s="218"/>
      <c r="W228" s="7"/>
    </row>
    <row r="229" spans="1:27" ht="4" customHeight="1">
      <c r="A229" s="10"/>
      <c r="B229" s="10"/>
      <c r="C229" s="10"/>
      <c r="D229" s="10"/>
      <c r="E229" s="10"/>
      <c r="F229" s="10"/>
      <c r="G229" s="10"/>
      <c r="H229" s="10"/>
      <c r="I229" s="10"/>
      <c r="J229" s="10"/>
      <c r="K229" s="11"/>
      <c r="L229" s="10"/>
      <c r="M229" s="10"/>
      <c r="N229" s="10"/>
      <c r="O229" s="10"/>
      <c r="P229" s="10"/>
      <c r="Q229" s="10"/>
      <c r="R229" s="10"/>
      <c r="S229" s="10"/>
      <c r="T229" s="10"/>
      <c r="U229" s="10"/>
      <c r="V229" s="10"/>
      <c r="W229" s="11"/>
    </row>
    <row r="230" spans="1:27" ht="4" customHeight="1">
      <c r="K230" s="7"/>
      <c r="L230" s="8"/>
    </row>
    <row r="231" spans="1:27" ht="18" customHeight="1">
      <c r="A231" s="218" t="s">
        <v>13</v>
      </c>
      <c r="B231" s="218"/>
      <c r="C231" s="220">
        <f>VLOOKUP(Y231,'個票データ(男子)'!$A:$J,9,0)</f>
        <v>0</v>
      </c>
      <c r="D231" s="220"/>
      <c r="E231" s="220"/>
      <c r="F231" s="218" t="s">
        <v>19</v>
      </c>
      <c r="G231" s="218"/>
      <c r="H231" s="221">
        <f>VLOOKUP(Y231,'個票データ(男子)'!$A:$J,10,0)</f>
        <v>0</v>
      </c>
      <c r="I231" s="221"/>
      <c r="J231" s="221"/>
      <c r="K231" s="7"/>
      <c r="L231" s="8"/>
      <c r="M231" s="219" t="s">
        <v>13</v>
      </c>
      <c r="N231" s="219"/>
      <c r="O231" s="222">
        <f>VLOOKUP(AA231,'個票データ(男子)'!$A:$J,5,0)</f>
        <v>0</v>
      </c>
      <c r="P231" s="222"/>
      <c r="Q231" s="222"/>
      <c r="R231" s="219" t="s">
        <v>19</v>
      </c>
      <c r="S231" s="219"/>
      <c r="T231" s="223">
        <f>VLOOKUP(AA231,'個票データ(男子)'!$A:$J,6,0)</f>
        <v>0</v>
      </c>
      <c r="U231" s="223"/>
      <c r="V231" s="223"/>
      <c r="W231" s="7"/>
      <c r="Y231" s="9">
        <v>31</v>
      </c>
      <c r="AA231" s="9">
        <v>32</v>
      </c>
    </row>
    <row r="232" spans="1:27">
      <c r="A232" s="218" t="s">
        <v>20</v>
      </c>
      <c r="B232" s="218"/>
      <c r="C232" s="218" t="s">
        <v>1</v>
      </c>
      <c r="D232" s="218"/>
      <c r="E232" s="218"/>
      <c r="F232" s="218" t="s">
        <v>22</v>
      </c>
      <c r="G232" s="218"/>
      <c r="H232" s="218" t="s">
        <v>23</v>
      </c>
      <c r="I232" s="218"/>
      <c r="J232" s="218"/>
      <c r="K232" s="7"/>
      <c r="L232" s="8"/>
      <c r="M232" s="219" t="s">
        <v>20</v>
      </c>
      <c r="N232" s="219"/>
      <c r="O232" s="219" t="s">
        <v>1</v>
      </c>
      <c r="P232" s="219"/>
      <c r="Q232" s="219"/>
      <c r="R232" s="219" t="s">
        <v>22</v>
      </c>
      <c r="S232" s="219"/>
      <c r="T232" s="219" t="s">
        <v>23</v>
      </c>
      <c r="U232" s="219"/>
      <c r="V232" s="219"/>
      <c r="W232" s="7"/>
    </row>
    <row r="233" spans="1:27" ht="22" customHeight="1">
      <c r="A233" s="218" t="str">
        <f>VLOOKUP(Y231,'個票データ(男子)'!$A:$J,2,0)</f>
        <v/>
      </c>
      <c r="B233" s="218"/>
      <c r="C233" s="218" t="str">
        <f>VLOOKUP(Y231,'個票データ(男子)'!$A:$J,3,0)</f>
        <v/>
      </c>
      <c r="D233" s="218"/>
      <c r="E233" s="218"/>
      <c r="F233" s="218" t="str">
        <f>VLOOKUP(Y231,'個票データ(男子)'!$A:$J,4,0)</f>
        <v/>
      </c>
      <c r="G233" s="218"/>
      <c r="H233" s="218">
        <f>'一覧表(男子)'!$C$6</f>
        <v>0</v>
      </c>
      <c r="I233" s="218"/>
      <c r="J233" s="218"/>
      <c r="K233" s="7"/>
      <c r="L233" s="8"/>
      <c r="M233" s="219" t="str">
        <f>VLOOKUP(AA231,'個票データ(男子)'!$A:$J,2,0)</f>
        <v/>
      </c>
      <c r="N233" s="219"/>
      <c r="O233" s="219" t="str">
        <f>VLOOKUP(AA231,'個票データ(男子)'!$A:$J,3,0)</f>
        <v/>
      </c>
      <c r="P233" s="219"/>
      <c r="Q233" s="219"/>
      <c r="R233" s="219" t="str">
        <f>VLOOKUP(AA231,'個票データ(男子)'!$A:$J,4,0)</f>
        <v/>
      </c>
      <c r="S233" s="219"/>
      <c r="T233" s="219">
        <f>'一覧表(男子)'!$C$6</f>
        <v>0</v>
      </c>
      <c r="U233" s="219"/>
      <c r="V233" s="219"/>
      <c r="W233" s="7"/>
    </row>
    <row r="234" spans="1:27" ht="4" customHeight="1">
      <c r="A234" s="10"/>
      <c r="B234" s="10"/>
      <c r="C234" s="10"/>
      <c r="D234" s="10"/>
      <c r="E234" s="10"/>
      <c r="F234" s="10"/>
      <c r="G234" s="10"/>
      <c r="H234" s="10"/>
      <c r="I234" s="10"/>
      <c r="J234" s="10"/>
      <c r="K234" s="11"/>
      <c r="L234" s="10"/>
      <c r="M234" s="10"/>
      <c r="N234" s="10"/>
      <c r="O234" s="10"/>
      <c r="P234" s="10"/>
      <c r="Q234" s="10"/>
      <c r="R234" s="10"/>
      <c r="S234" s="10"/>
      <c r="T234" s="10"/>
      <c r="U234" s="10"/>
      <c r="V234" s="10"/>
      <c r="W234" s="11"/>
    </row>
    <row r="235" spans="1:27" ht="4" customHeight="1">
      <c r="K235" s="7"/>
      <c r="L235" s="8"/>
    </row>
    <row r="236" spans="1:27" ht="18" customHeight="1">
      <c r="A236" s="218" t="s">
        <v>13</v>
      </c>
      <c r="B236" s="218"/>
      <c r="C236" s="220">
        <f>VLOOKUP(Y236,'個票データ(男子)'!$A:$J,7,0)</f>
        <v>0</v>
      </c>
      <c r="D236" s="220"/>
      <c r="E236" s="220"/>
      <c r="F236" s="218" t="s">
        <v>19</v>
      </c>
      <c r="G236" s="218"/>
      <c r="H236" s="221">
        <f>VLOOKUP(Y236,'個票データ(男子)'!$A:$J,8,0)</f>
        <v>0</v>
      </c>
      <c r="I236" s="221"/>
      <c r="J236" s="221"/>
      <c r="K236" s="7"/>
      <c r="L236" s="8"/>
      <c r="M236" s="219" t="s">
        <v>13</v>
      </c>
      <c r="N236" s="219"/>
      <c r="O236" s="222">
        <f>VLOOKUP(AA236,'個票データ(男子)'!$A:$J,9,0)</f>
        <v>0</v>
      </c>
      <c r="P236" s="222"/>
      <c r="Q236" s="222"/>
      <c r="R236" s="219" t="s">
        <v>19</v>
      </c>
      <c r="S236" s="219"/>
      <c r="T236" s="223">
        <f>VLOOKUP(AA236,'個票データ(男子)'!$A:$J,10,0)</f>
        <v>0</v>
      </c>
      <c r="U236" s="223"/>
      <c r="V236" s="223"/>
      <c r="W236" s="7"/>
      <c r="Y236" s="9">
        <v>32</v>
      </c>
      <c r="AA236" s="9">
        <v>32</v>
      </c>
    </row>
    <row r="237" spans="1:27">
      <c r="A237" s="218" t="s">
        <v>20</v>
      </c>
      <c r="B237" s="218"/>
      <c r="C237" s="218" t="s">
        <v>1</v>
      </c>
      <c r="D237" s="218"/>
      <c r="E237" s="218"/>
      <c r="F237" s="218" t="s">
        <v>22</v>
      </c>
      <c r="G237" s="218"/>
      <c r="H237" s="218" t="s">
        <v>23</v>
      </c>
      <c r="I237" s="218"/>
      <c r="J237" s="218"/>
      <c r="K237" s="7"/>
      <c r="L237" s="8"/>
      <c r="M237" s="219" t="s">
        <v>20</v>
      </c>
      <c r="N237" s="219"/>
      <c r="O237" s="219" t="s">
        <v>1</v>
      </c>
      <c r="P237" s="219"/>
      <c r="Q237" s="219"/>
      <c r="R237" s="219" t="s">
        <v>22</v>
      </c>
      <c r="S237" s="219"/>
      <c r="T237" s="219" t="s">
        <v>23</v>
      </c>
      <c r="U237" s="219"/>
      <c r="V237" s="219"/>
      <c r="W237" s="7"/>
    </row>
    <row r="238" spans="1:27" ht="22" customHeight="1">
      <c r="A238" s="218" t="str">
        <f>VLOOKUP(Y236,'個票データ(男子)'!$A:$J,2,0)</f>
        <v/>
      </c>
      <c r="B238" s="218"/>
      <c r="C238" s="218" t="str">
        <f>VLOOKUP(Y236,'個票データ(男子)'!$A:$J,3,0)</f>
        <v/>
      </c>
      <c r="D238" s="218"/>
      <c r="E238" s="218"/>
      <c r="F238" s="218" t="str">
        <f>VLOOKUP(Y236,'個票データ(男子)'!$A:$J,4,0)</f>
        <v/>
      </c>
      <c r="G238" s="218"/>
      <c r="H238" s="218">
        <f>'一覧表(男子)'!$C$6</f>
        <v>0</v>
      </c>
      <c r="I238" s="218"/>
      <c r="J238" s="218"/>
      <c r="K238" s="7"/>
      <c r="L238" s="8"/>
      <c r="M238" s="219" t="str">
        <f>VLOOKUP(AA236,'個票データ(男子)'!$A:$J,2,0)</f>
        <v/>
      </c>
      <c r="N238" s="219"/>
      <c r="O238" s="219" t="str">
        <f>VLOOKUP(AA236,'個票データ(男子)'!$A:$J,3,0)</f>
        <v/>
      </c>
      <c r="P238" s="219"/>
      <c r="Q238" s="219"/>
      <c r="R238" s="219" t="str">
        <f>VLOOKUP(AA236,'個票データ(男子)'!$A:$J,4,0)</f>
        <v/>
      </c>
      <c r="S238" s="219"/>
      <c r="T238" s="219">
        <f>'一覧表(男子)'!$C$6</f>
        <v>0</v>
      </c>
      <c r="U238" s="219"/>
      <c r="V238" s="219"/>
      <c r="W238" s="7"/>
    </row>
    <row r="239" spans="1:27" ht="4" customHeight="1">
      <c r="A239" s="10"/>
      <c r="B239" s="10"/>
      <c r="C239" s="10"/>
      <c r="D239" s="10"/>
      <c r="E239" s="10"/>
      <c r="F239" s="10"/>
      <c r="G239" s="10"/>
      <c r="H239" s="10"/>
      <c r="I239" s="10"/>
      <c r="J239" s="10"/>
      <c r="K239" s="11"/>
      <c r="L239" s="10"/>
      <c r="M239" s="10"/>
      <c r="N239" s="10"/>
      <c r="O239" s="10"/>
      <c r="P239" s="10"/>
      <c r="Q239" s="10"/>
      <c r="R239" s="10"/>
      <c r="S239" s="10"/>
      <c r="T239" s="10"/>
      <c r="U239" s="10"/>
      <c r="V239" s="10"/>
      <c r="W239" s="11"/>
    </row>
    <row r="240" spans="1:27" ht="4" customHeight="1">
      <c r="K240" s="7"/>
      <c r="L240" s="8"/>
    </row>
    <row r="241" spans="1:27" ht="18" customHeight="1">
      <c r="A241" s="218" t="s">
        <v>13</v>
      </c>
      <c r="B241" s="218"/>
      <c r="C241" s="220">
        <f>VLOOKUP(Y241,'個票データ(男子)'!$A:$J,5,0)</f>
        <v>0</v>
      </c>
      <c r="D241" s="220"/>
      <c r="E241" s="220"/>
      <c r="F241" s="218" t="s">
        <v>19</v>
      </c>
      <c r="G241" s="218"/>
      <c r="H241" s="221">
        <f>VLOOKUP(Y241,'個票データ(男子)'!$A:$J,6,0)</f>
        <v>0</v>
      </c>
      <c r="I241" s="221"/>
      <c r="J241" s="221"/>
      <c r="K241" s="7"/>
      <c r="L241" s="8"/>
      <c r="M241" s="218" t="s">
        <v>13</v>
      </c>
      <c r="N241" s="218"/>
      <c r="O241" s="220">
        <f>VLOOKUP(AA241,'個票データ(男子)'!$A:$J,7,0)</f>
        <v>0</v>
      </c>
      <c r="P241" s="220"/>
      <c r="Q241" s="220"/>
      <c r="R241" s="218" t="s">
        <v>19</v>
      </c>
      <c r="S241" s="218"/>
      <c r="T241" s="221">
        <f>VLOOKUP(AA241,'個票データ(男子)'!$A:$J,8,0)</f>
        <v>0</v>
      </c>
      <c r="U241" s="221"/>
      <c r="V241" s="221"/>
      <c r="W241" s="7"/>
      <c r="Y241" s="9">
        <v>33</v>
      </c>
      <c r="AA241" s="9">
        <v>33</v>
      </c>
    </row>
    <row r="242" spans="1:27">
      <c r="A242" s="218" t="s">
        <v>20</v>
      </c>
      <c r="B242" s="218"/>
      <c r="C242" s="218" t="s">
        <v>1</v>
      </c>
      <c r="D242" s="218"/>
      <c r="E242" s="218"/>
      <c r="F242" s="218" t="s">
        <v>22</v>
      </c>
      <c r="G242" s="218"/>
      <c r="H242" s="218" t="s">
        <v>23</v>
      </c>
      <c r="I242" s="218"/>
      <c r="J242" s="218"/>
      <c r="K242" s="7"/>
      <c r="L242" s="8"/>
      <c r="M242" s="218" t="s">
        <v>20</v>
      </c>
      <c r="N242" s="218"/>
      <c r="O242" s="218" t="s">
        <v>1</v>
      </c>
      <c r="P242" s="218"/>
      <c r="Q242" s="218"/>
      <c r="R242" s="218" t="s">
        <v>22</v>
      </c>
      <c r="S242" s="218"/>
      <c r="T242" s="218" t="s">
        <v>23</v>
      </c>
      <c r="U242" s="218"/>
      <c r="V242" s="218"/>
      <c r="W242" s="7"/>
    </row>
    <row r="243" spans="1:27" ht="22" customHeight="1">
      <c r="A243" s="218" t="str">
        <f>VLOOKUP(Y241,'個票データ(男子)'!$A:$J,2,0)</f>
        <v/>
      </c>
      <c r="B243" s="218"/>
      <c r="C243" s="218" t="str">
        <f>VLOOKUP(Y241,'個票データ(男子)'!$A:$J,3,0)</f>
        <v/>
      </c>
      <c r="D243" s="218"/>
      <c r="E243" s="218"/>
      <c r="F243" s="218" t="str">
        <f>VLOOKUP(Y241,'個票データ(男子)'!$A:$J,4,0)</f>
        <v/>
      </c>
      <c r="G243" s="218"/>
      <c r="H243" s="218">
        <f>'一覧表(男子)'!$C$6</f>
        <v>0</v>
      </c>
      <c r="I243" s="218"/>
      <c r="J243" s="218"/>
      <c r="K243" s="7"/>
      <c r="L243" s="8"/>
      <c r="M243" s="218" t="str">
        <f>VLOOKUP(AA241,'個票データ(男子)'!$A:$J,2,0)</f>
        <v/>
      </c>
      <c r="N243" s="218"/>
      <c r="O243" s="218" t="str">
        <f>VLOOKUP(AA241,'個票データ(男子)'!$A:$J,3,0)</f>
        <v/>
      </c>
      <c r="P243" s="218"/>
      <c r="Q243" s="218"/>
      <c r="R243" s="218" t="str">
        <f>VLOOKUP(AA241,'個票データ(男子)'!$A:$J,4,0)</f>
        <v/>
      </c>
      <c r="S243" s="218"/>
      <c r="T243" s="218">
        <f>'一覧表(男子)'!$C$6</f>
        <v>0</v>
      </c>
      <c r="U243" s="218"/>
      <c r="V243" s="218"/>
      <c r="W243" s="7"/>
    </row>
    <row r="244" spans="1:27" ht="4" customHeight="1">
      <c r="A244" s="10"/>
      <c r="B244" s="10"/>
      <c r="C244" s="10"/>
      <c r="D244" s="10"/>
      <c r="E244" s="10"/>
      <c r="F244" s="10"/>
      <c r="G244" s="10"/>
      <c r="H244" s="10"/>
      <c r="I244" s="10"/>
      <c r="J244" s="10"/>
      <c r="K244" s="11"/>
      <c r="L244" s="10"/>
      <c r="M244" s="10"/>
      <c r="N244" s="10"/>
      <c r="O244" s="10"/>
      <c r="P244" s="10"/>
      <c r="Q244" s="10"/>
      <c r="R244" s="10"/>
      <c r="S244" s="10"/>
      <c r="T244" s="10"/>
      <c r="U244" s="10"/>
      <c r="V244" s="10"/>
      <c r="W244" s="11"/>
    </row>
    <row r="245" spans="1:27" ht="4" customHeight="1">
      <c r="K245" s="7"/>
      <c r="L245" s="8"/>
    </row>
    <row r="246" spans="1:27" ht="18" customHeight="1">
      <c r="A246" s="218" t="s">
        <v>13</v>
      </c>
      <c r="B246" s="218"/>
      <c r="C246" s="220">
        <f>VLOOKUP(Y246,'個票データ(男子)'!$A:$J,9,0)</f>
        <v>0</v>
      </c>
      <c r="D246" s="220"/>
      <c r="E246" s="220"/>
      <c r="F246" s="218" t="s">
        <v>19</v>
      </c>
      <c r="G246" s="218"/>
      <c r="H246" s="221">
        <f>VLOOKUP(Y246,'個票データ(男子)'!$A:$J,10,0)</f>
        <v>0</v>
      </c>
      <c r="I246" s="221"/>
      <c r="J246" s="221"/>
      <c r="K246" s="7"/>
      <c r="L246" s="8"/>
      <c r="M246" s="219" t="s">
        <v>13</v>
      </c>
      <c r="N246" s="219"/>
      <c r="O246" s="222">
        <f>VLOOKUP(AA246,'個票データ(男子)'!$A:$J,5,0)</f>
        <v>0</v>
      </c>
      <c r="P246" s="222"/>
      <c r="Q246" s="222"/>
      <c r="R246" s="219" t="s">
        <v>19</v>
      </c>
      <c r="S246" s="219"/>
      <c r="T246" s="223">
        <f>VLOOKUP(AA246,'個票データ(男子)'!$A:$J,6,0)</f>
        <v>0</v>
      </c>
      <c r="U246" s="223"/>
      <c r="V246" s="223"/>
      <c r="W246" s="7"/>
      <c r="Y246" s="9">
        <v>33</v>
      </c>
      <c r="AA246" s="9">
        <v>34</v>
      </c>
    </row>
    <row r="247" spans="1:27">
      <c r="A247" s="218" t="s">
        <v>20</v>
      </c>
      <c r="B247" s="218"/>
      <c r="C247" s="218" t="s">
        <v>1</v>
      </c>
      <c r="D247" s="218"/>
      <c r="E247" s="218"/>
      <c r="F247" s="218" t="s">
        <v>22</v>
      </c>
      <c r="G247" s="218"/>
      <c r="H247" s="218" t="s">
        <v>23</v>
      </c>
      <c r="I247" s="218"/>
      <c r="J247" s="218"/>
      <c r="K247" s="7"/>
      <c r="L247" s="8"/>
      <c r="M247" s="219" t="s">
        <v>20</v>
      </c>
      <c r="N247" s="219"/>
      <c r="O247" s="219" t="s">
        <v>1</v>
      </c>
      <c r="P247" s="219"/>
      <c r="Q247" s="219"/>
      <c r="R247" s="219" t="s">
        <v>22</v>
      </c>
      <c r="S247" s="219"/>
      <c r="T247" s="219" t="s">
        <v>23</v>
      </c>
      <c r="U247" s="219"/>
      <c r="V247" s="219"/>
      <c r="W247" s="7"/>
    </row>
    <row r="248" spans="1:27" ht="22" customHeight="1">
      <c r="A248" s="218" t="str">
        <f>VLOOKUP(Y246,'個票データ(男子)'!$A:$J,2,0)</f>
        <v/>
      </c>
      <c r="B248" s="218"/>
      <c r="C248" s="218" t="str">
        <f>VLOOKUP(Y246,'個票データ(男子)'!$A:$J,3,0)</f>
        <v/>
      </c>
      <c r="D248" s="218"/>
      <c r="E248" s="218"/>
      <c r="F248" s="218" t="str">
        <f>VLOOKUP(Y246,'個票データ(男子)'!$A:$J,4,0)</f>
        <v/>
      </c>
      <c r="G248" s="218"/>
      <c r="H248" s="218">
        <f>'一覧表(男子)'!$C$6</f>
        <v>0</v>
      </c>
      <c r="I248" s="218"/>
      <c r="J248" s="218"/>
      <c r="K248" s="7"/>
      <c r="L248" s="8"/>
      <c r="M248" s="219" t="str">
        <f>VLOOKUP(AA246,'個票データ(男子)'!$A:$J,2,0)</f>
        <v/>
      </c>
      <c r="N248" s="219"/>
      <c r="O248" s="219" t="str">
        <f>VLOOKUP(AA246,'個票データ(男子)'!$A:$J,3,0)</f>
        <v/>
      </c>
      <c r="P248" s="219"/>
      <c r="Q248" s="219"/>
      <c r="R248" s="219" t="str">
        <f>VLOOKUP(AA246,'個票データ(男子)'!$A:$J,4,0)</f>
        <v/>
      </c>
      <c r="S248" s="219"/>
      <c r="T248" s="219">
        <f>'一覧表(男子)'!$C$6</f>
        <v>0</v>
      </c>
      <c r="U248" s="219"/>
      <c r="V248" s="219"/>
      <c r="W248" s="7"/>
    </row>
    <row r="249" spans="1:27" ht="4" customHeight="1">
      <c r="A249" s="10"/>
      <c r="B249" s="10"/>
      <c r="C249" s="10"/>
      <c r="D249" s="10"/>
      <c r="E249" s="10"/>
      <c r="F249" s="10"/>
      <c r="G249" s="10"/>
      <c r="H249" s="10"/>
      <c r="I249" s="10"/>
      <c r="J249" s="10"/>
      <c r="K249" s="11"/>
      <c r="L249" s="10"/>
      <c r="M249" s="10"/>
      <c r="N249" s="10"/>
      <c r="O249" s="10"/>
      <c r="P249" s="10"/>
      <c r="Q249" s="10"/>
      <c r="R249" s="10"/>
      <c r="S249" s="10"/>
      <c r="T249" s="10"/>
      <c r="U249" s="10"/>
      <c r="V249" s="10"/>
      <c r="W249" s="11"/>
    </row>
    <row r="250" spans="1:27" ht="4" customHeight="1">
      <c r="K250" s="7"/>
      <c r="L250" s="8"/>
    </row>
    <row r="251" spans="1:27" ht="18" customHeight="1">
      <c r="A251" s="218" t="s">
        <v>13</v>
      </c>
      <c r="B251" s="218"/>
      <c r="C251" s="220">
        <f>VLOOKUP(Y251,'個票データ(男子)'!$A:$J,7,0)</f>
        <v>0</v>
      </c>
      <c r="D251" s="220"/>
      <c r="E251" s="220"/>
      <c r="F251" s="218" t="s">
        <v>19</v>
      </c>
      <c r="G251" s="218"/>
      <c r="H251" s="221">
        <f>VLOOKUP(Y251,'個票データ(男子)'!$A:$J,8,0)</f>
        <v>0</v>
      </c>
      <c r="I251" s="221"/>
      <c r="J251" s="221"/>
      <c r="K251" s="7"/>
      <c r="L251" s="8"/>
      <c r="M251" s="219" t="s">
        <v>13</v>
      </c>
      <c r="N251" s="219"/>
      <c r="O251" s="222">
        <f>VLOOKUP(AA251,'個票データ(男子)'!$A:$J,9,0)</f>
        <v>0</v>
      </c>
      <c r="P251" s="222"/>
      <c r="Q251" s="222"/>
      <c r="R251" s="219" t="s">
        <v>19</v>
      </c>
      <c r="S251" s="219"/>
      <c r="T251" s="223">
        <f>VLOOKUP(AA251,'個票データ(男子)'!$A:$J,10,0)</f>
        <v>0</v>
      </c>
      <c r="U251" s="223"/>
      <c r="V251" s="223"/>
      <c r="W251" s="7"/>
      <c r="Y251" s="9">
        <v>34</v>
      </c>
      <c r="AA251" s="9">
        <v>34</v>
      </c>
    </row>
    <row r="252" spans="1:27">
      <c r="A252" s="218" t="s">
        <v>20</v>
      </c>
      <c r="B252" s="218"/>
      <c r="C252" s="218" t="s">
        <v>1</v>
      </c>
      <c r="D252" s="218"/>
      <c r="E252" s="218"/>
      <c r="F252" s="218" t="s">
        <v>22</v>
      </c>
      <c r="G252" s="218"/>
      <c r="H252" s="218" t="s">
        <v>23</v>
      </c>
      <c r="I252" s="218"/>
      <c r="J252" s="218"/>
      <c r="K252" s="7"/>
      <c r="L252" s="8"/>
      <c r="M252" s="219" t="s">
        <v>20</v>
      </c>
      <c r="N252" s="219"/>
      <c r="O252" s="219" t="s">
        <v>1</v>
      </c>
      <c r="P252" s="219"/>
      <c r="Q252" s="219"/>
      <c r="R252" s="219" t="s">
        <v>22</v>
      </c>
      <c r="S252" s="219"/>
      <c r="T252" s="219" t="s">
        <v>23</v>
      </c>
      <c r="U252" s="219"/>
      <c r="V252" s="219"/>
      <c r="W252" s="7"/>
    </row>
    <row r="253" spans="1:27" ht="22" customHeight="1">
      <c r="A253" s="218" t="str">
        <f>VLOOKUP(Y251,'個票データ(男子)'!$A:$J,2,0)</f>
        <v/>
      </c>
      <c r="B253" s="218"/>
      <c r="C253" s="218" t="str">
        <f>VLOOKUP(Y251,'個票データ(男子)'!$A:$J,3,0)</f>
        <v/>
      </c>
      <c r="D253" s="218"/>
      <c r="E253" s="218"/>
      <c r="F253" s="218" t="str">
        <f>VLOOKUP(Y251,'個票データ(男子)'!$A:$J,4,0)</f>
        <v/>
      </c>
      <c r="G253" s="218"/>
      <c r="H253" s="218">
        <f>'一覧表(男子)'!$C$6</f>
        <v>0</v>
      </c>
      <c r="I253" s="218"/>
      <c r="J253" s="218"/>
      <c r="K253" s="7"/>
      <c r="L253" s="8"/>
      <c r="M253" s="219" t="str">
        <f>VLOOKUP(AA251,'個票データ(男子)'!$A:$J,2,0)</f>
        <v/>
      </c>
      <c r="N253" s="219"/>
      <c r="O253" s="219" t="str">
        <f>VLOOKUP(AA251,'個票データ(男子)'!$A:$J,3,0)</f>
        <v/>
      </c>
      <c r="P253" s="219"/>
      <c r="Q253" s="219"/>
      <c r="R253" s="219" t="str">
        <f>VLOOKUP(AA251,'個票データ(男子)'!$A:$J,4,0)</f>
        <v/>
      </c>
      <c r="S253" s="219"/>
      <c r="T253" s="219">
        <f>'一覧表(男子)'!$C$6</f>
        <v>0</v>
      </c>
      <c r="U253" s="219"/>
      <c r="V253" s="219"/>
      <c r="W253" s="7"/>
    </row>
    <row r="254" spans="1:27" ht="4" customHeight="1">
      <c r="A254" s="10"/>
      <c r="B254" s="10"/>
      <c r="C254" s="10"/>
      <c r="D254" s="10"/>
      <c r="E254" s="10"/>
      <c r="F254" s="10"/>
      <c r="G254" s="10"/>
      <c r="H254" s="10"/>
      <c r="I254" s="10"/>
      <c r="J254" s="10"/>
      <c r="K254" s="11"/>
      <c r="L254" s="10"/>
      <c r="M254" s="10"/>
      <c r="N254" s="10"/>
      <c r="O254" s="10"/>
      <c r="P254" s="10"/>
      <c r="Q254" s="10"/>
      <c r="R254" s="10"/>
      <c r="S254" s="10"/>
      <c r="T254" s="10"/>
      <c r="U254" s="10"/>
      <c r="V254" s="10"/>
      <c r="W254" s="11"/>
    </row>
    <row r="255" spans="1:27" ht="4" customHeight="1">
      <c r="K255" s="7"/>
      <c r="L255" s="8"/>
    </row>
    <row r="256" spans="1:27" ht="18" customHeight="1">
      <c r="A256" s="218" t="s">
        <v>13</v>
      </c>
      <c r="B256" s="218"/>
      <c r="C256" s="220">
        <f>VLOOKUP(Y256,'個票データ(男子)'!$A:$J,5,0)</f>
        <v>0</v>
      </c>
      <c r="D256" s="220"/>
      <c r="E256" s="220"/>
      <c r="F256" s="218" t="s">
        <v>19</v>
      </c>
      <c r="G256" s="218"/>
      <c r="H256" s="221">
        <f>VLOOKUP(Y256,'個票データ(男子)'!$A:$J,6,0)</f>
        <v>0</v>
      </c>
      <c r="I256" s="221"/>
      <c r="J256" s="221"/>
      <c r="K256" s="7"/>
      <c r="L256" s="8"/>
      <c r="M256" s="218" t="s">
        <v>13</v>
      </c>
      <c r="N256" s="218"/>
      <c r="O256" s="220">
        <f>VLOOKUP(AA256,'個票データ(男子)'!$A:$J,7,0)</f>
        <v>0</v>
      </c>
      <c r="P256" s="220"/>
      <c r="Q256" s="220"/>
      <c r="R256" s="218" t="s">
        <v>19</v>
      </c>
      <c r="S256" s="218"/>
      <c r="T256" s="221">
        <f>VLOOKUP(AA256,'個票データ(男子)'!$A:$J,8,0)</f>
        <v>0</v>
      </c>
      <c r="U256" s="221"/>
      <c r="V256" s="221"/>
      <c r="W256" s="7"/>
      <c r="Y256" s="9">
        <v>35</v>
      </c>
      <c r="AA256" s="9">
        <v>35</v>
      </c>
    </row>
    <row r="257" spans="1:27">
      <c r="A257" s="218" t="s">
        <v>20</v>
      </c>
      <c r="B257" s="218"/>
      <c r="C257" s="218" t="s">
        <v>1</v>
      </c>
      <c r="D257" s="218"/>
      <c r="E257" s="218"/>
      <c r="F257" s="218" t="s">
        <v>22</v>
      </c>
      <c r="G257" s="218"/>
      <c r="H257" s="218" t="s">
        <v>23</v>
      </c>
      <c r="I257" s="218"/>
      <c r="J257" s="218"/>
      <c r="K257" s="7"/>
      <c r="L257" s="8"/>
      <c r="M257" s="218" t="s">
        <v>20</v>
      </c>
      <c r="N257" s="218"/>
      <c r="O257" s="218" t="s">
        <v>1</v>
      </c>
      <c r="P257" s="218"/>
      <c r="Q257" s="218"/>
      <c r="R257" s="218" t="s">
        <v>22</v>
      </c>
      <c r="S257" s="218"/>
      <c r="T257" s="218" t="s">
        <v>23</v>
      </c>
      <c r="U257" s="218"/>
      <c r="V257" s="218"/>
      <c r="W257" s="7"/>
    </row>
    <row r="258" spans="1:27" ht="22" customHeight="1">
      <c r="A258" s="218" t="str">
        <f>VLOOKUP(Y256,'個票データ(男子)'!$A:$J,2,0)</f>
        <v/>
      </c>
      <c r="B258" s="218"/>
      <c r="C258" s="218" t="str">
        <f>VLOOKUP(Y256,'個票データ(男子)'!$A:$J,3,0)</f>
        <v/>
      </c>
      <c r="D258" s="218"/>
      <c r="E258" s="218"/>
      <c r="F258" s="218" t="str">
        <f>VLOOKUP(Y256,'個票データ(男子)'!$A:$J,4,0)</f>
        <v/>
      </c>
      <c r="G258" s="218"/>
      <c r="H258" s="218">
        <f>'一覧表(男子)'!$C$6</f>
        <v>0</v>
      </c>
      <c r="I258" s="218"/>
      <c r="J258" s="218"/>
      <c r="K258" s="7"/>
      <c r="L258" s="8"/>
      <c r="M258" s="218" t="str">
        <f>VLOOKUP(AA256,'個票データ(男子)'!$A:$J,2,0)</f>
        <v/>
      </c>
      <c r="N258" s="218"/>
      <c r="O258" s="218" t="str">
        <f>VLOOKUP(AA256,'個票データ(男子)'!$A:$J,3,0)</f>
        <v/>
      </c>
      <c r="P258" s="218"/>
      <c r="Q258" s="218"/>
      <c r="R258" s="218" t="str">
        <f>VLOOKUP(AA256,'個票データ(男子)'!$A:$J,4,0)</f>
        <v/>
      </c>
      <c r="S258" s="218"/>
      <c r="T258" s="218">
        <f>'一覧表(男子)'!$C$6</f>
        <v>0</v>
      </c>
      <c r="U258" s="218"/>
      <c r="V258" s="218"/>
      <c r="W258" s="7"/>
    </row>
    <row r="259" spans="1:27" ht="4" customHeight="1">
      <c r="A259" s="10"/>
      <c r="B259" s="10"/>
      <c r="C259" s="10"/>
      <c r="D259" s="10"/>
      <c r="E259" s="10"/>
      <c r="F259" s="10"/>
      <c r="G259" s="10"/>
      <c r="H259" s="10"/>
      <c r="I259" s="10"/>
      <c r="J259" s="10"/>
      <c r="K259" s="11"/>
      <c r="L259" s="10"/>
      <c r="M259" s="10"/>
      <c r="N259" s="10"/>
      <c r="O259" s="10"/>
      <c r="P259" s="10"/>
      <c r="Q259" s="10"/>
      <c r="R259" s="10"/>
      <c r="S259" s="10"/>
      <c r="T259" s="10"/>
      <c r="U259" s="10"/>
      <c r="V259" s="10"/>
      <c r="W259" s="11"/>
    </row>
    <row r="260" spans="1:27" ht="4" customHeight="1">
      <c r="K260" s="7"/>
      <c r="L260" s="8"/>
    </row>
    <row r="261" spans="1:27" ht="18" customHeight="1">
      <c r="A261" s="218" t="s">
        <v>13</v>
      </c>
      <c r="B261" s="218"/>
      <c r="C261" s="220">
        <f>VLOOKUP(Y261,'個票データ(男子)'!$A:$J,9,0)</f>
        <v>0</v>
      </c>
      <c r="D261" s="220"/>
      <c r="E261" s="220"/>
      <c r="F261" s="218" t="s">
        <v>19</v>
      </c>
      <c r="G261" s="218"/>
      <c r="H261" s="221">
        <f>VLOOKUP(Y261,'個票データ(男子)'!$A:$J,10,0)</f>
        <v>0</v>
      </c>
      <c r="I261" s="221"/>
      <c r="J261" s="221"/>
      <c r="K261" s="7"/>
      <c r="L261" s="8"/>
      <c r="M261" s="219" t="s">
        <v>13</v>
      </c>
      <c r="N261" s="219"/>
      <c r="O261" s="222">
        <f>VLOOKUP(AA261,'個票データ(男子)'!$A:$J,5,0)</f>
        <v>0</v>
      </c>
      <c r="P261" s="222"/>
      <c r="Q261" s="222"/>
      <c r="R261" s="219" t="s">
        <v>19</v>
      </c>
      <c r="S261" s="219"/>
      <c r="T261" s="223">
        <f>VLOOKUP(AA261,'個票データ(男子)'!$A:$J,6,0)</f>
        <v>0</v>
      </c>
      <c r="U261" s="223"/>
      <c r="V261" s="223"/>
      <c r="W261" s="7"/>
      <c r="Y261" s="9">
        <v>35</v>
      </c>
      <c r="AA261" s="9">
        <v>36</v>
      </c>
    </row>
    <row r="262" spans="1:27">
      <c r="A262" s="218" t="s">
        <v>20</v>
      </c>
      <c r="B262" s="218"/>
      <c r="C262" s="218" t="s">
        <v>1</v>
      </c>
      <c r="D262" s="218"/>
      <c r="E262" s="218"/>
      <c r="F262" s="218" t="s">
        <v>22</v>
      </c>
      <c r="G262" s="218"/>
      <c r="H262" s="218" t="s">
        <v>23</v>
      </c>
      <c r="I262" s="218"/>
      <c r="J262" s="218"/>
      <c r="K262" s="7"/>
      <c r="L262" s="8"/>
      <c r="M262" s="219" t="s">
        <v>20</v>
      </c>
      <c r="N262" s="219"/>
      <c r="O262" s="219" t="s">
        <v>1</v>
      </c>
      <c r="P262" s="219"/>
      <c r="Q262" s="219"/>
      <c r="R262" s="219" t="s">
        <v>22</v>
      </c>
      <c r="S262" s="219"/>
      <c r="T262" s="219" t="s">
        <v>23</v>
      </c>
      <c r="U262" s="219"/>
      <c r="V262" s="219"/>
      <c r="W262" s="7"/>
    </row>
    <row r="263" spans="1:27" ht="22" customHeight="1">
      <c r="A263" s="218" t="str">
        <f>VLOOKUP(Y261,'個票データ(男子)'!$A:$J,2,0)</f>
        <v/>
      </c>
      <c r="B263" s="218"/>
      <c r="C263" s="218" t="str">
        <f>VLOOKUP(Y261,'個票データ(男子)'!$A:$J,3,0)</f>
        <v/>
      </c>
      <c r="D263" s="218"/>
      <c r="E263" s="218"/>
      <c r="F263" s="218" t="str">
        <f>VLOOKUP(Y261,'個票データ(男子)'!$A:$J,4,0)</f>
        <v/>
      </c>
      <c r="G263" s="218"/>
      <c r="H263" s="218">
        <f>'一覧表(男子)'!$C$6</f>
        <v>0</v>
      </c>
      <c r="I263" s="218"/>
      <c r="J263" s="218"/>
      <c r="K263" s="7"/>
      <c r="L263" s="8"/>
      <c r="M263" s="219" t="str">
        <f>VLOOKUP(AA261,'個票データ(男子)'!$A:$J,2,0)</f>
        <v/>
      </c>
      <c r="N263" s="219"/>
      <c r="O263" s="219" t="str">
        <f>VLOOKUP(AA261,'個票データ(男子)'!$A:$J,3,0)</f>
        <v/>
      </c>
      <c r="P263" s="219"/>
      <c r="Q263" s="219"/>
      <c r="R263" s="219" t="str">
        <f>VLOOKUP(AA261,'個票データ(男子)'!$A:$J,4,0)</f>
        <v/>
      </c>
      <c r="S263" s="219"/>
      <c r="T263" s="219">
        <f>'一覧表(男子)'!$C$6</f>
        <v>0</v>
      </c>
      <c r="U263" s="219"/>
      <c r="V263" s="219"/>
      <c r="W263" s="7"/>
    </row>
    <row r="264" spans="1:27" ht="4" customHeight="1">
      <c r="A264" s="10"/>
      <c r="B264" s="10"/>
      <c r="C264" s="10"/>
      <c r="D264" s="10"/>
      <c r="E264" s="10"/>
      <c r="F264" s="10"/>
      <c r="G264" s="10"/>
      <c r="H264" s="10"/>
      <c r="I264" s="10"/>
      <c r="J264" s="10"/>
      <c r="K264" s="11"/>
      <c r="L264" s="10"/>
      <c r="M264" s="10"/>
      <c r="N264" s="10"/>
      <c r="O264" s="10"/>
      <c r="P264" s="10"/>
      <c r="Q264" s="10"/>
      <c r="R264" s="10"/>
      <c r="S264" s="10"/>
      <c r="T264" s="10"/>
      <c r="U264" s="10"/>
      <c r="V264" s="10"/>
      <c r="W264" s="11"/>
    </row>
    <row r="265" spans="1:27" ht="4" customHeight="1">
      <c r="K265" s="7"/>
      <c r="L265" s="8"/>
    </row>
    <row r="266" spans="1:27" ht="18" customHeight="1">
      <c r="A266" s="218" t="s">
        <v>13</v>
      </c>
      <c r="B266" s="218"/>
      <c r="C266" s="220">
        <f>VLOOKUP(Y266,'個票データ(男子)'!$A:$J,7,0)</f>
        <v>0</v>
      </c>
      <c r="D266" s="220"/>
      <c r="E266" s="220"/>
      <c r="F266" s="218" t="s">
        <v>19</v>
      </c>
      <c r="G266" s="218"/>
      <c r="H266" s="221">
        <f>VLOOKUP(Y266,'個票データ(男子)'!$A:$J,8,0)</f>
        <v>0</v>
      </c>
      <c r="I266" s="221"/>
      <c r="J266" s="221"/>
      <c r="K266" s="7"/>
      <c r="L266" s="8"/>
      <c r="M266" s="219" t="s">
        <v>13</v>
      </c>
      <c r="N266" s="219"/>
      <c r="O266" s="222">
        <f>VLOOKUP(AA266,'個票データ(男子)'!$A:$J,9,0)</f>
        <v>0</v>
      </c>
      <c r="P266" s="222"/>
      <c r="Q266" s="222"/>
      <c r="R266" s="219" t="s">
        <v>19</v>
      </c>
      <c r="S266" s="219"/>
      <c r="T266" s="223">
        <f>VLOOKUP(AA266,'個票データ(男子)'!$A:$J,10,0)</f>
        <v>0</v>
      </c>
      <c r="U266" s="223"/>
      <c r="V266" s="223"/>
      <c r="W266" s="7"/>
      <c r="Y266" s="9">
        <v>36</v>
      </c>
      <c r="AA266" s="9">
        <v>36</v>
      </c>
    </row>
    <row r="267" spans="1:27">
      <c r="A267" s="218" t="s">
        <v>20</v>
      </c>
      <c r="B267" s="218"/>
      <c r="C267" s="218" t="s">
        <v>1</v>
      </c>
      <c r="D267" s="218"/>
      <c r="E267" s="218"/>
      <c r="F267" s="218" t="s">
        <v>22</v>
      </c>
      <c r="G267" s="218"/>
      <c r="H267" s="218" t="s">
        <v>23</v>
      </c>
      <c r="I267" s="218"/>
      <c r="J267" s="218"/>
      <c r="K267" s="7"/>
      <c r="L267" s="8"/>
      <c r="M267" s="219" t="s">
        <v>20</v>
      </c>
      <c r="N267" s="219"/>
      <c r="O267" s="219" t="s">
        <v>1</v>
      </c>
      <c r="P267" s="219"/>
      <c r="Q267" s="219"/>
      <c r="R267" s="219" t="s">
        <v>22</v>
      </c>
      <c r="S267" s="219"/>
      <c r="T267" s="219" t="s">
        <v>23</v>
      </c>
      <c r="U267" s="219"/>
      <c r="V267" s="219"/>
      <c r="W267" s="7"/>
    </row>
    <row r="268" spans="1:27" ht="22" customHeight="1">
      <c r="A268" s="218" t="str">
        <f>VLOOKUP(Y266,'個票データ(男子)'!$A:$J,2,0)</f>
        <v/>
      </c>
      <c r="B268" s="218"/>
      <c r="C268" s="218" t="str">
        <f>VLOOKUP(Y266,'個票データ(男子)'!$A:$J,3,0)</f>
        <v/>
      </c>
      <c r="D268" s="218"/>
      <c r="E268" s="218"/>
      <c r="F268" s="218" t="str">
        <f>VLOOKUP(Y266,'個票データ(男子)'!$A:$J,4,0)</f>
        <v/>
      </c>
      <c r="G268" s="218"/>
      <c r="H268" s="218">
        <f>'一覧表(男子)'!$C$6</f>
        <v>0</v>
      </c>
      <c r="I268" s="218"/>
      <c r="J268" s="218"/>
      <c r="K268" s="7"/>
      <c r="L268" s="8"/>
      <c r="M268" s="219" t="str">
        <f>VLOOKUP(AA266,'個票データ(男子)'!$A:$J,2,0)</f>
        <v/>
      </c>
      <c r="N268" s="219"/>
      <c r="O268" s="219" t="str">
        <f>VLOOKUP(AA266,'個票データ(男子)'!$A:$J,3,0)</f>
        <v/>
      </c>
      <c r="P268" s="219"/>
      <c r="Q268" s="219"/>
      <c r="R268" s="219" t="str">
        <f>VLOOKUP(AA266,'個票データ(男子)'!$A:$J,4,0)</f>
        <v/>
      </c>
      <c r="S268" s="219"/>
      <c r="T268" s="219">
        <f>'一覧表(男子)'!$C$6</f>
        <v>0</v>
      </c>
      <c r="U268" s="219"/>
      <c r="V268" s="219"/>
      <c r="W268" s="7"/>
    </row>
    <row r="269" spans="1:27" ht="4" customHeight="1">
      <c r="A269" s="10"/>
      <c r="B269" s="10"/>
      <c r="C269" s="10"/>
      <c r="D269" s="10"/>
      <c r="E269" s="10"/>
      <c r="F269" s="10"/>
      <c r="G269" s="10"/>
      <c r="H269" s="10"/>
      <c r="I269" s="10"/>
      <c r="J269" s="10"/>
      <c r="K269" s="11"/>
      <c r="L269" s="10"/>
      <c r="M269" s="10"/>
      <c r="N269" s="10"/>
      <c r="O269" s="10"/>
      <c r="P269" s="10"/>
      <c r="Q269" s="10"/>
      <c r="R269" s="10"/>
      <c r="S269" s="10"/>
      <c r="T269" s="10"/>
      <c r="U269" s="10"/>
      <c r="V269" s="10"/>
      <c r="W269" s="11"/>
    </row>
    <row r="270" spans="1:27" ht="4" customHeight="1">
      <c r="K270" s="7"/>
      <c r="L270" s="8"/>
    </row>
    <row r="271" spans="1:27" ht="18" customHeight="1">
      <c r="A271" s="218" t="s">
        <v>13</v>
      </c>
      <c r="B271" s="218"/>
      <c r="C271" s="220">
        <f>VLOOKUP(Y271,'個票データ(男子)'!$A:$J,5,0)</f>
        <v>0</v>
      </c>
      <c r="D271" s="220"/>
      <c r="E271" s="220"/>
      <c r="F271" s="218" t="s">
        <v>19</v>
      </c>
      <c r="G271" s="218"/>
      <c r="H271" s="221">
        <f>VLOOKUP(Y271,'個票データ(男子)'!$A:$J,6,0)</f>
        <v>0</v>
      </c>
      <c r="I271" s="221"/>
      <c r="J271" s="221"/>
      <c r="K271" s="7"/>
      <c r="L271" s="8"/>
      <c r="M271" s="218" t="s">
        <v>13</v>
      </c>
      <c r="N271" s="218"/>
      <c r="O271" s="220">
        <f>VLOOKUP(AA271,'個票データ(男子)'!$A:$J,7,0)</f>
        <v>0</v>
      </c>
      <c r="P271" s="220"/>
      <c r="Q271" s="220"/>
      <c r="R271" s="218" t="s">
        <v>19</v>
      </c>
      <c r="S271" s="218"/>
      <c r="T271" s="221">
        <f>VLOOKUP(AA271,'個票データ(男子)'!$A:$J,8,0)</f>
        <v>0</v>
      </c>
      <c r="U271" s="221"/>
      <c r="V271" s="221"/>
      <c r="W271" s="7"/>
      <c r="Y271" s="9">
        <v>37</v>
      </c>
      <c r="AA271" s="9">
        <v>37</v>
      </c>
    </row>
    <row r="272" spans="1:27">
      <c r="A272" s="218" t="s">
        <v>20</v>
      </c>
      <c r="B272" s="218"/>
      <c r="C272" s="218" t="s">
        <v>1</v>
      </c>
      <c r="D272" s="218"/>
      <c r="E272" s="218"/>
      <c r="F272" s="218" t="s">
        <v>22</v>
      </c>
      <c r="G272" s="218"/>
      <c r="H272" s="218" t="s">
        <v>23</v>
      </c>
      <c r="I272" s="218"/>
      <c r="J272" s="218"/>
      <c r="K272" s="7"/>
      <c r="L272" s="8"/>
      <c r="M272" s="218" t="s">
        <v>20</v>
      </c>
      <c r="N272" s="218"/>
      <c r="O272" s="218" t="s">
        <v>1</v>
      </c>
      <c r="P272" s="218"/>
      <c r="Q272" s="218"/>
      <c r="R272" s="218" t="s">
        <v>22</v>
      </c>
      <c r="S272" s="218"/>
      <c r="T272" s="218" t="s">
        <v>23</v>
      </c>
      <c r="U272" s="218"/>
      <c r="V272" s="218"/>
      <c r="W272" s="7"/>
    </row>
    <row r="273" spans="1:27" ht="22" customHeight="1">
      <c r="A273" s="218" t="str">
        <f>VLOOKUP(Y271,'個票データ(男子)'!$A:$J,2,0)</f>
        <v/>
      </c>
      <c r="B273" s="218"/>
      <c r="C273" s="218" t="str">
        <f>VLOOKUP(Y271,'個票データ(男子)'!$A:$J,3,0)</f>
        <v/>
      </c>
      <c r="D273" s="218"/>
      <c r="E273" s="218"/>
      <c r="F273" s="218" t="str">
        <f>VLOOKUP(Y271,'個票データ(男子)'!$A:$J,4,0)</f>
        <v/>
      </c>
      <c r="G273" s="218"/>
      <c r="H273" s="218">
        <f>'一覧表(男子)'!$C$6</f>
        <v>0</v>
      </c>
      <c r="I273" s="218"/>
      <c r="J273" s="218"/>
      <c r="K273" s="7"/>
      <c r="L273" s="8"/>
      <c r="M273" s="218" t="str">
        <f>VLOOKUP(AA271,'個票データ(男子)'!$A:$J,2,0)</f>
        <v/>
      </c>
      <c r="N273" s="218"/>
      <c r="O273" s="218" t="str">
        <f>VLOOKUP(AA271,'個票データ(男子)'!$A:$J,3,0)</f>
        <v/>
      </c>
      <c r="P273" s="218"/>
      <c r="Q273" s="218"/>
      <c r="R273" s="218" t="str">
        <f>VLOOKUP(AA271,'個票データ(男子)'!$A:$J,4,0)</f>
        <v/>
      </c>
      <c r="S273" s="218"/>
      <c r="T273" s="218">
        <f>'一覧表(男子)'!$C$6</f>
        <v>0</v>
      </c>
      <c r="U273" s="218"/>
      <c r="V273" s="218"/>
      <c r="W273" s="7"/>
    </row>
    <row r="274" spans="1:27" ht="4" customHeight="1">
      <c r="A274" s="10"/>
      <c r="B274" s="10"/>
      <c r="C274" s="10"/>
      <c r="D274" s="10"/>
      <c r="E274" s="10"/>
      <c r="F274" s="10"/>
      <c r="G274" s="10"/>
      <c r="H274" s="10"/>
      <c r="I274" s="10"/>
      <c r="J274" s="10"/>
      <c r="K274" s="11"/>
      <c r="L274" s="10"/>
      <c r="M274" s="10"/>
      <c r="N274" s="10"/>
      <c r="O274" s="10"/>
      <c r="P274" s="10"/>
      <c r="Q274" s="10"/>
      <c r="R274" s="10"/>
      <c r="S274" s="10"/>
      <c r="T274" s="10"/>
      <c r="U274" s="10"/>
      <c r="V274" s="10"/>
      <c r="W274" s="11"/>
    </row>
    <row r="275" spans="1:27" ht="4" customHeight="1">
      <c r="K275" s="7"/>
      <c r="L275" s="8"/>
    </row>
    <row r="276" spans="1:27" ht="18" customHeight="1">
      <c r="A276" s="218" t="s">
        <v>13</v>
      </c>
      <c r="B276" s="218"/>
      <c r="C276" s="220">
        <f>VLOOKUP(Y276,'個票データ(男子)'!$A:$J,9,0)</f>
        <v>0</v>
      </c>
      <c r="D276" s="220"/>
      <c r="E276" s="220"/>
      <c r="F276" s="218" t="s">
        <v>19</v>
      </c>
      <c r="G276" s="218"/>
      <c r="H276" s="221">
        <f>VLOOKUP(Y276,'個票データ(男子)'!$A:$J,10,0)</f>
        <v>0</v>
      </c>
      <c r="I276" s="221"/>
      <c r="J276" s="221"/>
      <c r="K276" s="7"/>
      <c r="L276" s="8"/>
      <c r="M276" s="219" t="s">
        <v>13</v>
      </c>
      <c r="N276" s="219"/>
      <c r="O276" s="222">
        <f>VLOOKUP(AA276,'個票データ(男子)'!$A:$J,5,0)</f>
        <v>0</v>
      </c>
      <c r="P276" s="222"/>
      <c r="Q276" s="222"/>
      <c r="R276" s="219" t="s">
        <v>19</v>
      </c>
      <c r="S276" s="219"/>
      <c r="T276" s="223">
        <f>VLOOKUP(AA276,'個票データ(男子)'!$A:$J,6,0)</f>
        <v>0</v>
      </c>
      <c r="U276" s="223"/>
      <c r="V276" s="223"/>
      <c r="W276" s="7"/>
      <c r="Y276" s="9">
        <v>37</v>
      </c>
      <c r="AA276" s="9">
        <v>38</v>
      </c>
    </row>
    <row r="277" spans="1:27">
      <c r="A277" s="218" t="s">
        <v>20</v>
      </c>
      <c r="B277" s="218"/>
      <c r="C277" s="218" t="s">
        <v>1</v>
      </c>
      <c r="D277" s="218"/>
      <c r="E277" s="218"/>
      <c r="F277" s="218" t="s">
        <v>22</v>
      </c>
      <c r="G277" s="218"/>
      <c r="H277" s="218" t="s">
        <v>23</v>
      </c>
      <c r="I277" s="218"/>
      <c r="J277" s="218"/>
      <c r="K277" s="7"/>
      <c r="L277" s="8"/>
      <c r="M277" s="219" t="s">
        <v>20</v>
      </c>
      <c r="N277" s="219"/>
      <c r="O277" s="219" t="s">
        <v>1</v>
      </c>
      <c r="P277" s="219"/>
      <c r="Q277" s="219"/>
      <c r="R277" s="219" t="s">
        <v>22</v>
      </c>
      <c r="S277" s="219"/>
      <c r="T277" s="219" t="s">
        <v>23</v>
      </c>
      <c r="U277" s="219"/>
      <c r="V277" s="219"/>
      <c r="W277" s="7"/>
    </row>
    <row r="278" spans="1:27" ht="22" customHeight="1">
      <c r="A278" s="218" t="str">
        <f>VLOOKUP(Y276,'個票データ(男子)'!$A:$J,2,0)</f>
        <v/>
      </c>
      <c r="B278" s="218"/>
      <c r="C278" s="218" t="str">
        <f>VLOOKUP(Y276,'個票データ(男子)'!$A:$J,3,0)</f>
        <v/>
      </c>
      <c r="D278" s="218"/>
      <c r="E278" s="218"/>
      <c r="F278" s="218" t="str">
        <f>VLOOKUP(Y276,'個票データ(男子)'!$A:$J,4,0)</f>
        <v/>
      </c>
      <c r="G278" s="218"/>
      <c r="H278" s="218">
        <f>'一覧表(男子)'!$C$6</f>
        <v>0</v>
      </c>
      <c r="I278" s="218"/>
      <c r="J278" s="218"/>
      <c r="K278" s="7"/>
      <c r="L278" s="8"/>
      <c r="M278" s="219" t="str">
        <f>VLOOKUP(AA276,'個票データ(男子)'!$A:$J,2,0)</f>
        <v/>
      </c>
      <c r="N278" s="219"/>
      <c r="O278" s="219" t="str">
        <f>VLOOKUP(AA276,'個票データ(男子)'!$A:$J,3,0)</f>
        <v/>
      </c>
      <c r="P278" s="219"/>
      <c r="Q278" s="219"/>
      <c r="R278" s="219" t="str">
        <f>VLOOKUP(AA276,'個票データ(男子)'!$A:$J,4,0)</f>
        <v/>
      </c>
      <c r="S278" s="219"/>
      <c r="T278" s="219">
        <f>'一覧表(男子)'!$C$6</f>
        <v>0</v>
      </c>
      <c r="U278" s="219"/>
      <c r="V278" s="219"/>
      <c r="W278" s="7"/>
    </row>
    <row r="279" spans="1:27" ht="4" customHeight="1">
      <c r="A279" s="10"/>
      <c r="B279" s="10"/>
      <c r="C279" s="10"/>
      <c r="D279" s="10"/>
      <c r="E279" s="10"/>
      <c r="F279" s="10"/>
      <c r="G279" s="10"/>
      <c r="H279" s="10"/>
      <c r="I279" s="10"/>
      <c r="J279" s="10"/>
      <c r="K279" s="11"/>
      <c r="L279" s="10"/>
      <c r="M279" s="10"/>
      <c r="N279" s="10"/>
      <c r="O279" s="10"/>
      <c r="P279" s="10"/>
      <c r="Q279" s="10"/>
      <c r="R279" s="10"/>
      <c r="S279" s="10"/>
      <c r="T279" s="10"/>
      <c r="U279" s="10"/>
      <c r="V279" s="10"/>
      <c r="W279" s="11"/>
    </row>
    <row r="280" spans="1:27" ht="4" customHeight="1">
      <c r="K280" s="7"/>
      <c r="L280" s="8"/>
    </row>
    <row r="281" spans="1:27" ht="18" customHeight="1">
      <c r="A281" s="218" t="s">
        <v>13</v>
      </c>
      <c r="B281" s="218"/>
      <c r="C281" s="220">
        <f>VLOOKUP(Y281,'個票データ(男子)'!$A:$J,7,0)</f>
        <v>0</v>
      </c>
      <c r="D281" s="220"/>
      <c r="E281" s="220"/>
      <c r="F281" s="218" t="s">
        <v>19</v>
      </c>
      <c r="G281" s="218"/>
      <c r="H281" s="221">
        <f>VLOOKUP(Y281,'個票データ(男子)'!$A:$J,8,0)</f>
        <v>0</v>
      </c>
      <c r="I281" s="221"/>
      <c r="J281" s="221"/>
      <c r="K281" s="7"/>
      <c r="L281" s="8"/>
      <c r="M281" s="219" t="s">
        <v>13</v>
      </c>
      <c r="N281" s="219"/>
      <c r="O281" s="222">
        <f>VLOOKUP(AA281,'個票データ(男子)'!$A:$J,9,0)</f>
        <v>0</v>
      </c>
      <c r="P281" s="222"/>
      <c r="Q281" s="222"/>
      <c r="R281" s="219" t="s">
        <v>19</v>
      </c>
      <c r="S281" s="219"/>
      <c r="T281" s="223">
        <f>VLOOKUP(AA281,'個票データ(男子)'!$A:$J,10,0)</f>
        <v>0</v>
      </c>
      <c r="U281" s="223"/>
      <c r="V281" s="223"/>
      <c r="W281" s="7"/>
      <c r="Y281" s="9">
        <v>38</v>
      </c>
      <c r="AA281" s="9">
        <v>38</v>
      </c>
    </row>
    <row r="282" spans="1:27">
      <c r="A282" s="218" t="s">
        <v>20</v>
      </c>
      <c r="B282" s="218"/>
      <c r="C282" s="218" t="s">
        <v>1</v>
      </c>
      <c r="D282" s="218"/>
      <c r="E282" s="218"/>
      <c r="F282" s="218" t="s">
        <v>22</v>
      </c>
      <c r="G282" s="218"/>
      <c r="H282" s="218" t="s">
        <v>23</v>
      </c>
      <c r="I282" s="218"/>
      <c r="J282" s="218"/>
      <c r="K282" s="7"/>
      <c r="L282" s="8"/>
      <c r="M282" s="219" t="s">
        <v>20</v>
      </c>
      <c r="N282" s="219"/>
      <c r="O282" s="219" t="s">
        <v>1</v>
      </c>
      <c r="P282" s="219"/>
      <c r="Q282" s="219"/>
      <c r="R282" s="219" t="s">
        <v>22</v>
      </c>
      <c r="S282" s="219"/>
      <c r="T282" s="219" t="s">
        <v>23</v>
      </c>
      <c r="U282" s="219"/>
      <c r="V282" s="219"/>
      <c r="W282" s="7"/>
    </row>
    <row r="283" spans="1:27" ht="22" customHeight="1">
      <c r="A283" s="218" t="str">
        <f>VLOOKUP(Y281,'個票データ(男子)'!$A:$J,2,0)</f>
        <v/>
      </c>
      <c r="B283" s="218"/>
      <c r="C283" s="218" t="str">
        <f>VLOOKUP(Y281,'個票データ(男子)'!$A:$J,3,0)</f>
        <v/>
      </c>
      <c r="D283" s="218"/>
      <c r="E283" s="218"/>
      <c r="F283" s="218" t="str">
        <f>VLOOKUP(Y281,'個票データ(男子)'!$A:$J,4,0)</f>
        <v/>
      </c>
      <c r="G283" s="218"/>
      <c r="H283" s="218">
        <f>'一覧表(男子)'!$C$6</f>
        <v>0</v>
      </c>
      <c r="I283" s="218"/>
      <c r="J283" s="218"/>
      <c r="K283" s="7"/>
      <c r="L283" s="8"/>
      <c r="M283" s="219" t="str">
        <f>VLOOKUP(AA281,'個票データ(男子)'!$A:$J,2,0)</f>
        <v/>
      </c>
      <c r="N283" s="219"/>
      <c r="O283" s="219" t="str">
        <f>VLOOKUP(AA281,'個票データ(男子)'!$A:$J,3,0)</f>
        <v/>
      </c>
      <c r="P283" s="219"/>
      <c r="Q283" s="219"/>
      <c r="R283" s="219" t="str">
        <f>VLOOKUP(AA281,'個票データ(男子)'!$A:$J,4,0)</f>
        <v/>
      </c>
      <c r="S283" s="219"/>
      <c r="T283" s="219">
        <f>'一覧表(男子)'!$C$6</f>
        <v>0</v>
      </c>
      <c r="U283" s="219"/>
      <c r="V283" s="219"/>
      <c r="W283" s="7"/>
    </row>
    <row r="284" spans="1:27" ht="4" customHeight="1">
      <c r="A284" s="10"/>
      <c r="B284" s="10"/>
      <c r="C284" s="10"/>
      <c r="D284" s="10"/>
      <c r="E284" s="10"/>
      <c r="F284" s="10"/>
      <c r="G284" s="10"/>
      <c r="H284" s="10"/>
      <c r="I284" s="10"/>
      <c r="J284" s="10"/>
      <c r="K284" s="11"/>
      <c r="L284" s="10"/>
      <c r="M284" s="10"/>
      <c r="N284" s="10"/>
      <c r="O284" s="10"/>
      <c r="P284" s="10"/>
      <c r="Q284" s="10"/>
      <c r="R284" s="10"/>
      <c r="S284" s="10"/>
      <c r="T284" s="10"/>
      <c r="U284" s="10"/>
      <c r="V284" s="10"/>
      <c r="W284" s="11"/>
    </row>
    <row r="285" spans="1:27" ht="4" customHeight="1">
      <c r="K285" s="7"/>
      <c r="L285" s="8"/>
    </row>
    <row r="286" spans="1:27" ht="18" customHeight="1">
      <c r="A286" s="218" t="s">
        <v>13</v>
      </c>
      <c r="B286" s="218"/>
      <c r="C286" s="220">
        <f>VLOOKUP(Y286,'個票データ(男子)'!$A:$J,5,0)</f>
        <v>0</v>
      </c>
      <c r="D286" s="220"/>
      <c r="E286" s="220"/>
      <c r="F286" s="218" t="s">
        <v>19</v>
      </c>
      <c r="G286" s="218"/>
      <c r="H286" s="221">
        <f>VLOOKUP(Y286,'個票データ(男子)'!$A:$J,6,0)</f>
        <v>0</v>
      </c>
      <c r="I286" s="221"/>
      <c r="J286" s="221"/>
      <c r="K286" s="7"/>
      <c r="L286" s="8"/>
      <c r="M286" s="218" t="s">
        <v>13</v>
      </c>
      <c r="N286" s="218"/>
      <c r="O286" s="220">
        <f>VLOOKUP(AA286,'個票データ(男子)'!$A:$J,7,0)</f>
        <v>0</v>
      </c>
      <c r="P286" s="220"/>
      <c r="Q286" s="220"/>
      <c r="R286" s="218" t="s">
        <v>19</v>
      </c>
      <c r="S286" s="218"/>
      <c r="T286" s="221">
        <f>VLOOKUP(AA286,'個票データ(男子)'!$A:$J,8,0)</f>
        <v>0</v>
      </c>
      <c r="U286" s="221"/>
      <c r="V286" s="221"/>
      <c r="W286" s="7"/>
      <c r="Y286" s="9">
        <v>39</v>
      </c>
      <c r="AA286" s="9">
        <v>39</v>
      </c>
    </row>
    <row r="287" spans="1:27">
      <c r="A287" s="218" t="s">
        <v>20</v>
      </c>
      <c r="B287" s="218"/>
      <c r="C287" s="218" t="s">
        <v>1</v>
      </c>
      <c r="D287" s="218"/>
      <c r="E287" s="218"/>
      <c r="F287" s="218" t="s">
        <v>22</v>
      </c>
      <c r="G287" s="218"/>
      <c r="H287" s="218" t="s">
        <v>23</v>
      </c>
      <c r="I287" s="218"/>
      <c r="J287" s="218"/>
      <c r="K287" s="7"/>
      <c r="L287" s="8"/>
      <c r="M287" s="218" t="s">
        <v>20</v>
      </c>
      <c r="N287" s="218"/>
      <c r="O287" s="218" t="s">
        <v>1</v>
      </c>
      <c r="P287" s="218"/>
      <c r="Q287" s="218"/>
      <c r="R287" s="218" t="s">
        <v>22</v>
      </c>
      <c r="S287" s="218"/>
      <c r="T287" s="218" t="s">
        <v>23</v>
      </c>
      <c r="U287" s="218"/>
      <c r="V287" s="218"/>
      <c r="W287" s="7"/>
    </row>
    <row r="288" spans="1:27" ht="22" customHeight="1">
      <c r="A288" s="218" t="str">
        <f>VLOOKUP(Y286,'個票データ(男子)'!$A:$J,2,0)</f>
        <v/>
      </c>
      <c r="B288" s="218"/>
      <c r="C288" s="218" t="str">
        <f>VLOOKUP(Y286,'個票データ(男子)'!$A:$J,3,0)</f>
        <v/>
      </c>
      <c r="D288" s="218"/>
      <c r="E288" s="218"/>
      <c r="F288" s="218" t="str">
        <f>VLOOKUP(Y286,'個票データ(男子)'!$A:$J,4,0)</f>
        <v/>
      </c>
      <c r="G288" s="218"/>
      <c r="H288" s="218">
        <f>'一覧表(男子)'!$C$6</f>
        <v>0</v>
      </c>
      <c r="I288" s="218"/>
      <c r="J288" s="218"/>
      <c r="K288" s="7"/>
      <c r="L288" s="8"/>
      <c r="M288" s="218" t="str">
        <f>VLOOKUP(AA286,'個票データ(男子)'!$A:$J,2,0)</f>
        <v/>
      </c>
      <c r="N288" s="218"/>
      <c r="O288" s="218" t="str">
        <f>VLOOKUP(AA286,'個票データ(男子)'!$A:$J,3,0)</f>
        <v/>
      </c>
      <c r="P288" s="218"/>
      <c r="Q288" s="218"/>
      <c r="R288" s="218" t="str">
        <f>VLOOKUP(AA286,'個票データ(男子)'!$A:$J,4,0)</f>
        <v/>
      </c>
      <c r="S288" s="218"/>
      <c r="T288" s="218">
        <f>'一覧表(男子)'!$C$6</f>
        <v>0</v>
      </c>
      <c r="U288" s="218"/>
      <c r="V288" s="218"/>
      <c r="W288" s="7"/>
    </row>
    <row r="289" spans="1:27" ht="4" customHeight="1">
      <c r="A289" s="10"/>
      <c r="B289" s="10"/>
      <c r="C289" s="10"/>
      <c r="D289" s="10"/>
      <c r="E289" s="10"/>
      <c r="F289" s="10"/>
      <c r="G289" s="10"/>
      <c r="H289" s="10"/>
      <c r="I289" s="10"/>
      <c r="J289" s="10"/>
      <c r="K289" s="11"/>
      <c r="L289" s="10"/>
      <c r="M289" s="10"/>
      <c r="N289" s="10"/>
      <c r="O289" s="10"/>
      <c r="P289" s="10"/>
      <c r="Q289" s="10"/>
      <c r="R289" s="10"/>
      <c r="S289" s="10"/>
      <c r="T289" s="10"/>
      <c r="U289" s="10"/>
      <c r="V289" s="10"/>
      <c r="W289" s="11"/>
    </row>
    <row r="290" spans="1:27" ht="4" customHeight="1">
      <c r="K290" s="7"/>
      <c r="L290" s="8"/>
    </row>
    <row r="291" spans="1:27" ht="18" customHeight="1">
      <c r="A291" s="218" t="s">
        <v>13</v>
      </c>
      <c r="B291" s="218"/>
      <c r="C291" s="220">
        <f>VLOOKUP(Y291,'個票データ(男子)'!$A:$J,9,0)</f>
        <v>0</v>
      </c>
      <c r="D291" s="220"/>
      <c r="E291" s="220"/>
      <c r="F291" s="218" t="s">
        <v>19</v>
      </c>
      <c r="G291" s="218"/>
      <c r="H291" s="221">
        <f>VLOOKUP(Y291,'個票データ(男子)'!$A:$J,10,0)</f>
        <v>0</v>
      </c>
      <c r="I291" s="221"/>
      <c r="J291" s="221"/>
      <c r="K291" s="7"/>
      <c r="L291" s="8"/>
      <c r="M291" s="219" t="s">
        <v>13</v>
      </c>
      <c r="N291" s="219"/>
      <c r="O291" s="222">
        <f>VLOOKUP(AA291,'個票データ(男子)'!$A:$J,5,0)</f>
        <v>0</v>
      </c>
      <c r="P291" s="222"/>
      <c r="Q291" s="222"/>
      <c r="R291" s="219" t="s">
        <v>19</v>
      </c>
      <c r="S291" s="219"/>
      <c r="T291" s="223">
        <f>VLOOKUP(AA291,'個票データ(男子)'!$A:$J,6,0)</f>
        <v>0</v>
      </c>
      <c r="U291" s="223"/>
      <c r="V291" s="223"/>
      <c r="W291" s="7"/>
      <c r="Y291" s="9">
        <v>39</v>
      </c>
      <c r="AA291" s="9">
        <v>40</v>
      </c>
    </row>
    <row r="292" spans="1:27">
      <c r="A292" s="218" t="s">
        <v>20</v>
      </c>
      <c r="B292" s="218"/>
      <c r="C292" s="218" t="s">
        <v>1</v>
      </c>
      <c r="D292" s="218"/>
      <c r="E292" s="218"/>
      <c r="F292" s="218" t="s">
        <v>22</v>
      </c>
      <c r="G292" s="218"/>
      <c r="H292" s="218" t="s">
        <v>23</v>
      </c>
      <c r="I292" s="218"/>
      <c r="J292" s="218"/>
      <c r="K292" s="7"/>
      <c r="L292" s="8"/>
      <c r="M292" s="219" t="s">
        <v>20</v>
      </c>
      <c r="N292" s="219"/>
      <c r="O292" s="219" t="s">
        <v>1</v>
      </c>
      <c r="P292" s="219"/>
      <c r="Q292" s="219"/>
      <c r="R292" s="219" t="s">
        <v>22</v>
      </c>
      <c r="S292" s="219"/>
      <c r="T292" s="219" t="s">
        <v>23</v>
      </c>
      <c r="U292" s="219"/>
      <c r="V292" s="219"/>
      <c r="W292" s="7"/>
    </row>
    <row r="293" spans="1:27" ht="22" customHeight="1">
      <c r="A293" s="218" t="str">
        <f>VLOOKUP(Y291,'個票データ(男子)'!$A:$J,2,0)</f>
        <v/>
      </c>
      <c r="B293" s="218"/>
      <c r="C293" s="218" t="str">
        <f>VLOOKUP(Y291,'個票データ(男子)'!$A:$J,3,0)</f>
        <v/>
      </c>
      <c r="D293" s="218"/>
      <c r="E293" s="218"/>
      <c r="F293" s="218" t="str">
        <f>VLOOKUP(Y291,'個票データ(男子)'!$A:$J,4,0)</f>
        <v/>
      </c>
      <c r="G293" s="218"/>
      <c r="H293" s="218">
        <f>'一覧表(男子)'!$C$6</f>
        <v>0</v>
      </c>
      <c r="I293" s="218"/>
      <c r="J293" s="218"/>
      <c r="K293" s="7"/>
      <c r="L293" s="8"/>
      <c r="M293" s="219" t="str">
        <f>VLOOKUP(AA291,'個票データ(男子)'!$A:$J,2,0)</f>
        <v/>
      </c>
      <c r="N293" s="219"/>
      <c r="O293" s="219" t="str">
        <f>VLOOKUP(AA291,'個票データ(男子)'!$A:$J,3,0)</f>
        <v/>
      </c>
      <c r="P293" s="219"/>
      <c r="Q293" s="219"/>
      <c r="R293" s="219" t="str">
        <f>VLOOKUP(AA291,'個票データ(男子)'!$A:$J,4,0)</f>
        <v/>
      </c>
      <c r="S293" s="219"/>
      <c r="T293" s="219">
        <f>'一覧表(男子)'!$C$6</f>
        <v>0</v>
      </c>
      <c r="U293" s="219"/>
      <c r="V293" s="219"/>
      <c r="W293" s="7"/>
    </row>
    <row r="294" spans="1:27" ht="4" customHeight="1">
      <c r="A294" s="10"/>
      <c r="B294" s="10"/>
      <c r="C294" s="10"/>
      <c r="D294" s="10"/>
      <c r="E294" s="10"/>
      <c r="F294" s="10"/>
      <c r="G294" s="10"/>
      <c r="H294" s="10"/>
      <c r="I294" s="10"/>
      <c r="J294" s="10"/>
      <c r="K294" s="11"/>
      <c r="L294" s="10"/>
      <c r="M294" s="10"/>
      <c r="N294" s="10"/>
      <c r="O294" s="10"/>
      <c r="P294" s="10"/>
      <c r="Q294" s="10"/>
      <c r="R294" s="10"/>
      <c r="S294" s="10"/>
      <c r="T294" s="10"/>
      <c r="U294" s="10"/>
      <c r="V294" s="10"/>
      <c r="W294" s="11"/>
    </row>
    <row r="295" spans="1:27" ht="4" customHeight="1">
      <c r="K295" s="7"/>
      <c r="L295" s="8"/>
    </row>
    <row r="296" spans="1:27" ht="18" customHeight="1">
      <c r="A296" s="218" t="s">
        <v>13</v>
      </c>
      <c r="B296" s="218"/>
      <c r="C296" s="220">
        <f>VLOOKUP(Y296,'個票データ(男子)'!$A:$J,7,0)</f>
        <v>0</v>
      </c>
      <c r="D296" s="220"/>
      <c r="E296" s="220"/>
      <c r="F296" s="218" t="s">
        <v>19</v>
      </c>
      <c r="G296" s="218"/>
      <c r="H296" s="221">
        <f>VLOOKUP(Y296,'個票データ(男子)'!$A:$J,8,0)</f>
        <v>0</v>
      </c>
      <c r="I296" s="221"/>
      <c r="J296" s="221"/>
      <c r="K296" s="7"/>
      <c r="L296" s="8"/>
      <c r="M296" s="219" t="s">
        <v>13</v>
      </c>
      <c r="N296" s="219"/>
      <c r="O296" s="222">
        <f>VLOOKUP(AA296,'個票データ(男子)'!$A:$J,9,0)</f>
        <v>0</v>
      </c>
      <c r="P296" s="222"/>
      <c r="Q296" s="222"/>
      <c r="R296" s="219" t="s">
        <v>19</v>
      </c>
      <c r="S296" s="219"/>
      <c r="T296" s="223">
        <f>VLOOKUP(AA296,'個票データ(男子)'!$A:$J,10,0)</f>
        <v>0</v>
      </c>
      <c r="U296" s="223"/>
      <c r="V296" s="223"/>
      <c r="W296" s="7"/>
      <c r="Y296" s="9">
        <v>40</v>
      </c>
      <c r="AA296" s="9">
        <v>40</v>
      </c>
    </row>
    <row r="297" spans="1:27">
      <c r="A297" s="218" t="s">
        <v>20</v>
      </c>
      <c r="B297" s="218"/>
      <c r="C297" s="218" t="s">
        <v>1</v>
      </c>
      <c r="D297" s="218"/>
      <c r="E297" s="218"/>
      <c r="F297" s="218" t="s">
        <v>22</v>
      </c>
      <c r="G297" s="218"/>
      <c r="H297" s="218" t="s">
        <v>23</v>
      </c>
      <c r="I297" s="218"/>
      <c r="J297" s="218"/>
      <c r="K297" s="7"/>
      <c r="L297" s="8"/>
      <c r="M297" s="219" t="s">
        <v>20</v>
      </c>
      <c r="N297" s="219"/>
      <c r="O297" s="219" t="s">
        <v>1</v>
      </c>
      <c r="P297" s="219"/>
      <c r="Q297" s="219"/>
      <c r="R297" s="219" t="s">
        <v>22</v>
      </c>
      <c r="S297" s="219"/>
      <c r="T297" s="219" t="s">
        <v>23</v>
      </c>
      <c r="U297" s="219"/>
      <c r="V297" s="219"/>
      <c r="W297" s="7"/>
    </row>
    <row r="298" spans="1:27" ht="22" customHeight="1">
      <c r="A298" s="218" t="str">
        <f>VLOOKUP(Y296,'個票データ(男子)'!$A:$J,2,0)</f>
        <v/>
      </c>
      <c r="B298" s="218"/>
      <c r="C298" s="218" t="str">
        <f>VLOOKUP(Y296,'個票データ(男子)'!$A:$J,3,0)</f>
        <v/>
      </c>
      <c r="D298" s="218"/>
      <c r="E298" s="218"/>
      <c r="F298" s="218" t="str">
        <f>VLOOKUP(Y296,'個票データ(男子)'!$A:$J,4,0)</f>
        <v/>
      </c>
      <c r="G298" s="218"/>
      <c r="H298" s="218">
        <f>'一覧表(男子)'!$C$6</f>
        <v>0</v>
      </c>
      <c r="I298" s="218"/>
      <c r="J298" s="218"/>
      <c r="K298" s="7"/>
      <c r="L298" s="8"/>
      <c r="M298" s="219" t="str">
        <f>VLOOKUP(AA296,'個票データ(男子)'!$A:$J,2,0)</f>
        <v/>
      </c>
      <c r="N298" s="219"/>
      <c r="O298" s="219" t="str">
        <f>VLOOKUP(AA296,'個票データ(男子)'!$A:$J,3,0)</f>
        <v/>
      </c>
      <c r="P298" s="219"/>
      <c r="Q298" s="219"/>
      <c r="R298" s="219" t="str">
        <f>VLOOKUP(AA296,'個票データ(男子)'!$A:$J,4,0)</f>
        <v/>
      </c>
      <c r="S298" s="219"/>
      <c r="T298" s="219">
        <f>'一覧表(男子)'!$C$6</f>
        <v>0</v>
      </c>
      <c r="U298" s="219"/>
      <c r="V298" s="219"/>
      <c r="W298" s="7"/>
    </row>
    <row r="299" spans="1:27" ht="4" customHeight="1">
      <c r="A299" s="10"/>
      <c r="B299" s="10"/>
      <c r="C299" s="10"/>
      <c r="D299" s="10"/>
      <c r="E299" s="10"/>
      <c r="F299" s="10"/>
      <c r="G299" s="10"/>
      <c r="H299" s="10"/>
      <c r="I299" s="10"/>
      <c r="J299" s="10"/>
      <c r="K299" s="11"/>
      <c r="L299" s="10"/>
      <c r="M299" s="10"/>
      <c r="N299" s="10"/>
      <c r="O299" s="10"/>
      <c r="P299" s="10"/>
      <c r="Q299" s="10"/>
      <c r="R299" s="10"/>
      <c r="S299" s="10"/>
      <c r="T299" s="10"/>
      <c r="U299" s="10"/>
      <c r="V299" s="10"/>
      <c r="W299" s="11"/>
    </row>
    <row r="300" spans="1:27" ht="4" customHeight="1">
      <c r="K300" s="7"/>
      <c r="L300" s="8"/>
    </row>
    <row r="301" spans="1:27" ht="18" customHeight="1">
      <c r="A301" s="218" t="s">
        <v>13</v>
      </c>
      <c r="B301" s="218"/>
      <c r="C301" s="220">
        <f>VLOOKUP(Y301,'個票データ(男子)'!$A:$J,5,0)</f>
        <v>0</v>
      </c>
      <c r="D301" s="220"/>
      <c r="E301" s="220"/>
      <c r="F301" s="218" t="s">
        <v>19</v>
      </c>
      <c r="G301" s="218"/>
      <c r="H301" s="221">
        <f>VLOOKUP(Y301,'個票データ(男子)'!$A:$J,6,0)</f>
        <v>0</v>
      </c>
      <c r="I301" s="221"/>
      <c r="J301" s="221"/>
      <c r="K301" s="7"/>
      <c r="L301" s="8"/>
      <c r="M301" s="218" t="s">
        <v>13</v>
      </c>
      <c r="N301" s="218"/>
      <c r="O301" s="220">
        <f>VLOOKUP(AA301,'個票データ(男子)'!$A:$J,7,0)</f>
        <v>0</v>
      </c>
      <c r="P301" s="220"/>
      <c r="Q301" s="220"/>
      <c r="R301" s="218" t="s">
        <v>19</v>
      </c>
      <c r="S301" s="218"/>
      <c r="T301" s="221">
        <f>VLOOKUP(AA301,'個票データ(男子)'!$A:$J,8,0)</f>
        <v>0</v>
      </c>
      <c r="U301" s="221"/>
      <c r="V301" s="221"/>
      <c r="W301" s="7"/>
      <c r="Y301" s="9">
        <v>41</v>
      </c>
      <c r="AA301" s="9">
        <v>41</v>
      </c>
    </row>
    <row r="302" spans="1:27">
      <c r="A302" s="218" t="s">
        <v>20</v>
      </c>
      <c r="B302" s="218"/>
      <c r="C302" s="218" t="s">
        <v>1</v>
      </c>
      <c r="D302" s="218"/>
      <c r="E302" s="218"/>
      <c r="F302" s="218" t="s">
        <v>22</v>
      </c>
      <c r="G302" s="218"/>
      <c r="H302" s="218" t="s">
        <v>23</v>
      </c>
      <c r="I302" s="218"/>
      <c r="J302" s="218"/>
      <c r="K302" s="7"/>
      <c r="L302" s="8"/>
      <c r="M302" s="218" t="s">
        <v>20</v>
      </c>
      <c r="N302" s="218"/>
      <c r="O302" s="218" t="s">
        <v>1</v>
      </c>
      <c r="P302" s="218"/>
      <c r="Q302" s="218"/>
      <c r="R302" s="218" t="s">
        <v>22</v>
      </c>
      <c r="S302" s="218"/>
      <c r="T302" s="218" t="s">
        <v>23</v>
      </c>
      <c r="U302" s="218"/>
      <c r="V302" s="218"/>
      <c r="W302" s="7"/>
    </row>
    <row r="303" spans="1:27" ht="22" customHeight="1">
      <c r="A303" s="218" t="str">
        <f>VLOOKUP(Y301,'個票データ(男子)'!$A:$J,2,0)</f>
        <v/>
      </c>
      <c r="B303" s="218"/>
      <c r="C303" s="218" t="str">
        <f>VLOOKUP(Y301,'個票データ(男子)'!$A:$J,3,0)</f>
        <v/>
      </c>
      <c r="D303" s="218"/>
      <c r="E303" s="218"/>
      <c r="F303" s="218" t="str">
        <f>VLOOKUP(Y301,'個票データ(男子)'!$A:$J,4,0)</f>
        <v/>
      </c>
      <c r="G303" s="218"/>
      <c r="H303" s="218">
        <f>'一覧表(男子)'!$C$6</f>
        <v>0</v>
      </c>
      <c r="I303" s="218"/>
      <c r="J303" s="218"/>
      <c r="K303" s="7"/>
      <c r="L303" s="8"/>
      <c r="M303" s="218" t="str">
        <f>VLOOKUP(AA301,'個票データ(男子)'!$A:$J,2,0)</f>
        <v/>
      </c>
      <c r="N303" s="218"/>
      <c r="O303" s="218" t="str">
        <f>VLOOKUP(AA301,'個票データ(男子)'!$A:$J,3,0)</f>
        <v/>
      </c>
      <c r="P303" s="218"/>
      <c r="Q303" s="218"/>
      <c r="R303" s="218" t="str">
        <f>VLOOKUP(AA301,'個票データ(男子)'!$A:$J,4,0)</f>
        <v/>
      </c>
      <c r="S303" s="218"/>
      <c r="T303" s="218">
        <f>'一覧表(男子)'!$C$6</f>
        <v>0</v>
      </c>
      <c r="U303" s="218"/>
      <c r="V303" s="218"/>
      <c r="W303" s="7"/>
    </row>
    <row r="304" spans="1:27" ht="4" customHeight="1">
      <c r="A304" s="10"/>
      <c r="B304" s="10"/>
      <c r="C304" s="10"/>
      <c r="D304" s="10"/>
      <c r="E304" s="10"/>
      <c r="F304" s="10"/>
      <c r="G304" s="10"/>
      <c r="H304" s="10"/>
      <c r="I304" s="10"/>
      <c r="J304" s="10"/>
      <c r="K304" s="11"/>
      <c r="L304" s="10"/>
      <c r="M304" s="10"/>
      <c r="N304" s="10"/>
      <c r="O304" s="10"/>
      <c r="P304" s="10"/>
      <c r="Q304" s="10"/>
      <c r="R304" s="10"/>
      <c r="S304" s="10"/>
      <c r="T304" s="10"/>
      <c r="U304" s="10"/>
      <c r="V304" s="10"/>
      <c r="W304" s="11"/>
    </row>
    <row r="305" spans="1:27" ht="4" customHeight="1">
      <c r="K305" s="7"/>
      <c r="L305" s="8"/>
    </row>
    <row r="306" spans="1:27" ht="18" customHeight="1">
      <c r="A306" s="218" t="s">
        <v>13</v>
      </c>
      <c r="B306" s="218"/>
      <c r="C306" s="220">
        <f>VLOOKUP(Y306,'個票データ(男子)'!$A:$J,9,0)</f>
        <v>0</v>
      </c>
      <c r="D306" s="220"/>
      <c r="E306" s="220"/>
      <c r="F306" s="218" t="s">
        <v>19</v>
      </c>
      <c r="G306" s="218"/>
      <c r="H306" s="221">
        <f>VLOOKUP(Y306,'個票データ(男子)'!$A:$J,10,0)</f>
        <v>0</v>
      </c>
      <c r="I306" s="221"/>
      <c r="J306" s="221"/>
      <c r="K306" s="7"/>
      <c r="L306" s="8"/>
      <c r="M306" s="219" t="s">
        <v>13</v>
      </c>
      <c r="N306" s="219"/>
      <c r="O306" s="222">
        <f>VLOOKUP(AA306,'個票データ(男子)'!$A:$J,5,0)</f>
        <v>0</v>
      </c>
      <c r="P306" s="222"/>
      <c r="Q306" s="222"/>
      <c r="R306" s="219" t="s">
        <v>19</v>
      </c>
      <c r="S306" s="219"/>
      <c r="T306" s="223">
        <f>VLOOKUP(AA306,'個票データ(男子)'!$A:$J,6,0)</f>
        <v>0</v>
      </c>
      <c r="U306" s="223"/>
      <c r="V306" s="223"/>
      <c r="W306" s="7"/>
      <c r="Y306" s="9">
        <v>41</v>
      </c>
      <c r="AA306" s="9">
        <v>42</v>
      </c>
    </row>
    <row r="307" spans="1:27">
      <c r="A307" s="218" t="s">
        <v>20</v>
      </c>
      <c r="B307" s="218"/>
      <c r="C307" s="218" t="s">
        <v>1</v>
      </c>
      <c r="D307" s="218"/>
      <c r="E307" s="218"/>
      <c r="F307" s="218" t="s">
        <v>22</v>
      </c>
      <c r="G307" s="218"/>
      <c r="H307" s="218" t="s">
        <v>23</v>
      </c>
      <c r="I307" s="218"/>
      <c r="J307" s="218"/>
      <c r="K307" s="7"/>
      <c r="L307" s="8"/>
      <c r="M307" s="219" t="s">
        <v>20</v>
      </c>
      <c r="N307" s="219"/>
      <c r="O307" s="219" t="s">
        <v>1</v>
      </c>
      <c r="P307" s="219"/>
      <c r="Q307" s="219"/>
      <c r="R307" s="219" t="s">
        <v>22</v>
      </c>
      <c r="S307" s="219"/>
      <c r="T307" s="219" t="s">
        <v>23</v>
      </c>
      <c r="U307" s="219"/>
      <c r="V307" s="219"/>
      <c r="W307" s="7"/>
    </row>
    <row r="308" spans="1:27" ht="22" customHeight="1">
      <c r="A308" s="218" t="str">
        <f>VLOOKUP(Y306,'個票データ(男子)'!$A:$J,2,0)</f>
        <v/>
      </c>
      <c r="B308" s="218"/>
      <c r="C308" s="218" t="str">
        <f>VLOOKUP(Y306,'個票データ(男子)'!$A:$J,3,0)</f>
        <v/>
      </c>
      <c r="D308" s="218"/>
      <c r="E308" s="218"/>
      <c r="F308" s="218" t="str">
        <f>VLOOKUP(Y306,'個票データ(男子)'!$A:$J,4,0)</f>
        <v/>
      </c>
      <c r="G308" s="218"/>
      <c r="H308" s="218">
        <f>'一覧表(男子)'!$C$6</f>
        <v>0</v>
      </c>
      <c r="I308" s="218"/>
      <c r="J308" s="218"/>
      <c r="K308" s="7"/>
      <c r="L308" s="8"/>
      <c r="M308" s="219" t="str">
        <f>VLOOKUP(AA306,'個票データ(男子)'!$A:$J,2,0)</f>
        <v/>
      </c>
      <c r="N308" s="219"/>
      <c r="O308" s="219" t="str">
        <f>VLOOKUP(AA306,'個票データ(男子)'!$A:$J,3,0)</f>
        <v/>
      </c>
      <c r="P308" s="219"/>
      <c r="Q308" s="219"/>
      <c r="R308" s="219" t="str">
        <f>VLOOKUP(AA306,'個票データ(男子)'!$A:$J,4,0)</f>
        <v/>
      </c>
      <c r="S308" s="219"/>
      <c r="T308" s="219">
        <f>'一覧表(男子)'!$C$6</f>
        <v>0</v>
      </c>
      <c r="U308" s="219"/>
      <c r="V308" s="219"/>
      <c r="W308" s="7"/>
    </row>
    <row r="309" spans="1:27" ht="4" customHeight="1">
      <c r="A309" s="10"/>
      <c r="B309" s="10"/>
      <c r="C309" s="10"/>
      <c r="D309" s="10"/>
      <c r="E309" s="10"/>
      <c r="F309" s="10"/>
      <c r="G309" s="10"/>
      <c r="H309" s="10"/>
      <c r="I309" s="10"/>
      <c r="J309" s="10"/>
      <c r="K309" s="11"/>
      <c r="L309" s="10"/>
      <c r="M309" s="10"/>
      <c r="N309" s="10"/>
      <c r="O309" s="10"/>
      <c r="P309" s="10"/>
      <c r="Q309" s="10"/>
      <c r="R309" s="10"/>
      <c r="S309" s="10"/>
      <c r="T309" s="10"/>
      <c r="U309" s="10"/>
      <c r="V309" s="10"/>
      <c r="W309" s="11"/>
    </row>
    <row r="310" spans="1:27" ht="4" customHeight="1">
      <c r="K310" s="7"/>
      <c r="L310" s="8"/>
    </row>
    <row r="311" spans="1:27" ht="18" customHeight="1">
      <c r="A311" s="218" t="s">
        <v>13</v>
      </c>
      <c r="B311" s="218"/>
      <c r="C311" s="220">
        <f>VLOOKUP(Y311,'個票データ(男子)'!$A:$J,7,0)</f>
        <v>0</v>
      </c>
      <c r="D311" s="220"/>
      <c r="E311" s="220"/>
      <c r="F311" s="218" t="s">
        <v>19</v>
      </c>
      <c r="G311" s="218"/>
      <c r="H311" s="221">
        <f>VLOOKUP(Y311,'個票データ(男子)'!$A:$J,8,0)</f>
        <v>0</v>
      </c>
      <c r="I311" s="221"/>
      <c r="J311" s="221"/>
      <c r="K311" s="7"/>
      <c r="L311" s="8"/>
      <c r="M311" s="219" t="s">
        <v>13</v>
      </c>
      <c r="N311" s="219"/>
      <c r="O311" s="222">
        <f>VLOOKUP(AA311,'個票データ(男子)'!$A:$J,9,0)</f>
        <v>0</v>
      </c>
      <c r="P311" s="222"/>
      <c r="Q311" s="222"/>
      <c r="R311" s="219" t="s">
        <v>19</v>
      </c>
      <c r="S311" s="219"/>
      <c r="T311" s="223">
        <f>VLOOKUP(AA311,'個票データ(男子)'!$A:$J,10,0)</f>
        <v>0</v>
      </c>
      <c r="U311" s="223"/>
      <c r="V311" s="223"/>
      <c r="W311" s="7"/>
      <c r="Y311" s="9">
        <v>42</v>
      </c>
      <c r="AA311" s="9">
        <v>42</v>
      </c>
    </row>
    <row r="312" spans="1:27">
      <c r="A312" s="218" t="s">
        <v>20</v>
      </c>
      <c r="B312" s="218"/>
      <c r="C312" s="218" t="s">
        <v>1</v>
      </c>
      <c r="D312" s="218"/>
      <c r="E312" s="218"/>
      <c r="F312" s="218" t="s">
        <v>22</v>
      </c>
      <c r="G312" s="218"/>
      <c r="H312" s="218" t="s">
        <v>23</v>
      </c>
      <c r="I312" s="218"/>
      <c r="J312" s="218"/>
      <c r="K312" s="7"/>
      <c r="L312" s="8"/>
      <c r="M312" s="219" t="s">
        <v>20</v>
      </c>
      <c r="N312" s="219"/>
      <c r="O312" s="219" t="s">
        <v>1</v>
      </c>
      <c r="P312" s="219"/>
      <c r="Q312" s="219"/>
      <c r="R312" s="219" t="s">
        <v>22</v>
      </c>
      <c r="S312" s="219"/>
      <c r="T312" s="219" t="s">
        <v>23</v>
      </c>
      <c r="U312" s="219"/>
      <c r="V312" s="219"/>
      <c r="W312" s="7"/>
    </row>
    <row r="313" spans="1:27" ht="22" customHeight="1">
      <c r="A313" s="218" t="str">
        <f>VLOOKUP(Y311,'個票データ(男子)'!$A:$J,2,0)</f>
        <v/>
      </c>
      <c r="B313" s="218"/>
      <c r="C313" s="218" t="str">
        <f>VLOOKUP(Y311,'個票データ(男子)'!$A:$J,3,0)</f>
        <v/>
      </c>
      <c r="D313" s="218"/>
      <c r="E313" s="218"/>
      <c r="F313" s="218" t="str">
        <f>VLOOKUP(Y311,'個票データ(男子)'!$A:$J,4,0)</f>
        <v/>
      </c>
      <c r="G313" s="218"/>
      <c r="H313" s="218">
        <f>'一覧表(男子)'!$C$6</f>
        <v>0</v>
      </c>
      <c r="I313" s="218"/>
      <c r="J313" s="218"/>
      <c r="K313" s="7"/>
      <c r="L313" s="8"/>
      <c r="M313" s="219" t="str">
        <f>VLOOKUP(AA311,'個票データ(男子)'!$A:$J,2,0)</f>
        <v/>
      </c>
      <c r="N313" s="219"/>
      <c r="O313" s="219" t="str">
        <f>VLOOKUP(AA311,'個票データ(男子)'!$A:$J,3,0)</f>
        <v/>
      </c>
      <c r="P313" s="219"/>
      <c r="Q313" s="219"/>
      <c r="R313" s="219" t="str">
        <f>VLOOKUP(AA311,'個票データ(男子)'!$A:$J,4,0)</f>
        <v/>
      </c>
      <c r="S313" s="219"/>
      <c r="T313" s="219">
        <f>'一覧表(男子)'!$C$6</f>
        <v>0</v>
      </c>
      <c r="U313" s="219"/>
      <c r="V313" s="219"/>
      <c r="W313" s="7"/>
    </row>
    <row r="314" spans="1:27" ht="4" customHeight="1">
      <c r="A314" s="10"/>
      <c r="B314" s="10"/>
      <c r="C314" s="10"/>
      <c r="D314" s="10"/>
      <c r="E314" s="10"/>
      <c r="F314" s="10"/>
      <c r="G314" s="10"/>
      <c r="H314" s="10"/>
      <c r="I314" s="10"/>
      <c r="J314" s="10"/>
      <c r="K314" s="11"/>
      <c r="L314" s="10"/>
      <c r="M314" s="10"/>
      <c r="N314" s="10"/>
      <c r="O314" s="10"/>
      <c r="P314" s="10"/>
      <c r="Q314" s="10"/>
      <c r="R314" s="10"/>
      <c r="S314" s="10"/>
      <c r="T314" s="10"/>
      <c r="U314" s="10"/>
      <c r="V314" s="10"/>
      <c r="W314" s="11"/>
    </row>
    <row r="315" spans="1:27" ht="4" customHeight="1">
      <c r="K315" s="7"/>
      <c r="L315" s="8"/>
    </row>
    <row r="316" spans="1:27" ht="18" customHeight="1">
      <c r="A316" s="218" t="s">
        <v>13</v>
      </c>
      <c r="B316" s="218"/>
      <c r="C316" s="220">
        <f>VLOOKUP(Y316,'個票データ(男子)'!$A:$J,5,0)</f>
        <v>0</v>
      </c>
      <c r="D316" s="220"/>
      <c r="E316" s="220"/>
      <c r="F316" s="218" t="s">
        <v>19</v>
      </c>
      <c r="G316" s="218"/>
      <c r="H316" s="221">
        <f>VLOOKUP(Y316,'個票データ(男子)'!$A:$J,6,0)</f>
        <v>0</v>
      </c>
      <c r="I316" s="221"/>
      <c r="J316" s="221"/>
      <c r="K316" s="7"/>
      <c r="L316" s="8"/>
      <c r="M316" s="218" t="s">
        <v>13</v>
      </c>
      <c r="N316" s="218"/>
      <c r="O316" s="220">
        <f>VLOOKUP(AA316,'個票データ(男子)'!$A:$J,7,0)</f>
        <v>0</v>
      </c>
      <c r="P316" s="220"/>
      <c r="Q316" s="220"/>
      <c r="R316" s="218" t="s">
        <v>19</v>
      </c>
      <c r="S316" s="218"/>
      <c r="T316" s="221">
        <f>VLOOKUP(AA316,'個票データ(男子)'!$A:$J,8,0)</f>
        <v>0</v>
      </c>
      <c r="U316" s="221"/>
      <c r="V316" s="221"/>
      <c r="W316" s="7"/>
      <c r="Y316" s="9">
        <v>43</v>
      </c>
      <c r="AA316" s="9">
        <v>43</v>
      </c>
    </row>
    <row r="317" spans="1:27">
      <c r="A317" s="218" t="s">
        <v>20</v>
      </c>
      <c r="B317" s="218"/>
      <c r="C317" s="218" t="s">
        <v>1</v>
      </c>
      <c r="D317" s="218"/>
      <c r="E317" s="218"/>
      <c r="F317" s="218" t="s">
        <v>22</v>
      </c>
      <c r="G317" s="218"/>
      <c r="H317" s="218" t="s">
        <v>23</v>
      </c>
      <c r="I317" s="218"/>
      <c r="J317" s="218"/>
      <c r="K317" s="7"/>
      <c r="L317" s="8"/>
      <c r="M317" s="218" t="s">
        <v>20</v>
      </c>
      <c r="N317" s="218"/>
      <c r="O317" s="218" t="s">
        <v>1</v>
      </c>
      <c r="P317" s="218"/>
      <c r="Q317" s="218"/>
      <c r="R317" s="218" t="s">
        <v>22</v>
      </c>
      <c r="S317" s="218"/>
      <c r="T317" s="218" t="s">
        <v>23</v>
      </c>
      <c r="U317" s="218"/>
      <c r="V317" s="218"/>
      <c r="W317" s="7"/>
    </row>
    <row r="318" spans="1:27" ht="22" customHeight="1">
      <c r="A318" s="218" t="str">
        <f>VLOOKUP(Y316,'個票データ(男子)'!$A:$J,2,0)</f>
        <v/>
      </c>
      <c r="B318" s="218"/>
      <c r="C318" s="218" t="str">
        <f>VLOOKUP(Y316,'個票データ(男子)'!$A:$J,3,0)</f>
        <v/>
      </c>
      <c r="D318" s="218"/>
      <c r="E318" s="218"/>
      <c r="F318" s="218" t="str">
        <f>VLOOKUP(Y316,'個票データ(男子)'!$A:$J,4,0)</f>
        <v/>
      </c>
      <c r="G318" s="218"/>
      <c r="H318" s="218">
        <f>'一覧表(男子)'!$C$6</f>
        <v>0</v>
      </c>
      <c r="I318" s="218"/>
      <c r="J318" s="218"/>
      <c r="K318" s="7"/>
      <c r="L318" s="8"/>
      <c r="M318" s="218" t="str">
        <f>VLOOKUP(AA316,'個票データ(男子)'!$A:$J,2,0)</f>
        <v/>
      </c>
      <c r="N318" s="218"/>
      <c r="O318" s="218" t="str">
        <f>VLOOKUP(AA316,'個票データ(男子)'!$A:$J,3,0)</f>
        <v/>
      </c>
      <c r="P318" s="218"/>
      <c r="Q318" s="218"/>
      <c r="R318" s="218" t="str">
        <f>VLOOKUP(AA316,'個票データ(男子)'!$A:$J,4,0)</f>
        <v/>
      </c>
      <c r="S318" s="218"/>
      <c r="T318" s="218">
        <f>'一覧表(男子)'!$C$6</f>
        <v>0</v>
      </c>
      <c r="U318" s="218"/>
      <c r="V318" s="218"/>
      <c r="W318" s="7"/>
    </row>
    <row r="319" spans="1:27" ht="4" customHeight="1">
      <c r="A319" s="10"/>
      <c r="B319" s="10"/>
      <c r="C319" s="10"/>
      <c r="D319" s="10"/>
      <c r="E319" s="10"/>
      <c r="F319" s="10"/>
      <c r="G319" s="10"/>
      <c r="H319" s="10"/>
      <c r="I319" s="10"/>
      <c r="J319" s="10"/>
      <c r="K319" s="11"/>
      <c r="L319" s="10"/>
      <c r="M319" s="10"/>
      <c r="N319" s="10"/>
      <c r="O319" s="10"/>
      <c r="P319" s="10"/>
      <c r="Q319" s="10"/>
      <c r="R319" s="10"/>
      <c r="S319" s="10"/>
      <c r="T319" s="10"/>
      <c r="U319" s="10"/>
      <c r="V319" s="10"/>
      <c r="W319" s="11"/>
    </row>
    <row r="320" spans="1:27" ht="4" customHeight="1">
      <c r="K320" s="7"/>
      <c r="L320" s="8"/>
    </row>
    <row r="321" spans="1:27" ht="18" customHeight="1">
      <c r="A321" s="218" t="s">
        <v>13</v>
      </c>
      <c r="B321" s="218"/>
      <c r="C321" s="220">
        <f>VLOOKUP(Y321,'個票データ(男子)'!$A:$J,9,0)</f>
        <v>0</v>
      </c>
      <c r="D321" s="220"/>
      <c r="E321" s="220"/>
      <c r="F321" s="218" t="s">
        <v>19</v>
      </c>
      <c r="G321" s="218"/>
      <c r="H321" s="221">
        <f>VLOOKUP(Y321,'個票データ(男子)'!$A:$J,10,0)</f>
        <v>0</v>
      </c>
      <c r="I321" s="221"/>
      <c r="J321" s="221"/>
      <c r="K321" s="7"/>
      <c r="L321" s="8"/>
      <c r="M321" s="219" t="s">
        <v>13</v>
      </c>
      <c r="N321" s="219"/>
      <c r="O321" s="222">
        <f>VLOOKUP(AA321,'個票データ(男子)'!$A:$J,5,0)</f>
        <v>0</v>
      </c>
      <c r="P321" s="222"/>
      <c r="Q321" s="222"/>
      <c r="R321" s="219" t="s">
        <v>19</v>
      </c>
      <c r="S321" s="219"/>
      <c r="T321" s="223">
        <f>VLOOKUP(AA321,'個票データ(男子)'!$A:$J,6,0)</f>
        <v>0</v>
      </c>
      <c r="U321" s="223"/>
      <c r="V321" s="223"/>
      <c r="W321" s="7"/>
      <c r="Y321" s="9">
        <v>43</v>
      </c>
      <c r="AA321" s="9">
        <v>44</v>
      </c>
    </row>
    <row r="322" spans="1:27">
      <c r="A322" s="218" t="s">
        <v>20</v>
      </c>
      <c r="B322" s="218"/>
      <c r="C322" s="218" t="s">
        <v>1</v>
      </c>
      <c r="D322" s="218"/>
      <c r="E322" s="218"/>
      <c r="F322" s="218" t="s">
        <v>22</v>
      </c>
      <c r="G322" s="218"/>
      <c r="H322" s="218" t="s">
        <v>23</v>
      </c>
      <c r="I322" s="218"/>
      <c r="J322" s="218"/>
      <c r="K322" s="7"/>
      <c r="L322" s="8"/>
      <c r="M322" s="219" t="s">
        <v>20</v>
      </c>
      <c r="N322" s="219"/>
      <c r="O322" s="219" t="s">
        <v>1</v>
      </c>
      <c r="P322" s="219"/>
      <c r="Q322" s="219"/>
      <c r="R322" s="219" t="s">
        <v>22</v>
      </c>
      <c r="S322" s="219"/>
      <c r="T322" s="219" t="s">
        <v>23</v>
      </c>
      <c r="U322" s="219"/>
      <c r="V322" s="219"/>
      <c r="W322" s="7"/>
    </row>
    <row r="323" spans="1:27" ht="22" customHeight="1">
      <c r="A323" s="218" t="str">
        <f>VLOOKUP(Y321,'個票データ(男子)'!$A:$J,2,0)</f>
        <v/>
      </c>
      <c r="B323" s="218"/>
      <c r="C323" s="218" t="str">
        <f>VLOOKUP(Y321,'個票データ(男子)'!$A:$J,3,0)</f>
        <v/>
      </c>
      <c r="D323" s="218"/>
      <c r="E323" s="218"/>
      <c r="F323" s="218" t="str">
        <f>VLOOKUP(Y321,'個票データ(男子)'!$A:$J,4,0)</f>
        <v/>
      </c>
      <c r="G323" s="218"/>
      <c r="H323" s="218">
        <f>'一覧表(男子)'!$C$6</f>
        <v>0</v>
      </c>
      <c r="I323" s="218"/>
      <c r="J323" s="218"/>
      <c r="K323" s="7"/>
      <c r="L323" s="8"/>
      <c r="M323" s="219" t="str">
        <f>VLOOKUP(AA321,'個票データ(男子)'!$A:$J,2,0)</f>
        <v/>
      </c>
      <c r="N323" s="219"/>
      <c r="O323" s="219" t="str">
        <f>VLOOKUP(AA321,'個票データ(男子)'!$A:$J,3,0)</f>
        <v/>
      </c>
      <c r="P323" s="219"/>
      <c r="Q323" s="219"/>
      <c r="R323" s="219" t="str">
        <f>VLOOKUP(AA321,'個票データ(男子)'!$A:$J,4,0)</f>
        <v/>
      </c>
      <c r="S323" s="219"/>
      <c r="T323" s="219">
        <f>'一覧表(男子)'!$C$6</f>
        <v>0</v>
      </c>
      <c r="U323" s="219"/>
      <c r="V323" s="219"/>
      <c r="W323" s="7"/>
    </row>
    <row r="324" spans="1:27" ht="4" customHeight="1">
      <c r="A324" s="10"/>
      <c r="B324" s="10"/>
      <c r="C324" s="10"/>
      <c r="D324" s="10"/>
      <c r="E324" s="10"/>
      <c r="F324" s="10"/>
      <c r="G324" s="10"/>
      <c r="H324" s="10"/>
      <c r="I324" s="10"/>
      <c r="J324" s="10"/>
      <c r="K324" s="11"/>
      <c r="L324" s="10"/>
      <c r="M324" s="10"/>
      <c r="N324" s="10"/>
      <c r="O324" s="10"/>
      <c r="P324" s="10"/>
      <c r="Q324" s="10"/>
      <c r="R324" s="10"/>
      <c r="S324" s="10"/>
      <c r="T324" s="10"/>
      <c r="U324" s="10"/>
      <c r="V324" s="10"/>
      <c r="W324" s="11"/>
    </row>
    <row r="325" spans="1:27" ht="4" customHeight="1">
      <c r="K325" s="7"/>
      <c r="L325" s="8"/>
    </row>
    <row r="326" spans="1:27" ht="18" customHeight="1">
      <c r="A326" s="218" t="s">
        <v>13</v>
      </c>
      <c r="B326" s="218"/>
      <c r="C326" s="220">
        <f>VLOOKUP(Y326,'個票データ(男子)'!$A:$J,7,0)</f>
        <v>0</v>
      </c>
      <c r="D326" s="220"/>
      <c r="E326" s="220"/>
      <c r="F326" s="218" t="s">
        <v>19</v>
      </c>
      <c r="G326" s="218"/>
      <c r="H326" s="221">
        <f>VLOOKUP(Y326,'個票データ(男子)'!$A:$J,8,0)</f>
        <v>0</v>
      </c>
      <c r="I326" s="221"/>
      <c r="J326" s="221"/>
      <c r="K326" s="7"/>
      <c r="L326" s="8"/>
      <c r="M326" s="219" t="s">
        <v>13</v>
      </c>
      <c r="N326" s="219"/>
      <c r="O326" s="222">
        <f>VLOOKUP(AA326,'個票データ(男子)'!$A:$J,9,0)</f>
        <v>0</v>
      </c>
      <c r="P326" s="222"/>
      <c r="Q326" s="222"/>
      <c r="R326" s="219" t="s">
        <v>19</v>
      </c>
      <c r="S326" s="219"/>
      <c r="T326" s="223">
        <f>VLOOKUP(AA326,'個票データ(男子)'!$A:$J,10,0)</f>
        <v>0</v>
      </c>
      <c r="U326" s="223"/>
      <c r="V326" s="223"/>
      <c r="W326" s="7"/>
      <c r="Y326" s="9">
        <v>44</v>
      </c>
      <c r="AA326" s="9">
        <v>44</v>
      </c>
    </row>
    <row r="327" spans="1:27">
      <c r="A327" s="218" t="s">
        <v>20</v>
      </c>
      <c r="B327" s="218"/>
      <c r="C327" s="218" t="s">
        <v>1</v>
      </c>
      <c r="D327" s="218"/>
      <c r="E327" s="218"/>
      <c r="F327" s="218" t="s">
        <v>22</v>
      </c>
      <c r="G327" s="218"/>
      <c r="H327" s="218" t="s">
        <v>23</v>
      </c>
      <c r="I327" s="218"/>
      <c r="J327" s="218"/>
      <c r="K327" s="7"/>
      <c r="L327" s="8"/>
      <c r="M327" s="219" t="s">
        <v>20</v>
      </c>
      <c r="N327" s="219"/>
      <c r="O327" s="219" t="s">
        <v>1</v>
      </c>
      <c r="P327" s="219"/>
      <c r="Q327" s="219"/>
      <c r="R327" s="219" t="s">
        <v>22</v>
      </c>
      <c r="S327" s="219"/>
      <c r="T327" s="219" t="s">
        <v>23</v>
      </c>
      <c r="U327" s="219"/>
      <c r="V327" s="219"/>
      <c r="W327" s="7"/>
    </row>
    <row r="328" spans="1:27" ht="22" customHeight="1">
      <c r="A328" s="218" t="str">
        <f>VLOOKUP(Y326,'個票データ(男子)'!$A:$J,2,0)</f>
        <v/>
      </c>
      <c r="B328" s="218"/>
      <c r="C328" s="218" t="str">
        <f>VLOOKUP(Y326,'個票データ(男子)'!$A:$J,3,0)</f>
        <v/>
      </c>
      <c r="D328" s="218"/>
      <c r="E328" s="218"/>
      <c r="F328" s="218" t="str">
        <f>VLOOKUP(Y326,'個票データ(男子)'!$A:$J,4,0)</f>
        <v/>
      </c>
      <c r="G328" s="218"/>
      <c r="H328" s="218">
        <f>'一覧表(男子)'!$C$6</f>
        <v>0</v>
      </c>
      <c r="I328" s="218"/>
      <c r="J328" s="218"/>
      <c r="K328" s="7"/>
      <c r="L328" s="8"/>
      <c r="M328" s="219" t="str">
        <f>VLOOKUP(AA326,'個票データ(男子)'!$A:$J,2,0)</f>
        <v/>
      </c>
      <c r="N328" s="219"/>
      <c r="O328" s="219" t="str">
        <f>VLOOKUP(AA326,'個票データ(男子)'!$A:$J,3,0)</f>
        <v/>
      </c>
      <c r="P328" s="219"/>
      <c r="Q328" s="219"/>
      <c r="R328" s="219" t="str">
        <f>VLOOKUP(AA326,'個票データ(男子)'!$A:$J,4,0)</f>
        <v/>
      </c>
      <c r="S328" s="219"/>
      <c r="T328" s="219">
        <f>'一覧表(男子)'!$C$6</f>
        <v>0</v>
      </c>
      <c r="U328" s="219"/>
      <c r="V328" s="219"/>
      <c r="W328" s="7"/>
    </row>
    <row r="329" spans="1:27" ht="4" customHeight="1">
      <c r="A329" s="10"/>
      <c r="B329" s="10"/>
      <c r="C329" s="10"/>
      <c r="D329" s="10"/>
      <c r="E329" s="10"/>
      <c r="F329" s="10"/>
      <c r="G329" s="10"/>
      <c r="H329" s="10"/>
      <c r="I329" s="10"/>
      <c r="J329" s="10"/>
      <c r="K329" s="11"/>
      <c r="L329" s="10"/>
      <c r="M329" s="10"/>
      <c r="N329" s="10"/>
      <c r="O329" s="10"/>
      <c r="P329" s="10"/>
      <c r="Q329" s="10"/>
      <c r="R329" s="10"/>
      <c r="S329" s="10"/>
      <c r="T329" s="10"/>
      <c r="U329" s="10"/>
      <c r="V329" s="10"/>
      <c r="W329" s="11"/>
    </row>
    <row r="330" spans="1:27" ht="4" customHeight="1">
      <c r="K330" s="7"/>
      <c r="L330" s="8"/>
    </row>
    <row r="331" spans="1:27" ht="18" customHeight="1">
      <c r="A331" s="218" t="s">
        <v>13</v>
      </c>
      <c r="B331" s="218"/>
      <c r="C331" s="220">
        <f>VLOOKUP(Y331,'個票データ(男子)'!$A:$J,5,0)</f>
        <v>0</v>
      </c>
      <c r="D331" s="220"/>
      <c r="E331" s="220"/>
      <c r="F331" s="218" t="s">
        <v>19</v>
      </c>
      <c r="G331" s="218"/>
      <c r="H331" s="221">
        <f>VLOOKUP(Y331,'個票データ(男子)'!$A:$J,6,0)</f>
        <v>0</v>
      </c>
      <c r="I331" s="221"/>
      <c r="J331" s="221"/>
      <c r="K331" s="7"/>
      <c r="L331" s="8"/>
      <c r="M331" s="218" t="s">
        <v>13</v>
      </c>
      <c r="N331" s="218"/>
      <c r="O331" s="220">
        <f>VLOOKUP(AA331,'個票データ(男子)'!$A:$J,7,0)</f>
        <v>0</v>
      </c>
      <c r="P331" s="220"/>
      <c r="Q331" s="220"/>
      <c r="R331" s="218" t="s">
        <v>19</v>
      </c>
      <c r="S331" s="218"/>
      <c r="T331" s="221">
        <f>VLOOKUP(AA331,'個票データ(男子)'!$A:$J,8,0)</f>
        <v>0</v>
      </c>
      <c r="U331" s="221"/>
      <c r="V331" s="221"/>
      <c r="W331" s="7"/>
      <c r="Y331" s="9">
        <v>45</v>
      </c>
      <c r="AA331" s="9">
        <v>45</v>
      </c>
    </row>
    <row r="332" spans="1:27">
      <c r="A332" s="218" t="s">
        <v>20</v>
      </c>
      <c r="B332" s="218"/>
      <c r="C332" s="218" t="s">
        <v>1</v>
      </c>
      <c r="D332" s="218"/>
      <c r="E332" s="218"/>
      <c r="F332" s="218" t="s">
        <v>22</v>
      </c>
      <c r="G332" s="218"/>
      <c r="H332" s="218" t="s">
        <v>23</v>
      </c>
      <c r="I332" s="218"/>
      <c r="J332" s="218"/>
      <c r="K332" s="7"/>
      <c r="L332" s="8"/>
      <c r="M332" s="218" t="s">
        <v>20</v>
      </c>
      <c r="N332" s="218"/>
      <c r="O332" s="218" t="s">
        <v>1</v>
      </c>
      <c r="P332" s="218"/>
      <c r="Q332" s="218"/>
      <c r="R332" s="218" t="s">
        <v>22</v>
      </c>
      <c r="S332" s="218"/>
      <c r="T332" s="218" t="s">
        <v>23</v>
      </c>
      <c r="U332" s="218"/>
      <c r="V332" s="218"/>
      <c r="W332" s="7"/>
    </row>
    <row r="333" spans="1:27" ht="22" customHeight="1">
      <c r="A333" s="218" t="str">
        <f>VLOOKUP(Y331,'個票データ(男子)'!$A:$J,2,0)</f>
        <v/>
      </c>
      <c r="B333" s="218"/>
      <c r="C333" s="218" t="str">
        <f>VLOOKUP(Y331,'個票データ(男子)'!$A:$J,3,0)</f>
        <v/>
      </c>
      <c r="D333" s="218"/>
      <c r="E333" s="218"/>
      <c r="F333" s="218" t="str">
        <f>VLOOKUP(Y331,'個票データ(男子)'!$A:$J,4,0)</f>
        <v/>
      </c>
      <c r="G333" s="218"/>
      <c r="H333" s="218">
        <f>'一覧表(男子)'!$C$6</f>
        <v>0</v>
      </c>
      <c r="I333" s="218"/>
      <c r="J333" s="218"/>
      <c r="K333" s="7"/>
      <c r="L333" s="8"/>
      <c r="M333" s="218" t="str">
        <f>VLOOKUP(AA331,'個票データ(男子)'!$A:$J,2,0)</f>
        <v/>
      </c>
      <c r="N333" s="218"/>
      <c r="O333" s="218" t="str">
        <f>VLOOKUP(AA331,'個票データ(男子)'!$A:$J,3,0)</f>
        <v/>
      </c>
      <c r="P333" s="218"/>
      <c r="Q333" s="218"/>
      <c r="R333" s="218" t="str">
        <f>VLOOKUP(AA331,'個票データ(男子)'!$A:$J,4,0)</f>
        <v/>
      </c>
      <c r="S333" s="218"/>
      <c r="T333" s="218">
        <f>'一覧表(男子)'!$C$6</f>
        <v>0</v>
      </c>
      <c r="U333" s="218"/>
      <c r="V333" s="218"/>
      <c r="W333" s="7"/>
    </row>
    <row r="334" spans="1:27" ht="4" customHeight="1">
      <c r="A334" s="10"/>
      <c r="B334" s="10"/>
      <c r="C334" s="10"/>
      <c r="D334" s="10"/>
      <c r="E334" s="10"/>
      <c r="F334" s="10"/>
      <c r="G334" s="10"/>
      <c r="H334" s="10"/>
      <c r="I334" s="10"/>
      <c r="J334" s="10"/>
      <c r="K334" s="11"/>
      <c r="L334" s="10"/>
      <c r="M334" s="10"/>
      <c r="N334" s="10"/>
      <c r="O334" s="10"/>
      <c r="P334" s="10"/>
      <c r="Q334" s="10"/>
      <c r="R334" s="10"/>
      <c r="S334" s="10"/>
      <c r="T334" s="10"/>
      <c r="U334" s="10"/>
      <c r="V334" s="10"/>
      <c r="W334" s="11"/>
    </row>
    <row r="335" spans="1:27" ht="4" customHeight="1">
      <c r="K335" s="7"/>
      <c r="L335" s="8"/>
    </row>
    <row r="336" spans="1:27" ht="18" customHeight="1">
      <c r="A336" s="218" t="s">
        <v>13</v>
      </c>
      <c r="B336" s="218"/>
      <c r="C336" s="220">
        <f>VLOOKUP(Y336,'個票データ(男子)'!$A:$J,9,0)</f>
        <v>0</v>
      </c>
      <c r="D336" s="220"/>
      <c r="E336" s="220"/>
      <c r="F336" s="218" t="s">
        <v>19</v>
      </c>
      <c r="G336" s="218"/>
      <c r="H336" s="221">
        <f>VLOOKUP(Y336,'個票データ(男子)'!$A:$J,10,0)</f>
        <v>0</v>
      </c>
      <c r="I336" s="221"/>
      <c r="J336" s="221"/>
      <c r="K336" s="7"/>
      <c r="L336" s="8"/>
      <c r="M336" s="219" t="s">
        <v>13</v>
      </c>
      <c r="N336" s="219"/>
      <c r="O336" s="222">
        <f>VLOOKUP(AA336,'個票データ(男子)'!$A:$J,5,0)</f>
        <v>0</v>
      </c>
      <c r="P336" s="222"/>
      <c r="Q336" s="222"/>
      <c r="R336" s="219" t="s">
        <v>19</v>
      </c>
      <c r="S336" s="219"/>
      <c r="T336" s="223">
        <f>VLOOKUP(AA336,'個票データ(男子)'!$A:$J,6,0)</f>
        <v>0</v>
      </c>
      <c r="U336" s="223"/>
      <c r="V336" s="223"/>
      <c r="W336" s="7"/>
      <c r="Y336" s="9">
        <v>45</v>
      </c>
      <c r="AA336" s="9">
        <v>46</v>
      </c>
    </row>
    <row r="337" spans="1:27">
      <c r="A337" s="218" t="s">
        <v>20</v>
      </c>
      <c r="B337" s="218"/>
      <c r="C337" s="218" t="s">
        <v>1</v>
      </c>
      <c r="D337" s="218"/>
      <c r="E337" s="218"/>
      <c r="F337" s="218" t="s">
        <v>22</v>
      </c>
      <c r="G337" s="218"/>
      <c r="H337" s="218" t="s">
        <v>23</v>
      </c>
      <c r="I337" s="218"/>
      <c r="J337" s="218"/>
      <c r="K337" s="7"/>
      <c r="L337" s="8"/>
      <c r="M337" s="219" t="s">
        <v>20</v>
      </c>
      <c r="N337" s="219"/>
      <c r="O337" s="219" t="s">
        <v>1</v>
      </c>
      <c r="P337" s="219"/>
      <c r="Q337" s="219"/>
      <c r="R337" s="219" t="s">
        <v>22</v>
      </c>
      <c r="S337" s="219"/>
      <c r="T337" s="219" t="s">
        <v>23</v>
      </c>
      <c r="U337" s="219"/>
      <c r="V337" s="219"/>
      <c r="W337" s="7"/>
    </row>
    <row r="338" spans="1:27" ht="22" customHeight="1">
      <c r="A338" s="218" t="str">
        <f>VLOOKUP(Y336,'個票データ(男子)'!$A:$J,2,0)</f>
        <v/>
      </c>
      <c r="B338" s="218"/>
      <c r="C338" s="218" t="str">
        <f>VLOOKUP(Y336,'個票データ(男子)'!$A:$J,3,0)</f>
        <v/>
      </c>
      <c r="D338" s="218"/>
      <c r="E338" s="218"/>
      <c r="F338" s="218" t="str">
        <f>VLOOKUP(Y336,'個票データ(男子)'!$A:$J,4,0)</f>
        <v/>
      </c>
      <c r="G338" s="218"/>
      <c r="H338" s="218">
        <f>'一覧表(男子)'!$C$6</f>
        <v>0</v>
      </c>
      <c r="I338" s="218"/>
      <c r="J338" s="218"/>
      <c r="K338" s="7"/>
      <c r="L338" s="8"/>
      <c r="M338" s="219" t="str">
        <f>VLOOKUP(AA336,'個票データ(男子)'!$A:$J,2,0)</f>
        <v/>
      </c>
      <c r="N338" s="219"/>
      <c r="O338" s="219" t="str">
        <f>VLOOKUP(AA336,'個票データ(男子)'!$A:$J,3,0)</f>
        <v/>
      </c>
      <c r="P338" s="219"/>
      <c r="Q338" s="219"/>
      <c r="R338" s="219" t="str">
        <f>VLOOKUP(AA336,'個票データ(男子)'!$A:$J,4,0)</f>
        <v/>
      </c>
      <c r="S338" s="219"/>
      <c r="T338" s="219">
        <f>'一覧表(男子)'!$C$6</f>
        <v>0</v>
      </c>
      <c r="U338" s="219"/>
      <c r="V338" s="219"/>
      <c r="W338" s="7"/>
    </row>
    <row r="339" spans="1:27" ht="4" customHeight="1">
      <c r="A339" s="10"/>
      <c r="B339" s="10"/>
      <c r="C339" s="10"/>
      <c r="D339" s="10"/>
      <c r="E339" s="10"/>
      <c r="F339" s="10"/>
      <c r="G339" s="10"/>
      <c r="H339" s="10"/>
      <c r="I339" s="10"/>
      <c r="J339" s="10"/>
      <c r="K339" s="11"/>
      <c r="L339" s="10"/>
      <c r="M339" s="10"/>
      <c r="N339" s="10"/>
      <c r="O339" s="10"/>
      <c r="P339" s="10"/>
      <c r="Q339" s="10"/>
      <c r="R339" s="10"/>
      <c r="S339" s="10"/>
      <c r="T339" s="10"/>
      <c r="U339" s="10"/>
      <c r="V339" s="10"/>
      <c r="W339" s="11"/>
    </row>
    <row r="340" spans="1:27" ht="4" customHeight="1">
      <c r="K340" s="7"/>
      <c r="L340" s="8"/>
    </row>
    <row r="341" spans="1:27" ht="18" customHeight="1">
      <c r="A341" s="218" t="s">
        <v>13</v>
      </c>
      <c r="B341" s="218"/>
      <c r="C341" s="220">
        <f>VLOOKUP(Y341,'個票データ(男子)'!$A:$J,7,0)</f>
        <v>0</v>
      </c>
      <c r="D341" s="220"/>
      <c r="E341" s="220"/>
      <c r="F341" s="218" t="s">
        <v>19</v>
      </c>
      <c r="G341" s="218"/>
      <c r="H341" s="221">
        <f>VLOOKUP(Y341,'個票データ(男子)'!$A:$J,8,0)</f>
        <v>0</v>
      </c>
      <c r="I341" s="221"/>
      <c r="J341" s="221"/>
      <c r="K341" s="7"/>
      <c r="L341" s="8"/>
      <c r="M341" s="219" t="s">
        <v>13</v>
      </c>
      <c r="N341" s="219"/>
      <c r="O341" s="222">
        <f>VLOOKUP(AA341,'個票データ(男子)'!$A:$J,9,0)</f>
        <v>0</v>
      </c>
      <c r="P341" s="222"/>
      <c r="Q341" s="222"/>
      <c r="R341" s="219" t="s">
        <v>19</v>
      </c>
      <c r="S341" s="219"/>
      <c r="T341" s="223">
        <f>VLOOKUP(AA341,'個票データ(男子)'!$A:$J,10,0)</f>
        <v>0</v>
      </c>
      <c r="U341" s="223"/>
      <c r="V341" s="223"/>
      <c r="W341" s="7"/>
      <c r="Y341" s="9">
        <v>46</v>
      </c>
      <c r="AA341" s="9">
        <v>46</v>
      </c>
    </row>
    <row r="342" spans="1:27">
      <c r="A342" s="218" t="s">
        <v>20</v>
      </c>
      <c r="B342" s="218"/>
      <c r="C342" s="218" t="s">
        <v>1</v>
      </c>
      <c r="D342" s="218"/>
      <c r="E342" s="218"/>
      <c r="F342" s="218" t="s">
        <v>22</v>
      </c>
      <c r="G342" s="218"/>
      <c r="H342" s="218" t="s">
        <v>23</v>
      </c>
      <c r="I342" s="218"/>
      <c r="J342" s="218"/>
      <c r="K342" s="7"/>
      <c r="L342" s="8"/>
      <c r="M342" s="219" t="s">
        <v>20</v>
      </c>
      <c r="N342" s="219"/>
      <c r="O342" s="219" t="s">
        <v>1</v>
      </c>
      <c r="P342" s="219"/>
      <c r="Q342" s="219"/>
      <c r="R342" s="219" t="s">
        <v>22</v>
      </c>
      <c r="S342" s="219"/>
      <c r="T342" s="219" t="s">
        <v>23</v>
      </c>
      <c r="U342" s="219"/>
      <c r="V342" s="219"/>
      <c r="W342" s="7"/>
    </row>
    <row r="343" spans="1:27" ht="22" customHeight="1">
      <c r="A343" s="218" t="str">
        <f>VLOOKUP(Y341,'個票データ(男子)'!$A:$J,2,0)</f>
        <v/>
      </c>
      <c r="B343" s="218"/>
      <c r="C343" s="218" t="str">
        <f>VLOOKUP(Y341,'個票データ(男子)'!$A:$J,3,0)</f>
        <v/>
      </c>
      <c r="D343" s="218"/>
      <c r="E343" s="218"/>
      <c r="F343" s="218" t="str">
        <f>VLOOKUP(Y341,'個票データ(男子)'!$A:$J,4,0)</f>
        <v/>
      </c>
      <c r="G343" s="218"/>
      <c r="H343" s="218">
        <f>'一覧表(男子)'!$C$6</f>
        <v>0</v>
      </c>
      <c r="I343" s="218"/>
      <c r="J343" s="218"/>
      <c r="K343" s="7"/>
      <c r="L343" s="8"/>
      <c r="M343" s="219" t="str">
        <f>VLOOKUP(AA341,'個票データ(男子)'!$A:$J,2,0)</f>
        <v/>
      </c>
      <c r="N343" s="219"/>
      <c r="O343" s="219" t="str">
        <f>VLOOKUP(AA341,'個票データ(男子)'!$A:$J,3,0)</f>
        <v/>
      </c>
      <c r="P343" s="219"/>
      <c r="Q343" s="219"/>
      <c r="R343" s="219" t="str">
        <f>VLOOKUP(AA341,'個票データ(男子)'!$A:$J,4,0)</f>
        <v/>
      </c>
      <c r="S343" s="219"/>
      <c r="T343" s="219">
        <f>'一覧表(男子)'!$C$6</f>
        <v>0</v>
      </c>
      <c r="U343" s="219"/>
      <c r="V343" s="219"/>
      <c r="W343" s="7"/>
    </row>
    <row r="344" spans="1:27" ht="4" customHeight="1">
      <c r="A344" s="10"/>
      <c r="B344" s="10"/>
      <c r="C344" s="10"/>
      <c r="D344" s="10"/>
      <c r="E344" s="10"/>
      <c r="F344" s="10"/>
      <c r="G344" s="10"/>
      <c r="H344" s="10"/>
      <c r="I344" s="10"/>
      <c r="J344" s="10"/>
      <c r="K344" s="11"/>
      <c r="L344" s="10"/>
      <c r="M344" s="10"/>
      <c r="N344" s="10"/>
      <c r="O344" s="10"/>
      <c r="P344" s="10"/>
      <c r="Q344" s="10"/>
      <c r="R344" s="10"/>
      <c r="S344" s="10"/>
      <c r="T344" s="10"/>
      <c r="U344" s="10"/>
      <c r="V344" s="10"/>
      <c r="W344" s="11"/>
    </row>
    <row r="345" spans="1:27" ht="4" customHeight="1">
      <c r="K345" s="7"/>
      <c r="L345" s="8"/>
    </row>
    <row r="346" spans="1:27" ht="18" customHeight="1">
      <c r="A346" s="218" t="s">
        <v>13</v>
      </c>
      <c r="B346" s="218"/>
      <c r="C346" s="220">
        <f>VLOOKUP(Y346,'個票データ(男子)'!$A:$J,5,0)</f>
        <v>0</v>
      </c>
      <c r="D346" s="220"/>
      <c r="E346" s="220"/>
      <c r="F346" s="218" t="s">
        <v>19</v>
      </c>
      <c r="G346" s="218"/>
      <c r="H346" s="221">
        <f>VLOOKUP(Y346,'個票データ(男子)'!$A:$J,6,0)</f>
        <v>0</v>
      </c>
      <c r="I346" s="221"/>
      <c r="J346" s="221"/>
      <c r="K346" s="7"/>
      <c r="L346" s="8"/>
      <c r="M346" s="218" t="s">
        <v>13</v>
      </c>
      <c r="N346" s="218"/>
      <c r="O346" s="220">
        <f>VLOOKUP(AA346,'個票データ(男子)'!$A:$J,7,0)</f>
        <v>0</v>
      </c>
      <c r="P346" s="220"/>
      <c r="Q346" s="220"/>
      <c r="R346" s="218" t="s">
        <v>19</v>
      </c>
      <c r="S346" s="218"/>
      <c r="T346" s="221">
        <f>VLOOKUP(AA346,'個票データ(男子)'!$A:$J,8,0)</f>
        <v>0</v>
      </c>
      <c r="U346" s="221"/>
      <c r="V346" s="221"/>
      <c r="W346" s="7"/>
      <c r="Y346" s="9">
        <v>47</v>
      </c>
      <c r="AA346" s="9">
        <v>47</v>
      </c>
    </row>
    <row r="347" spans="1:27">
      <c r="A347" s="218" t="s">
        <v>20</v>
      </c>
      <c r="B347" s="218"/>
      <c r="C347" s="218" t="s">
        <v>1</v>
      </c>
      <c r="D347" s="218"/>
      <c r="E347" s="218"/>
      <c r="F347" s="218" t="s">
        <v>22</v>
      </c>
      <c r="G347" s="218"/>
      <c r="H347" s="218" t="s">
        <v>23</v>
      </c>
      <c r="I347" s="218"/>
      <c r="J347" s="218"/>
      <c r="K347" s="7"/>
      <c r="L347" s="8"/>
      <c r="M347" s="218" t="s">
        <v>20</v>
      </c>
      <c r="N347" s="218"/>
      <c r="O347" s="218" t="s">
        <v>1</v>
      </c>
      <c r="P347" s="218"/>
      <c r="Q347" s="218"/>
      <c r="R347" s="218" t="s">
        <v>22</v>
      </c>
      <c r="S347" s="218"/>
      <c r="T347" s="218" t="s">
        <v>23</v>
      </c>
      <c r="U347" s="218"/>
      <c r="V347" s="218"/>
      <c r="W347" s="7"/>
    </row>
    <row r="348" spans="1:27" ht="22" customHeight="1">
      <c r="A348" s="218" t="str">
        <f>VLOOKUP(Y346,'個票データ(男子)'!$A:$J,2,0)</f>
        <v/>
      </c>
      <c r="B348" s="218"/>
      <c r="C348" s="218" t="str">
        <f>VLOOKUP(Y346,'個票データ(男子)'!$A:$J,3,0)</f>
        <v/>
      </c>
      <c r="D348" s="218"/>
      <c r="E348" s="218"/>
      <c r="F348" s="218" t="str">
        <f>VLOOKUP(Y346,'個票データ(男子)'!$A:$J,4,0)</f>
        <v/>
      </c>
      <c r="G348" s="218"/>
      <c r="H348" s="218">
        <f>'一覧表(男子)'!$C$6</f>
        <v>0</v>
      </c>
      <c r="I348" s="218"/>
      <c r="J348" s="218"/>
      <c r="K348" s="7"/>
      <c r="L348" s="8"/>
      <c r="M348" s="218" t="str">
        <f>VLOOKUP(AA346,'個票データ(男子)'!$A:$J,2,0)</f>
        <v/>
      </c>
      <c r="N348" s="218"/>
      <c r="O348" s="218" t="str">
        <f>VLOOKUP(AA346,'個票データ(男子)'!$A:$J,3,0)</f>
        <v/>
      </c>
      <c r="P348" s="218"/>
      <c r="Q348" s="218"/>
      <c r="R348" s="218" t="str">
        <f>VLOOKUP(AA346,'個票データ(男子)'!$A:$J,4,0)</f>
        <v/>
      </c>
      <c r="S348" s="218"/>
      <c r="T348" s="218">
        <f>'一覧表(男子)'!$C$6</f>
        <v>0</v>
      </c>
      <c r="U348" s="218"/>
      <c r="V348" s="218"/>
      <c r="W348" s="7"/>
    </row>
    <row r="349" spans="1:27" ht="4" customHeight="1">
      <c r="A349" s="10"/>
      <c r="B349" s="10"/>
      <c r="C349" s="10"/>
      <c r="D349" s="10"/>
      <c r="E349" s="10"/>
      <c r="F349" s="10"/>
      <c r="G349" s="10"/>
      <c r="H349" s="10"/>
      <c r="I349" s="10"/>
      <c r="J349" s="10"/>
      <c r="K349" s="11"/>
      <c r="L349" s="10"/>
      <c r="M349" s="10"/>
      <c r="N349" s="10"/>
      <c r="O349" s="10"/>
      <c r="P349" s="10"/>
      <c r="Q349" s="10"/>
      <c r="R349" s="10"/>
      <c r="S349" s="10"/>
      <c r="T349" s="10"/>
      <c r="U349" s="10"/>
      <c r="V349" s="10"/>
      <c r="W349" s="11"/>
    </row>
    <row r="350" spans="1:27" ht="4" customHeight="1">
      <c r="K350" s="7"/>
      <c r="L350" s="8"/>
    </row>
    <row r="351" spans="1:27" ht="18" customHeight="1">
      <c r="A351" s="218" t="s">
        <v>13</v>
      </c>
      <c r="B351" s="218"/>
      <c r="C351" s="220">
        <f>VLOOKUP(Y351,'個票データ(男子)'!$A:$J,9,0)</f>
        <v>0</v>
      </c>
      <c r="D351" s="220"/>
      <c r="E351" s="220"/>
      <c r="F351" s="218" t="s">
        <v>19</v>
      </c>
      <c r="G351" s="218"/>
      <c r="H351" s="221">
        <f>VLOOKUP(Y351,'個票データ(男子)'!$A:$J,10,0)</f>
        <v>0</v>
      </c>
      <c r="I351" s="221"/>
      <c r="J351" s="221"/>
      <c r="K351" s="7"/>
      <c r="L351" s="8"/>
      <c r="M351" s="219" t="s">
        <v>13</v>
      </c>
      <c r="N351" s="219"/>
      <c r="O351" s="222">
        <f>VLOOKUP(AA351,'個票データ(男子)'!$A:$J,5,0)</f>
        <v>0</v>
      </c>
      <c r="P351" s="222"/>
      <c r="Q351" s="222"/>
      <c r="R351" s="219" t="s">
        <v>19</v>
      </c>
      <c r="S351" s="219"/>
      <c r="T351" s="223">
        <f>VLOOKUP(AA351,'個票データ(男子)'!$A:$J,6,0)</f>
        <v>0</v>
      </c>
      <c r="U351" s="223"/>
      <c r="V351" s="223"/>
      <c r="W351" s="7"/>
      <c r="Y351" s="9">
        <v>47</v>
      </c>
      <c r="AA351" s="9">
        <v>48</v>
      </c>
    </row>
    <row r="352" spans="1:27">
      <c r="A352" s="218" t="s">
        <v>20</v>
      </c>
      <c r="B352" s="218"/>
      <c r="C352" s="218" t="s">
        <v>1</v>
      </c>
      <c r="D352" s="218"/>
      <c r="E352" s="218"/>
      <c r="F352" s="218" t="s">
        <v>22</v>
      </c>
      <c r="G352" s="218"/>
      <c r="H352" s="218" t="s">
        <v>23</v>
      </c>
      <c r="I352" s="218"/>
      <c r="J352" s="218"/>
      <c r="K352" s="7"/>
      <c r="L352" s="8"/>
      <c r="M352" s="219" t="s">
        <v>20</v>
      </c>
      <c r="N352" s="219"/>
      <c r="O352" s="219" t="s">
        <v>1</v>
      </c>
      <c r="P352" s="219"/>
      <c r="Q352" s="219"/>
      <c r="R352" s="219" t="s">
        <v>22</v>
      </c>
      <c r="S352" s="219"/>
      <c r="T352" s="219" t="s">
        <v>23</v>
      </c>
      <c r="U352" s="219"/>
      <c r="V352" s="219"/>
      <c r="W352" s="7"/>
    </row>
    <row r="353" spans="1:27" ht="22" customHeight="1">
      <c r="A353" s="218" t="str">
        <f>VLOOKUP(Y351,'個票データ(男子)'!$A:$J,2,0)</f>
        <v/>
      </c>
      <c r="B353" s="218"/>
      <c r="C353" s="218" t="str">
        <f>VLOOKUP(Y351,'個票データ(男子)'!$A:$J,3,0)</f>
        <v/>
      </c>
      <c r="D353" s="218"/>
      <c r="E353" s="218"/>
      <c r="F353" s="218" t="str">
        <f>VLOOKUP(Y351,'個票データ(男子)'!$A:$J,4,0)</f>
        <v/>
      </c>
      <c r="G353" s="218"/>
      <c r="H353" s="218">
        <f>'一覧表(男子)'!$C$6</f>
        <v>0</v>
      </c>
      <c r="I353" s="218"/>
      <c r="J353" s="218"/>
      <c r="K353" s="7"/>
      <c r="L353" s="8"/>
      <c r="M353" s="219" t="str">
        <f>VLOOKUP(AA351,'個票データ(男子)'!$A:$J,2,0)</f>
        <v/>
      </c>
      <c r="N353" s="219"/>
      <c r="O353" s="219" t="str">
        <f>VLOOKUP(AA351,'個票データ(男子)'!$A:$J,3,0)</f>
        <v/>
      </c>
      <c r="P353" s="219"/>
      <c r="Q353" s="219"/>
      <c r="R353" s="219" t="str">
        <f>VLOOKUP(AA351,'個票データ(男子)'!$A:$J,4,0)</f>
        <v/>
      </c>
      <c r="S353" s="219"/>
      <c r="T353" s="219">
        <f>'一覧表(男子)'!$C$6</f>
        <v>0</v>
      </c>
      <c r="U353" s="219"/>
      <c r="V353" s="219"/>
      <c r="W353" s="7"/>
    </row>
    <row r="354" spans="1:27" ht="4" customHeight="1">
      <c r="A354" s="10"/>
      <c r="B354" s="10"/>
      <c r="C354" s="10"/>
      <c r="D354" s="10"/>
      <c r="E354" s="10"/>
      <c r="F354" s="10"/>
      <c r="G354" s="10"/>
      <c r="H354" s="10"/>
      <c r="I354" s="10"/>
      <c r="J354" s="10"/>
      <c r="K354" s="11"/>
      <c r="L354" s="10"/>
      <c r="M354" s="10"/>
      <c r="N354" s="10"/>
      <c r="O354" s="10"/>
      <c r="P354" s="10"/>
      <c r="Q354" s="10"/>
      <c r="R354" s="10"/>
      <c r="S354" s="10"/>
      <c r="T354" s="10"/>
      <c r="U354" s="10"/>
      <c r="V354" s="10"/>
      <c r="W354" s="11"/>
    </row>
    <row r="355" spans="1:27" ht="4" customHeight="1">
      <c r="K355" s="7"/>
      <c r="L355" s="8"/>
    </row>
    <row r="356" spans="1:27" ht="18" customHeight="1">
      <c r="A356" s="218" t="s">
        <v>13</v>
      </c>
      <c r="B356" s="218"/>
      <c r="C356" s="220">
        <f>VLOOKUP(Y356,'個票データ(男子)'!$A:$J,7,0)</f>
        <v>0</v>
      </c>
      <c r="D356" s="220"/>
      <c r="E356" s="220"/>
      <c r="F356" s="218" t="s">
        <v>19</v>
      </c>
      <c r="G356" s="218"/>
      <c r="H356" s="221">
        <f>VLOOKUP(Y356,'個票データ(男子)'!$A:$J,8,0)</f>
        <v>0</v>
      </c>
      <c r="I356" s="221"/>
      <c r="J356" s="221"/>
      <c r="K356" s="7"/>
      <c r="L356" s="8"/>
      <c r="M356" s="219" t="s">
        <v>13</v>
      </c>
      <c r="N356" s="219"/>
      <c r="O356" s="222">
        <f>VLOOKUP(AA356,'個票データ(男子)'!$A:$J,9,0)</f>
        <v>0</v>
      </c>
      <c r="P356" s="222"/>
      <c r="Q356" s="222"/>
      <c r="R356" s="219" t="s">
        <v>19</v>
      </c>
      <c r="S356" s="219"/>
      <c r="T356" s="223">
        <f>VLOOKUP(AA356,'個票データ(男子)'!$A:$J,10,0)</f>
        <v>0</v>
      </c>
      <c r="U356" s="223"/>
      <c r="V356" s="223"/>
      <c r="W356" s="7"/>
      <c r="Y356" s="9">
        <v>48</v>
      </c>
      <c r="AA356" s="9">
        <v>48</v>
      </c>
    </row>
    <row r="357" spans="1:27">
      <c r="A357" s="218" t="s">
        <v>20</v>
      </c>
      <c r="B357" s="218"/>
      <c r="C357" s="218" t="s">
        <v>1</v>
      </c>
      <c r="D357" s="218"/>
      <c r="E357" s="218"/>
      <c r="F357" s="218" t="s">
        <v>22</v>
      </c>
      <c r="G357" s="218"/>
      <c r="H357" s="218" t="s">
        <v>23</v>
      </c>
      <c r="I357" s="218"/>
      <c r="J357" s="218"/>
      <c r="K357" s="7"/>
      <c r="L357" s="8"/>
      <c r="M357" s="219" t="s">
        <v>20</v>
      </c>
      <c r="N357" s="219"/>
      <c r="O357" s="219" t="s">
        <v>1</v>
      </c>
      <c r="P357" s="219"/>
      <c r="Q357" s="219"/>
      <c r="R357" s="219" t="s">
        <v>22</v>
      </c>
      <c r="S357" s="219"/>
      <c r="T357" s="219" t="s">
        <v>23</v>
      </c>
      <c r="U357" s="219"/>
      <c r="V357" s="219"/>
      <c r="W357" s="7"/>
    </row>
    <row r="358" spans="1:27" ht="22" customHeight="1">
      <c r="A358" s="218" t="str">
        <f>VLOOKUP(Y356,'個票データ(男子)'!$A:$J,2,0)</f>
        <v/>
      </c>
      <c r="B358" s="218"/>
      <c r="C358" s="218" t="str">
        <f>VLOOKUP(Y356,'個票データ(男子)'!$A:$J,3,0)</f>
        <v/>
      </c>
      <c r="D358" s="218"/>
      <c r="E358" s="218"/>
      <c r="F358" s="218" t="str">
        <f>VLOOKUP(Y356,'個票データ(男子)'!$A:$J,4,0)</f>
        <v/>
      </c>
      <c r="G358" s="218"/>
      <c r="H358" s="218">
        <f>'一覧表(男子)'!$C$6</f>
        <v>0</v>
      </c>
      <c r="I358" s="218"/>
      <c r="J358" s="218"/>
      <c r="K358" s="7"/>
      <c r="L358" s="8"/>
      <c r="M358" s="219" t="str">
        <f>VLOOKUP(AA356,'個票データ(男子)'!$A:$J,2,0)</f>
        <v/>
      </c>
      <c r="N358" s="219"/>
      <c r="O358" s="219" t="str">
        <f>VLOOKUP(AA356,'個票データ(男子)'!$A:$J,3,0)</f>
        <v/>
      </c>
      <c r="P358" s="219"/>
      <c r="Q358" s="219"/>
      <c r="R358" s="219" t="str">
        <f>VLOOKUP(AA356,'個票データ(男子)'!$A:$J,4,0)</f>
        <v/>
      </c>
      <c r="S358" s="219"/>
      <c r="T358" s="219">
        <f>'一覧表(男子)'!$C$6</f>
        <v>0</v>
      </c>
      <c r="U358" s="219"/>
      <c r="V358" s="219"/>
      <c r="W358" s="7"/>
    </row>
    <row r="359" spans="1:27" ht="4" customHeight="1">
      <c r="A359" s="10"/>
      <c r="B359" s="10"/>
      <c r="C359" s="10"/>
      <c r="D359" s="10"/>
      <c r="E359" s="10"/>
      <c r="F359" s="10"/>
      <c r="G359" s="10"/>
      <c r="H359" s="10"/>
      <c r="I359" s="10"/>
      <c r="J359" s="10"/>
      <c r="K359" s="11"/>
      <c r="L359" s="10"/>
      <c r="M359" s="10"/>
      <c r="N359" s="10"/>
      <c r="O359" s="10"/>
      <c r="P359" s="10"/>
      <c r="Q359" s="10"/>
      <c r="R359" s="10"/>
      <c r="S359" s="10"/>
      <c r="T359" s="10"/>
      <c r="U359" s="10"/>
      <c r="V359" s="10"/>
      <c r="W359" s="11"/>
    </row>
    <row r="360" spans="1:27" ht="4" customHeight="1">
      <c r="K360" s="7"/>
      <c r="L360" s="8"/>
    </row>
    <row r="361" spans="1:27" ht="18" customHeight="1">
      <c r="A361" s="218" t="s">
        <v>13</v>
      </c>
      <c r="B361" s="218"/>
      <c r="C361" s="220">
        <f>VLOOKUP(Y361,'個票データ(男子)'!$A:$J,5,0)</f>
        <v>0</v>
      </c>
      <c r="D361" s="220"/>
      <c r="E361" s="220"/>
      <c r="F361" s="218" t="s">
        <v>19</v>
      </c>
      <c r="G361" s="218"/>
      <c r="H361" s="221">
        <f>VLOOKUP(Y361,'個票データ(男子)'!$A:$J,6,0)</f>
        <v>0</v>
      </c>
      <c r="I361" s="221"/>
      <c r="J361" s="221"/>
      <c r="K361" s="7"/>
      <c r="L361" s="8"/>
      <c r="M361" s="218" t="s">
        <v>13</v>
      </c>
      <c r="N361" s="218"/>
      <c r="O361" s="220">
        <f>VLOOKUP(AA361,'個票データ(男子)'!$A:$J,7,0)</f>
        <v>0</v>
      </c>
      <c r="P361" s="220"/>
      <c r="Q361" s="220"/>
      <c r="R361" s="218" t="s">
        <v>19</v>
      </c>
      <c r="S361" s="218"/>
      <c r="T361" s="221">
        <f>VLOOKUP(AA361,'個票データ(男子)'!$A:$J,8,0)</f>
        <v>0</v>
      </c>
      <c r="U361" s="221"/>
      <c r="V361" s="221"/>
      <c r="W361" s="7"/>
      <c r="Y361" s="9">
        <v>49</v>
      </c>
      <c r="AA361" s="9">
        <v>49</v>
      </c>
    </row>
    <row r="362" spans="1:27">
      <c r="A362" s="218" t="s">
        <v>20</v>
      </c>
      <c r="B362" s="218"/>
      <c r="C362" s="218" t="s">
        <v>1</v>
      </c>
      <c r="D362" s="218"/>
      <c r="E362" s="218"/>
      <c r="F362" s="218" t="s">
        <v>22</v>
      </c>
      <c r="G362" s="218"/>
      <c r="H362" s="218" t="s">
        <v>23</v>
      </c>
      <c r="I362" s="218"/>
      <c r="J362" s="218"/>
      <c r="K362" s="7"/>
      <c r="L362" s="8"/>
      <c r="M362" s="218" t="s">
        <v>20</v>
      </c>
      <c r="N362" s="218"/>
      <c r="O362" s="218" t="s">
        <v>1</v>
      </c>
      <c r="P362" s="218"/>
      <c r="Q362" s="218"/>
      <c r="R362" s="218" t="s">
        <v>22</v>
      </c>
      <c r="S362" s="218"/>
      <c r="T362" s="218" t="s">
        <v>23</v>
      </c>
      <c r="U362" s="218"/>
      <c r="V362" s="218"/>
      <c r="W362" s="7"/>
    </row>
    <row r="363" spans="1:27" ht="22" customHeight="1">
      <c r="A363" s="218" t="str">
        <f>VLOOKUP(Y361,'個票データ(男子)'!$A:$J,2,0)</f>
        <v/>
      </c>
      <c r="B363" s="218"/>
      <c r="C363" s="218" t="str">
        <f>VLOOKUP(Y361,'個票データ(男子)'!$A:$J,3,0)</f>
        <v/>
      </c>
      <c r="D363" s="218"/>
      <c r="E363" s="218"/>
      <c r="F363" s="218" t="str">
        <f>VLOOKUP(Y361,'個票データ(男子)'!$A:$J,4,0)</f>
        <v/>
      </c>
      <c r="G363" s="218"/>
      <c r="H363" s="218">
        <f>'一覧表(男子)'!$C$6</f>
        <v>0</v>
      </c>
      <c r="I363" s="218"/>
      <c r="J363" s="218"/>
      <c r="K363" s="7"/>
      <c r="L363" s="8"/>
      <c r="M363" s="218" t="str">
        <f>VLOOKUP(AA361,'個票データ(男子)'!$A:$J,2,0)</f>
        <v/>
      </c>
      <c r="N363" s="218"/>
      <c r="O363" s="218" t="str">
        <f>VLOOKUP(AA361,'個票データ(男子)'!$A:$J,3,0)</f>
        <v/>
      </c>
      <c r="P363" s="218"/>
      <c r="Q363" s="218"/>
      <c r="R363" s="218" t="str">
        <f>VLOOKUP(AA361,'個票データ(男子)'!$A:$J,4,0)</f>
        <v/>
      </c>
      <c r="S363" s="218"/>
      <c r="T363" s="218">
        <f>'一覧表(男子)'!$C$6</f>
        <v>0</v>
      </c>
      <c r="U363" s="218"/>
      <c r="V363" s="218"/>
      <c r="W363" s="7"/>
    </row>
    <row r="364" spans="1:27" ht="4" customHeight="1">
      <c r="A364" s="10"/>
      <c r="B364" s="10"/>
      <c r="C364" s="10"/>
      <c r="D364" s="10"/>
      <c r="E364" s="10"/>
      <c r="F364" s="10"/>
      <c r="G364" s="10"/>
      <c r="H364" s="10"/>
      <c r="I364" s="10"/>
      <c r="J364" s="10"/>
      <c r="K364" s="11"/>
      <c r="L364" s="10"/>
      <c r="M364" s="10"/>
      <c r="N364" s="10"/>
      <c r="O364" s="10"/>
      <c r="P364" s="10"/>
      <c r="Q364" s="10"/>
      <c r="R364" s="10"/>
      <c r="S364" s="10"/>
      <c r="T364" s="10"/>
      <c r="U364" s="10"/>
      <c r="V364" s="10"/>
      <c r="W364" s="11"/>
    </row>
    <row r="365" spans="1:27" ht="4" customHeight="1">
      <c r="K365" s="7"/>
      <c r="L365" s="8"/>
    </row>
    <row r="366" spans="1:27" ht="18" customHeight="1">
      <c r="A366" s="218" t="s">
        <v>13</v>
      </c>
      <c r="B366" s="218"/>
      <c r="C366" s="220">
        <f>VLOOKUP(Y366,'個票データ(男子)'!$A:$J,9,0)</f>
        <v>0</v>
      </c>
      <c r="D366" s="220"/>
      <c r="E366" s="220"/>
      <c r="F366" s="218" t="s">
        <v>19</v>
      </c>
      <c r="G366" s="218"/>
      <c r="H366" s="221">
        <f>VLOOKUP(Y366,'個票データ(男子)'!$A:$J,10,0)</f>
        <v>0</v>
      </c>
      <c r="I366" s="221"/>
      <c r="J366" s="221"/>
      <c r="K366" s="7"/>
      <c r="L366" s="8"/>
      <c r="M366" s="219" t="s">
        <v>13</v>
      </c>
      <c r="N366" s="219"/>
      <c r="O366" s="222">
        <f>VLOOKUP(AA366,'個票データ(男子)'!$A:$J,5,0)</f>
        <v>0</v>
      </c>
      <c r="P366" s="222"/>
      <c r="Q366" s="222"/>
      <c r="R366" s="219" t="s">
        <v>19</v>
      </c>
      <c r="S366" s="219"/>
      <c r="T366" s="223">
        <f>VLOOKUP(AA366,'個票データ(男子)'!$A:$J,6,0)</f>
        <v>0</v>
      </c>
      <c r="U366" s="223"/>
      <c r="V366" s="223"/>
      <c r="W366" s="7"/>
      <c r="Y366" s="9">
        <v>49</v>
      </c>
      <c r="AA366" s="9">
        <v>50</v>
      </c>
    </row>
    <row r="367" spans="1:27">
      <c r="A367" s="218" t="s">
        <v>20</v>
      </c>
      <c r="B367" s="218"/>
      <c r="C367" s="218" t="s">
        <v>1</v>
      </c>
      <c r="D367" s="218"/>
      <c r="E367" s="218"/>
      <c r="F367" s="218" t="s">
        <v>22</v>
      </c>
      <c r="G367" s="218"/>
      <c r="H367" s="218" t="s">
        <v>23</v>
      </c>
      <c r="I367" s="218"/>
      <c r="J367" s="218"/>
      <c r="K367" s="7"/>
      <c r="L367" s="8"/>
      <c r="M367" s="219" t="s">
        <v>20</v>
      </c>
      <c r="N367" s="219"/>
      <c r="O367" s="219" t="s">
        <v>1</v>
      </c>
      <c r="P367" s="219"/>
      <c r="Q367" s="219"/>
      <c r="R367" s="219" t="s">
        <v>22</v>
      </c>
      <c r="S367" s="219"/>
      <c r="T367" s="219" t="s">
        <v>23</v>
      </c>
      <c r="U367" s="219"/>
      <c r="V367" s="219"/>
      <c r="W367" s="7"/>
    </row>
    <row r="368" spans="1:27" ht="22" customHeight="1">
      <c r="A368" s="218" t="str">
        <f>VLOOKUP(Y366,'個票データ(男子)'!$A:$J,2,0)</f>
        <v/>
      </c>
      <c r="B368" s="218"/>
      <c r="C368" s="218" t="str">
        <f>VLOOKUP(Y366,'個票データ(男子)'!$A:$J,3,0)</f>
        <v/>
      </c>
      <c r="D368" s="218"/>
      <c r="E368" s="218"/>
      <c r="F368" s="218" t="str">
        <f>VLOOKUP(Y366,'個票データ(男子)'!$A:$J,4,0)</f>
        <v/>
      </c>
      <c r="G368" s="218"/>
      <c r="H368" s="218">
        <f>'一覧表(男子)'!$C$6</f>
        <v>0</v>
      </c>
      <c r="I368" s="218"/>
      <c r="J368" s="218"/>
      <c r="K368" s="7"/>
      <c r="L368" s="8"/>
      <c r="M368" s="219" t="str">
        <f>VLOOKUP(AA366,'個票データ(男子)'!$A:$J,2,0)</f>
        <v/>
      </c>
      <c r="N368" s="219"/>
      <c r="O368" s="219" t="str">
        <f>VLOOKUP(AA366,'個票データ(男子)'!$A:$J,3,0)</f>
        <v/>
      </c>
      <c r="P368" s="219"/>
      <c r="Q368" s="219"/>
      <c r="R368" s="219" t="str">
        <f>VLOOKUP(AA366,'個票データ(男子)'!$A:$J,4,0)</f>
        <v/>
      </c>
      <c r="S368" s="219"/>
      <c r="T368" s="219">
        <f>'一覧表(男子)'!$C$6</f>
        <v>0</v>
      </c>
      <c r="U368" s="219"/>
      <c r="V368" s="219"/>
      <c r="W368" s="7"/>
    </row>
    <row r="369" spans="1:27" ht="4" customHeight="1">
      <c r="A369" s="10"/>
      <c r="B369" s="10"/>
      <c r="C369" s="10"/>
      <c r="D369" s="10"/>
      <c r="E369" s="10"/>
      <c r="F369" s="10"/>
      <c r="G369" s="10"/>
      <c r="H369" s="10"/>
      <c r="I369" s="10"/>
      <c r="J369" s="10"/>
      <c r="K369" s="11"/>
      <c r="L369" s="10"/>
      <c r="M369" s="10"/>
      <c r="N369" s="10"/>
      <c r="O369" s="10"/>
      <c r="P369" s="10"/>
      <c r="Q369" s="10"/>
      <c r="R369" s="10"/>
      <c r="S369" s="10"/>
      <c r="T369" s="10"/>
      <c r="U369" s="10"/>
      <c r="V369" s="10"/>
      <c r="W369" s="11"/>
    </row>
    <row r="370" spans="1:27" ht="4" customHeight="1">
      <c r="K370" s="7"/>
      <c r="L370" s="8"/>
    </row>
    <row r="371" spans="1:27" ht="18" customHeight="1">
      <c r="A371" s="218" t="s">
        <v>13</v>
      </c>
      <c r="B371" s="218"/>
      <c r="C371" s="220">
        <f>VLOOKUP(Y371,'個票データ(男子)'!$A:$J,7,0)</f>
        <v>0</v>
      </c>
      <c r="D371" s="220"/>
      <c r="E371" s="220"/>
      <c r="F371" s="218" t="s">
        <v>19</v>
      </c>
      <c r="G371" s="218"/>
      <c r="H371" s="221">
        <f>VLOOKUP(Y371,'個票データ(男子)'!$A:$J,8,0)</f>
        <v>0</v>
      </c>
      <c r="I371" s="221"/>
      <c r="J371" s="221"/>
      <c r="K371" s="7"/>
      <c r="L371" s="8"/>
      <c r="M371" s="219" t="s">
        <v>13</v>
      </c>
      <c r="N371" s="219"/>
      <c r="O371" s="222">
        <f>VLOOKUP(AA371,'個票データ(男子)'!$A:$J,9,0)</f>
        <v>0</v>
      </c>
      <c r="P371" s="222"/>
      <c r="Q371" s="222"/>
      <c r="R371" s="219" t="s">
        <v>19</v>
      </c>
      <c r="S371" s="219"/>
      <c r="T371" s="223">
        <f>VLOOKUP(AA371,'個票データ(男子)'!$A:$J,10,0)</f>
        <v>0</v>
      </c>
      <c r="U371" s="223"/>
      <c r="V371" s="223"/>
      <c r="W371" s="7"/>
      <c r="Y371" s="9">
        <v>50</v>
      </c>
      <c r="AA371" s="9">
        <v>50</v>
      </c>
    </row>
    <row r="372" spans="1:27">
      <c r="A372" s="218" t="s">
        <v>20</v>
      </c>
      <c r="B372" s="218"/>
      <c r="C372" s="218" t="s">
        <v>1</v>
      </c>
      <c r="D372" s="218"/>
      <c r="E372" s="218"/>
      <c r="F372" s="218" t="s">
        <v>22</v>
      </c>
      <c r="G372" s="218"/>
      <c r="H372" s="218" t="s">
        <v>23</v>
      </c>
      <c r="I372" s="218"/>
      <c r="J372" s="218"/>
      <c r="K372" s="7"/>
      <c r="L372" s="8"/>
      <c r="M372" s="219" t="s">
        <v>20</v>
      </c>
      <c r="N372" s="219"/>
      <c r="O372" s="219" t="s">
        <v>1</v>
      </c>
      <c r="P372" s="219"/>
      <c r="Q372" s="219"/>
      <c r="R372" s="219" t="s">
        <v>22</v>
      </c>
      <c r="S372" s="219"/>
      <c r="T372" s="219" t="s">
        <v>23</v>
      </c>
      <c r="U372" s="219"/>
      <c r="V372" s="219"/>
      <c r="W372" s="7"/>
    </row>
    <row r="373" spans="1:27" ht="22" customHeight="1">
      <c r="A373" s="218" t="str">
        <f>VLOOKUP(Y371,'個票データ(男子)'!$A:$J,2,0)</f>
        <v/>
      </c>
      <c r="B373" s="218"/>
      <c r="C373" s="218" t="str">
        <f>VLOOKUP(Y371,'個票データ(男子)'!$A:$J,3,0)</f>
        <v/>
      </c>
      <c r="D373" s="218"/>
      <c r="E373" s="218"/>
      <c r="F373" s="218" t="str">
        <f>VLOOKUP(Y371,'個票データ(男子)'!$A:$J,4,0)</f>
        <v/>
      </c>
      <c r="G373" s="218"/>
      <c r="H373" s="218">
        <f>'一覧表(男子)'!$C$6</f>
        <v>0</v>
      </c>
      <c r="I373" s="218"/>
      <c r="J373" s="218"/>
      <c r="K373" s="7"/>
      <c r="L373" s="8"/>
      <c r="M373" s="219" t="str">
        <f>VLOOKUP(AA371,'個票データ(男子)'!$A:$J,2,0)</f>
        <v/>
      </c>
      <c r="N373" s="219"/>
      <c r="O373" s="219" t="str">
        <f>VLOOKUP(AA371,'個票データ(男子)'!$A:$J,3,0)</f>
        <v/>
      </c>
      <c r="P373" s="219"/>
      <c r="Q373" s="219"/>
      <c r="R373" s="219" t="str">
        <f>VLOOKUP(AA371,'個票データ(男子)'!$A:$J,4,0)</f>
        <v/>
      </c>
      <c r="S373" s="219"/>
      <c r="T373" s="219">
        <f>'一覧表(男子)'!$C$6</f>
        <v>0</v>
      </c>
      <c r="U373" s="219"/>
      <c r="V373" s="219"/>
      <c r="W373" s="7"/>
    </row>
    <row r="374" spans="1:27" ht="4" customHeight="1">
      <c r="A374" s="10"/>
      <c r="B374" s="10"/>
      <c r="C374" s="10"/>
      <c r="D374" s="10"/>
      <c r="E374" s="10"/>
      <c r="F374" s="10"/>
      <c r="G374" s="10"/>
      <c r="H374" s="10"/>
      <c r="I374" s="10"/>
      <c r="J374" s="10"/>
      <c r="K374" s="11"/>
      <c r="L374" s="10"/>
      <c r="M374" s="10"/>
      <c r="N374" s="10"/>
      <c r="O374" s="10"/>
      <c r="P374" s="10"/>
      <c r="Q374" s="10"/>
      <c r="R374" s="10"/>
      <c r="S374" s="10"/>
      <c r="T374" s="10"/>
      <c r="U374" s="10"/>
      <c r="V374" s="10"/>
      <c r="W374" s="11"/>
    </row>
    <row r="375" spans="1:27" ht="4" customHeight="1">
      <c r="K375" s="7"/>
      <c r="L375" s="8"/>
    </row>
    <row r="376" spans="1:27" ht="18" customHeight="1">
      <c r="A376" s="218" t="s">
        <v>13</v>
      </c>
      <c r="B376" s="218"/>
      <c r="C376" s="220">
        <f>VLOOKUP(Y376,'個票データ(男子)'!$A:$J,5,0)</f>
        <v>0</v>
      </c>
      <c r="D376" s="220"/>
      <c r="E376" s="220"/>
      <c r="F376" s="218" t="s">
        <v>19</v>
      </c>
      <c r="G376" s="218"/>
      <c r="H376" s="221">
        <f>VLOOKUP(Y376,'個票データ(男子)'!$A:$J,6,0)</f>
        <v>0</v>
      </c>
      <c r="I376" s="221"/>
      <c r="J376" s="221"/>
      <c r="K376" s="7"/>
      <c r="L376" s="8"/>
      <c r="M376" s="218" t="s">
        <v>13</v>
      </c>
      <c r="N376" s="218"/>
      <c r="O376" s="220">
        <f>VLOOKUP(AA376,'個票データ(男子)'!$A:$J,7,0)</f>
        <v>0</v>
      </c>
      <c r="P376" s="220"/>
      <c r="Q376" s="220"/>
      <c r="R376" s="218" t="s">
        <v>19</v>
      </c>
      <c r="S376" s="218"/>
      <c r="T376" s="221">
        <f>VLOOKUP(AA376,'個票データ(男子)'!$A:$J,8,0)</f>
        <v>0</v>
      </c>
      <c r="U376" s="221"/>
      <c r="V376" s="221"/>
      <c r="W376" s="7"/>
      <c r="Y376" s="9">
        <v>51</v>
      </c>
      <c r="AA376" s="9">
        <v>51</v>
      </c>
    </row>
    <row r="377" spans="1:27">
      <c r="A377" s="218" t="s">
        <v>20</v>
      </c>
      <c r="B377" s="218"/>
      <c r="C377" s="218" t="s">
        <v>1</v>
      </c>
      <c r="D377" s="218"/>
      <c r="E377" s="218"/>
      <c r="F377" s="218" t="s">
        <v>22</v>
      </c>
      <c r="G377" s="218"/>
      <c r="H377" s="218" t="s">
        <v>23</v>
      </c>
      <c r="I377" s="218"/>
      <c r="J377" s="218"/>
      <c r="K377" s="7"/>
      <c r="L377" s="8"/>
      <c r="M377" s="218" t="s">
        <v>20</v>
      </c>
      <c r="N377" s="218"/>
      <c r="O377" s="218" t="s">
        <v>1</v>
      </c>
      <c r="P377" s="218"/>
      <c r="Q377" s="218"/>
      <c r="R377" s="218" t="s">
        <v>22</v>
      </c>
      <c r="S377" s="218"/>
      <c r="T377" s="218" t="s">
        <v>23</v>
      </c>
      <c r="U377" s="218"/>
      <c r="V377" s="218"/>
      <c r="W377" s="7"/>
    </row>
    <row r="378" spans="1:27" ht="22" customHeight="1">
      <c r="A378" s="218" t="str">
        <f>VLOOKUP(Y376,'個票データ(男子)'!$A:$J,2,0)</f>
        <v/>
      </c>
      <c r="B378" s="218"/>
      <c r="C378" s="218" t="str">
        <f>VLOOKUP(Y376,'個票データ(男子)'!$A:$J,3,0)</f>
        <v/>
      </c>
      <c r="D378" s="218"/>
      <c r="E378" s="218"/>
      <c r="F378" s="218" t="str">
        <f>VLOOKUP(Y376,'個票データ(男子)'!$A:$J,4,0)</f>
        <v/>
      </c>
      <c r="G378" s="218"/>
      <c r="H378" s="218">
        <f>'一覧表(男子)'!$C$6</f>
        <v>0</v>
      </c>
      <c r="I378" s="218"/>
      <c r="J378" s="218"/>
      <c r="K378" s="7"/>
      <c r="L378" s="8"/>
      <c r="M378" s="218" t="str">
        <f>VLOOKUP(AA376,'個票データ(男子)'!$A:$J,2,0)</f>
        <v/>
      </c>
      <c r="N378" s="218"/>
      <c r="O378" s="218" t="str">
        <f>VLOOKUP(AA376,'個票データ(男子)'!$A:$J,3,0)</f>
        <v/>
      </c>
      <c r="P378" s="218"/>
      <c r="Q378" s="218"/>
      <c r="R378" s="218" t="str">
        <f>VLOOKUP(AA376,'個票データ(男子)'!$A:$J,4,0)</f>
        <v/>
      </c>
      <c r="S378" s="218"/>
      <c r="T378" s="218">
        <f>'一覧表(男子)'!$C$6</f>
        <v>0</v>
      </c>
      <c r="U378" s="218"/>
      <c r="V378" s="218"/>
      <c r="W378" s="7"/>
    </row>
    <row r="379" spans="1:27" ht="4" customHeight="1">
      <c r="A379" s="10"/>
      <c r="B379" s="10"/>
      <c r="C379" s="10"/>
      <c r="D379" s="10"/>
      <c r="E379" s="10"/>
      <c r="F379" s="10"/>
      <c r="G379" s="10"/>
      <c r="H379" s="10"/>
      <c r="I379" s="10"/>
      <c r="J379" s="10"/>
      <c r="K379" s="11"/>
      <c r="L379" s="10"/>
      <c r="M379" s="10"/>
      <c r="N379" s="10"/>
      <c r="O379" s="10"/>
      <c r="P379" s="10"/>
      <c r="Q379" s="10"/>
      <c r="R379" s="10"/>
      <c r="S379" s="10"/>
      <c r="T379" s="10"/>
      <c r="U379" s="10"/>
      <c r="V379" s="10"/>
      <c r="W379" s="11"/>
    </row>
    <row r="380" spans="1:27" ht="4" customHeight="1">
      <c r="K380" s="7"/>
      <c r="L380" s="8"/>
    </row>
    <row r="381" spans="1:27" ht="18" customHeight="1">
      <c r="A381" s="218" t="s">
        <v>13</v>
      </c>
      <c r="B381" s="218"/>
      <c r="C381" s="220">
        <f>VLOOKUP(Y381,'個票データ(男子)'!$A:$J,9,0)</f>
        <v>0</v>
      </c>
      <c r="D381" s="220"/>
      <c r="E381" s="220"/>
      <c r="F381" s="218" t="s">
        <v>19</v>
      </c>
      <c r="G381" s="218"/>
      <c r="H381" s="221">
        <f>VLOOKUP(Y381,'個票データ(男子)'!$A:$J,10,0)</f>
        <v>0</v>
      </c>
      <c r="I381" s="221"/>
      <c r="J381" s="221"/>
      <c r="K381" s="7"/>
      <c r="L381" s="8"/>
      <c r="M381" s="219" t="s">
        <v>13</v>
      </c>
      <c r="N381" s="219"/>
      <c r="O381" s="222">
        <f>VLOOKUP(AA381,'個票データ(男子)'!$A:$J,5,0)</f>
        <v>0</v>
      </c>
      <c r="P381" s="222"/>
      <c r="Q381" s="222"/>
      <c r="R381" s="219" t="s">
        <v>19</v>
      </c>
      <c r="S381" s="219"/>
      <c r="T381" s="223">
        <f>VLOOKUP(AA381,'個票データ(男子)'!$A:$J,6,0)</f>
        <v>0</v>
      </c>
      <c r="U381" s="223"/>
      <c r="V381" s="223"/>
      <c r="W381" s="7"/>
      <c r="Y381" s="9">
        <v>51</v>
      </c>
      <c r="AA381" s="9">
        <v>52</v>
      </c>
    </row>
    <row r="382" spans="1:27">
      <c r="A382" s="218" t="s">
        <v>20</v>
      </c>
      <c r="B382" s="218"/>
      <c r="C382" s="218" t="s">
        <v>1</v>
      </c>
      <c r="D382" s="218"/>
      <c r="E382" s="218"/>
      <c r="F382" s="218" t="s">
        <v>22</v>
      </c>
      <c r="G382" s="218"/>
      <c r="H382" s="218" t="s">
        <v>23</v>
      </c>
      <c r="I382" s="218"/>
      <c r="J382" s="218"/>
      <c r="K382" s="7"/>
      <c r="L382" s="8"/>
      <c r="M382" s="219" t="s">
        <v>20</v>
      </c>
      <c r="N382" s="219"/>
      <c r="O382" s="219" t="s">
        <v>1</v>
      </c>
      <c r="P382" s="219"/>
      <c r="Q382" s="219"/>
      <c r="R382" s="219" t="s">
        <v>22</v>
      </c>
      <c r="S382" s="219"/>
      <c r="T382" s="219" t="s">
        <v>23</v>
      </c>
      <c r="U382" s="219"/>
      <c r="V382" s="219"/>
      <c r="W382" s="7"/>
    </row>
    <row r="383" spans="1:27" ht="22" customHeight="1">
      <c r="A383" s="218" t="str">
        <f>VLOOKUP(Y381,'個票データ(男子)'!$A:$J,2,0)</f>
        <v/>
      </c>
      <c r="B383" s="218"/>
      <c r="C383" s="218" t="str">
        <f>VLOOKUP(Y381,'個票データ(男子)'!$A:$J,3,0)</f>
        <v/>
      </c>
      <c r="D383" s="218"/>
      <c r="E383" s="218"/>
      <c r="F383" s="218" t="str">
        <f>VLOOKUP(Y381,'個票データ(男子)'!$A:$J,4,0)</f>
        <v/>
      </c>
      <c r="G383" s="218"/>
      <c r="H383" s="218">
        <f>'一覧表(男子)'!$C$6</f>
        <v>0</v>
      </c>
      <c r="I383" s="218"/>
      <c r="J383" s="218"/>
      <c r="K383" s="7"/>
      <c r="L383" s="8"/>
      <c r="M383" s="219" t="str">
        <f>VLOOKUP(AA381,'個票データ(男子)'!$A:$J,2,0)</f>
        <v/>
      </c>
      <c r="N383" s="219"/>
      <c r="O383" s="219" t="str">
        <f>VLOOKUP(AA381,'個票データ(男子)'!$A:$J,3,0)</f>
        <v/>
      </c>
      <c r="P383" s="219"/>
      <c r="Q383" s="219"/>
      <c r="R383" s="219" t="str">
        <f>VLOOKUP(AA381,'個票データ(男子)'!$A:$J,4,0)</f>
        <v/>
      </c>
      <c r="S383" s="219"/>
      <c r="T383" s="219">
        <f>'一覧表(男子)'!$C$6</f>
        <v>0</v>
      </c>
      <c r="U383" s="219"/>
      <c r="V383" s="219"/>
      <c r="W383" s="7"/>
    </row>
    <row r="384" spans="1:27" ht="4" customHeight="1">
      <c r="A384" s="10"/>
      <c r="B384" s="10"/>
      <c r="C384" s="10"/>
      <c r="D384" s="10"/>
      <c r="E384" s="10"/>
      <c r="F384" s="10"/>
      <c r="G384" s="10"/>
      <c r="H384" s="10"/>
      <c r="I384" s="10"/>
      <c r="J384" s="10"/>
      <c r="K384" s="11"/>
      <c r="L384" s="10"/>
      <c r="M384" s="10"/>
      <c r="N384" s="10"/>
      <c r="O384" s="10"/>
      <c r="P384" s="10"/>
      <c r="Q384" s="10"/>
      <c r="R384" s="10"/>
      <c r="S384" s="10"/>
      <c r="T384" s="10"/>
      <c r="U384" s="10"/>
      <c r="V384" s="10"/>
      <c r="W384" s="11"/>
    </row>
    <row r="385" spans="1:27" ht="4" customHeight="1">
      <c r="K385" s="7"/>
      <c r="L385" s="8"/>
    </row>
    <row r="386" spans="1:27" ht="18" customHeight="1">
      <c r="A386" s="218" t="s">
        <v>13</v>
      </c>
      <c r="B386" s="218"/>
      <c r="C386" s="220">
        <f>VLOOKUP(Y386,'個票データ(男子)'!$A:$J,7,0)</f>
        <v>0</v>
      </c>
      <c r="D386" s="220"/>
      <c r="E386" s="220"/>
      <c r="F386" s="218" t="s">
        <v>19</v>
      </c>
      <c r="G386" s="218"/>
      <c r="H386" s="221">
        <f>VLOOKUP(Y386,'個票データ(男子)'!$A:$J,8,0)</f>
        <v>0</v>
      </c>
      <c r="I386" s="221"/>
      <c r="J386" s="221"/>
      <c r="K386" s="7"/>
      <c r="L386" s="8"/>
      <c r="M386" s="219" t="s">
        <v>13</v>
      </c>
      <c r="N386" s="219"/>
      <c r="O386" s="222">
        <f>VLOOKUP(AA386,'個票データ(男子)'!$A:$J,9,0)</f>
        <v>0</v>
      </c>
      <c r="P386" s="222"/>
      <c r="Q386" s="222"/>
      <c r="R386" s="219" t="s">
        <v>19</v>
      </c>
      <c r="S386" s="219"/>
      <c r="T386" s="223">
        <f>VLOOKUP(AA386,'個票データ(男子)'!$A:$J,10,0)</f>
        <v>0</v>
      </c>
      <c r="U386" s="223"/>
      <c r="V386" s="223"/>
      <c r="W386" s="7"/>
      <c r="Y386" s="9">
        <v>52</v>
      </c>
      <c r="AA386" s="9">
        <v>52</v>
      </c>
    </row>
    <row r="387" spans="1:27">
      <c r="A387" s="218" t="s">
        <v>20</v>
      </c>
      <c r="B387" s="218"/>
      <c r="C387" s="218" t="s">
        <v>1</v>
      </c>
      <c r="D387" s="218"/>
      <c r="E387" s="218"/>
      <c r="F387" s="218" t="s">
        <v>22</v>
      </c>
      <c r="G387" s="218"/>
      <c r="H387" s="218" t="s">
        <v>23</v>
      </c>
      <c r="I387" s="218"/>
      <c r="J387" s="218"/>
      <c r="K387" s="7"/>
      <c r="L387" s="8"/>
      <c r="M387" s="219" t="s">
        <v>20</v>
      </c>
      <c r="N387" s="219"/>
      <c r="O387" s="219" t="s">
        <v>1</v>
      </c>
      <c r="P387" s="219"/>
      <c r="Q387" s="219"/>
      <c r="R387" s="219" t="s">
        <v>22</v>
      </c>
      <c r="S387" s="219"/>
      <c r="T387" s="219" t="s">
        <v>23</v>
      </c>
      <c r="U387" s="219"/>
      <c r="V387" s="219"/>
      <c r="W387" s="7"/>
    </row>
    <row r="388" spans="1:27" ht="22" customHeight="1">
      <c r="A388" s="218" t="str">
        <f>VLOOKUP(Y386,'個票データ(男子)'!$A:$J,2,0)</f>
        <v/>
      </c>
      <c r="B388" s="218"/>
      <c r="C388" s="218" t="str">
        <f>VLOOKUP(Y386,'個票データ(男子)'!$A:$J,3,0)</f>
        <v/>
      </c>
      <c r="D388" s="218"/>
      <c r="E388" s="218"/>
      <c r="F388" s="218" t="str">
        <f>VLOOKUP(Y386,'個票データ(男子)'!$A:$J,4,0)</f>
        <v/>
      </c>
      <c r="G388" s="218"/>
      <c r="H388" s="218">
        <f>'一覧表(男子)'!$C$6</f>
        <v>0</v>
      </c>
      <c r="I388" s="218"/>
      <c r="J388" s="218"/>
      <c r="K388" s="7"/>
      <c r="L388" s="8"/>
      <c r="M388" s="219" t="str">
        <f>VLOOKUP(AA386,'個票データ(男子)'!$A:$J,2,0)</f>
        <v/>
      </c>
      <c r="N388" s="219"/>
      <c r="O388" s="219" t="str">
        <f>VLOOKUP(AA386,'個票データ(男子)'!$A:$J,3,0)</f>
        <v/>
      </c>
      <c r="P388" s="219"/>
      <c r="Q388" s="219"/>
      <c r="R388" s="219" t="str">
        <f>VLOOKUP(AA386,'個票データ(男子)'!$A:$J,4,0)</f>
        <v/>
      </c>
      <c r="S388" s="219"/>
      <c r="T388" s="219">
        <f>'一覧表(男子)'!$C$6</f>
        <v>0</v>
      </c>
      <c r="U388" s="219"/>
      <c r="V388" s="219"/>
      <c r="W388" s="7"/>
    </row>
    <row r="389" spans="1:27" ht="4" customHeight="1">
      <c r="A389" s="10"/>
      <c r="B389" s="10"/>
      <c r="C389" s="10"/>
      <c r="D389" s="10"/>
      <c r="E389" s="10"/>
      <c r="F389" s="10"/>
      <c r="G389" s="10"/>
      <c r="H389" s="10"/>
      <c r="I389" s="10"/>
      <c r="J389" s="10"/>
      <c r="K389" s="11"/>
      <c r="L389" s="10"/>
      <c r="M389" s="10"/>
      <c r="N389" s="10"/>
      <c r="O389" s="10"/>
      <c r="P389" s="10"/>
      <c r="Q389" s="10"/>
      <c r="R389" s="10"/>
      <c r="S389" s="10"/>
      <c r="T389" s="10"/>
      <c r="U389" s="10"/>
      <c r="V389" s="10"/>
      <c r="W389" s="11"/>
    </row>
    <row r="390" spans="1:27" ht="4" customHeight="1">
      <c r="K390" s="7"/>
      <c r="L390" s="8"/>
    </row>
    <row r="391" spans="1:27" ht="18" customHeight="1">
      <c r="A391" s="218" t="s">
        <v>13</v>
      </c>
      <c r="B391" s="218"/>
      <c r="C391" s="220">
        <f>VLOOKUP(Y391,'個票データ(男子)'!$A:$J,5,0)</f>
        <v>0</v>
      </c>
      <c r="D391" s="220"/>
      <c r="E391" s="220"/>
      <c r="F391" s="218" t="s">
        <v>19</v>
      </c>
      <c r="G391" s="218"/>
      <c r="H391" s="221">
        <f>VLOOKUP(Y391,'個票データ(男子)'!$A:$J,6,0)</f>
        <v>0</v>
      </c>
      <c r="I391" s="221"/>
      <c r="J391" s="221"/>
      <c r="K391" s="7"/>
      <c r="L391" s="8"/>
      <c r="M391" s="218" t="s">
        <v>13</v>
      </c>
      <c r="N391" s="218"/>
      <c r="O391" s="220">
        <f>VLOOKUP(AA391,'個票データ(男子)'!$A:$J,7,0)</f>
        <v>0</v>
      </c>
      <c r="P391" s="220"/>
      <c r="Q391" s="220"/>
      <c r="R391" s="218" t="s">
        <v>19</v>
      </c>
      <c r="S391" s="218"/>
      <c r="T391" s="221">
        <f>VLOOKUP(AA391,'個票データ(男子)'!$A:$J,8,0)</f>
        <v>0</v>
      </c>
      <c r="U391" s="221"/>
      <c r="V391" s="221"/>
      <c r="W391" s="7"/>
      <c r="Y391" s="9">
        <v>53</v>
      </c>
      <c r="AA391" s="9">
        <v>53</v>
      </c>
    </row>
    <row r="392" spans="1:27">
      <c r="A392" s="218" t="s">
        <v>20</v>
      </c>
      <c r="B392" s="218"/>
      <c r="C392" s="218" t="s">
        <v>1</v>
      </c>
      <c r="D392" s="218"/>
      <c r="E392" s="218"/>
      <c r="F392" s="218" t="s">
        <v>22</v>
      </c>
      <c r="G392" s="218"/>
      <c r="H392" s="218" t="s">
        <v>23</v>
      </c>
      <c r="I392" s="218"/>
      <c r="J392" s="218"/>
      <c r="K392" s="7"/>
      <c r="L392" s="8"/>
      <c r="M392" s="218" t="s">
        <v>20</v>
      </c>
      <c r="N392" s="218"/>
      <c r="O392" s="218" t="s">
        <v>1</v>
      </c>
      <c r="P392" s="218"/>
      <c r="Q392" s="218"/>
      <c r="R392" s="218" t="s">
        <v>22</v>
      </c>
      <c r="S392" s="218"/>
      <c r="T392" s="218" t="s">
        <v>23</v>
      </c>
      <c r="U392" s="218"/>
      <c r="V392" s="218"/>
      <c r="W392" s="7"/>
    </row>
    <row r="393" spans="1:27" ht="22" customHeight="1">
      <c r="A393" s="218" t="str">
        <f>VLOOKUP(Y391,'個票データ(男子)'!$A:$J,2,0)</f>
        <v/>
      </c>
      <c r="B393" s="218"/>
      <c r="C393" s="218" t="str">
        <f>VLOOKUP(Y391,'個票データ(男子)'!$A:$J,3,0)</f>
        <v/>
      </c>
      <c r="D393" s="218"/>
      <c r="E393" s="218"/>
      <c r="F393" s="218" t="str">
        <f>VLOOKUP(Y391,'個票データ(男子)'!$A:$J,4,0)</f>
        <v/>
      </c>
      <c r="G393" s="218"/>
      <c r="H393" s="218">
        <f>'一覧表(男子)'!$C$6</f>
        <v>0</v>
      </c>
      <c r="I393" s="218"/>
      <c r="J393" s="218"/>
      <c r="K393" s="7"/>
      <c r="L393" s="8"/>
      <c r="M393" s="218" t="str">
        <f>VLOOKUP(AA391,'個票データ(男子)'!$A:$J,2,0)</f>
        <v/>
      </c>
      <c r="N393" s="218"/>
      <c r="O393" s="218" t="str">
        <f>VLOOKUP(AA391,'個票データ(男子)'!$A:$J,3,0)</f>
        <v/>
      </c>
      <c r="P393" s="218"/>
      <c r="Q393" s="218"/>
      <c r="R393" s="218" t="str">
        <f>VLOOKUP(AA391,'個票データ(男子)'!$A:$J,4,0)</f>
        <v/>
      </c>
      <c r="S393" s="218"/>
      <c r="T393" s="218">
        <f>'一覧表(男子)'!$C$6</f>
        <v>0</v>
      </c>
      <c r="U393" s="218"/>
      <c r="V393" s="218"/>
      <c r="W393" s="7"/>
    </row>
    <row r="394" spans="1:27" ht="4" customHeight="1">
      <c r="A394" s="10"/>
      <c r="B394" s="10"/>
      <c r="C394" s="10"/>
      <c r="D394" s="10"/>
      <c r="E394" s="10"/>
      <c r="F394" s="10"/>
      <c r="G394" s="10"/>
      <c r="H394" s="10"/>
      <c r="I394" s="10"/>
      <c r="J394" s="10"/>
      <c r="K394" s="11"/>
      <c r="L394" s="10"/>
      <c r="M394" s="10"/>
      <c r="N394" s="10"/>
      <c r="O394" s="10"/>
      <c r="P394" s="10"/>
      <c r="Q394" s="10"/>
      <c r="R394" s="10"/>
      <c r="S394" s="10"/>
      <c r="T394" s="10"/>
      <c r="U394" s="10"/>
      <c r="V394" s="10"/>
      <c r="W394" s="11"/>
    </row>
    <row r="395" spans="1:27" ht="4" customHeight="1">
      <c r="K395" s="7"/>
      <c r="L395" s="8"/>
    </row>
    <row r="396" spans="1:27" ht="18" customHeight="1">
      <c r="A396" s="218" t="s">
        <v>13</v>
      </c>
      <c r="B396" s="218"/>
      <c r="C396" s="220">
        <f>VLOOKUP(Y396,'個票データ(男子)'!$A:$J,9,0)</f>
        <v>0</v>
      </c>
      <c r="D396" s="220"/>
      <c r="E396" s="220"/>
      <c r="F396" s="218" t="s">
        <v>19</v>
      </c>
      <c r="G396" s="218"/>
      <c r="H396" s="221">
        <f>VLOOKUP(Y396,'個票データ(男子)'!$A:$J,10,0)</f>
        <v>0</v>
      </c>
      <c r="I396" s="221"/>
      <c r="J396" s="221"/>
      <c r="K396" s="7"/>
      <c r="L396" s="8"/>
      <c r="M396" s="219" t="s">
        <v>13</v>
      </c>
      <c r="N396" s="219"/>
      <c r="O396" s="222">
        <f>VLOOKUP(AA396,'個票データ(男子)'!$A:$J,5,0)</f>
        <v>0</v>
      </c>
      <c r="P396" s="222"/>
      <c r="Q396" s="222"/>
      <c r="R396" s="219" t="s">
        <v>19</v>
      </c>
      <c r="S396" s="219"/>
      <c r="T396" s="223">
        <f>VLOOKUP(AA396,'個票データ(男子)'!$A:$J,6,0)</f>
        <v>0</v>
      </c>
      <c r="U396" s="223"/>
      <c r="V396" s="223"/>
      <c r="W396" s="7"/>
      <c r="Y396" s="9">
        <v>53</v>
      </c>
      <c r="AA396" s="9">
        <v>54</v>
      </c>
    </row>
    <row r="397" spans="1:27">
      <c r="A397" s="218" t="s">
        <v>20</v>
      </c>
      <c r="B397" s="218"/>
      <c r="C397" s="218" t="s">
        <v>1</v>
      </c>
      <c r="D397" s="218"/>
      <c r="E397" s="218"/>
      <c r="F397" s="218" t="s">
        <v>22</v>
      </c>
      <c r="G397" s="218"/>
      <c r="H397" s="218" t="s">
        <v>23</v>
      </c>
      <c r="I397" s="218"/>
      <c r="J397" s="218"/>
      <c r="K397" s="7"/>
      <c r="L397" s="8"/>
      <c r="M397" s="219" t="s">
        <v>20</v>
      </c>
      <c r="N397" s="219"/>
      <c r="O397" s="219" t="s">
        <v>1</v>
      </c>
      <c r="P397" s="219"/>
      <c r="Q397" s="219"/>
      <c r="R397" s="219" t="s">
        <v>22</v>
      </c>
      <c r="S397" s="219"/>
      <c r="T397" s="219" t="s">
        <v>23</v>
      </c>
      <c r="U397" s="219"/>
      <c r="V397" s="219"/>
      <c r="W397" s="7"/>
    </row>
    <row r="398" spans="1:27" ht="22" customHeight="1">
      <c r="A398" s="218" t="str">
        <f>VLOOKUP(Y396,'個票データ(男子)'!$A:$J,2,0)</f>
        <v/>
      </c>
      <c r="B398" s="218"/>
      <c r="C398" s="218" t="str">
        <f>VLOOKUP(Y396,'個票データ(男子)'!$A:$J,3,0)</f>
        <v/>
      </c>
      <c r="D398" s="218"/>
      <c r="E398" s="218"/>
      <c r="F398" s="218" t="str">
        <f>VLOOKUP(Y396,'個票データ(男子)'!$A:$J,4,0)</f>
        <v/>
      </c>
      <c r="G398" s="218"/>
      <c r="H398" s="218">
        <f>'一覧表(男子)'!$C$6</f>
        <v>0</v>
      </c>
      <c r="I398" s="218"/>
      <c r="J398" s="218"/>
      <c r="K398" s="7"/>
      <c r="L398" s="8"/>
      <c r="M398" s="219" t="str">
        <f>VLOOKUP(AA396,'個票データ(男子)'!$A:$J,2,0)</f>
        <v/>
      </c>
      <c r="N398" s="219"/>
      <c r="O398" s="219" t="str">
        <f>VLOOKUP(AA396,'個票データ(男子)'!$A:$J,3,0)</f>
        <v/>
      </c>
      <c r="P398" s="219"/>
      <c r="Q398" s="219"/>
      <c r="R398" s="219" t="str">
        <f>VLOOKUP(AA396,'個票データ(男子)'!$A:$J,4,0)</f>
        <v/>
      </c>
      <c r="S398" s="219"/>
      <c r="T398" s="219">
        <f>'一覧表(男子)'!$C$6</f>
        <v>0</v>
      </c>
      <c r="U398" s="219"/>
      <c r="V398" s="219"/>
      <c r="W398" s="7"/>
    </row>
    <row r="399" spans="1:27" ht="4" customHeight="1">
      <c r="A399" s="10"/>
      <c r="B399" s="10"/>
      <c r="C399" s="10"/>
      <c r="D399" s="10"/>
      <c r="E399" s="10"/>
      <c r="F399" s="10"/>
      <c r="G399" s="10"/>
      <c r="H399" s="10"/>
      <c r="I399" s="10"/>
      <c r="J399" s="10"/>
      <c r="K399" s="11"/>
      <c r="L399" s="10"/>
      <c r="M399" s="10"/>
      <c r="N399" s="10"/>
      <c r="O399" s="10"/>
      <c r="P399" s="10"/>
      <c r="Q399" s="10"/>
      <c r="R399" s="10"/>
      <c r="S399" s="10"/>
      <c r="T399" s="10"/>
      <c r="U399" s="10"/>
      <c r="V399" s="10"/>
      <c r="W399" s="11"/>
    </row>
    <row r="400" spans="1:27" ht="4" customHeight="1">
      <c r="K400" s="7"/>
      <c r="L400" s="8"/>
    </row>
    <row r="401" spans="1:27" ht="18" customHeight="1">
      <c r="A401" s="218" t="s">
        <v>13</v>
      </c>
      <c r="B401" s="218"/>
      <c r="C401" s="220">
        <f>VLOOKUP(Y401,'個票データ(男子)'!$A:$J,7,0)</f>
        <v>0</v>
      </c>
      <c r="D401" s="220"/>
      <c r="E401" s="220"/>
      <c r="F401" s="218" t="s">
        <v>19</v>
      </c>
      <c r="G401" s="218"/>
      <c r="H401" s="221">
        <f>VLOOKUP(Y401,'個票データ(男子)'!$A:$J,8,0)</f>
        <v>0</v>
      </c>
      <c r="I401" s="221"/>
      <c r="J401" s="221"/>
      <c r="K401" s="7"/>
      <c r="L401" s="8"/>
      <c r="M401" s="219" t="s">
        <v>13</v>
      </c>
      <c r="N401" s="219"/>
      <c r="O401" s="222">
        <f>VLOOKUP(AA401,'個票データ(男子)'!$A:$J,9,0)</f>
        <v>0</v>
      </c>
      <c r="P401" s="222"/>
      <c r="Q401" s="222"/>
      <c r="R401" s="219" t="s">
        <v>19</v>
      </c>
      <c r="S401" s="219"/>
      <c r="T401" s="223">
        <f>VLOOKUP(AA401,'個票データ(男子)'!$A:$J,10,0)</f>
        <v>0</v>
      </c>
      <c r="U401" s="223"/>
      <c r="V401" s="223"/>
      <c r="W401" s="7"/>
      <c r="Y401" s="9">
        <v>54</v>
      </c>
      <c r="AA401" s="9">
        <v>54</v>
      </c>
    </row>
    <row r="402" spans="1:27">
      <c r="A402" s="218" t="s">
        <v>20</v>
      </c>
      <c r="B402" s="218"/>
      <c r="C402" s="218" t="s">
        <v>1</v>
      </c>
      <c r="D402" s="218"/>
      <c r="E402" s="218"/>
      <c r="F402" s="218" t="s">
        <v>22</v>
      </c>
      <c r="G402" s="218"/>
      <c r="H402" s="218" t="s">
        <v>23</v>
      </c>
      <c r="I402" s="218"/>
      <c r="J402" s="218"/>
      <c r="K402" s="7"/>
      <c r="L402" s="8"/>
      <c r="M402" s="219" t="s">
        <v>20</v>
      </c>
      <c r="N402" s="219"/>
      <c r="O402" s="219" t="s">
        <v>1</v>
      </c>
      <c r="P402" s="219"/>
      <c r="Q402" s="219"/>
      <c r="R402" s="219" t="s">
        <v>22</v>
      </c>
      <c r="S402" s="219"/>
      <c r="T402" s="219" t="s">
        <v>23</v>
      </c>
      <c r="U402" s="219"/>
      <c r="V402" s="219"/>
      <c r="W402" s="7"/>
    </row>
    <row r="403" spans="1:27" ht="22" customHeight="1">
      <c r="A403" s="218" t="str">
        <f>VLOOKUP(Y401,'個票データ(男子)'!$A:$J,2,0)</f>
        <v/>
      </c>
      <c r="B403" s="218"/>
      <c r="C403" s="218" t="str">
        <f>VLOOKUP(Y401,'個票データ(男子)'!$A:$J,3,0)</f>
        <v/>
      </c>
      <c r="D403" s="218"/>
      <c r="E403" s="218"/>
      <c r="F403" s="218" t="str">
        <f>VLOOKUP(Y401,'個票データ(男子)'!$A:$J,4,0)</f>
        <v/>
      </c>
      <c r="G403" s="218"/>
      <c r="H403" s="218">
        <f>'一覧表(男子)'!$C$6</f>
        <v>0</v>
      </c>
      <c r="I403" s="218"/>
      <c r="J403" s="218"/>
      <c r="K403" s="7"/>
      <c r="L403" s="8"/>
      <c r="M403" s="219" t="str">
        <f>VLOOKUP(AA401,'個票データ(男子)'!$A:$J,2,0)</f>
        <v/>
      </c>
      <c r="N403" s="219"/>
      <c r="O403" s="219" t="str">
        <f>VLOOKUP(AA401,'個票データ(男子)'!$A:$J,3,0)</f>
        <v/>
      </c>
      <c r="P403" s="219"/>
      <c r="Q403" s="219"/>
      <c r="R403" s="219" t="str">
        <f>VLOOKUP(AA401,'個票データ(男子)'!$A:$J,4,0)</f>
        <v/>
      </c>
      <c r="S403" s="219"/>
      <c r="T403" s="219">
        <f>'一覧表(男子)'!$C$6</f>
        <v>0</v>
      </c>
      <c r="U403" s="219"/>
      <c r="V403" s="219"/>
      <c r="W403" s="7"/>
    </row>
    <row r="404" spans="1:27" ht="4" customHeight="1">
      <c r="A404" s="10"/>
      <c r="B404" s="10"/>
      <c r="C404" s="10"/>
      <c r="D404" s="10"/>
      <c r="E404" s="10"/>
      <c r="F404" s="10"/>
      <c r="G404" s="10"/>
      <c r="H404" s="10"/>
      <c r="I404" s="10"/>
      <c r="J404" s="10"/>
      <c r="K404" s="11"/>
      <c r="L404" s="10"/>
      <c r="M404" s="10"/>
      <c r="N404" s="10"/>
      <c r="O404" s="10"/>
      <c r="P404" s="10"/>
      <c r="Q404" s="10"/>
      <c r="R404" s="10"/>
      <c r="S404" s="10"/>
      <c r="T404" s="10"/>
      <c r="U404" s="10"/>
      <c r="V404" s="10"/>
      <c r="W404" s="11"/>
    </row>
    <row r="405" spans="1:27" ht="4" customHeight="1">
      <c r="K405" s="7"/>
      <c r="L405" s="8"/>
    </row>
    <row r="406" spans="1:27" ht="18" customHeight="1">
      <c r="A406" s="218" t="s">
        <v>13</v>
      </c>
      <c r="B406" s="218"/>
      <c r="C406" s="220">
        <f>VLOOKUP(Y406,'個票データ(男子)'!$A:$J,5,0)</f>
        <v>0</v>
      </c>
      <c r="D406" s="220"/>
      <c r="E406" s="220"/>
      <c r="F406" s="218" t="s">
        <v>19</v>
      </c>
      <c r="G406" s="218"/>
      <c r="H406" s="221">
        <f>VLOOKUP(Y406,'個票データ(男子)'!$A:$J,6,0)</f>
        <v>0</v>
      </c>
      <c r="I406" s="221"/>
      <c r="J406" s="221"/>
      <c r="K406" s="7"/>
      <c r="L406" s="8"/>
      <c r="M406" s="218" t="s">
        <v>13</v>
      </c>
      <c r="N406" s="218"/>
      <c r="O406" s="220">
        <f>VLOOKUP(AA406,'個票データ(男子)'!$A:$J,7,0)</f>
        <v>0</v>
      </c>
      <c r="P406" s="220"/>
      <c r="Q406" s="220"/>
      <c r="R406" s="218" t="s">
        <v>19</v>
      </c>
      <c r="S406" s="218"/>
      <c r="T406" s="221">
        <f>VLOOKUP(AA406,'個票データ(男子)'!$A:$J,8,0)</f>
        <v>0</v>
      </c>
      <c r="U406" s="221"/>
      <c r="V406" s="221"/>
      <c r="W406" s="7"/>
      <c r="Y406" s="9">
        <v>55</v>
      </c>
      <c r="AA406" s="9">
        <v>55</v>
      </c>
    </row>
    <row r="407" spans="1:27">
      <c r="A407" s="218" t="s">
        <v>20</v>
      </c>
      <c r="B407" s="218"/>
      <c r="C407" s="218" t="s">
        <v>1</v>
      </c>
      <c r="D407" s="218"/>
      <c r="E407" s="218"/>
      <c r="F407" s="218" t="s">
        <v>22</v>
      </c>
      <c r="G407" s="218"/>
      <c r="H407" s="218" t="s">
        <v>23</v>
      </c>
      <c r="I407" s="218"/>
      <c r="J407" s="218"/>
      <c r="K407" s="7"/>
      <c r="L407" s="8"/>
      <c r="M407" s="218" t="s">
        <v>20</v>
      </c>
      <c r="N407" s="218"/>
      <c r="O407" s="218" t="s">
        <v>1</v>
      </c>
      <c r="P407" s="218"/>
      <c r="Q407" s="218"/>
      <c r="R407" s="218" t="s">
        <v>22</v>
      </c>
      <c r="S407" s="218"/>
      <c r="T407" s="218" t="s">
        <v>23</v>
      </c>
      <c r="U407" s="218"/>
      <c r="V407" s="218"/>
      <c r="W407" s="7"/>
    </row>
    <row r="408" spans="1:27" ht="22" customHeight="1">
      <c r="A408" s="218" t="str">
        <f>VLOOKUP(Y406,'個票データ(男子)'!$A:$J,2,0)</f>
        <v/>
      </c>
      <c r="B408" s="218"/>
      <c r="C408" s="218" t="str">
        <f>VLOOKUP(Y406,'個票データ(男子)'!$A:$J,3,0)</f>
        <v/>
      </c>
      <c r="D408" s="218"/>
      <c r="E408" s="218"/>
      <c r="F408" s="218" t="str">
        <f>VLOOKUP(Y406,'個票データ(男子)'!$A:$J,4,0)</f>
        <v/>
      </c>
      <c r="G408" s="218"/>
      <c r="H408" s="218">
        <f>'一覧表(男子)'!$C$6</f>
        <v>0</v>
      </c>
      <c r="I408" s="218"/>
      <c r="J408" s="218"/>
      <c r="K408" s="7"/>
      <c r="L408" s="8"/>
      <c r="M408" s="218" t="str">
        <f>VLOOKUP(AA406,'個票データ(男子)'!$A:$J,2,0)</f>
        <v/>
      </c>
      <c r="N408" s="218"/>
      <c r="O408" s="218" t="str">
        <f>VLOOKUP(AA406,'個票データ(男子)'!$A:$J,3,0)</f>
        <v/>
      </c>
      <c r="P408" s="218"/>
      <c r="Q408" s="218"/>
      <c r="R408" s="218" t="str">
        <f>VLOOKUP(AA406,'個票データ(男子)'!$A:$J,4,0)</f>
        <v/>
      </c>
      <c r="S408" s="218"/>
      <c r="T408" s="218">
        <f>'一覧表(男子)'!$C$6</f>
        <v>0</v>
      </c>
      <c r="U408" s="218"/>
      <c r="V408" s="218"/>
      <c r="W408" s="7"/>
    </row>
    <row r="409" spans="1:27" ht="4" customHeight="1">
      <c r="A409" s="10"/>
      <c r="B409" s="10"/>
      <c r="C409" s="10"/>
      <c r="D409" s="10"/>
      <c r="E409" s="10"/>
      <c r="F409" s="10"/>
      <c r="G409" s="10"/>
      <c r="H409" s="10"/>
      <c r="I409" s="10"/>
      <c r="J409" s="10"/>
      <c r="K409" s="11"/>
      <c r="L409" s="10"/>
      <c r="M409" s="10"/>
      <c r="N409" s="10"/>
      <c r="O409" s="10"/>
      <c r="P409" s="10"/>
      <c r="Q409" s="10"/>
      <c r="R409" s="10"/>
      <c r="S409" s="10"/>
      <c r="T409" s="10"/>
      <c r="U409" s="10"/>
      <c r="V409" s="10"/>
      <c r="W409" s="11"/>
    </row>
    <row r="410" spans="1:27" ht="4" customHeight="1">
      <c r="K410" s="7"/>
      <c r="L410" s="8"/>
    </row>
    <row r="411" spans="1:27" ht="18" customHeight="1">
      <c r="A411" s="218" t="s">
        <v>13</v>
      </c>
      <c r="B411" s="218"/>
      <c r="C411" s="220">
        <f>VLOOKUP(Y411,'個票データ(男子)'!$A:$J,9,0)</f>
        <v>0</v>
      </c>
      <c r="D411" s="220"/>
      <c r="E411" s="220"/>
      <c r="F411" s="218" t="s">
        <v>19</v>
      </c>
      <c r="G411" s="218"/>
      <c r="H411" s="221">
        <f>VLOOKUP(Y411,'個票データ(男子)'!$A:$J,10,0)</f>
        <v>0</v>
      </c>
      <c r="I411" s="221"/>
      <c r="J411" s="221"/>
      <c r="K411" s="7"/>
      <c r="L411" s="8"/>
      <c r="M411" s="219" t="s">
        <v>13</v>
      </c>
      <c r="N411" s="219"/>
      <c r="O411" s="222">
        <f>VLOOKUP(AA411,'個票データ(男子)'!$A:$J,5,0)</f>
        <v>0</v>
      </c>
      <c r="P411" s="222"/>
      <c r="Q411" s="222"/>
      <c r="R411" s="219" t="s">
        <v>19</v>
      </c>
      <c r="S411" s="219"/>
      <c r="T411" s="223">
        <f>VLOOKUP(AA411,'個票データ(男子)'!$A:$J,6,0)</f>
        <v>0</v>
      </c>
      <c r="U411" s="223"/>
      <c r="V411" s="223"/>
      <c r="W411" s="7"/>
      <c r="Y411" s="9">
        <v>55</v>
      </c>
      <c r="AA411" s="9">
        <v>56</v>
      </c>
    </row>
    <row r="412" spans="1:27">
      <c r="A412" s="218" t="s">
        <v>20</v>
      </c>
      <c r="B412" s="218"/>
      <c r="C412" s="218" t="s">
        <v>1</v>
      </c>
      <c r="D412" s="218"/>
      <c r="E412" s="218"/>
      <c r="F412" s="218" t="s">
        <v>22</v>
      </c>
      <c r="G412" s="218"/>
      <c r="H412" s="218" t="s">
        <v>23</v>
      </c>
      <c r="I412" s="218"/>
      <c r="J412" s="218"/>
      <c r="K412" s="7"/>
      <c r="L412" s="8"/>
      <c r="M412" s="219" t="s">
        <v>20</v>
      </c>
      <c r="N412" s="219"/>
      <c r="O412" s="219" t="s">
        <v>1</v>
      </c>
      <c r="P412" s="219"/>
      <c r="Q412" s="219"/>
      <c r="R412" s="219" t="s">
        <v>22</v>
      </c>
      <c r="S412" s="219"/>
      <c r="T412" s="219" t="s">
        <v>23</v>
      </c>
      <c r="U412" s="219"/>
      <c r="V412" s="219"/>
      <c r="W412" s="7"/>
    </row>
    <row r="413" spans="1:27" ht="22" customHeight="1">
      <c r="A413" s="218" t="str">
        <f>VLOOKUP(Y411,'個票データ(男子)'!$A:$J,2,0)</f>
        <v/>
      </c>
      <c r="B413" s="218"/>
      <c r="C413" s="218" t="str">
        <f>VLOOKUP(Y411,'個票データ(男子)'!$A:$J,3,0)</f>
        <v/>
      </c>
      <c r="D413" s="218"/>
      <c r="E413" s="218"/>
      <c r="F413" s="218" t="str">
        <f>VLOOKUP(Y411,'個票データ(男子)'!$A:$J,4,0)</f>
        <v/>
      </c>
      <c r="G413" s="218"/>
      <c r="H413" s="218">
        <f>'一覧表(男子)'!$C$6</f>
        <v>0</v>
      </c>
      <c r="I413" s="218"/>
      <c r="J413" s="218"/>
      <c r="K413" s="7"/>
      <c r="L413" s="8"/>
      <c r="M413" s="219" t="str">
        <f>VLOOKUP(AA411,'個票データ(男子)'!$A:$J,2,0)</f>
        <v/>
      </c>
      <c r="N413" s="219"/>
      <c r="O413" s="219" t="str">
        <f>VLOOKUP(AA411,'個票データ(男子)'!$A:$J,3,0)</f>
        <v/>
      </c>
      <c r="P413" s="219"/>
      <c r="Q413" s="219"/>
      <c r="R413" s="219" t="str">
        <f>VLOOKUP(AA411,'個票データ(男子)'!$A:$J,4,0)</f>
        <v/>
      </c>
      <c r="S413" s="219"/>
      <c r="T413" s="219">
        <f>'一覧表(男子)'!$C$6</f>
        <v>0</v>
      </c>
      <c r="U413" s="219"/>
      <c r="V413" s="219"/>
      <c r="W413" s="7"/>
    </row>
    <row r="414" spans="1:27" ht="4" customHeight="1">
      <c r="A414" s="10"/>
      <c r="B414" s="10"/>
      <c r="C414" s="10"/>
      <c r="D414" s="10"/>
      <c r="E414" s="10"/>
      <c r="F414" s="10"/>
      <c r="G414" s="10"/>
      <c r="H414" s="10"/>
      <c r="I414" s="10"/>
      <c r="J414" s="10"/>
      <c r="K414" s="11"/>
      <c r="L414" s="10"/>
      <c r="M414" s="10"/>
      <c r="N414" s="10"/>
      <c r="O414" s="10"/>
      <c r="P414" s="10"/>
      <c r="Q414" s="10"/>
      <c r="R414" s="10"/>
      <c r="S414" s="10"/>
      <c r="T414" s="10"/>
      <c r="U414" s="10"/>
      <c r="V414" s="10"/>
      <c r="W414" s="11"/>
    </row>
    <row r="415" spans="1:27" ht="4" customHeight="1">
      <c r="K415" s="7"/>
      <c r="L415" s="8"/>
    </row>
    <row r="416" spans="1:27" ht="18" customHeight="1">
      <c r="A416" s="218" t="s">
        <v>13</v>
      </c>
      <c r="B416" s="218"/>
      <c r="C416" s="220">
        <f>VLOOKUP(Y416,'個票データ(男子)'!$A:$J,7,0)</f>
        <v>0</v>
      </c>
      <c r="D416" s="220"/>
      <c r="E416" s="220"/>
      <c r="F416" s="218" t="s">
        <v>19</v>
      </c>
      <c r="G416" s="218"/>
      <c r="H416" s="221">
        <f>VLOOKUP(Y416,'個票データ(男子)'!$A:$J,8,0)</f>
        <v>0</v>
      </c>
      <c r="I416" s="221"/>
      <c r="J416" s="221"/>
      <c r="K416" s="7"/>
      <c r="L416" s="8"/>
      <c r="M416" s="219" t="s">
        <v>13</v>
      </c>
      <c r="N416" s="219"/>
      <c r="O416" s="222">
        <f>VLOOKUP(AA416,'個票データ(男子)'!$A:$J,9,0)</f>
        <v>0</v>
      </c>
      <c r="P416" s="222"/>
      <c r="Q416" s="222"/>
      <c r="R416" s="219" t="s">
        <v>19</v>
      </c>
      <c r="S416" s="219"/>
      <c r="T416" s="223">
        <f>VLOOKUP(AA416,'個票データ(男子)'!$A:$J,10,0)</f>
        <v>0</v>
      </c>
      <c r="U416" s="223"/>
      <c r="V416" s="223"/>
      <c r="W416" s="7"/>
      <c r="Y416" s="9">
        <v>56</v>
      </c>
      <c r="AA416" s="9">
        <v>56</v>
      </c>
    </row>
    <row r="417" spans="1:27">
      <c r="A417" s="218" t="s">
        <v>20</v>
      </c>
      <c r="B417" s="218"/>
      <c r="C417" s="218" t="s">
        <v>1</v>
      </c>
      <c r="D417" s="218"/>
      <c r="E417" s="218"/>
      <c r="F417" s="218" t="s">
        <v>22</v>
      </c>
      <c r="G417" s="218"/>
      <c r="H417" s="218" t="s">
        <v>23</v>
      </c>
      <c r="I417" s="218"/>
      <c r="J417" s="218"/>
      <c r="K417" s="7"/>
      <c r="L417" s="8"/>
      <c r="M417" s="219" t="s">
        <v>20</v>
      </c>
      <c r="N417" s="219"/>
      <c r="O417" s="219" t="s">
        <v>1</v>
      </c>
      <c r="P417" s="219"/>
      <c r="Q417" s="219"/>
      <c r="R417" s="219" t="s">
        <v>22</v>
      </c>
      <c r="S417" s="219"/>
      <c r="T417" s="219" t="s">
        <v>23</v>
      </c>
      <c r="U417" s="219"/>
      <c r="V417" s="219"/>
      <c r="W417" s="7"/>
    </row>
    <row r="418" spans="1:27" ht="22" customHeight="1">
      <c r="A418" s="218" t="str">
        <f>VLOOKUP(Y416,'個票データ(男子)'!$A:$J,2,0)</f>
        <v/>
      </c>
      <c r="B418" s="218"/>
      <c r="C418" s="218" t="str">
        <f>VLOOKUP(Y416,'個票データ(男子)'!$A:$J,3,0)</f>
        <v/>
      </c>
      <c r="D418" s="218"/>
      <c r="E418" s="218"/>
      <c r="F418" s="218" t="str">
        <f>VLOOKUP(Y416,'個票データ(男子)'!$A:$J,4,0)</f>
        <v/>
      </c>
      <c r="G418" s="218"/>
      <c r="H418" s="218">
        <f>'一覧表(男子)'!$C$6</f>
        <v>0</v>
      </c>
      <c r="I418" s="218"/>
      <c r="J418" s="218"/>
      <c r="K418" s="7"/>
      <c r="L418" s="8"/>
      <c r="M418" s="219" t="str">
        <f>VLOOKUP(AA416,'個票データ(男子)'!$A:$J,2,0)</f>
        <v/>
      </c>
      <c r="N418" s="219"/>
      <c r="O418" s="219" t="str">
        <f>VLOOKUP(AA416,'個票データ(男子)'!$A:$J,3,0)</f>
        <v/>
      </c>
      <c r="P418" s="219"/>
      <c r="Q418" s="219"/>
      <c r="R418" s="219" t="str">
        <f>VLOOKUP(AA416,'個票データ(男子)'!$A:$J,4,0)</f>
        <v/>
      </c>
      <c r="S418" s="219"/>
      <c r="T418" s="219">
        <f>'一覧表(男子)'!$C$6</f>
        <v>0</v>
      </c>
      <c r="U418" s="219"/>
      <c r="V418" s="219"/>
      <c r="W418" s="7"/>
    </row>
    <row r="419" spans="1:27" ht="4" customHeight="1">
      <c r="A419" s="10"/>
      <c r="B419" s="10"/>
      <c r="C419" s="10"/>
      <c r="D419" s="10"/>
      <c r="E419" s="10"/>
      <c r="F419" s="10"/>
      <c r="G419" s="10"/>
      <c r="H419" s="10"/>
      <c r="I419" s="10"/>
      <c r="J419" s="10"/>
      <c r="K419" s="11"/>
      <c r="L419" s="10"/>
      <c r="M419" s="10"/>
      <c r="N419" s="10"/>
      <c r="O419" s="10"/>
      <c r="P419" s="10"/>
      <c r="Q419" s="10"/>
      <c r="R419" s="10"/>
      <c r="S419" s="10"/>
      <c r="T419" s="10"/>
      <c r="U419" s="10"/>
      <c r="V419" s="10"/>
      <c r="W419" s="11"/>
    </row>
    <row r="420" spans="1:27" ht="4" customHeight="1">
      <c r="K420" s="7"/>
      <c r="L420" s="8"/>
    </row>
    <row r="421" spans="1:27" ht="18" customHeight="1">
      <c r="A421" s="218" t="s">
        <v>13</v>
      </c>
      <c r="B421" s="218"/>
      <c r="C421" s="220">
        <f>VLOOKUP(Y421,'個票データ(男子)'!$A:$J,5,0)</f>
        <v>0</v>
      </c>
      <c r="D421" s="220"/>
      <c r="E421" s="220"/>
      <c r="F421" s="218" t="s">
        <v>19</v>
      </c>
      <c r="G421" s="218"/>
      <c r="H421" s="221">
        <f>VLOOKUP(Y421,'個票データ(男子)'!$A:$J,6,0)</f>
        <v>0</v>
      </c>
      <c r="I421" s="221"/>
      <c r="J421" s="221"/>
      <c r="K421" s="7"/>
      <c r="L421" s="8"/>
      <c r="M421" s="218" t="s">
        <v>13</v>
      </c>
      <c r="N421" s="218"/>
      <c r="O421" s="220">
        <f>VLOOKUP(AA421,'個票データ(男子)'!$A:$J,7,0)</f>
        <v>0</v>
      </c>
      <c r="P421" s="220"/>
      <c r="Q421" s="220"/>
      <c r="R421" s="218" t="s">
        <v>19</v>
      </c>
      <c r="S421" s="218"/>
      <c r="T421" s="221">
        <f>VLOOKUP(AA421,'個票データ(男子)'!$A:$J,8,0)</f>
        <v>0</v>
      </c>
      <c r="U421" s="221"/>
      <c r="V421" s="221"/>
      <c r="W421" s="7"/>
      <c r="Y421" s="9">
        <v>57</v>
      </c>
      <c r="AA421" s="9">
        <v>57</v>
      </c>
    </row>
    <row r="422" spans="1:27">
      <c r="A422" s="218" t="s">
        <v>20</v>
      </c>
      <c r="B422" s="218"/>
      <c r="C422" s="218" t="s">
        <v>1</v>
      </c>
      <c r="D422" s="218"/>
      <c r="E422" s="218"/>
      <c r="F422" s="218" t="s">
        <v>22</v>
      </c>
      <c r="G422" s="218"/>
      <c r="H422" s="218" t="s">
        <v>23</v>
      </c>
      <c r="I422" s="218"/>
      <c r="J422" s="218"/>
      <c r="K422" s="7"/>
      <c r="L422" s="8"/>
      <c r="M422" s="218" t="s">
        <v>20</v>
      </c>
      <c r="N422" s="218"/>
      <c r="O422" s="218" t="s">
        <v>1</v>
      </c>
      <c r="P422" s="218"/>
      <c r="Q422" s="218"/>
      <c r="R422" s="218" t="s">
        <v>22</v>
      </c>
      <c r="S422" s="218"/>
      <c r="T422" s="218" t="s">
        <v>23</v>
      </c>
      <c r="U422" s="218"/>
      <c r="V422" s="218"/>
      <c r="W422" s="7"/>
    </row>
    <row r="423" spans="1:27" ht="22" customHeight="1">
      <c r="A423" s="218" t="str">
        <f>VLOOKUP(Y421,'個票データ(男子)'!$A:$J,2,0)</f>
        <v/>
      </c>
      <c r="B423" s="218"/>
      <c r="C423" s="218" t="str">
        <f>VLOOKUP(Y421,'個票データ(男子)'!$A:$J,3,0)</f>
        <v/>
      </c>
      <c r="D423" s="218"/>
      <c r="E423" s="218"/>
      <c r="F423" s="218" t="str">
        <f>VLOOKUP(Y421,'個票データ(男子)'!$A:$J,4,0)</f>
        <v/>
      </c>
      <c r="G423" s="218"/>
      <c r="H423" s="218">
        <f>'一覧表(男子)'!$C$6</f>
        <v>0</v>
      </c>
      <c r="I423" s="218"/>
      <c r="J423" s="218"/>
      <c r="K423" s="7"/>
      <c r="L423" s="8"/>
      <c r="M423" s="218" t="str">
        <f>VLOOKUP(AA421,'個票データ(男子)'!$A:$J,2,0)</f>
        <v/>
      </c>
      <c r="N423" s="218"/>
      <c r="O423" s="218" t="str">
        <f>VLOOKUP(AA421,'個票データ(男子)'!$A:$J,3,0)</f>
        <v/>
      </c>
      <c r="P423" s="218"/>
      <c r="Q423" s="218"/>
      <c r="R423" s="218" t="str">
        <f>VLOOKUP(AA421,'個票データ(男子)'!$A:$J,4,0)</f>
        <v/>
      </c>
      <c r="S423" s="218"/>
      <c r="T423" s="218">
        <f>'一覧表(男子)'!$C$6</f>
        <v>0</v>
      </c>
      <c r="U423" s="218"/>
      <c r="V423" s="218"/>
      <c r="W423" s="7"/>
    </row>
    <row r="424" spans="1:27" ht="4" customHeight="1">
      <c r="A424" s="10"/>
      <c r="B424" s="10"/>
      <c r="C424" s="10"/>
      <c r="D424" s="10"/>
      <c r="E424" s="10"/>
      <c r="F424" s="10"/>
      <c r="G424" s="10"/>
      <c r="H424" s="10"/>
      <c r="I424" s="10"/>
      <c r="J424" s="10"/>
      <c r="K424" s="11"/>
      <c r="L424" s="10"/>
      <c r="M424" s="10"/>
      <c r="N424" s="10"/>
      <c r="O424" s="10"/>
      <c r="P424" s="10"/>
      <c r="Q424" s="10"/>
      <c r="R424" s="10"/>
      <c r="S424" s="10"/>
      <c r="T424" s="10"/>
      <c r="U424" s="10"/>
      <c r="V424" s="10"/>
      <c r="W424" s="11"/>
    </row>
    <row r="425" spans="1:27" ht="4" customHeight="1">
      <c r="K425" s="7"/>
      <c r="L425" s="8"/>
    </row>
    <row r="426" spans="1:27" ht="18" customHeight="1">
      <c r="A426" s="218" t="s">
        <v>13</v>
      </c>
      <c r="B426" s="218"/>
      <c r="C426" s="220">
        <f>VLOOKUP(Y426,'個票データ(男子)'!$A:$J,9,0)</f>
        <v>0</v>
      </c>
      <c r="D426" s="220"/>
      <c r="E426" s="220"/>
      <c r="F426" s="218" t="s">
        <v>19</v>
      </c>
      <c r="G426" s="218"/>
      <c r="H426" s="221">
        <f>VLOOKUP(Y426,'個票データ(男子)'!$A:$J,10,0)</f>
        <v>0</v>
      </c>
      <c r="I426" s="221"/>
      <c r="J426" s="221"/>
      <c r="K426" s="7"/>
      <c r="L426" s="8"/>
      <c r="M426" s="219" t="s">
        <v>13</v>
      </c>
      <c r="N426" s="219"/>
      <c r="O426" s="222">
        <f>VLOOKUP(AA426,'個票データ(男子)'!$A:$J,5,0)</f>
        <v>0</v>
      </c>
      <c r="P426" s="222"/>
      <c r="Q426" s="222"/>
      <c r="R426" s="219" t="s">
        <v>19</v>
      </c>
      <c r="S426" s="219"/>
      <c r="T426" s="223">
        <f>VLOOKUP(AA426,'個票データ(男子)'!$A:$J,6,0)</f>
        <v>0</v>
      </c>
      <c r="U426" s="223"/>
      <c r="V426" s="223"/>
      <c r="W426" s="7"/>
      <c r="Y426" s="9">
        <v>57</v>
      </c>
      <c r="AA426" s="9">
        <v>58</v>
      </c>
    </row>
    <row r="427" spans="1:27">
      <c r="A427" s="218" t="s">
        <v>20</v>
      </c>
      <c r="B427" s="218"/>
      <c r="C427" s="218" t="s">
        <v>1</v>
      </c>
      <c r="D427" s="218"/>
      <c r="E427" s="218"/>
      <c r="F427" s="218" t="s">
        <v>22</v>
      </c>
      <c r="G427" s="218"/>
      <c r="H427" s="218" t="s">
        <v>23</v>
      </c>
      <c r="I427" s="218"/>
      <c r="J427" s="218"/>
      <c r="K427" s="7"/>
      <c r="L427" s="8"/>
      <c r="M427" s="219" t="s">
        <v>20</v>
      </c>
      <c r="N427" s="219"/>
      <c r="O427" s="219" t="s">
        <v>1</v>
      </c>
      <c r="P427" s="219"/>
      <c r="Q427" s="219"/>
      <c r="R427" s="219" t="s">
        <v>22</v>
      </c>
      <c r="S427" s="219"/>
      <c r="T427" s="219" t="s">
        <v>23</v>
      </c>
      <c r="U427" s="219"/>
      <c r="V427" s="219"/>
      <c r="W427" s="7"/>
    </row>
    <row r="428" spans="1:27" ht="22" customHeight="1">
      <c r="A428" s="218" t="str">
        <f>VLOOKUP(Y426,'個票データ(男子)'!$A:$J,2,0)</f>
        <v/>
      </c>
      <c r="B428" s="218"/>
      <c r="C428" s="218" t="str">
        <f>VLOOKUP(Y426,'個票データ(男子)'!$A:$J,3,0)</f>
        <v/>
      </c>
      <c r="D428" s="218"/>
      <c r="E428" s="218"/>
      <c r="F428" s="218" t="str">
        <f>VLOOKUP(Y426,'個票データ(男子)'!$A:$J,4,0)</f>
        <v/>
      </c>
      <c r="G428" s="218"/>
      <c r="H428" s="218">
        <f>'一覧表(男子)'!$C$6</f>
        <v>0</v>
      </c>
      <c r="I428" s="218"/>
      <c r="J428" s="218"/>
      <c r="K428" s="7"/>
      <c r="L428" s="8"/>
      <c r="M428" s="219" t="str">
        <f>VLOOKUP(AA426,'個票データ(男子)'!$A:$J,2,0)</f>
        <v/>
      </c>
      <c r="N428" s="219"/>
      <c r="O428" s="219" t="str">
        <f>VLOOKUP(AA426,'個票データ(男子)'!$A:$J,3,0)</f>
        <v/>
      </c>
      <c r="P428" s="219"/>
      <c r="Q428" s="219"/>
      <c r="R428" s="219" t="str">
        <f>VLOOKUP(AA426,'個票データ(男子)'!$A:$J,4,0)</f>
        <v/>
      </c>
      <c r="S428" s="219"/>
      <c r="T428" s="219">
        <f>'一覧表(男子)'!$C$6</f>
        <v>0</v>
      </c>
      <c r="U428" s="219"/>
      <c r="V428" s="219"/>
      <c r="W428" s="7"/>
    </row>
    <row r="429" spans="1:27" ht="4" customHeight="1">
      <c r="A429" s="10"/>
      <c r="B429" s="10"/>
      <c r="C429" s="10"/>
      <c r="D429" s="10"/>
      <c r="E429" s="10"/>
      <c r="F429" s="10"/>
      <c r="G429" s="10"/>
      <c r="H429" s="10"/>
      <c r="I429" s="10"/>
      <c r="J429" s="10"/>
      <c r="K429" s="11"/>
      <c r="L429" s="10"/>
      <c r="M429" s="10"/>
      <c r="N429" s="10"/>
      <c r="O429" s="10"/>
      <c r="P429" s="10"/>
      <c r="Q429" s="10"/>
      <c r="R429" s="10"/>
      <c r="S429" s="10"/>
      <c r="T429" s="10"/>
      <c r="U429" s="10"/>
      <c r="V429" s="10"/>
      <c r="W429" s="11"/>
    </row>
    <row r="430" spans="1:27" ht="4" customHeight="1">
      <c r="K430" s="7"/>
      <c r="L430" s="8"/>
    </row>
    <row r="431" spans="1:27" ht="18" customHeight="1">
      <c r="A431" s="218" t="s">
        <v>13</v>
      </c>
      <c r="B431" s="218"/>
      <c r="C431" s="220">
        <f>VLOOKUP(Y431,'個票データ(男子)'!$A:$J,7,0)</f>
        <v>0</v>
      </c>
      <c r="D431" s="220"/>
      <c r="E431" s="220"/>
      <c r="F431" s="218" t="s">
        <v>19</v>
      </c>
      <c r="G431" s="218"/>
      <c r="H431" s="221">
        <f>VLOOKUP(Y431,'個票データ(男子)'!$A:$J,8,0)</f>
        <v>0</v>
      </c>
      <c r="I431" s="221"/>
      <c r="J431" s="221"/>
      <c r="K431" s="7"/>
      <c r="L431" s="8"/>
      <c r="M431" s="219" t="s">
        <v>13</v>
      </c>
      <c r="N431" s="219"/>
      <c r="O431" s="222">
        <f>VLOOKUP(AA431,'個票データ(男子)'!$A:$J,9,0)</f>
        <v>0</v>
      </c>
      <c r="P431" s="222"/>
      <c r="Q431" s="222"/>
      <c r="R431" s="219" t="s">
        <v>19</v>
      </c>
      <c r="S431" s="219"/>
      <c r="T431" s="223">
        <f>VLOOKUP(AA431,'個票データ(男子)'!$A:$J,10,0)</f>
        <v>0</v>
      </c>
      <c r="U431" s="223"/>
      <c r="V431" s="223"/>
      <c r="W431" s="7"/>
      <c r="Y431" s="9">
        <v>58</v>
      </c>
      <c r="AA431" s="9">
        <v>58</v>
      </c>
    </row>
    <row r="432" spans="1:27">
      <c r="A432" s="218" t="s">
        <v>20</v>
      </c>
      <c r="B432" s="218"/>
      <c r="C432" s="218" t="s">
        <v>1</v>
      </c>
      <c r="D432" s="218"/>
      <c r="E432" s="218"/>
      <c r="F432" s="218" t="s">
        <v>22</v>
      </c>
      <c r="G432" s="218"/>
      <c r="H432" s="218" t="s">
        <v>23</v>
      </c>
      <c r="I432" s="218"/>
      <c r="J432" s="218"/>
      <c r="K432" s="7"/>
      <c r="L432" s="8"/>
      <c r="M432" s="219" t="s">
        <v>20</v>
      </c>
      <c r="N432" s="219"/>
      <c r="O432" s="219" t="s">
        <v>1</v>
      </c>
      <c r="P432" s="219"/>
      <c r="Q432" s="219"/>
      <c r="R432" s="219" t="s">
        <v>22</v>
      </c>
      <c r="S432" s="219"/>
      <c r="T432" s="219" t="s">
        <v>23</v>
      </c>
      <c r="U432" s="219"/>
      <c r="V432" s="219"/>
      <c r="W432" s="7"/>
    </row>
    <row r="433" spans="1:27" ht="22" customHeight="1">
      <c r="A433" s="218" t="str">
        <f>VLOOKUP(Y431,'個票データ(男子)'!$A:$J,2,0)</f>
        <v/>
      </c>
      <c r="B433" s="218"/>
      <c r="C433" s="218" t="str">
        <f>VLOOKUP(Y431,'個票データ(男子)'!$A:$J,3,0)</f>
        <v/>
      </c>
      <c r="D433" s="218"/>
      <c r="E433" s="218"/>
      <c r="F433" s="218" t="str">
        <f>VLOOKUP(Y431,'個票データ(男子)'!$A:$J,4,0)</f>
        <v/>
      </c>
      <c r="G433" s="218"/>
      <c r="H433" s="218">
        <f>'一覧表(男子)'!$C$6</f>
        <v>0</v>
      </c>
      <c r="I433" s="218"/>
      <c r="J433" s="218"/>
      <c r="K433" s="7"/>
      <c r="L433" s="8"/>
      <c r="M433" s="219" t="str">
        <f>VLOOKUP(AA431,'個票データ(男子)'!$A:$J,2,0)</f>
        <v/>
      </c>
      <c r="N433" s="219"/>
      <c r="O433" s="219" t="str">
        <f>VLOOKUP(AA431,'個票データ(男子)'!$A:$J,3,0)</f>
        <v/>
      </c>
      <c r="P433" s="219"/>
      <c r="Q433" s="219"/>
      <c r="R433" s="219" t="str">
        <f>VLOOKUP(AA431,'個票データ(男子)'!$A:$J,4,0)</f>
        <v/>
      </c>
      <c r="S433" s="219"/>
      <c r="T433" s="219">
        <f>'一覧表(男子)'!$C$6</f>
        <v>0</v>
      </c>
      <c r="U433" s="219"/>
      <c r="V433" s="219"/>
      <c r="W433" s="7"/>
    </row>
    <row r="434" spans="1:27" ht="4" customHeight="1">
      <c r="A434" s="10"/>
      <c r="B434" s="10"/>
      <c r="C434" s="10"/>
      <c r="D434" s="10"/>
      <c r="E434" s="10"/>
      <c r="F434" s="10"/>
      <c r="G434" s="10"/>
      <c r="H434" s="10"/>
      <c r="I434" s="10"/>
      <c r="J434" s="10"/>
      <c r="K434" s="11"/>
      <c r="L434" s="10"/>
      <c r="M434" s="10"/>
      <c r="N434" s="10"/>
      <c r="O434" s="10"/>
      <c r="P434" s="10"/>
      <c r="Q434" s="10"/>
      <c r="R434" s="10"/>
      <c r="S434" s="10"/>
      <c r="T434" s="10"/>
      <c r="U434" s="10"/>
      <c r="V434" s="10"/>
      <c r="W434" s="11"/>
    </row>
    <row r="435" spans="1:27" ht="4" customHeight="1">
      <c r="K435" s="7"/>
      <c r="L435" s="8"/>
    </row>
    <row r="436" spans="1:27" ht="18" customHeight="1">
      <c r="A436" s="218" t="s">
        <v>13</v>
      </c>
      <c r="B436" s="218"/>
      <c r="C436" s="220">
        <f>VLOOKUP(Y436,'個票データ(男子)'!$A:$J,5,0)</f>
        <v>0</v>
      </c>
      <c r="D436" s="220"/>
      <c r="E436" s="220"/>
      <c r="F436" s="218" t="s">
        <v>19</v>
      </c>
      <c r="G436" s="218"/>
      <c r="H436" s="221">
        <f>VLOOKUP(Y436,'個票データ(男子)'!$A:$J,6,0)</f>
        <v>0</v>
      </c>
      <c r="I436" s="221"/>
      <c r="J436" s="221"/>
      <c r="K436" s="7"/>
      <c r="L436" s="8"/>
      <c r="M436" s="218" t="s">
        <v>13</v>
      </c>
      <c r="N436" s="218"/>
      <c r="O436" s="220">
        <f>VLOOKUP(AA436,'個票データ(男子)'!$A:$J,7,0)</f>
        <v>0</v>
      </c>
      <c r="P436" s="220"/>
      <c r="Q436" s="220"/>
      <c r="R436" s="218" t="s">
        <v>19</v>
      </c>
      <c r="S436" s="218"/>
      <c r="T436" s="221">
        <f>VLOOKUP(AA436,'個票データ(男子)'!$A:$J,8,0)</f>
        <v>0</v>
      </c>
      <c r="U436" s="221"/>
      <c r="V436" s="221"/>
      <c r="W436" s="7"/>
      <c r="Y436" s="9">
        <v>59</v>
      </c>
      <c r="AA436" s="9">
        <v>59</v>
      </c>
    </row>
    <row r="437" spans="1:27">
      <c r="A437" s="218" t="s">
        <v>20</v>
      </c>
      <c r="B437" s="218"/>
      <c r="C437" s="218" t="s">
        <v>1</v>
      </c>
      <c r="D437" s="218"/>
      <c r="E437" s="218"/>
      <c r="F437" s="218" t="s">
        <v>22</v>
      </c>
      <c r="G437" s="218"/>
      <c r="H437" s="218" t="s">
        <v>23</v>
      </c>
      <c r="I437" s="218"/>
      <c r="J437" s="218"/>
      <c r="K437" s="7"/>
      <c r="L437" s="8"/>
      <c r="M437" s="218" t="s">
        <v>20</v>
      </c>
      <c r="N437" s="218"/>
      <c r="O437" s="218" t="s">
        <v>1</v>
      </c>
      <c r="P437" s="218"/>
      <c r="Q437" s="218"/>
      <c r="R437" s="218" t="s">
        <v>22</v>
      </c>
      <c r="S437" s="218"/>
      <c r="T437" s="218" t="s">
        <v>23</v>
      </c>
      <c r="U437" s="218"/>
      <c r="V437" s="218"/>
      <c r="W437" s="7"/>
    </row>
    <row r="438" spans="1:27" ht="22" customHeight="1">
      <c r="A438" s="218" t="str">
        <f>VLOOKUP(Y436,'個票データ(男子)'!$A:$J,2,0)</f>
        <v/>
      </c>
      <c r="B438" s="218"/>
      <c r="C438" s="218" t="str">
        <f>VLOOKUP(Y436,'個票データ(男子)'!$A:$J,3,0)</f>
        <v/>
      </c>
      <c r="D438" s="218"/>
      <c r="E438" s="218"/>
      <c r="F438" s="218" t="str">
        <f>VLOOKUP(Y436,'個票データ(男子)'!$A:$J,4,0)</f>
        <v/>
      </c>
      <c r="G438" s="218"/>
      <c r="H438" s="218">
        <f>'一覧表(男子)'!$C$6</f>
        <v>0</v>
      </c>
      <c r="I438" s="218"/>
      <c r="J438" s="218"/>
      <c r="K438" s="7"/>
      <c r="L438" s="8"/>
      <c r="M438" s="218" t="str">
        <f>VLOOKUP(AA436,'個票データ(男子)'!$A:$J,2,0)</f>
        <v/>
      </c>
      <c r="N438" s="218"/>
      <c r="O438" s="218" t="str">
        <f>VLOOKUP(AA436,'個票データ(男子)'!$A:$J,3,0)</f>
        <v/>
      </c>
      <c r="P438" s="218"/>
      <c r="Q438" s="218"/>
      <c r="R438" s="218" t="str">
        <f>VLOOKUP(AA436,'個票データ(男子)'!$A:$J,4,0)</f>
        <v/>
      </c>
      <c r="S438" s="218"/>
      <c r="T438" s="218">
        <f>'一覧表(男子)'!$C$6</f>
        <v>0</v>
      </c>
      <c r="U438" s="218"/>
      <c r="V438" s="218"/>
      <c r="W438" s="7"/>
    </row>
    <row r="439" spans="1:27" ht="4" customHeight="1">
      <c r="A439" s="10"/>
      <c r="B439" s="10"/>
      <c r="C439" s="10"/>
      <c r="D439" s="10"/>
      <c r="E439" s="10"/>
      <c r="F439" s="10"/>
      <c r="G439" s="10"/>
      <c r="H439" s="10"/>
      <c r="I439" s="10"/>
      <c r="J439" s="10"/>
      <c r="K439" s="11"/>
      <c r="L439" s="10"/>
      <c r="M439" s="10"/>
      <c r="N439" s="10"/>
      <c r="O439" s="10"/>
      <c r="P439" s="10"/>
      <c r="Q439" s="10"/>
      <c r="R439" s="10"/>
      <c r="S439" s="10"/>
      <c r="T439" s="10"/>
      <c r="U439" s="10"/>
      <c r="V439" s="10"/>
      <c r="W439" s="11"/>
    </row>
    <row r="440" spans="1:27" ht="4" customHeight="1">
      <c r="K440" s="7"/>
      <c r="L440" s="8"/>
    </row>
    <row r="441" spans="1:27" ht="18" customHeight="1">
      <c r="A441" s="218" t="s">
        <v>13</v>
      </c>
      <c r="B441" s="218"/>
      <c r="C441" s="220">
        <f>VLOOKUP(Y441,'個票データ(男子)'!$A:$J,9,0)</f>
        <v>0</v>
      </c>
      <c r="D441" s="220"/>
      <c r="E441" s="220"/>
      <c r="F441" s="218" t="s">
        <v>19</v>
      </c>
      <c r="G441" s="218"/>
      <c r="H441" s="221">
        <f>VLOOKUP(Y441,'個票データ(男子)'!$A:$J,10,0)</f>
        <v>0</v>
      </c>
      <c r="I441" s="221"/>
      <c r="J441" s="221"/>
      <c r="K441" s="7"/>
      <c r="L441" s="8"/>
      <c r="M441" s="219" t="s">
        <v>13</v>
      </c>
      <c r="N441" s="219"/>
      <c r="O441" s="222">
        <f>VLOOKUP(AA441,'個票データ(男子)'!$A:$J,5,0)</f>
        <v>0</v>
      </c>
      <c r="P441" s="222"/>
      <c r="Q441" s="222"/>
      <c r="R441" s="219" t="s">
        <v>19</v>
      </c>
      <c r="S441" s="219"/>
      <c r="T441" s="223">
        <f>VLOOKUP(AA441,'個票データ(男子)'!$A:$J,6,0)</f>
        <v>0</v>
      </c>
      <c r="U441" s="223"/>
      <c r="V441" s="223"/>
      <c r="W441" s="7"/>
      <c r="Y441" s="9">
        <v>59</v>
      </c>
      <c r="AA441" s="9">
        <v>60</v>
      </c>
    </row>
    <row r="442" spans="1:27">
      <c r="A442" s="218" t="s">
        <v>20</v>
      </c>
      <c r="B442" s="218"/>
      <c r="C442" s="218" t="s">
        <v>1</v>
      </c>
      <c r="D442" s="218"/>
      <c r="E442" s="218"/>
      <c r="F442" s="218" t="s">
        <v>22</v>
      </c>
      <c r="G442" s="218"/>
      <c r="H442" s="218" t="s">
        <v>23</v>
      </c>
      <c r="I442" s="218"/>
      <c r="J442" s="218"/>
      <c r="K442" s="7"/>
      <c r="L442" s="8"/>
      <c r="M442" s="219" t="s">
        <v>20</v>
      </c>
      <c r="N442" s="219"/>
      <c r="O442" s="219" t="s">
        <v>1</v>
      </c>
      <c r="P442" s="219"/>
      <c r="Q442" s="219"/>
      <c r="R442" s="219" t="s">
        <v>22</v>
      </c>
      <c r="S442" s="219"/>
      <c r="T442" s="219" t="s">
        <v>23</v>
      </c>
      <c r="U442" s="219"/>
      <c r="V442" s="219"/>
      <c r="W442" s="7"/>
    </row>
    <row r="443" spans="1:27" ht="22" customHeight="1">
      <c r="A443" s="218" t="str">
        <f>VLOOKUP(Y441,'個票データ(男子)'!$A:$J,2,0)</f>
        <v/>
      </c>
      <c r="B443" s="218"/>
      <c r="C443" s="218" t="str">
        <f>VLOOKUP(Y441,'個票データ(男子)'!$A:$J,3,0)</f>
        <v/>
      </c>
      <c r="D443" s="218"/>
      <c r="E443" s="218"/>
      <c r="F443" s="218" t="str">
        <f>VLOOKUP(Y441,'個票データ(男子)'!$A:$J,4,0)</f>
        <v/>
      </c>
      <c r="G443" s="218"/>
      <c r="H443" s="218">
        <f>'一覧表(男子)'!$C$6</f>
        <v>0</v>
      </c>
      <c r="I443" s="218"/>
      <c r="J443" s="218"/>
      <c r="K443" s="7"/>
      <c r="L443" s="8"/>
      <c r="M443" s="219" t="str">
        <f>VLOOKUP(AA441,'個票データ(男子)'!$A:$J,2,0)</f>
        <v/>
      </c>
      <c r="N443" s="219"/>
      <c r="O443" s="219" t="str">
        <f>VLOOKUP(AA441,'個票データ(男子)'!$A:$J,3,0)</f>
        <v/>
      </c>
      <c r="P443" s="219"/>
      <c r="Q443" s="219"/>
      <c r="R443" s="219" t="str">
        <f>VLOOKUP(AA441,'個票データ(男子)'!$A:$J,4,0)</f>
        <v/>
      </c>
      <c r="S443" s="219"/>
      <c r="T443" s="219">
        <f>'一覧表(男子)'!$C$6</f>
        <v>0</v>
      </c>
      <c r="U443" s="219"/>
      <c r="V443" s="219"/>
      <c r="W443" s="7"/>
    </row>
    <row r="444" spans="1:27" ht="4" customHeight="1">
      <c r="A444" s="10"/>
      <c r="B444" s="10"/>
      <c r="C444" s="10"/>
      <c r="D444" s="10"/>
      <c r="E444" s="10"/>
      <c r="F444" s="10"/>
      <c r="G444" s="10"/>
      <c r="H444" s="10"/>
      <c r="I444" s="10"/>
      <c r="J444" s="10"/>
      <c r="K444" s="11"/>
      <c r="L444" s="10"/>
      <c r="M444" s="10"/>
      <c r="N444" s="10"/>
      <c r="O444" s="10"/>
      <c r="P444" s="10"/>
      <c r="Q444" s="10"/>
      <c r="R444" s="10"/>
      <c r="S444" s="10"/>
      <c r="T444" s="10"/>
      <c r="U444" s="10"/>
      <c r="V444" s="10"/>
      <c r="W444" s="11"/>
    </row>
    <row r="445" spans="1:27" ht="4" customHeight="1">
      <c r="K445" s="7"/>
      <c r="L445" s="8"/>
    </row>
    <row r="446" spans="1:27" ht="18" customHeight="1">
      <c r="A446" s="218" t="s">
        <v>13</v>
      </c>
      <c r="B446" s="218"/>
      <c r="C446" s="220">
        <f>VLOOKUP(Y446,'個票データ(男子)'!$A:$J,7,0)</f>
        <v>0</v>
      </c>
      <c r="D446" s="220"/>
      <c r="E446" s="220"/>
      <c r="F446" s="218" t="s">
        <v>19</v>
      </c>
      <c r="G446" s="218"/>
      <c r="H446" s="221">
        <f>VLOOKUP(Y446,'個票データ(男子)'!$A:$J,8,0)</f>
        <v>0</v>
      </c>
      <c r="I446" s="221"/>
      <c r="J446" s="221"/>
      <c r="K446" s="7"/>
      <c r="L446" s="8"/>
      <c r="M446" s="219" t="s">
        <v>13</v>
      </c>
      <c r="N446" s="219"/>
      <c r="O446" s="222">
        <f>VLOOKUP(AA446,'個票データ(男子)'!$A:$J,9,0)</f>
        <v>0</v>
      </c>
      <c r="P446" s="222"/>
      <c r="Q446" s="222"/>
      <c r="R446" s="219" t="s">
        <v>19</v>
      </c>
      <c r="S446" s="219"/>
      <c r="T446" s="223">
        <f>VLOOKUP(AA446,'個票データ(男子)'!$A:$J,10,0)</f>
        <v>0</v>
      </c>
      <c r="U446" s="223"/>
      <c r="V446" s="223"/>
      <c r="W446" s="7"/>
      <c r="Y446" s="9">
        <v>60</v>
      </c>
      <c r="AA446" s="9">
        <v>60</v>
      </c>
    </row>
    <row r="447" spans="1:27">
      <c r="A447" s="218" t="s">
        <v>20</v>
      </c>
      <c r="B447" s="218"/>
      <c r="C447" s="218" t="s">
        <v>1</v>
      </c>
      <c r="D447" s="218"/>
      <c r="E447" s="218"/>
      <c r="F447" s="218" t="s">
        <v>22</v>
      </c>
      <c r="G447" s="218"/>
      <c r="H447" s="218" t="s">
        <v>23</v>
      </c>
      <c r="I447" s="218"/>
      <c r="J447" s="218"/>
      <c r="K447" s="7"/>
      <c r="L447" s="8"/>
      <c r="M447" s="219" t="s">
        <v>20</v>
      </c>
      <c r="N447" s="219"/>
      <c r="O447" s="219" t="s">
        <v>1</v>
      </c>
      <c r="P447" s="219"/>
      <c r="Q447" s="219"/>
      <c r="R447" s="219" t="s">
        <v>22</v>
      </c>
      <c r="S447" s="219"/>
      <c r="T447" s="219" t="s">
        <v>23</v>
      </c>
      <c r="U447" s="219"/>
      <c r="V447" s="219"/>
      <c r="W447" s="7"/>
    </row>
    <row r="448" spans="1:27" ht="22" customHeight="1">
      <c r="A448" s="218" t="str">
        <f>VLOOKUP(Y446,'個票データ(男子)'!$A:$J,2,0)</f>
        <v/>
      </c>
      <c r="B448" s="218"/>
      <c r="C448" s="218" t="str">
        <f>VLOOKUP(Y446,'個票データ(男子)'!$A:$J,3,0)</f>
        <v/>
      </c>
      <c r="D448" s="218"/>
      <c r="E448" s="218"/>
      <c r="F448" s="218" t="str">
        <f>VLOOKUP(Y446,'個票データ(男子)'!$A:$J,4,0)</f>
        <v/>
      </c>
      <c r="G448" s="218"/>
      <c r="H448" s="218">
        <f>'一覧表(男子)'!$C$6</f>
        <v>0</v>
      </c>
      <c r="I448" s="218"/>
      <c r="J448" s="218"/>
      <c r="K448" s="7"/>
      <c r="L448" s="8"/>
      <c r="M448" s="219" t="str">
        <f>VLOOKUP(AA446,'個票データ(男子)'!$A:$J,2,0)</f>
        <v/>
      </c>
      <c r="N448" s="219"/>
      <c r="O448" s="219" t="str">
        <f>VLOOKUP(AA446,'個票データ(男子)'!$A:$J,3,0)</f>
        <v/>
      </c>
      <c r="P448" s="219"/>
      <c r="Q448" s="219"/>
      <c r="R448" s="219" t="str">
        <f>VLOOKUP(AA446,'個票データ(男子)'!$A:$J,4,0)</f>
        <v/>
      </c>
      <c r="S448" s="219"/>
      <c r="T448" s="219">
        <f>'一覧表(男子)'!$C$6</f>
        <v>0</v>
      </c>
      <c r="U448" s="219"/>
      <c r="V448" s="219"/>
      <c r="W448" s="7"/>
    </row>
    <row r="449" spans="1:27" ht="4" customHeight="1">
      <c r="A449" s="10"/>
      <c r="B449" s="10"/>
      <c r="C449" s="10"/>
      <c r="D449" s="10"/>
      <c r="E449" s="10"/>
      <c r="F449" s="10"/>
      <c r="G449" s="10"/>
      <c r="H449" s="10"/>
      <c r="I449" s="10"/>
      <c r="J449" s="10"/>
      <c r="K449" s="11"/>
      <c r="L449" s="10"/>
      <c r="M449" s="10"/>
      <c r="N449" s="10"/>
      <c r="O449" s="10"/>
      <c r="P449" s="10"/>
      <c r="Q449" s="10"/>
      <c r="R449" s="10"/>
      <c r="S449" s="10"/>
      <c r="T449" s="10"/>
      <c r="U449" s="10"/>
      <c r="V449" s="10"/>
      <c r="W449" s="11"/>
    </row>
    <row r="450" spans="1:27" ht="4" customHeight="1">
      <c r="K450" s="7"/>
      <c r="L450" s="8"/>
    </row>
    <row r="451" spans="1:27" ht="18" customHeight="1">
      <c r="A451" s="218" t="s">
        <v>13</v>
      </c>
      <c r="B451" s="218"/>
      <c r="C451" s="220">
        <f>VLOOKUP(Y451,'個票データ(男子)'!$A:$J,5,0)</f>
        <v>0</v>
      </c>
      <c r="D451" s="220"/>
      <c r="E451" s="220"/>
      <c r="F451" s="218" t="s">
        <v>19</v>
      </c>
      <c r="G451" s="218"/>
      <c r="H451" s="221">
        <f>VLOOKUP(Y451,'個票データ(男子)'!$A:$J,6,0)</f>
        <v>0</v>
      </c>
      <c r="I451" s="221"/>
      <c r="J451" s="221"/>
      <c r="K451" s="7"/>
      <c r="L451" s="8"/>
      <c r="M451" s="218" t="s">
        <v>13</v>
      </c>
      <c r="N451" s="218"/>
      <c r="O451" s="220">
        <f>VLOOKUP(AA451,'個票データ(男子)'!$A:$J,7,0)</f>
        <v>0</v>
      </c>
      <c r="P451" s="220"/>
      <c r="Q451" s="220"/>
      <c r="R451" s="218" t="s">
        <v>19</v>
      </c>
      <c r="S451" s="218"/>
      <c r="T451" s="221">
        <f>VLOOKUP(AA451,'個票データ(男子)'!$A:$J,8,0)</f>
        <v>0</v>
      </c>
      <c r="U451" s="221"/>
      <c r="V451" s="221"/>
      <c r="W451" s="7"/>
      <c r="Y451" s="9">
        <v>61</v>
      </c>
      <c r="AA451" s="9">
        <v>61</v>
      </c>
    </row>
    <row r="452" spans="1:27">
      <c r="A452" s="218" t="s">
        <v>20</v>
      </c>
      <c r="B452" s="218"/>
      <c r="C452" s="218" t="s">
        <v>1</v>
      </c>
      <c r="D452" s="218"/>
      <c r="E452" s="218"/>
      <c r="F452" s="218" t="s">
        <v>22</v>
      </c>
      <c r="G452" s="218"/>
      <c r="H452" s="218" t="s">
        <v>23</v>
      </c>
      <c r="I452" s="218"/>
      <c r="J452" s="218"/>
      <c r="K452" s="7"/>
      <c r="L452" s="8"/>
      <c r="M452" s="218" t="s">
        <v>20</v>
      </c>
      <c r="N452" s="218"/>
      <c r="O452" s="218" t="s">
        <v>1</v>
      </c>
      <c r="P452" s="218"/>
      <c r="Q452" s="218"/>
      <c r="R452" s="218" t="s">
        <v>22</v>
      </c>
      <c r="S452" s="218"/>
      <c r="T452" s="218" t="s">
        <v>23</v>
      </c>
      <c r="U452" s="218"/>
      <c r="V452" s="218"/>
      <c r="W452" s="7"/>
    </row>
    <row r="453" spans="1:27" ht="22" customHeight="1">
      <c r="A453" s="218" t="str">
        <f>VLOOKUP(Y451,'個票データ(男子)'!$A:$J,2,0)</f>
        <v/>
      </c>
      <c r="B453" s="218"/>
      <c r="C453" s="218" t="str">
        <f>VLOOKUP(Y451,'個票データ(男子)'!$A:$J,3,0)</f>
        <v/>
      </c>
      <c r="D453" s="218"/>
      <c r="E453" s="218"/>
      <c r="F453" s="218" t="str">
        <f>VLOOKUP(Y451,'個票データ(男子)'!$A:$J,4,0)</f>
        <v/>
      </c>
      <c r="G453" s="218"/>
      <c r="H453" s="218">
        <f>'一覧表(男子)'!$C$6</f>
        <v>0</v>
      </c>
      <c r="I453" s="218"/>
      <c r="J453" s="218"/>
      <c r="K453" s="7"/>
      <c r="L453" s="8"/>
      <c r="M453" s="218" t="str">
        <f>VLOOKUP(AA451,'個票データ(男子)'!$A:$J,2,0)</f>
        <v/>
      </c>
      <c r="N453" s="218"/>
      <c r="O453" s="218" t="str">
        <f>VLOOKUP(AA451,'個票データ(男子)'!$A:$J,3,0)</f>
        <v/>
      </c>
      <c r="P453" s="218"/>
      <c r="Q453" s="218"/>
      <c r="R453" s="218" t="str">
        <f>VLOOKUP(AA451,'個票データ(男子)'!$A:$J,4,0)</f>
        <v/>
      </c>
      <c r="S453" s="218"/>
      <c r="T453" s="218">
        <f>'一覧表(男子)'!$C$6</f>
        <v>0</v>
      </c>
      <c r="U453" s="218"/>
      <c r="V453" s="218"/>
      <c r="W453" s="7"/>
    </row>
    <row r="454" spans="1:27" ht="4" customHeight="1">
      <c r="A454" s="10"/>
      <c r="B454" s="10"/>
      <c r="C454" s="10"/>
      <c r="D454" s="10"/>
      <c r="E454" s="10"/>
      <c r="F454" s="10"/>
      <c r="G454" s="10"/>
      <c r="H454" s="10"/>
      <c r="I454" s="10"/>
      <c r="J454" s="10"/>
      <c r="K454" s="11"/>
      <c r="L454" s="10"/>
      <c r="M454" s="10"/>
      <c r="N454" s="10"/>
      <c r="O454" s="10"/>
      <c r="P454" s="10"/>
      <c r="Q454" s="10"/>
      <c r="R454" s="10"/>
      <c r="S454" s="10"/>
      <c r="T454" s="10"/>
      <c r="U454" s="10"/>
      <c r="V454" s="10"/>
      <c r="W454" s="11"/>
    </row>
    <row r="455" spans="1:27" ht="4" customHeight="1">
      <c r="K455" s="7"/>
      <c r="L455" s="8"/>
    </row>
    <row r="456" spans="1:27" ht="18" customHeight="1">
      <c r="A456" s="218" t="s">
        <v>13</v>
      </c>
      <c r="B456" s="218"/>
      <c r="C456" s="220">
        <f>VLOOKUP(Y456,'個票データ(男子)'!$A:$J,9,0)</f>
        <v>0</v>
      </c>
      <c r="D456" s="220"/>
      <c r="E456" s="220"/>
      <c r="F456" s="218" t="s">
        <v>19</v>
      </c>
      <c r="G456" s="218"/>
      <c r="H456" s="221">
        <f>VLOOKUP(Y456,'個票データ(男子)'!$A:$J,10,0)</f>
        <v>0</v>
      </c>
      <c r="I456" s="221"/>
      <c r="J456" s="221"/>
      <c r="K456" s="7"/>
      <c r="L456" s="8"/>
      <c r="M456" s="219" t="s">
        <v>13</v>
      </c>
      <c r="N456" s="219"/>
      <c r="O456" s="222">
        <f>VLOOKUP(AA456,'個票データ(男子)'!$A:$J,5,0)</f>
        <v>0</v>
      </c>
      <c r="P456" s="222"/>
      <c r="Q456" s="222"/>
      <c r="R456" s="219" t="s">
        <v>19</v>
      </c>
      <c r="S456" s="219"/>
      <c r="T456" s="223">
        <f>VLOOKUP(AA456,'個票データ(男子)'!$A:$J,6,0)</f>
        <v>0</v>
      </c>
      <c r="U456" s="223"/>
      <c r="V456" s="223"/>
      <c r="W456" s="7"/>
      <c r="Y456" s="9">
        <v>61</v>
      </c>
      <c r="AA456" s="9">
        <v>62</v>
      </c>
    </row>
    <row r="457" spans="1:27">
      <c r="A457" s="218" t="s">
        <v>20</v>
      </c>
      <c r="B457" s="218"/>
      <c r="C457" s="218" t="s">
        <v>1</v>
      </c>
      <c r="D457" s="218"/>
      <c r="E457" s="218"/>
      <c r="F457" s="218" t="s">
        <v>22</v>
      </c>
      <c r="G457" s="218"/>
      <c r="H457" s="218" t="s">
        <v>23</v>
      </c>
      <c r="I457" s="218"/>
      <c r="J457" s="218"/>
      <c r="K457" s="7"/>
      <c r="L457" s="8"/>
      <c r="M457" s="219" t="s">
        <v>20</v>
      </c>
      <c r="N457" s="219"/>
      <c r="O457" s="219" t="s">
        <v>1</v>
      </c>
      <c r="P457" s="219"/>
      <c r="Q457" s="219"/>
      <c r="R457" s="219" t="s">
        <v>22</v>
      </c>
      <c r="S457" s="219"/>
      <c r="T457" s="219" t="s">
        <v>23</v>
      </c>
      <c r="U457" s="219"/>
      <c r="V457" s="219"/>
      <c r="W457" s="7"/>
    </row>
    <row r="458" spans="1:27" ht="22" customHeight="1">
      <c r="A458" s="218" t="str">
        <f>VLOOKUP(Y456,'個票データ(男子)'!$A:$J,2,0)</f>
        <v/>
      </c>
      <c r="B458" s="218"/>
      <c r="C458" s="218" t="str">
        <f>VLOOKUP(Y456,'個票データ(男子)'!$A:$J,3,0)</f>
        <v/>
      </c>
      <c r="D458" s="218"/>
      <c r="E458" s="218"/>
      <c r="F458" s="218" t="str">
        <f>VLOOKUP(Y456,'個票データ(男子)'!$A:$J,4,0)</f>
        <v/>
      </c>
      <c r="G458" s="218"/>
      <c r="H458" s="218">
        <f>'一覧表(男子)'!$C$6</f>
        <v>0</v>
      </c>
      <c r="I458" s="218"/>
      <c r="J458" s="218"/>
      <c r="K458" s="7"/>
      <c r="L458" s="8"/>
      <c r="M458" s="219" t="str">
        <f>VLOOKUP(AA456,'個票データ(男子)'!$A:$J,2,0)</f>
        <v/>
      </c>
      <c r="N458" s="219"/>
      <c r="O458" s="219" t="str">
        <f>VLOOKUP(AA456,'個票データ(男子)'!$A:$J,3,0)</f>
        <v/>
      </c>
      <c r="P458" s="219"/>
      <c r="Q458" s="219"/>
      <c r="R458" s="219" t="str">
        <f>VLOOKUP(AA456,'個票データ(男子)'!$A:$J,4,0)</f>
        <v/>
      </c>
      <c r="S458" s="219"/>
      <c r="T458" s="219">
        <f>'一覧表(男子)'!$C$6</f>
        <v>0</v>
      </c>
      <c r="U458" s="219"/>
      <c r="V458" s="219"/>
      <c r="W458" s="7"/>
    </row>
    <row r="459" spans="1:27" ht="4" customHeight="1">
      <c r="A459" s="10"/>
      <c r="B459" s="10"/>
      <c r="C459" s="10"/>
      <c r="D459" s="10"/>
      <c r="E459" s="10"/>
      <c r="F459" s="10"/>
      <c r="G459" s="10"/>
      <c r="H459" s="10"/>
      <c r="I459" s="10"/>
      <c r="J459" s="10"/>
      <c r="K459" s="11"/>
      <c r="L459" s="10"/>
      <c r="M459" s="10"/>
      <c r="N459" s="10"/>
      <c r="O459" s="10"/>
      <c r="P459" s="10"/>
      <c r="Q459" s="10"/>
      <c r="R459" s="10"/>
      <c r="S459" s="10"/>
      <c r="T459" s="10"/>
      <c r="U459" s="10"/>
      <c r="V459" s="10"/>
      <c r="W459" s="11"/>
    </row>
    <row r="460" spans="1:27" ht="4" customHeight="1">
      <c r="K460" s="7"/>
      <c r="L460" s="8"/>
    </row>
    <row r="461" spans="1:27" ht="18" customHeight="1">
      <c r="A461" s="218" t="s">
        <v>13</v>
      </c>
      <c r="B461" s="218"/>
      <c r="C461" s="220">
        <f>VLOOKUP(Y461,'個票データ(男子)'!$A:$J,7,0)</f>
        <v>0</v>
      </c>
      <c r="D461" s="220"/>
      <c r="E461" s="220"/>
      <c r="F461" s="218" t="s">
        <v>19</v>
      </c>
      <c r="G461" s="218"/>
      <c r="H461" s="221">
        <f>VLOOKUP(Y461,'個票データ(男子)'!$A:$J,8,0)</f>
        <v>0</v>
      </c>
      <c r="I461" s="221"/>
      <c r="J461" s="221"/>
      <c r="K461" s="7"/>
      <c r="L461" s="8"/>
      <c r="M461" s="219" t="s">
        <v>13</v>
      </c>
      <c r="N461" s="219"/>
      <c r="O461" s="222">
        <f>VLOOKUP(AA461,'個票データ(男子)'!$A:$J,9,0)</f>
        <v>0</v>
      </c>
      <c r="P461" s="222"/>
      <c r="Q461" s="222"/>
      <c r="R461" s="219" t="s">
        <v>19</v>
      </c>
      <c r="S461" s="219"/>
      <c r="T461" s="223">
        <f>VLOOKUP(AA461,'個票データ(男子)'!$A:$J,10,0)</f>
        <v>0</v>
      </c>
      <c r="U461" s="223"/>
      <c r="V461" s="223"/>
      <c r="W461" s="7"/>
      <c r="Y461" s="9">
        <v>62</v>
      </c>
      <c r="AA461" s="9">
        <v>62</v>
      </c>
    </row>
    <row r="462" spans="1:27">
      <c r="A462" s="218" t="s">
        <v>20</v>
      </c>
      <c r="B462" s="218"/>
      <c r="C462" s="218" t="s">
        <v>1</v>
      </c>
      <c r="D462" s="218"/>
      <c r="E462" s="218"/>
      <c r="F462" s="218" t="s">
        <v>22</v>
      </c>
      <c r="G462" s="218"/>
      <c r="H462" s="218" t="s">
        <v>23</v>
      </c>
      <c r="I462" s="218"/>
      <c r="J462" s="218"/>
      <c r="K462" s="7"/>
      <c r="L462" s="8"/>
      <c r="M462" s="219" t="s">
        <v>20</v>
      </c>
      <c r="N462" s="219"/>
      <c r="O462" s="219" t="s">
        <v>1</v>
      </c>
      <c r="P462" s="219"/>
      <c r="Q462" s="219"/>
      <c r="R462" s="219" t="s">
        <v>22</v>
      </c>
      <c r="S462" s="219"/>
      <c r="T462" s="219" t="s">
        <v>23</v>
      </c>
      <c r="U462" s="219"/>
      <c r="V462" s="219"/>
      <c r="W462" s="7"/>
    </row>
    <row r="463" spans="1:27" ht="22" customHeight="1">
      <c r="A463" s="218" t="str">
        <f>VLOOKUP(Y461,'個票データ(男子)'!$A:$J,2,0)</f>
        <v/>
      </c>
      <c r="B463" s="218"/>
      <c r="C463" s="218" t="str">
        <f>VLOOKUP(Y461,'個票データ(男子)'!$A:$J,3,0)</f>
        <v/>
      </c>
      <c r="D463" s="218"/>
      <c r="E463" s="218"/>
      <c r="F463" s="218" t="str">
        <f>VLOOKUP(Y461,'個票データ(男子)'!$A:$J,4,0)</f>
        <v/>
      </c>
      <c r="G463" s="218"/>
      <c r="H463" s="218">
        <f>'一覧表(男子)'!$C$6</f>
        <v>0</v>
      </c>
      <c r="I463" s="218"/>
      <c r="J463" s="218"/>
      <c r="K463" s="7"/>
      <c r="L463" s="8"/>
      <c r="M463" s="219" t="str">
        <f>VLOOKUP(AA461,'個票データ(男子)'!$A:$J,2,0)</f>
        <v/>
      </c>
      <c r="N463" s="219"/>
      <c r="O463" s="219" t="str">
        <f>VLOOKUP(AA461,'個票データ(男子)'!$A:$J,3,0)</f>
        <v/>
      </c>
      <c r="P463" s="219"/>
      <c r="Q463" s="219"/>
      <c r="R463" s="219" t="str">
        <f>VLOOKUP(AA461,'個票データ(男子)'!$A:$J,4,0)</f>
        <v/>
      </c>
      <c r="S463" s="219"/>
      <c r="T463" s="219">
        <f>'一覧表(男子)'!$C$6</f>
        <v>0</v>
      </c>
      <c r="U463" s="219"/>
      <c r="V463" s="219"/>
      <c r="W463" s="7"/>
    </row>
    <row r="464" spans="1:27" ht="4" customHeight="1">
      <c r="A464" s="10"/>
      <c r="B464" s="10"/>
      <c r="C464" s="10"/>
      <c r="D464" s="10"/>
      <c r="E464" s="10"/>
      <c r="F464" s="10"/>
      <c r="G464" s="10"/>
      <c r="H464" s="10"/>
      <c r="I464" s="10"/>
      <c r="J464" s="10"/>
      <c r="K464" s="11"/>
      <c r="L464" s="10"/>
      <c r="M464" s="10"/>
      <c r="N464" s="10"/>
      <c r="O464" s="10"/>
      <c r="P464" s="10"/>
      <c r="Q464" s="10"/>
      <c r="R464" s="10"/>
      <c r="S464" s="10"/>
      <c r="T464" s="10"/>
      <c r="U464" s="10"/>
      <c r="V464" s="10"/>
      <c r="W464" s="11"/>
    </row>
    <row r="465" spans="1:27" ht="4" customHeight="1">
      <c r="K465" s="7"/>
      <c r="L465" s="8"/>
    </row>
    <row r="466" spans="1:27" ht="18" customHeight="1">
      <c r="A466" s="218" t="s">
        <v>13</v>
      </c>
      <c r="B466" s="218"/>
      <c r="C466" s="220">
        <f>VLOOKUP(Y466,'個票データ(男子)'!$A:$J,5,0)</f>
        <v>0</v>
      </c>
      <c r="D466" s="220"/>
      <c r="E466" s="220"/>
      <c r="F466" s="218" t="s">
        <v>19</v>
      </c>
      <c r="G466" s="218"/>
      <c r="H466" s="221">
        <f>VLOOKUP(Y466,'個票データ(男子)'!$A:$J,6,0)</f>
        <v>0</v>
      </c>
      <c r="I466" s="221"/>
      <c r="J466" s="221"/>
      <c r="K466" s="7"/>
      <c r="L466" s="8"/>
      <c r="M466" s="218" t="s">
        <v>13</v>
      </c>
      <c r="N466" s="218"/>
      <c r="O466" s="220">
        <f>VLOOKUP(AA466,'個票データ(男子)'!$A:$J,7,0)</f>
        <v>0</v>
      </c>
      <c r="P466" s="220"/>
      <c r="Q466" s="220"/>
      <c r="R466" s="218" t="s">
        <v>19</v>
      </c>
      <c r="S466" s="218"/>
      <c r="T466" s="221">
        <f>VLOOKUP(AA466,'個票データ(男子)'!$A:$J,8,0)</f>
        <v>0</v>
      </c>
      <c r="U466" s="221"/>
      <c r="V466" s="221"/>
      <c r="W466" s="7"/>
      <c r="Y466" s="9">
        <v>63</v>
      </c>
      <c r="AA466" s="9">
        <v>63</v>
      </c>
    </row>
    <row r="467" spans="1:27">
      <c r="A467" s="218" t="s">
        <v>20</v>
      </c>
      <c r="B467" s="218"/>
      <c r="C467" s="218" t="s">
        <v>1</v>
      </c>
      <c r="D467" s="218"/>
      <c r="E467" s="218"/>
      <c r="F467" s="218" t="s">
        <v>22</v>
      </c>
      <c r="G467" s="218"/>
      <c r="H467" s="218" t="s">
        <v>23</v>
      </c>
      <c r="I467" s="218"/>
      <c r="J467" s="218"/>
      <c r="K467" s="7"/>
      <c r="L467" s="8"/>
      <c r="M467" s="218" t="s">
        <v>20</v>
      </c>
      <c r="N467" s="218"/>
      <c r="O467" s="218" t="s">
        <v>1</v>
      </c>
      <c r="P467" s="218"/>
      <c r="Q467" s="218"/>
      <c r="R467" s="218" t="s">
        <v>22</v>
      </c>
      <c r="S467" s="218"/>
      <c r="T467" s="218" t="s">
        <v>23</v>
      </c>
      <c r="U467" s="218"/>
      <c r="V467" s="218"/>
      <c r="W467" s="7"/>
    </row>
    <row r="468" spans="1:27" ht="22" customHeight="1">
      <c r="A468" s="218" t="str">
        <f>VLOOKUP(Y466,'個票データ(男子)'!$A:$J,2,0)</f>
        <v/>
      </c>
      <c r="B468" s="218"/>
      <c r="C468" s="218" t="str">
        <f>VLOOKUP(Y466,'個票データ(男子)'!$A:$J,3,0)</f>
        <v/>
      </c>
      <c r="D468" s="218"/>
      <c r="E468" s="218"/>
      <c r="F468" s="218" t="str">
        <f>VLOOKUP(Y466,'個票データ(男子)'!$A:$J,4,0)</f>
        <v/>
      </c>
      <c r="G468" s="218"/>
      <c r="H468" s="218">
        <f>'一覧表(男子)'!$C$6</f>
        <v>0</v>
      </c>
      <c r="I468" s="218"/>
      <c r="J468" s="218"/>
      <c r="K468" s="7"/>
      <c r="L468" s="8"/>
      <c r="M468" s="218" t="str">
        <f>VLOOKUP(AA466,'個票データ(男子)'!$A:$J,2,0)</f>
        <v/>
      </c>
      <c r="N468" s="218"/>
      <c r="O468" s="218" t="str">
        <f>VLOOKUP(AA466,'個票データ(男子)'!$A:$J,3,0)</f>
        <v/>
      </c>
      <c r="P468" s="218"/>
      <c r="Q468" s="218"/>
      <c r="R468" s="218" t="str">
        <f>VLOOKUP(AA466,'個票データ(男子)'!$A:$J,4,0)</f>
        <v/>
      </c>
      <c r="S468" s="218"/>
      <c r="T468" s="218">
        <f>'一覧表(男子)'!$C$6</f>
        <v>0</v>
      </c>
      <c r="U468" s="218"/>
      <c r="V468" s="218"/>
      <c r="W468" s="7"/>
    </row>
    <row r="469" spans="1:27" ht="4" customHeight="1">
      <c r="A469" s="10"/>
      <c r="B469" s="10"/>
      <c r="C469" s="10"/>
      <c r="D469" s="10"/>
      <c r="E469" s="10"/>
      <c r="F469" s="10"/>
      <c r="G469" s="10"/>
      <c r="H469" s="10"/>
      <c r="I469" s="10"/>
      <c r="J469" s="10"/>
      <c r="K469" s="11"/>
      <c r="L469" s="10"/>
      <c r="M469" s="10"/>
      <c r="N469" s="10"/>
      <c r="O469" s="10"/>
      <c r="P469" s="10"/>
      <c r="Q469" s="10"/>
      <c r="R469" s="10"/>
      <c r="S469" s="10"/>
      <c r="T469" s="10"/>
      <c r="U469" s="10"/>
      <c r="V469" s="10"/>
      <c r="W469" s="11"/>
    </row>
    <row r="470" spans="1:27" ht="4" customHeight="1">
      <c r="K470" s="7"/>
      <c r="L470" s="8"/>
    </row>
    <row r="471" spans="1:27" ht="18" customHeight="1">
      <c r="A471" s="218" t="s">
        <v>13</v>
      </c>
      <c r="B471" s="218"/>
      <c r="C471" s="220">
        <f>VLOOKUP(Y471,'個票データ(男子)'!$A:$J,9,0)</f>
        <v>0</v>
      </c>
      <c r="D471" s="220"/>
      <c r="E471" s="220"/>
      <c r="F471" s="218" t="s">
        <v>19</v>
      </c>
      <c r="G471" s="218"/>
      <c r="H471" s="221">
        <f>VLOOKUP(Y471,'個票データ(男子)'!$A:$J,10,0)</f>
        <v>0</v>
      </c>
      <c r="I471" s="221"/>
      <c r="J471" s="221"/>
      <c r="K471" s="7"/>
      <c r="L471" s="8"/>
      <c r="M471" s="219" t="s">
        <v>13</v>
      </c>
      <c r="N471" s="219"/>
      <c r="O471" s="222">
        <f>VLOOKUP(AA471,'個票データ(男子)'!$A:$J,5,0)</f>
        <v>0</v>
      </c>
      <c r="P471" s="222"/>
      <c r="Q471" s="222"/>
      <c r="R471" s="219" t="s">
        <v>19</v>
      </c>
      <c r="S471" s="219"/>
      <c r="T471" s="223">
        <f>VLOOKUP(AA471,'個票データ(男子)'!$A:$J,6,0)</f>
        <v>0</v>
      </c>
      <c r="U471" s="223"/>
      <c r="V471" s="223"/>
      <c r="W471" s="7"/>
      <c r="Y471" s="9">
        <v>63</v>
      </c>
      <c r="AA471" s="9">
        <v>64</v>
      </c>
    </row>
    <row r="472" spans="1:27">
      <c r="A472" s="218" t="s">
        <v>20</v>
      </c>
      <c r="B472" s="218"/>
      <c r="C472" s="218" t="s">
        <v>1</v>
      </c>
      <c r="D472" s="218"/>
      <c r="E472" s="218"/>
      <c r="F472" s="218" t="s">
        <v>22</v>
      </c>
      <c r="G472" s="218"/>
      <c r="H472" s="218" t="s">
        <v>23</v>
      </c>
      <c r="I472" s="218"/>
      <c r="J472" s="218"/>
      <c r="K472" s="7"/>
      <c r="L472" s="8"/>
      <c r="M472" s="219" t="s">
        <v>20</v>
      </c>
      <c r="N472" s="219"/>
      <c r="O472" s="219" t="s">
        <v>1</v>
      </c>
      <c r="P472" s="219"/>
      <c r="Q472" s="219"/>
      <c r="R472" s="219" t="s">
        <v>22</v>
      </c>
      <c r="S472" s="219"/>
      <c r="T472" s="219" t="s">
        <v>23</v>
      </c>
      <c r="U472" s="219"/>
      <c r="V472" s="219"/>
      <c r="W472" s="7"/>
    </row>
    <row r="473" spans="1:27" ht="22" customHeight="1">
      <c r="A473" s="218" t="str">
        <f>VLOOKUP(Y471,'個票データ(男子)'!$A:$J,2,0)</f>
        <v/>
      </c>
      <c r="B473" s="218"/>
      <c r="C473" s="218" t="str">
        <f>VLOOKUP(Y471,'個票データ(男子)'!$A:$J,3,0)</f>
        <v/>
      </c>
      <c r="D473" s="218"/>
      <c r="E473" s="218"/>
      <c r="F473" s="218" t="str">
        <f>VLOOKUP(Y471,'個票データ(男子)'!$A:$J,4,0)</f>
        <v/>
      </c>
      <c r="G473" s="218"/>
      <c r="H473" s="218">
        <f>'一覧表(男子)'!$C$6</f>
        <v>0</v>
      </c>
      <c r="I473" s="218"/>
      <c r="J473" s="218"/>
      <c r="K473" s="7"/>
      <c r="L473" s="8"/>
      <c r="M473" s="219" t="str">
        <f>VLOOKUP(AA471,'個票データ(男子)'!$A:$J,2,0)</f>
        <v/>
      </c>
      <c r="N473" s="219"/>
      <c r="O473" s="219" t="str">
        <f>VLOOKUP(AA471,'個票データ(男子)'!$A:$J,3,0)</f>
        <v/>
      </c>
      <c r="P473" s="219"/>
      <c r="Q473" s="219"/>
      <c r="R473" s="219" t="str">
        <f>VLOOKUP(AA471,'個票データ(男子)'!$A:$J,4,0)</f>
        <v/>
      </c>
      <c r="S473" s="219"/>
      <c r="T473" s="219">
        <f>'一覧表(男子)'!$C$6</f>
        <v>0</v>
      </c>
      <c r="U473" s="219"/>
      <c r="V473" s="219"/>
      <c r="W473" s="7"/>
    </row>
    <row r="474" spans="1:27" ht="4" customHeight="1">
      <c r="A474" s="10"/>
      <c r="B474" s="10"/>
      <c r="C474" s="10"/>
      <c r="D474" s="10"/>
      <c r="E474" s="10"/>
      <c r="F474" s="10"/>
      <c r="G474" s="10"/>
      <c r="H474" s="10"/>
      <c r="I474" s="10"/>
      <c r="J474" s="10"/>
      <c r="K474" s="11"/>
      <c r="L474" s="10"/>
      <c r="M474" s="10"/>
      <c r="N474" s="10"/>
      <c r="O474" s="10"/>
      <c r="P474" s="10"/>
      <c r="Q474" s="10"/>
      <c r="R474" s="10"/>
      <c r="S474" s="10"/>
      <c r="T474" s="10"/>
      <c r="U474" s="10"/>
      <c r="V474" s="10"/>
      <c r="W474" s="11"/>
    </row>
    <row r="475" spans="1:27" ht="4" customHeight="1">
      <c r="K475" s="7"/>
      <c r="L475" s="8"/>
    </row>
    <row r="476" spans="1:27" ht="18" customHeight="1">
      <c r="A476" s="218" t="s">
        <v>13</v>
      </c>
      <c r="B476" s="218"/>
      <c r="C476" s="220">
        <f>VLOOKUP(Y476,'個票データ(男子)'!$A:$J,7,0)</f>
        <v>0</v>
      </c>
      <c r="D476" s="220"/>
      <c r="E476" s="220"/>
      <c r="F476" s="218" t="s">
        <v>19</v>
      </c>
      <c r="G476" s="218"/>
      <c r="H476" s="221">
        <f>VLOOKUP(Y476,'個票データ(男子)'!$A:$J,8,0)</f>
        <v>0</v>
      </c>
      <c r="I476" s="221"/>
      <c r="J476" s="221"/>
      <c r="K476" s="7"/>
      <c r="L476" s="8"/>
      <c r="M476" s="219" t="s">
        <v>13</v>
      </c>
      <c r="N476" s="219"/>
      <c r="O476" s="222">
        <f>VLOOKUP(AA476,'個票データ(男子)'!$A:$J,9,0)</f>
        <v>0</v>
      </c>
      <c r="P476" s="222"/>
      <c r="Q476" s="222"/>
      <c r="R476" s="219" t="s">
        <v>19</v>
      </c>
      <c r="S476" s="219"/>
      <c r="T476" s="223">
        <f>VLOOKUP(AA476,'個票データ(男子)'!$A:$J,10,0)</f>
        <v>0</v>
      </c>
      <c r="U476" s="223"/>
      <c r="V476" s="223"/>
      <c r="W476" s="7"/>
      <c r="Y476" s="9">
        <v>64</v>
      </c>
      <c r="AA476" s="9">
        <v>64</v>
      </c>
    </row>
    <row r="477" spans="1:27">
      <c r="A477" s="218" t="s">
        <v>20</v>
      </c>
      <c r="B477" s="218"/>
      <c r="C477" s="218" t="s">
        <v>1</v>
      </c>
      <c r="D477" s="218"/>
      <c r="E477" s="218"/>
      <c r="F477" s="218" t="s">
        <v>22</v>
      </c>
      <c r="G477" s="218"/>
      <c r="H477" s="218" t="s">
        <v>23</v>
      </c>
      <c r="I477" s="218"/>
      <c r="J477" s="218"/>
      <c r="K477" s="7"/>
      <c r="L477" s="8"/>
      <c r="M477" s="219" t="s">
        <v>20</v>
      </c>
      <c r="N477" s="219"/>
      <c r="O477" s="219" t="s">
        <v>1</v>
      </c>
      <c r="P477" s="219"/>
      <c r="Q477" s="219"/>
      <c r="R477" s="219" t="s">
        <v>22</v>
      </c>
      <c r="S477" s="219"/>
      <c r="T477" s="219" t="s">
        <v>23</v>
      </c>
      <c r="U477" s="219"/>
      <c r="V477" s="219"/>
      <c r="W477" s="7"/>
    </row>
    <row r="478" spans="1:27" ht="22" customHeight="1">
      <c r="A478" s="218" t="str">
        <f>VLOOKUP(Y476,'個票データ(男子)'!$A:$J,2,0)</f>
        <v/>
      </c>
      <c r="B478" s="218"/>
      <c r="C478" s="218" t="str">
        <f>VLOOKUP(Y476,'個票データ(男子)'!$A:$J,3,0)</f>
        <v/>
      </c>
      <c r="D478" s="218"/>
      <c r="E478" s="218"/>
      <c r="F478" s="218" t="str">
        <f>VLOOKUP(Y476,'個票データ(男子)'!$A:$J,4,0)</f>
        <v/>
      </c>
      <c r="G478" s="218"/>
      <c r="H478" s="218">
        <f>'一覧表(男子)'!$C$6</f>
        <v>0</v>
      </c>
      <c r="I478" s="218"/>
      <c r="J478" s="218"/>
      <c r="K478" s="7"/>
      <c r="L478" s="8"/>
      <c r="M478" s="219" t="str">
        <f>VLOOKUP(AA476,'個票データ(男子)'!$A:$J,2,0)</f>
        <v/>
      </c>
      <c r="N478" s="219"/>
      <c r="O478" s="219" t="str">
        <f>VLOOKUP(AA476,'個票データ(男子)'!$A:$J,3,0)</f>
        <v/>
      </c>
      <c r="P478" s="219"/>
      <c r="Q478" s="219"/>
      <c r="R478" s="219" t="str">
        <f>VLOOKUP(AA476,'個票データ(男子)'!$A:$J,4,0)</f>
        <v/>
      </c>
      <c r="S478" s="219"/>
      <c r="T478" s="219">
        <f>'一覧表(男子)'!$C$6</f>
        <v>0</v>
      </c>
      <c r="U478" s="219"/>
      <c r="V478" s="219"/>
      <c r="W478" s="7"/>
    </row>
    <row r="479" spans="1:27" ht="4" customHeight="1">
      <c r="A479" s="10"/>
      <c r="B479" s="10"/>
      <c r="C479" s="10"/>
      <c r="D479" s="10"/>
      <c r="E479" s="10"/>
      <c r="F479" s="10"/>
      <c r="G479" s="10"/>
      <c r="H479" s="10"/>
      <c r="I479" s="10"/>
      <c r="J479" s="10"/>
      <c r="K479" s="11"/>
      <c r="L479" s="10"/>
      <c r="M479" s="10"/>
      <c r="N479" s="10"/>
      <c r="O479" s="10"/>
      <c r="P479" s="10"/>
      <c r="Q479" s="10"/>
      <c r="R479" s="10"/>
      <c r="S479" s="10"/>
      <c r="T479" s="10"/>
      <c r="U479" s="10"/>
      <c r="V479" s="10"/>
      <c r="W479" s="11"/>
    </row>
    <row r="480" spans="1:27" ht="4" customHeight="1">
      <c r="K480" s="7"/>
      <c r="L480" s="8"/>
    </row>
    <row r="481" spans="1:27" ht="18" customHeight="1">
      <c r="A481" s="218" t="s">
        <v>13</v>
      </c>
      <c r="B481" s="218"/>
      <c r="C481" s="220">
        <f>VLOOKUP(Y481,'個票データ(男子)'!$A:$J,5,0)</f>
        <v>0</v>
      </c>
      <c r="D481" s="220"/>
      <c r="E481" s="220"/>
      <c r="F481" s="218" t="s">
        <v>19</v>
      </c>
      <c r="G481" s="218"/>
      <c r="H481" s="221">
        <f>VLOOKUP(Y481,'個票データ(男子)'!$A:$J,6,0)</f>
        <v>0</v>
      </c>
      <c r="I481" s="221"/>
      <c r="J481" s="221"/>
      <c r="K481" s="7"/>
      <c r="L481" s="8"/>
      <c r="M481" s="218" t="s">
        <v>13</v>
      </c>
      <c r="N481" s="218"/>
      <c r="O481" s="220">
        <f>VLOOKUP(AA481,'個票データ(男子)'!$A:$J,7,0)</f>
        <v>0</v>
      </c>
      <c r="P481" s="220"/>
      <c r="Q481" s="220"/>
      <c r="R481" s="218" t="s">
        <v>19</v>
      </c>
      <c r="S481" s="218"/>
      <c r="T481" s="221">
        <f>VLOOKUP(AA481,'個票データ(男子)'!$A:$J,8,0)</f>
        <v>0</v>
      </c>
      <c r="U481" s="221"/>
      <c r="V481" s="221"/>
      <c r="W481" s="7"/>
      <c r="Y481" s="9">
        <v>65</v>
      </c>
      <c r="AA481" s="9">
        <v>65</v>
      </c>
    </row>
    <row r="482" spans="1:27">
      <c r="A482" s="218" t="s">
        <v>20</v>
      </c>
      <c r="B482" s="218"/>
      <c r="C482" s="218" t="s">
        <v>1</v>
      </c>
      <c r="D482" s="218"/>
      <c r="E482" s="218"/>
      <c r="F482" s="218" t="s">
        <v>22</v>
      </c>
      <c r="G482" s="218"/>
      <c r="H482" s="218" t="s">
        <v>23</v>
      </c>
      <c r="I482" s="218"/>
      <c r="J482" s="218"/>
      <c r="K482" s="7"/>
      <c r="L482" s="8"/>
      <c r="M482" s="218" t="s">
        <v>20</v>
      </c>
      <c r="N482" s="218"/>
      <c r="O482" s="218" t="s">
        <v>1</v>
      </c>
      <c r="P482" s="218"/>
      <c r="Q482" s="218"/>
      <c r="R482" s="218" t="s">
        <v>22</v>
      </c>
      <c r="S482" s="218"/>
      <c r="T482" s="218" t="s">
        <v>23</v>
      </c>
      <c r="U482" s="218"/>
      <c r="V482" s="218"/>
      <c r="W482" s="7"/>
    </row>
    <row r="483" spans="1:27" ht="22" customHeight="1">
      <c r="A483" s="218" t="str">
        <f>VLOOKUP(Y481,'個票データ(男子)'!$A:$J,2,0)</f>
        <v/>
      </c>
      <c r="B483" s="218"/>
      <c r="C483" s="218" t="str">
        <f>VLOOKUP(Y481,'個票データ(男子)'!$A:$J,3,0)</f>
        <v/>
      </c>
      <c r="D483" s="218"/>
      <c r="E483" s="218"/>
      <c r="F483" s="218" t="str">
        <f>VLOOKUP(Y481,'個票データ(男子)'!$A:$J,4,0)</f>
        <v/>
      </c>
      <c r="G483" s="218"/>
      <c r="H483" s="218">
        <f>'一覧表(男子)'!$C$6</f>
        <v>0</v>
      </c>
      <c r="I483" s="218"/>
      <c r="J483" s="218"/>
      <c r="K483" s="7"/>
      <c r="L483" s="8"/>
      <c r="M483" s="218" t="str">
        <f>VLOOKUP(AA481,'個票データ(男子)'!$A:$J,2,0)</f>
        <v/>
      </c>
      <c r="N483" s="218"/>
      <c r="O483" s="218" t="str">
        <f>VLOOKUP(AA481,'個票データ(男子)'!$A:$J,3,0)</f>
        <v/>
      </c>
      <c r="P483" s="218"/>
      <c r="Q483" s="218"/>
      <c r="R483" s="218" t="str">
        <f>VLOOKUP(AA481,'個票データ(男子)'!$A:$J,4,0)</f>
        <v/>
      </c>
      <c r="S483" s="218"/>
      <c r="T483" s="218">
        <f>'一覧表(男子)'!$C$6</f>
        <v>0</v>
      </c>
      <c r="U483" s="218"/>
      <c r="V483" s="218"/>
      <c r="W483" s="7"/>
    </row>
    <row r="484" spans="1:27" ht="4" customHeight="1">
      <c r="A484" s="10"/>
      <c r="B484" s="10"/>
      <c r="C484" s="10"/>
      <c r="D484" s="10"/>
      <c r="E484" s="10"/>
      <c r="F484" s="10"/>
      <c r="G484" s="10"/>
      <c r="H484" s="10"/>
      <c r="I484" s="10"/>
      <c r="J484" s="10"/>
      <c r="K484" s="11"/>
      <c r="L484" s="10"/>
      <c r="M484" s="10"/>
      <c r="N484" s="10"/>
      <c r="O484" s="10"/>
      <c r="P484" s="10"/>
      <c r="Q484" s="10"/>
      <c r="R484" s="10"/>
      <c r="S484" s="10"/>
      <c r="T484" s="10"/>
      <c r="U484" s="10"/>
      <c r="V484" s="10"/>
      <c r="W484" s="11"/>
    </row>
    <row r="485" spans="1:27" ht="4" customHeight="1">
      <c r="K485" s="7"/>
      <c r="L485" s="8"/>
    </row>
    <row r="486" spans="1:27" ht="18" customHeight="1">
      <c r="A486" s="218" t="s">
        <v>13</v>
      </c>
      <c r="B486" s="218"/>
      <c r="C486" s="220">
        <f>VLOOKUP(Y486,'個票データ(男子)'!$A:$J,9,0)</f>
        <v>0</v>
      </c>
      <c r="D486" s="220"/>
      <c r="E486" s="220"/>
      <c r="F486" s="218" t="s">
        <v>19</v>
      </c>
      <c r="G486" s="218"/>
      <c r="H486" s="221">
        <f>VLOOKUP(Y486,'個票データ(男子)'!$A:$J,10,0)</f>
        <v>0</v>
      </c>
      <c r="I486" s="221"/>
      <c r="J486" s="221"/>
      <c r="K486" s="7"/>
      <c r="L486" s="8"/>
      <c r="M486" s="219" t="s">
        <v>13</v>
      </c>
      <c r="N486" s="219"/>
      <c r="O486" s="222">
        <f>VLOOKUP(AA486,'個票データ(男子)'!$A:$J,5,0)</f>
        <v>0</v>
      </c>
      <c r="P486" s="222"/>
      <c r="Q486" s="222"/>
      <c r="R486" s="219" t="s">
        <v>19</v>
      </c>
      <c r="S486" s="219"/>
      <c r="T486" s="223">
        <f>VLOOKUP(AA486,'個票データ(男子)'!$A:$J,6,0)</f>
        <v>0</v>
      </c>
      <c r="U486" s="223"/>
      <c r="V486" s="223"/>
      <c r="W486" s="7"/>
      <c r="Y486" s="9">
        <v>65</v>
      </c>
      <c r="AA486" s="9">
        <v>66</v>
      </c>
    </row>
    <row r="487" spans="1:27">
      <c r="A487" s="218" t="s">
        <v>20</v>
      </c>
      <c r="B487" s="218"/>
      <c r="C487" s="218" t="s">
        <v>1</v>
      </c>
      <c r="D487" s="218"/>
      <c r="E487" s="218"/>
      <c r="F487" s="218" t="s">
        <v>22</v>
      </c>
      <c r="G487" s="218"/>
      <c r="H487" s="218" t="s">
        <v>23</v>
      </c>
      <c r="I487" s="218"/>
      <c r="J487" s="218"/>
      <c r="K487" s="7"/>
      <c r="L487" s="8"/>
      <c r="M487" s="219" t="s">
        <v>20</v>
      </c>
      <c r="N487" s="219"/>
      <c r="O487" s="219" t="s">
        <v>1</v>
      </c>
      <c r="P487" s="219"/>
      <c r="Q487" s="219"/>
      <c r="R487" s="219" t="s">
        <v>22</v>
      </c>
      <c r="S487" s="219"/>
      <c r="T487" s="219" t="s">
        <v>23</v>
      </c>
      <c r="U487" s="219"/>
      <c r="V487" s="219"/>
      <c r="W487" s="7"/>
    </row>
    <row r="488" spans="1:27" ht="22" customHeight="1">
      <c r="A488" s="218" t="str">
        <f>VLOOKUP(Y486,'個票データ(男子)'!$A:$J,2,0)</f>
        <v/>
      </c>
      <c r="B488" s="218"/>
      <c r="C488" s="218" t="str">
        <f>VLOOKUP(Y486,'個票データ(男子)'!$A:$J,3,0)</f>
        <v/>
      </c>
      <c r="D488" s="218"/>
      <c r="E488" s="218"/>
      <c r="F488" s="218" t="str">
        <f>VLOOKUP(Y486,'個票データ(男子)'!$A:$J,4,0)</f>
        <v/>
      </c>
      <c r="G488" s="218"/>
      <c r="H488" s="218">
        <f>'一覧表(男子)'!$C$6</f>
        <v>0</v>
      </c>
      <c r="I488" s="218"/>
      <c r="J488" s="218"/>
      <c r="K488" s="7"/>
      <c r="L488" s="8"/>
      <c r="M488" s="219" t="str">
        <f>VLOOKUP(AA486,'個票データ(男子)'!$A:$J,2,0)</f>
        <v/>
      </c>
      <c r="N488" s="219"/>
      <c r="O488" s="219" t="str">
        <f>VLOOKUP(AA486,'個票データ(男子)'!$A:$J,3,0)</f>
        <v/>
      </c>
      <c r="P488" s="219"/>
      <c r="Q488" s="219"/>
      <c r="R488" s="219" t="str">
        <f>VLOOKUP(AA486,'個票データ(男子)'!$A:$J,4,0)</f>
        <v/>
      </c>
      <c r="S488" s="219"/>
      <c r="T488" s="219">
        <f>'一覧表(男子)'!$C$6</f>
        <v>0</v>
      </c>
      <c r="U488" s="219"/>
      <c r="V488" s="219"/>
      <c r="W488" s="7"/>
    </row>
    <row r="489" spans="1:27" ht="4" customHeight="1">
      <c r="A489" s="10"/>
      <c r="B489" s="10"/>
      <c r="C489" s="10"/>
      <c r="D489" s="10"/>
      <c r="E489" s="10"/>
      <c r="F489" s="10"/>
      <c r="G489" s="10"/>
      <c r="H489" s="10"/>
      <c r="I489" s="10"/>
      <c r="J489" s="10"/>
      <c r="K489" s="11"/>
      <c r="L489" s="10"/>
      <c r="M489" s="10"/>
      <c r="N489" s="10"/>
      <c r="O489" s="10"/>
      <c r="P489" s="10"/>
      <c r="Q489" s="10"/>
      <c r="R489" s="10"/>
      <c r="S489" s="10"/>
      <c r="T489" s="10"/>
      <c r="U489" s="10"/>
      <c r="V489" s="10"/>
      <c r="W489" s="11"/>
    </row>
    <row r="490" spans="1:27" ht="4" customHeight="1">
      <c r="K490" s="7"/>
      <c r="L490" s="8"/>
    </row>
    <row r="491" spans="1:27" ht="18" customHeight="1">
      <c r="A491" s="218" t="s">
        <v>13</v>
      </c>
      <c r="B491" s="218"/>
      <c r="C491" s="220">
        <f>VLOOKUP(Y491,'個票データ(男子)'!$A:$J,7,0)</f>
        <v>0</v>
      </c>
      <c r="D491" s="220"/>
      <c r="E491" s="220"/>
      <c r="F491" s="218" t="s">
        <v>19</v>
      </c>
      <c r="G491" s="218"/>
      <c r="H491" s="221">
        <f>VLOOKUP(Y491,'個票データ(男子)'!$A:$J,8,0)</f>
        <v>0</v>
      </c>
      <c r="I491" s="221"/>
      <c r="J491" s="221"/>
      <c r="K491" s="7"/>
      <c r="L491" s="8"/>
      <c r="M491" s="219" t="s">
        <v>13</v>
      </c>
      <c r="N491" s="219"/>
      <c r="O491" s="222">
        <f>VLOOKUP(AA491,'個票データ(男子)'!$A:$J,9,0)</f>
        <v>0</v>
      </c>
      <c r="P491" s="222"/>
      <c r="Q491" s="222"/>
      <c r="R491" s="219" t="s">
        <v>19</v>
      </c>
      <c r="S491" s="219"/>
      <c r="T491" s="223">
        <f>VLOOKUP(AA491,'個票データ(男子)'!$A:$J,10,0)</f>
        <v>0</v>
      </c>
      <c r="U491" s="223"/>
      <c r="V491" s="223"/>
      <c r="W491" s="7"/>
      <c r="Y491" s="9">
        <v>66</v>
      </c>
      <c r="AA491" s="9">
        <v>66</v>
      </c>
    </row>
    <row r="492" spans="1:27">
      <c r="A492" s="218" t="s">
        <v>20</v>
      </c>
      <c r="B492" s="218"/>
      <c r="C492" s="218" t="s">
        <v>1</v>
      </c>
      <c r="D492" s="218"/>
      <c r="E492" s="218"/>
      <c r="F492" s="218" t="s">
        <v>22</v>
      </c>
      <c r="G492" s="218"/>
      <c r="H492" s="218" t="s">
        <v>23</v>
      </c>
      <c r="I492" s="218"/>
      <c r="J492" s="218"/>
      <c r="K492" s="7"/>
      <c r="L492" s="8"/>
      <c r="M492" s="219" t="s">
        <v>20</v>
      </c>
      <c r="N492" s="219"/>
      <c r="O492" s="219" t="s">
        <v>1</v>
      </c>
      <c r="P492" s="219"/>
      <c r="Q492" s="219"/>
      <c r="R492" s="219" t="s">
        <v>22</v>
      </c>
      <c r="S492" s="219"/>
      <c r="T492" s="219" t="s">
        <v>23</v>
      </c>
      <c r="U492" s="219"/>
      <c r="V492" s="219"/>
      <c r="W492" s="7"/>
    </row>
    <row r="493" spans="1:27" ht="22" customHeight="1">
      <c r="A493" s="218" t="str">
        <f>VLOOKUP(Y491,'個票データ(男子)'!$A:$J,2,0)</f>
        <v/>
      </c>
      <c r="B493" s="218"/>
      <c r="C493" s="218" t="str">
        <f>VLOOKUP(Y491,'個票データ(男子)'!$A:$J,3,0)</f>
        <v/>
      </c>
      <c r="D493" s="218"/>
      <c r="E493" s="218"/>
      <c r="F493" s="218" t="str">
        <f>VLOOKUP(Y491,'個票データ(男子)'!$A:$J,4,0)</f>
        <v/>
      </c>
      <c r="G493" s="218"/>
      <c r="H493" s="218">
        <f>'一覧表(男子)'!$C$6</f>
        <v>0</v>
      </c>
      <c r="I493" s="218"/>
      <c r="J493" s="218"/>
      <c r="K493" s="7"/>
      <c r="L493" s="8"/>
      <c r="M493" s="219" t="str">
        <f>VLOOKUP(AA491,'個票データ(男子)'!$A:$J,2,0)</f>
        <v/>
      </c>
      <c r="N493" s="219"/>
      <c r="O493" s="219" t="str">
        <f>VLOOKUP(AA491,'個票データ(男子)'!$A:$J,3,0)</f>
        <v/>
      </c>
      <c r="P493" s="219"/>
      <c r="Q493" s="219"/>
      <c r="R493" s="219" t="str">
        <f>VLOOKUP(AA491,'個票データ(男子)'!$A:$J,4,0)</f>
        <v/>
      </c>
      <c r="S493" s="219"/>
      <c r="T493" s="219">
        <f>'一覧表(男子)'!$C$6</f>
        <v>0</v>
      </c>
      <c r="U493" s="219"/>
      <c r="V493" s="219"/>
      <c r="W493" s="7"/>
    </row>
    <row r="494" spans="1:27" ht="4" customHeight="1">
      <c r="A494" s="10"/>
      <c r="B494" s="10"/>
      <c r="C494" s="10"/>
      <c r="D494" s="10"/>
      <c r="E494" s="10"/>
      <c r="F494" s="10"/>
      <c r="G494" s="10"/>
      <c r="H494" s="10"/>
      <c r="I494" s="10"/>
      <c r="J494" s="10"/>
      <c r="K494" s="11"/>
      <c r="L494" s="10"/>
      <c r="M494" s="10"/>
      <c r="N494" s="10"/>
      <c r="O494" s="10"/>
      <c r="P494" s="10"/>
      <c r="Q494" s="10"/>
      <c r="R494" s="10"/>
      <c r="S494" s="10"/>
      <c r="T494" s="10"/>
      <c r="U494" s="10"/>
      <c r="V494" s="10"/>
      <c r="W494" s="11"/>
    </row>
    <row r="495" spans="1:27" ht="4" customHeight="1">
      <c r="K495" s="7"/>
      <c r="L495" s="8"/>
    </row>
    <row r="496" spans="1:27" ht="18" customHeight="1">
      <c r="A496" s="218" t="s">
        <v>13</v>
      </c>
      <c r="B496" s="218"/>
      <c r="C496" s="220">
        <f>VLOOKUP(Y496,'個票データ(男子)'!$A:$J,5,0)</f>
        <v>0</v>
      </c>
      <c r="D496" s="220"/>
      <c r="E496" s="220"/>
      <c r="F496" s="218" t="s">
        <v>19</v>
      </c>
      <c r="G496" s="218"/>
      <c r="H496" s="221">
        <f>VLOOKUP(Y496,'個票データ(男子)'!$A:$J,6,0)</f>
        <v>0</v>
      </c>
      <c r="I496" s="221"/>
      <c r="J496" s="221"/>
      <c r="K496" s="7"/>
      <c r="L496" s="8"/>
      <c r="M496" s="218" t="s">
        <v>13</v>
      </c>
      <c r="N496" s="218"/>
      <c r="O496" s="220">
        <f>VLOOKUP(AA496,'個票データ(男子)'!$A:$J,7,0)</f>
        <v>0</v>
      </c>
      <c r="P496" s="220"/>
      <c r="Q496" s="220"/>
      <c r="R496" s="218" t="s">
        <v>19</v>
      </c>
      <c r="S496" s="218"/>
      <c r="T496" s="221">
        <f>VLOOKUP(AA496,'個票データ(男子)'!$A:$J,8,0)</f>
        <v>0</v>
      </c>
      <c r="U496" s="221"/>
      <c r="V496" s="221"/>
      <c r="W496" s="7"/>
      <c r="Y496" s="9">
        <v>67</v>
      </c>
      <c r="AA496" s="9">
        <v>67</v>
      </c>
    </row>
    <row r="497" spans="1:27">
      <c r="A497" s="218" t="s">
        <v>20</v>
      </c>
      <c r="B497" s="218"/>
      <c r="C497" s="218" t="s">
        <v>1</v>
      </c>
      <c r="D497" s="218"/>
      <c r="E497" s="218"/>
      <c r="F497" s="218" t="s">
        <v>22</v>
      </c>
      <c r="G497" s="218"/>
      <c r="H497" s="218" t="s">
        <v>23</v>
      </c>
      <c r="I497" s="218"/>
      <c r="J497" s="218"/>
      <c r="K497" s="7"/>
      <c r="L497" s="8"/>
      <c r="M497" s="218" t="s">
        <v>20</v>
      </c>
      <c r="N497" s="218"/>
      <c r="O497" s="218" t="s">
        <v>1</v>
      </c>
      <c r="P497" s="218"/>
      <c r="Q497" s="218"/>
      <c r="R497" s="218" t="s">
        <v>22</v>
      </c>
      <c r="S497" s="218"/>
      <c r="T497" s="218" t="s">
        <v>23</v>
      </c>
      <c r="U497" s="218"/>
      <c r="V497" s="218"/>
      <c r="W497" s="7"/>
    </row>
    <row r="498" spans="1:27" ht="22" customHeight="1">
      <c r="A498" s="218" t="str">
        <f>VLOOKUP(Y496,'個票データ(男子)'!$A:$J,2,0)</f>
        <v/>
      </c>
      <c r="B498" s="218"/>
      <c r="C498" s="218" t="str">
        <f>VLOOKUP(Y496,'個票データ(男子)'!$A:$J,3,0)</f>
        <v/>
      </c>
      <c r="D498" s="218"/>
      <c r="E498" s="218"/>
      <c r="F498" s="218" t="str">
        <f>VLOOKUP(Y496,'個票データ(男子)'!$A:$J,4,0)</f>
        <v/>
      </c>
      <c r="G498" s="218"/>
      <c r="H498" s="218">
        <f>'一覧表(男子)'!$C$6</f>
        <v>0</v>
      </c>
      <c r="I498" s="218"/>
      <c r="J498" s="218"/>
      <c r="K498" s="7"/>
      <c r="L498" s="8"/>
      <c r="M498" s="218" t="str">
        <f>VLOOKUP(AA496,'個票データ(男子)'!$A:$J,2,0)</f>
        <v/>
      </c>
      <c r="N498" s="218"/>
      <c r="O498" s="218" t="str">
        <f>VLOOKUP(AA496,'個票データ(男子)'!$A:$J,3,0)</f>
        <v/>
      </c>
      <c r="P498" s="218"/>
      <c r="Q498" s="218"/>
      <c r="R498" s="218" t="str">
        <f>VLOOKUP(AA496,'個票データ(男子)'!$A:$J,4,0)</f>
        <v/>
      </c>
      <c r="S498" s="218"/>
      <c r="T498" s="218">
        <f>'一覧表(男子)'!$C$6</f>
        <v>0</v>
      </c>
      <c r="U498" s="218"/>
      <c r="V498" s="218"/>
      <c r="W498" s="7"/>
    </row>
    <row r="499" spans="1:27" ht="4" customHeight="1">
      <c r="A499" s="10"/>
      <c r="B499" s="10"/>
      <c r="C499" s="10"/>
      <c r="D499" s="10"/>
      <c r="E499" s="10"/>
      <c r="F499" s="10"/>
      <c r="G499" s="10"/>
      <c r="H499" s="10"/>
      <c r="I499" s="10"/>
      <c r="J499" s="10"/>
      <c r="K499" s="11"/>
      <c r="L499" s="10"/>
      <c r="M499" s="10"/>
      <c r="N499" s="10"/>
      <c r="O499" s="10"/>
      <c r="P499" s="10"/>
      <c r="Q499" s="10"/>
      <c r="R499" s="10"/>
      <c r="S499" s="10"/>
      <c r="T499" s="10"/>
      <c r="U499" s="10"/>
      <c r="V499" s="10"/>
      <c r="W499" s="11"/>
    </row>
    <row r="500" spans="1:27" ht="4" customHeight="1">
      <c r="K500" s="7"/>
      <c r="L500" s="8"/>
    </row>
    <row r="501" spans="1:27" ht="18" customHeight="1">
      <c r="A501" s="218" t="s">
        <v>13</v>
      </c>
      <c r="B501" s="218"/>
      <c r="C501" s="220">
        <f>VLOOKUP(Y501,'個票データ(男子)'!$A:$J,9,0)</f>
        <v>0</v>
      </c>
      <c r="D501" s="220"/>
      <c r="E501" s="220"/>
      <c r="F501" s="218" t="s">
        <v>19</v>
      </c>
      <c r="G501" s="218"/>
      <c r="H501" s="221">
        <f>VLOOKUP(Y501,'個票データ(男子)'!$A:$J,10,0)</f>
        <v>0</v>
      </c>
      <c r="I501" s="221"/>
      <c r="J501" s="221"/>
      <c r="K501" s="7"/>
      <c r="L501" s="8"/>
      <c r="M501" s="219" t="s">
        <v>13</v>
      </c>
      <c r="N501" s="219"/>
      <c r="O501" s="222">
        <f>VLOOKUP(AA501,'個票データ(男子)'!$A:$J,5,0)</f>
        <v>0</v>
      </c>
      <c r="P501" s="222"/>
      <c r="Q501" s="222"/>
      <c r="R501" s="219" t="s">
        <v>19</v>
      </c>
      <c r="S501" s="219"/>
      <c r="T501" s="223">
        <f>VLOOKUP(AA501,'個票データ(男子)'!$A:$J,6,0)</f>
        <v>0</v>
      </c>
      <c r="U501" s="223"/>
      <c r="V501" s="223"/>
      <c r="W501" s="7"/>
      <c r="Y501" s="9">
        <v>67</v>
      </c>
      <c r="AA501" s="9">
        <v>68</v>
      </c>
    </row>
    <row r="502" spans="1:27">
      <c r="A502" s="218" t="s">
        <v>20</v>
      </c>
      <c r="B502" s="218"/>
      <c r="C502" s="218" t="s">
        <v>1</v>
      </c>
      <c r="D502" s="218"/>
      <c r="E502" s="218"/>
      <c r="F502" s="218" t="s">
        <v>22</v>
      </c>
      <c r="G502" s="218"/>
      <c r="H502" s="218" t="s">
        <v>23</v>
      </c>
      <c r="I502" s="218"/>
      <c r="J502" s="218"/>
      <c r="K502" s="7"/>
      <c r="L502" s="8"/>
      <c r="M502" s="219" t="s">
        <v>20</v>
      </c>
      <c r="N502" s="219"/>
      <c r="O502" s="219" t="s">
        <v>1</v>
      </c>
      <c r="P502" s="219"/>
      <c r="Q502" s="219"/>
      <c r="R502" s="219" t="s">
        <v>22</v>
      </c>
      <c r="S502" s="219"/>
      <c r="T502" s="219" t="s">
        <v>23</v>
      </c>
      <c r="U502" s="219"/>
      <c r="V502" s="219"/>
      <c r="W502" s="7"/>
    </row>
    <row r="503" spans="1:27" ht="22" customHeight="1">
      <c r="A503" s="218" t="str">
        <f>VLOOKUP(Y501,'個票データ(男子)'!$A:$J,2,0)</f>
        <v/>
      </c>
      <c r="B503" s="218"/>
      <c r="C503" s="218" t="str">
        <f>VLOOKUP(Y501,'個票データ(男子)'!$A:$J,3,0)</f>
        <v/>
      </c>
      <c r="D503" s="218"/>
      <c r="E503" s="218"/>
      <c r="F503" s="218" t="str">
        <f>VLOOKUP(Y501,'個票データ(男子)'!$A:$J,4,0)</f>
        <v/>
      </c>
      <c r="G503" s="218"/>
      <c r="H503" s="218">
        <f>'一覧表(男子)'!$C$6</f>
        <v>0</v>
      </c>
      <c r="I503" s="218"/>
      <c r="J503" s="218"/>
      <c r="K503" s="7"/>
      <c r="L503" s="8"/>
      <c r="M503" s="219" t="str">
        <f>VLOOKUP(AA501,'個票データ(男子)'!$A:$J,2,0)</f>
        <v/>
      </c>
      <c r="N503" s="219"/>
      <c r="O503" s="219" t="str">
        <f>VLOOKUP(AA501,'個票データ(男子)'!$A:$J,3,0)</f>
        <v/>
      </c>
      <c r="P503" s="219"/>
      <c r="Q503" s="219"/>
      <c r="R503" s="219" t="str">
        <f>VLOOKUP(AA501,'個票データ(男子)'!$A:$J,4,0)</f>
        <v/>
      </c>
      <c r="S503" s="219"/>
      <c r="T503" s="219">
        <f>'一覧表(男子)'!$C$6</f>
        <v>0</v>
      </c>
      <c r="U503" s="219"/>
      <c r="V503" s="219"/>
      <c r="W503" s="7"/>
    </row>
    <row r="504" spans="1:27" ht="4" customHeight="1">
      <c r="A504" s="10"/>
      <c r="B504" s="10"/>
      <c r="C504" s="10"/>
      <c r="D504" s="10"/>
      <c r="E504" s="10"/>
      <c r="F504" s="10"/>
      <c r="G504" s="10"/>
      <c r="H504" s="10"/>
      <c r="I504" s="10"/>
      <c r="J504" s="10"/>
      <c r="K504" s="11"/>
      <c r="L504" s="10"/>
      <c r="M504" s="10"/>
      <c r="N504" s="10"/>
      <c r="O504" s="10"/>
      <c r="P504" s="10"/>
      <c r="Q504" s="10"/>
      <c r="R504" s="10"/>
      <c r="S504" s="10"/>
      <c r="T504" s="10"/>
      <c r="U504" s="10"/>
      <c r="V504" s="10"/>
      <c r="W504" s="11"/>
    </row>
    <row r="505" spans="1:27" ht="4" customHeight="1">
      <c r="K505" s="7"/>
      <c r="L505" s="8"/>
    </row>
    <row r="506" spans="1:27" ht="18" customHeight="1">
      <c r="A506" s="218" t="s">
        <v>13</v>
      </c>
      <c r="B506" s="218"/>
      <c r="C506" s="220">
        <f>VLOOKUP(Y506,'個票データ(男子)'!$A:$J,7,0)</f>
        <v>0</v>
      </c>
      <c r="D506" s="220"/>
      <c r="E506" s="220"/>
      <c r="F506" s="218" t="s">
        <v>19</v>
      </c>
      <c r="G506" s="218"/>
      <c r="H506" s="221">
        <f>VLOOKUP(Y506,'個票データ(男子)'!$A:$J,8,0)</f>
        <v>0</v>
      </c>
      <c r="I506" s="221"/>
      <c r="J506" s="221"/>
      <c r="K506" s="7"/>
      <c r="L506" s="8"/>
      <c r="M506" s="219" t="s">
        <v>13</v>
      </c>
      <c r="N506" s="219"/>
      <c r="O506" s="222">
        <f>VLOOKUP(AA506,'個票データ(男子)'!$A:$J,9,0)</f>
        <v>0</v>
      </c>
      <c r="P506" s="222"/>
      <c r="Q506" s="222"/>
      <c r="R506" s="219" t="s">
        <v>19</v>
      </c>
      <c r="S506" s="219"/>
      <c r="T506" s="223">
        <f>VLOOKUP(AA506,'個票データ(男子)'!$A:$J,10,0)</f>
        <v>0</v>
      </c>
      <c r="U506" s="223"/>
      <c r="V506" s="223"/>
      <c r="W506" s="7"/>
      <c r="Y506" s="9">
        <v>68</v>
      </c>
      <c r="AA506" s="9">
        <v>68</v>
      </c>
    </row>
    <row r="507" spans="1:27">
      <c r="A507" s="218" t="s">
        <v>20</v>
      </c>
      <c r="B507" s="218"/>
      <c r="C507" s="218" t="s">
        <v>1</v>
      </c>
      <c r="D507" s="218"/>
      <c r="E507" s="218"/>
      <c r="F507" s="218" t="s">
        <v>22</v>
      </c>
      <c r="G507" s="218"/>
      <c r="H507" s="218" t="s">
        <v>23</v>
      </c>
      <c r="I507" s="218"/>
      <c r="J507" s="218"/>
      <c r="K507" s="7"/>
      <c r="L507" s="8"/>
      <c r="M507" s="219" t="s">
        <v>20</v>
      </c>
      <c r="N507" s="219"/>
      <c r="O507" s="219" t="s">
        <v>1</v>
      </c>
      <c r="P507" s="219"/>
      <c r="Q507" s="219"/>
      <c r="R507" s="219" t="s">
        <v>22</v>
      </c>
      <c r="S507" s="219"/>
      <c r="T507" s="219" t="s">
        <v>23</v>
      </c>
      <c r="U507" s="219"/>
      <c r="V507" s="219"/>
      <c r="W507" s="7"/>
    </row>
    <row r="508" spans="1:27" ht="22" customHeight="1">
      <c r="A508" s="218" t="str">
        <f>VLOOKUP(Y506,'個票データ(男子)'!$A:$J,2,0)</f>
        <v/>
      </c>
      <c r="B508" s="218"/>
      <c r="C508" s="218" t="str">
        <f>VLOOKUP(Y506,'個票データ(男子)'!$A:$J,3,0)</f>
        <v/>
      </c>
      <c r="D508" s="218"/>
      <c r="E508" s="218"/>
      <c r="F508" s="218" t="str">
        <f>VLOOKUP(Y506,'個票データ(男子)'!$A:$J,4,0)</f>
        <v/>
      </c>
      <c r="G508" s="218"/>
      <c r="H508" s="218">
        <f>'一覧表(男子)'!$C$6</f>
        <v>0</v>
      </c>
      <c r="I508" s="218"/>
      <c r="J508" s="218"/>
      <c r="K508" s="7"/>
      <c r="L508" s="8"/>
      <c r="M508" s="219" t="str">
        <f>VLOOKUP(AA506,'個票データ(男子)'!$A:$J,2,0)</f>
        <v/>
      </c>
      <c r="N508" s="219"/>
      <c r="O508" s="219" t="str">
        <f>VLOOKUP(AA506,'個票データ(男子)'!$A:$J,3,0)</f>
        <v/>
      </c>
      <c r="P508" s="219"/>
      <c r="Q508" s="219"/>
      <c r="R508" s="219" t="str">
        <f>VLOOKUP(AA506,'個票データ(男子)'!$A:$J,4,0)</f>
        <v/>
      </c>
      <c r="S508" s="219"/>
      <c r="T508" s="219">
        <f>'一覧表(男子)'!$C$6</f>
        <v>0</v>
      </c>
      <c r="U508" s="219"/>
      <c r="V508" s="219"/>
      <c r="W508" s="7"/>
    </row>
    <row r="509" spans="1:27" ht="4" customHeight="1">
      <c r="A509" s="10"/>
      <c r="B509" s="10"/>
      <c r="C509" s="10"/>
      <c r="D509" s="10"/>
      <c r="E509" s="10"/>
      <c r="F509" s="10"/>
      <c r="G509" s="10"/>
      <c r="H509" s="10"/>
      <c r="I509" s="10"/>
      <c r="J509" s="10"/>
      <c r="K509" s="11"/>
      <c r="L509" s="10"/>
      <c r="M509" s="10"/>
      <c r="N509" s="10"/>
      <c r="O509" s="10"/>
      <c r="P509" s="10"/>
      <c r="Q509" s="10"/>
      <c r="R509" s="10"/>
      <c r="S509" s="10"/>
      <c r="T509" s="10"/>
      <c r="U509" s="10"/>
      <c r="V509" s="10"/>
      <c r="W509" s="11"/>
    </row>
    <row r="510" spans="1:27" ht="4" customHeight="1">
      <c r="K510" s="7"/>
      <c r="L510" s="8"/>
    </row>
    <row r="511" spans="1:27" ht="18" customHeight="1">
      <c r="A511" s="218" t="s">
        <v>13</v>
      </c>
      <c r="B511" s="218"/>
      <c r="C511" s="220">
        <f>VLOOKUP(Y511,'個票データ(男子)'!$A:$J,5,0)</f>
        <v>0</v>
      </c>
      <c r="D511" s="220"/>
      <c r="E511" s="220"/>
      <c r="F511" s="218" t="s">
        <v>19</v>
      </c>
      <c r="G511" s="218"/>
      <c r="H511" s="221">
        <f>VLOOKUP(Y511,'個票データ(男子)'!$A:$J,6,0)</f>
        <v>0</v>
      </c>
      <c r="I511" s="221"/>
      <c r="J511" s="221"/>
      <c r="K511" s="7"/>
      <c r="L511" s="8"/>
      <c r="M511" s="218" t="s">
        <v>13</v>
      </c>
      <c r="N511" s="218"/>
      <c r="O511" s="220">
        <f>VLOOKUP(AA511,'個票データ(男子)'!$A:$J,7,0)</f>
        <v>0</v>
      </c>
      <c r="P511" s="220"/>
      <c r="Q511" s="220"/>
      <c r="R511" s="218" t="s">
        <v>19</v>
      </c>
      <c r="S511" s="218"/>
      <c r="T511" s="221">
        <f>VLOOKUP(AA511,'個票データ(男子)'!$A:$J,8,0)</f>
        <v>0</v>
      </c>
      <c r="U511" s="221"/>
      <c r="V511" s="221"/>
      <c r="W511" s="7"/>
      <c r="Y511" s="9">
        <v>69</v>
      </c>
      <c r="AA511" s="9">
        <v>69</v>
      </c>
    </row>
    <row r="512" spans="1:27">
      <c r="A512" s="218" t="s">
        <v>20</v>
      </c>
      <c r="B512" s="218"/>
      <c r="C512" s="218" t="s">
        <v>1</v>
      </c>
      <c r="D512" s="218"/>
      <c r="E512" s="218"/>
      <c r="F512" s="218" t="s">
        <v>22</v>
      </c>
      <c r="G512" s="218"/>
      <c r="H512" s="218" t="s">
        <v>23</v>
      </c>
      <c r="I512" s="218"/>
      <c r="J512" s="218"/>
      <c r="K512" s="7"/>
      <c r="L512" s="8"/>
      <c r="M512" s="218" t="s">
        <v>20</v>
      </c>
      <c r="N512" s="218"/>
      <c r="O512" s="218" t="s">
        <v>1</v>
      </c>
      <c r="P512" s="218"/>
      <c r="Q512" s="218"/>
      <c r="R512" s="218" t="s">
        <v>22</v>
      </c>
      <c r="S512" s="218"/>
      <c r="T512" s="218" t="s">
        <v>23</v>
      </c>
      <c r="U512" s="218"/>
      <c r="V512" s="218"/>
      <c r="W512" s="7"/>
    </row>
    <row r="513" spans="1:27" ht="22" customHeight="1">
      <c r="A513" s="218" t="str">
        <f>VLOOKUP(Y511,'個票データ(男子)'!$A:$J,2,0)</f>
        <v/>
      </c>
      <c r="B513" s="218"/>
      <c r="C513" s="218" t="str">
        <f>VLOOKUP(Y511,'個票データ(男子)'!$A:$J,3,0)</f>
        <v/>
      </c>
      <c r="D513" s="218"/>
      <c r="E513" s="218"/>
      <c r="F513" s="218" t="str">
        <f>VLOOKUP(Y511,'個票データ(男子)'!$A:$J,4,0)</f>
        <v/>
      </c>
      <c r="G513" s="218"/>
      <c r="H513" s="218">
        <f>'一覧表(男子)'!$C$6</f>
        <v>0</v>
      </c>
      <c r="I513" s="218"/>
      <c r="J513" s="218"/>
      <c r="K513" s="7"/>
      <c r="L513" s="8"/>
      <c r="M513" s="218" t="str">
        <f>VLOOKUP(AA511,'個票データ(男子)'!$A:$J,2,0)</f>
        <v/>
      </c>
      <c r="N513" s="218"/>
      <c r="O513" s="218" t="str">
        <f>VLOOKUP(AA511,'個票データ(男子)'!$A:$J,3,0)</f>
        <v/>
      </c>
      <c r="P513" s="218"/>
      <c r="Q513" s="218"/>
      <c r="R513" s="218" t="str">
        <f>VLOOKUP(AA511,'個票データ(男子)'!$A:$J,4,0)</f>
        <v/>
      </c>
      <c r="S513" s="218"/>
      <c r="T513" s="218">
        <f>'一覧表(男子)'!$C$6</f>
        <v>0</v>
      </c>
      <c r="U513" s="218"/>
      <c r="V513" s="218"/>
      <c r="W513" s="7"/>
    </row>
    <row r="514" spans="1:27" ht="4" customHeight="1">
      <c r="A514" s="10"/>
      <c r="B514" s="10"/>
      <c r="C514" s="10"/>
      <c r="D514" s="10"/>
      <c r="E514" s="10"/>
      <c r="F514" s="10"/>
      <c r="G514" s="10"/>
      <c r="H514" s="10"/>
      <c r="I514" s="10"/>
      <c r="J514" s="10"/>
      <c r="K514" s="11"/>
      <c r="L514" s="10"/>
      <c r="M514" s="10"/>
      <c r="N514" s="10"/>
      <c r="O514" s="10"/>
      <c r="P514" s="10"/>
      <c r="Q514" s="10"/>
      <c r="R514" s="10"/>
      <c r="S514" s="10"/>
      <c r="T514" s="10"/>
      <c r="U514" s="10"/>
      <c r="V514" s="10"/>
      <c r="W514" s="11"/>
    </row>
    <row r="515" spans="1:27" ht="4" customHeight="1">
      <c r="K515" s="7"/>
      <c r="L515" s="8"/>
    </row>
    <row r="516" spans="1:27" ht="18" customHeight="1">
      <c r="A516" s="218" t="s">
        <v>13</v>
      </c>
      <c r="B516" s="218"/>
      <c r="C516" s="220">
        <f>VLOOKUP(Y516,'個票データ(男子)'!$A:$J,9,0)</f>
        <v>0</v>
      </c>
      <c r="D516" s="220"/>
      <c r="E516" s="220"/>
      <c r="F516" s="218" t="s">
        <v>19</v>
      </c>
      <c r="G516" s="218"/>
      <c r="H516" s="221">
        <f>VLOOKUP(Y516,'個票データ(男子)'!$A:$J,10,0)</f>
        <v>0</v>
      </c>
      <c r="I516" s="221"/>
      <c r="J516" s="221"/>
      <c r="K516" s="7"/>
      <c r="L516" s="8"/>
      <c r="M516" s="219" t="s">
        <v>13</v>
      </c>
      <c r="N516" s="219"/>
      <c r="O516" s="222">
        <f>VLOOKUP(AA516,'個票データ(男子)'!$A:$J,5,0)</f>
        <v>0</v>
      </c>
      <c r="P516" s="222"/>
      <c r="Q516" s="222"/>
      <c r="R516" s="219" t="s">
        <v>19</v>
      </c>
      <c r="S516" s="219"/>
      <c r="T516" s="223">
        <f>VLOOKUP(AA516,'個票データ(男子)'!$A:$J,6,0)</f>
        <v>0</v>
      </c>
      <c r="U516" s="223"/>
      <c r="V516" s="223"/>
      <c r="W516" s="7"/>
      <c r="Y516" s="9">
        <v>69</v>
      </c>
      <c r="AA516" s="9">
        <v>70</v>
      </c>
    </row>
    <row r="517" spans="1:27">
      <c r="A517" s="218" t="s">
        <v>20</v>
      </c>
      <c r="B517" s="218"/>
      <c r="C517" s="218" t="s">
        <v>1</v>
      </c>
      <c r="D517" s="218"/>
      <c r="E517" s="218"/>
      <c r="F517" s="218" t="s">
        <v>22</v>
      </c>
      <c r="G517" s="218"/>
      <c r="H517" s="218" t="s">
        <v>23</v>
      </c>
      <c r="I517" s="218"/>
      <c r="J517" s="218"/>
      <c r="K517" s="7"/>
      <c r="L517" s="8"/>
      <c r="M517" s="219" t="s">
        <v>20</v>
      </c>
      <c r="N517" s="219"/>
      <c r="O517" s="219" t="s">
        <v>1</v>
      </c>
      <c r="P517" s="219"/>
      <c r="Q517" s="219"/>
      <c r="R517" s="219" t="s">
        <v>22</v>
      </c>
      <c r="S517" s="219"/>
      <c r="T517" s="219" t="s">
        <v>23</v>
      </c>
      <c r="U517" s="219"/>
      <c r="V517" s="219"/>
      <c r="W517" s="7"/>
    </row>
    <row r="518" spans="1:27" ht="22" customHeight="1">
      <c r="A518" s="218" t="str">
        <f>VLOOKUP(Y516,'個票データ(男子)'!$A:$J,2,0)</f>
        <v/>
      </c>
      <c r="B518" s="218"/>
      <c r="C518" s="218" t="str">
        <f>VLOOKUP(Y516,'個票データ(男子)'!$A:$J,3,0)</f>
        <v/>
      </c>
      <c r="D518" s="218"/>
      <c r="E518" s="218"/>
      <c r="F518" s="218" t="str">
        <f>VLOOKUP(Y516,'個票データ(男子)'!$A:$J,4,0)</f>
        <v/>
      </c>
      <c r="G518" s="218"/>
      <c r="H518" s="218">
        <f>'一覧表(男子)'!$C$6</f>
        <v>0</v>
      </c>
      <c r="I518" s="218"/>
      <c r="J518" s="218"/>
      <c r="K518" s="7"/>
      <c r="L518" s="8"/>
      <c r="M518" s="219" t="str">
        <f>VLOOKUP(AA516,'個票データ(男子)'!$A:$J,2,0)</f>
        <v/>
      </c>
      <c r="N518" s="219"/>
      <c r="O518" s="219" t="str">
        <f>VLOOKUP(AA516,'個票データ(男子)'!$A:$J,3,0)</f>
        <v/>
      </c>
      <c r="P518" s="219"/>
      <c r="Q518" s="219"/>
      <c r="R518" s="219" t="str">
        <f>VLOOKUP(AA516,'個票データ(男子)'!$A:$J,4,0)</f>
        <v/>
      </c>
      <c r="S518" s="219"/>
      <c r="T518" s="219">
        <f>'一覧表(男子)'!$C$6</f>
        <v>0</v>
      </c>
      <c r="U518" s="219"/>
      <c r="V518" s="219"/>
      <c r="W518" s="7"/>
    </row>
    <row r="519" spans="1:27" ht="4" customHeight="1">
      <c r="A519" s="10"/>
      <c r="B519" s="10"/>
      <c r="C519" s="10"/>
      <c r="D519" s="10"/>
      <c r="E519" s="10"/>
      <c r="F519" s="10"/>
      <c r="G519" s="10"/>
      <c r="H519" s="10"/>
      <c r="I519" s="10"/>
      <c r="J519" s="10"/>
      <c r="K519" s="11"/>
      <c r="L519" s="10"/>
      <c r="M519" s="10"/>
      <c r="N519" s="10"/>
      <c r="O519" s="10"/>
      <c r="P519" s="10"/>
      <c r="Q519" s="10"/>
      <c r="R519" s="10"/>
      <c r="S519" s="10"/>
      <c r="T519" s="10"/>
      <c r="U519" s="10"/>
      <c r="V519" s="10"/>
      <c r="W519" s="11"/>
    </row>
    <row r="520" spans="1:27" ht="4" customHeight="1">
      <c r="K520" s="7"/>
      <c r="L520" s="8"/>
    </row>
    <row r="521" spans="1:27" ht="18" customHeight="1">
      <c r="A521" s="218" t="s">
        <v>13</v>
      </c>
      <c r="B521" s="218"/>
      <c r="C521" s="220">
        <f>VLOOKUP(Y521,'個票データ(男子)'!$A:$J,7,0)</f>
        <v>0</v>
      </c>
      <c r="D521" s="220"/>
      <c r="E521" s="220"/>
      <c r="F521" s="218" t="s">
        <v>19</v>
      </c>
      <c r="G521" s="218"/>
      <c r="H521" s="221">
        <f>VLOOKUP(Y521,'個票データ(男子)'!$A:$J,8,0)</f>
        <v>0</v>
      </c>
      <c r="I521" s="221"/>
      <c r="J521" s="221"/>
      <c r="K521" s="7"/>
      <c r="L521" s="8"/>
      <c r="M521" s="219" t="s">
        <v>13</v>
      </c>
      <c r="N521" s="219"/>
      <c r="O521" s="222">
        <f>VLOOKUP(AA521,'個票データ(男子)'!$A:$J,9,0)</f>
        <v>0</v>
      </c>
      <c r="P521" s="222"/>
      <c r="Q521" s="222"/>
      <c r="R521" s="219" t="s">
        <v>19</v>
      </c>
      <c r="S521" s="219"/>
      <c r="T521" s="223">
        <f>VLOOKUP(AA521,'個票データ(男子)'!$A:$J,10,0)</f>
        <v>0</v>
      </c>
      <c r="U521" s="223"/>
      <c r="V521" s="223"/>
      <c r="W521" s="7"/>
      <c r="Y521" s="9">
        <v>70</v>
      </c>
      <c r="AA521" s="9">
        <v>70</v>
      </c>
    </row>
    <row r="522" spans="1:27">
      <c r="A522" s="218" t="s">
        <v>20</v>
      </c>
      <c r="B522" s="218"/>
      <c r="C522" s="218" t="s">
        <v>1</v>
      </c>
      <c r="D522" s="218"/>
      <c r="E522" s="218"/>
      <c r="F522" s="218" t="s">
        <v>22</v>
      </c>
      <c r="G522" s="218"/>
      <c r="H522" s="218" t="s">
        <v>23</v>
      </c>
      <c r="I522" s="218"/>
      <c r="J522" s="218"/>
      <c r="K522" s="7"/>
      <c r="L522" s="8"/>
      <c r="M522" s="219" t="s">
        <v>20</v>
      </c>
      <c r="N522" s="219"/>
      <c r="O522" s="219" t="s">
        <v>1</v>
      </c>
      <c r="P522" s="219"/>
      <c r="Q522" s="219"/>
      <c r="R522" s="219" t="s">
        <v>22</v>
      </c>
      <c r="S522" s="219"/>
      <c r="T522" s="219" t="s">
        <v>23</v>
      </c>
      <c r="U522" s="219"/>
      <c r="V522" s="219"/>
      <c r="W522" s="7"/>
    </row>
    <row r="523" spans="1:27" ht="22" customHeight="1">
      <c r="A523" s="218" t="str">
        <f>VLOOKUP(Y521,'個票データ(男子)'!$A:$J,2,0)</f>
        <v/>
      </c>
      <c r="B523" s="218"/>
      <c r="C523" s="218" t="str">
        <f>VLOOKUP(Y521,'個票データ(男子)'!$A:$J,3,0)</f>
        <v/>
      </c>
      <c r="D523" s="218"/>
      <c r="E523" s="218"/>
      <c r="F523" s="218" t="str">
        <f>VLOOKUP(Y521,'個票データ(男子)'!$A:$J,4,0)</f>
        <v/>
      </c>
      <c r="G523" s="218"/>
      <c r="H523" s="218">
        <f>'一覧表(男子)'!$C$6</f>
        <v>0</v>
      </c>
      <c r="I523" s="218"/>
      <c r="J523" s="218"/>
      <c r="K523" s="7"/>
      <c r="L523" s="8"/>
      <c r="M523" s="219" t="str">
        <f>VLOOKUP(AA521,'個票データ(男子)'!$A:$J,2,0)</f>
        <v/>
      </c>
      <c r="N523" s="219"/>
      <c r="O523" s="219" t="str">
        <f>VLOOKUP(AA521,'個票データ(男子)'!$A:$J,3,0)</f>
        <v/>
      </c>
      <c r="P523" s="219"/>
      <c r="Q523" s="219"/>
      <c r="R523" s="219" t="str">
        <f>VLOOKUP(AA521,'個票データ(男子)'!$A:$J,4,0)</f>
        <v/>
      </c>
      <c r="S523" s="219"/>
      <c r="T523" s="219">
        <f>'一覧表(男子)'!$C$6</f>
        <v>0</v>
      </c>
      <c r="U523" s="219"/>
      <c r="V523" s="219"/>
      <c r="W523" s="7"/>
    </row>
    <row r="524" spans="1:27" ht="4" customHeight="1">
      <c r="A524" s="10"/>
      <c r="B524" s="10"/>
      <c r="C524" s="10"/>
      <c r="D524" s="10"/>
      <c r="E524" s="10"/>
      <c r="F524" s="10"/>
      <c r="G524" s="10"/>
      <c r="H524" s="10"/>
      <c r="I524" s="10"/>
      <c r="J524" s="10"/>
      <c r="K524" s="11"/>
      <c r="L524" s="10"/>
      <c r="M524" s="10"/>
      <c r="N524" s="10"/>
      <c r="O524" s="10"/>
      <c r="P524" s="10"/>
      <c r="Q524" s="10"/>
      <c r="R524" s="10"/>
      <c r="S524" s="10"/>
      <c r="T524" s="10"/>
      <c r="U524" s="10"/>
      <c r="V524" s="10"/>
      <c r="W524" s="11"/>
    </row>
    <row r="525" spans="1:27" ht="4" customHeight="1">
      <c r="K525" s="7"/>
      <c r="L525" s="8"/>
    </row>
    <row r="526" spans="1:27" ht="18" customHeight="1">
      <c r="A526" s="218" t="s">
        <v>13</v>
      </c>
      <c r="B526" s="218"/>
      <c r="C526" s="220">
        <f>VLOOKUP(Y526,'個票データ(男子)'!$A:$J,5,0)</f>
        <v>0</v>
      </c>
      <c r="D526" s="220"/>
      <c r="E526" s="220"/>
      <c r="F526" s="218" t="s">
        <v>19</v>
      </c>
      <c r="G526" s="218"/>
      <c r="H526" s="221">
        <f>VLOOKUP(Y526,'個票データ(男子)'!$A:$J,6,0)</f>
        <v>0</v>
      </c>
      <c r="I526" s="221"/>
      <c r="J526" s="221"/>
      <c r="K526" s="7"/>
      <c r="L526" s="8"/>
      <c r="M526" s="218" t="s">
        <v>13</v>
      </c>
      <c r="N526" s="218"/>
      <c r="O526" s="220">
        <f>VLOOKUP(AA526,'個票データ(男子)'!$A:$J,7,0)</f>
        <v>0</v>
      </c>
      <c r="P526" s="220"/>
      <c r="Q526" s="220"/>
      <c r="R526" s="218" t="s">
        <v>19</v>
      </c>
      <c r="S526" s="218"/>
      <c r="T526" s="221">
        <f>VLOOKUP(AA526,'個票データ(男子)'!$A:$J,8,0)</f>
        <v>0</v>
      </c>
      <c r="U526" s="221"/>
      <c r="V526" s="221"/>
      <c r="W526" s="7"/>
      <c r="Y526" s="9">
        <v>71</v>
      </c>
      <c r="AA526" s="9">
        <v>71</v>
      </c>
    </row>
    <row r="527" spans="1:27">
      <c r="A527" s="218" t="s">
        <v>20</v>
      </c>
      <c r="B527" s="218"/>
      <c r="C527" s="218" t="s">
        <v>1</v>
      </c>
      <c r="D527" s="218"/>
      <c r="E527" s="218"/>
      <c r="F527" s="218" t="s">
        <v>22</v>
      </c>
      <c r="G527" s="218"/>
      <c r="H527" s="218" t="s">
        <v>23</v>
      </c>
      <c r="I527" s="218"/>
      <c r="J527" s="218"/>
      <c r="K527" s="7"/>
      <c r="L527" s="8"/>
      <c r="M527" s="218" t="s">
        <v>20</v>
      </c>
      <c r="N527" s="218"/>
      <c r="O527" s="218" t="s">
        <v>1</v>
      </c>
      <c r="P527" s="218"/>
      <c r="Q527" s="218"/>
      <c r="R527" s="218" t="s">
        <v>22</v>
      </c>
      <c r="S527" s="218"/>
      <c r="T527" s="218" t="s">
        <v>23</v>
      </c>
      <c r="U527" s="218"/>
      <c r="V527" s="218"/>
      <c r="W527" s="7"/>
    </row>
    <row r="528" spans="1:27" ht="22" customHeight="1">
      <c r="A528" s="218" t="str">
        <f>VLOOKUP(Y526,'個票データ(男子)'!$A:$J,2,0)</f>
        <v/>
      </c>
      <c r="B528" s="218"/>
      <c r="C528" s="218" t="str">
        <f>VLOOKUP(Y526,'個票データ(男子)'!$A:$J,3,0)</f>
        <v/>
      </c>
      <c r="D528" s="218"/>
      <c r="E528" s="218"/>
      <c r="F528" s="218" t="str">
        <f>VLOOKUP(Y526,'個票データ(男子)'!$A:$J,4,0)</f>
        <v/>
      </c>
      <c r="G528" s="218"/>
      <c r="H528" s="218">
        <f>'一覧表(男子)'!$C$6</f>
        <v>0</v>
      </c>
      <c r="I528" s="218"/>
      <c r="J528" s="218"/>
      <c r="K528" s="7"/>
      <c r="L528" s="8"/>
      <c r="M528" s="218" t="str">
        <f>VLOOKUP(AA526,'個票データ(男子)'!$A:$J,2,0)</f>
        <v/>
      </c>
      <c r="N528" s="218"/>
      <c r="O528" s="218" t="str">
        <f>VLOOKUP(AA526,'個票データ(男子)'!$A:$J,3,0)</f>
        <v/>
      </c>
      <c r="P528" s="218"/>
      <c r="Q528" s="218"/>
      <c r="R528" s="218" t="str">
        <f>VLOOKUP(AA526,'個票データ(男子)'!$A:$J,4,0)</f>
        <v/>
      </c>
      <c r="S528" s="218"/>
      <c r="T528" s="218">
        <f>'一覧表(男子)'!$C$6</f>
        <v>0</v>
      </c>
      <c r="U528" s="218"/>
      <c r="V528" s="218"/>
      <c r="W528" s="7"/>
    </row>
    <row r="529" spans="1:27" ht="4" customHeight="1">
      <c r="A529" s="10"/>
      <c r="B529" s="10"/>
      <c r="C529" s="10"/>
      <c r="D529" s="10"/>
      <c r="E529" s="10"/>
      <c r="F529" s="10"/>
      <c r="G529" s="10"/>
      <c r="H529" s="10"/>
      <c r="I529" s="10"/>
      <c r="J529" s="10"/>
      <c r="K529" s="11"/>
      <c r="L529" s="10"/>
      <c r="M529" s="10"/>
      <c r="N529" s="10"/>
      <c r="O529" s="10"/>
      <c r="P529" s="10"/>
      <c r="Q529" s="10"/>
      <c r="R529" s="10"/>
      <c r="S529" s="10"/>
      <c r="T529" s="10"/>
      <c r="U529" s="10"/>
      <c r="V529" s="10"/>
      <c r="W529" s="11"/>
    </row>
    <row r="530" spans="1:27" ht="4" customHeight="1">
      <c r="K530" s="7"/>
      <c r="L530" s="8"/>
    </row>
    <row r="531" spans="1:27" ht="18" customHeight="1">
      <c r="A531" s="218" t="s">
        <v>13</v>
      </c>
      <c r="B531" s="218"/>
      <c r="C531" s="220">
        <f>VLOOKUP(Y531,'個票データ(男子)'!$A:$J,9,0)</f>
        <v>0</v>
      </c>
      <c r="D531" s="220"/>
      <c r="E531" s="220"/>
      <c r="F531" s="218" t="s">
        <v>19</v>
      </c>
      <c r="G531" s="218"/>
      <c r="H531" s="221">
        <f>VLOOKUP(Y531,'個票データ(男子)'!$A:$J,10,0)</f>
        <v>0</v>
      </c>
      <c r="I531" s="221"/>
      <c r="J531" s="221"/>
      <c r="K531" s="7"/>
      <c r="L531" s="8"/>
      <c r="M531" s="219" t="s">
        <v>13</v>
      </c>
      <c r="N531" s="219"/>
      <c r="O531" s="222">
        <f>VLOOKUP(AA531,'個票データ(男子)'!$A:$J,5,0)</f>
        <v>0</v>
      </c>
      <c r="P531" s="222"/>
      <c r="Q531" s="222"/>
      <c r="R531" s="219" t="s">
        <v>19</v>
      </c>
      <c r="S531" s="219"/>
      <c r="T531" s="223">
        <f>VLOOKUP(AA531,'個票データ(男子)'!$A:$J,6,0)</f>
        <v>0</v>
      </c>
      <c r="U531" s="223"/>
      <c r="V531" s="223"/>
      <c r="W531" s="7"/>
      <c r="Y531" s="9">
        <v>71</v>
      </c>
      <c r="AA531" s="9">
        <v>72</v>
      </c>
    </row>
    <row r="532" spans="1:27">
      <c r="A532" s="218" t="s">
        <v>20</v>
      </c>
      <c r="B532" s="218"/>
      <c r="C532" s="218" t="s">
        <v>1</v>
      </c>
      <c r="D532" s="218"/>
      <c r="E532" s="218"/>
      <c r="F532" s="218" t="s">
        <v>22</v>
      </c>
      <c r="G532" s="218"/>
      <c r="H532" s="218" t="s">
        <v>23</v>
      </c>
      <c r="I532" s="218"/>
      <c r="J532" s="218"/>
      <c r="K532" s="7"/>
      <c r="L532" s="8"/>
      <c r="M532" s="219" t="s">
        <v>20</v>
      </c>
      <c r="N532" s="219"/>
      <c r="O532" s="219" t="s">
        <v>1</v>
      </c>
      <c r="P532" s="219"/>
      <c r="Q532" s="219"/>
      <c r="R532" s="219" t="s">
        <v>22</v>
      </c>
      <c r="S532" s="219"/>
      <c r="T532" s="219" t="s">
        <v>23</v>
      </c>
      <c r="U532" s="219"/>
      <c r="V532" s="219"/>
      <c r="W532" s="7"/>
    </row>
    <row r="533" spans="1:27" ht="22" customHeight="1">
      <c r="A533" s="218" t="str">
        <f>VLOOKUP(Y531,'個票データ(男子)'!$A:$J,2,0)</f>
        <v/>
      </c>
      <c r="B533" s="218"/>
      <c r="C533" s="218" t="str">
        <f>VLOOKUP(Y531,'個票データ(男子)'!$A:$J,3,0)</f>
        <v/>
      </c>
      <c r="D533" s="218"/>
      <c r="E533" s="218"/>
      <c r="F533" s="218" t="str">
        <f>VLOOKUP(Y531,'個票データ(男子)'!$A:$J,4,0)</f>
        <v/>
      </c>
      <c r="G533" s="218"/>
      <c r="H533" s="218">
        <f>'一覧表(男子)'!$C$6</f>
        <v>0</v>
      </c>
      <c r="I533" s="218"/>
      <c r="J533" s="218"/>
      <c r="K533" s="7"/>
      <c r="L533" s="8"/>
      <c r="M533" s="219" t="str">
        <f>VLOOKUP(AA531,'個票データ(男子)'!$A:$J,2,0)</f>
        <v/>
      </c>
      <c r="N533" s="219"/>
      <c r="O533" s="219" t="str">
        <f>VLOOKUP(AA531,'個票データ(男子)'!$A:$J,3,0)</f>
        <v/>
      </c>
      <c r="P533" s="219"/>
      <c r="Q533" s="219"/>
      <c r="R533" s="219" t="str">
        <f>VLOOKUP(AA531,'個票データ(男子)'!$A:$J,4,0)</f>
        <v/>
      </c>
      <c r="S533" s="219"/>
      <c r="T533" s="219">
        <f>'一覧表(男子)'!$C$6</f>
        <v>0</v>
      </c>
      <c r="U533" s="219"/>
      <c r="V533" s="219"/>
      <c r="W533" s="7"/>
    </row>
    <row r="534" spans="1:27" ht="4" customHeight="1">
      <c r="A534" s="10"/>
      <c r="B534" s="10"/>
      <c r="C534" s="10"/>
      <c r="D534" s="10"/>
      <c r="E534" s="10"/>
      <c r="F534" s="10"/>
      <c r="G534" s="10"/>
      <c r="H534" s="10"/>
      <c r="I534" s="10"/>
      <c r="J534" s="10"/>
      <c r="K534" s="11"/>
      <c r="L534" s="10"/>
      <c r="M534" s="10"/>
      <c r="N534" s="10"/>
      <c r="O534" s="10"/>
      <c r="P534" s="10"/>
      <c r="Q534" s="10"/>
      <c r="R534" s="10"/>
      <c r="S534" s="10"/>
      <c r="T534" s="10"/>
      <c r="U534" s="10"/>
      <c r="V534" s="10"/>
      <c r="W534" s="11"/>
    </row>
    <row r="535" spans="1:27" ht="4" customHeight="1">
      <c r="K535" s="7"/>
      <c r="L535" s="8"/>
    </row>
    <row r="536" spans="1:27" ht="18" customHeight="1">
      <c r="A536" s="218" t="s">
        <v>13</v>
      </c>
      <c r="B536" s="218"/>
      <c r="C536" s="220">
        <f>VLOOKUP(Y536,'個票データ(男子)'!$A:$J,7,0)</f>
        <v>0</v>
      </c>
      <c r="D536" s="220"/>
      <c r="E536" s="220"/>
      <c r="F536" s="218" t="s">
        <v>19</v>
      </c>
      <c r="G536" s="218"/>
      <c r="H536" s="221">
        <f>VLOOKUP(Y536,'個票データ(男子)'!$A:$J,8,0)</f>
        <v>0</v>
      </c>
      <c r="I536" s="221"/>
      <c r="J536" s="221"/>
      <c r="K536" s="7"/>
      <c r="L536" s="8"/>
      <c r="M536" s="219" t="s">
        <v>13</v>
      </c>
      <c r="N536" s="219"/>
      <c r="O536" s="222">
        <f>VLOOKUP(AA536,'個票データ(男子)'!$A:$J,9,0)</f>
        <v>0</v>
      </c>
      <c r="P536" s="222"/>
      <c r="Q536" s="222"/>
      <c r="R536" s="219" t="s">
        <v>19</v>
      </c>
      <c r="S536" s="219"/>
      <c r="T536" s="223">
        <f>VLOOKUP(AA536,'個票データ(男子)'!$A:$J,10,0)</f>
        <v>0</v>
      </c>
      <c r="U536" s="223"/>
      <c r="V536" s="223"/>
      <c r="W536" s="7"/>
      <c r="Y536" s="9">
        <v>72</v>
      </c>
      <c r="AA536" s="9">
        <v>72</v>
      </c>
    </row>
    <row r="537" spans="1:27">
      <c r="A537" s="218" t="s">
        <v>20</v>
      </c>
      <c r="B537" s="218"/>
      <c r="C537" s="218" t="s">
        <v>1</v>
      </c>
      <c r="D537" s="218"/>
      <c r="E537" s="218"/>
      <c r="F537" s="218" t="s">
        <v>22</v>
      </c>
      <c r="G537" s="218"/>
      <c r="H537" s="218" t="s">
        <v>23</v>
      </c>
      <c r="I537" s="218"/>
      <c r="J537" s="218"/>
      <c r="K537" s="7"/>
      <c r="L537" s="8"/>
      <c r="M537" s="219" t="s">
        <v>20</v>
      </c>
      <c r="N537" s="219"/>
      <c r="O537" s="219" t="s">
        <v>1</v>
      </c>
      <c r="P537" s="219"/>
      <c r="Q537" s="219"/>
      <c r="R537" s="219" t="s">
        <v>22</v>
      </c>
      <c r="S537" s="219"/>
      <c r="T537" s="219" t="s">
        <v>23</v>
      </c>
      <c r="U537" s="219"/>
      <c r="V537" s="219"/>
      <c r="W537" s="7"/>
    </row>
    <row r="538" spans="1:27" ht="22" customHeight="1">
      <c r="A538" s="218" t="str">
        <f>VLOOKUP(Y536,'個票データ(男子)'!$A:$J,2,0)</f>
        <v/>
      </c>
      <c r="B538" s="218"/>
      <c r="C538" s="218" t="str">
        <f>VLOOKUP(Y536,'個票データ(男子)'!$A:$J,3,0)</f>
        <v/>
      </c>
      <c r="D538" s="218"/>
      <c r="E538" s="218"/>
      <c r="F538" s="218" t="str">
        <f>VLOOKUP(Y536,'個票データ(男子)'!$A:$J,4,0)</f>
        <v/>
      </c>
      <c r="G538" s="218"/>
      <c r="H538" s="218">
        <f>'一覧表(男子)'!$C$6</f>
        <v>0</v>
      </c>
      <c r="I538" s="218"/>
      <c r="J538" s="218"/>
      <c r="K538" s="7"/>
      <c r="L538" s="8"/>
      <c r="M538" s="219" t="str">
        <f>VLOOKUP(AA536,'個票データ(男子)'!$A:$J,2,0)</f>
        <v/>
      </c>
      <c r="N538" s="219"/>
      <c r="O538" s="219" t="str">
        <f>VLOOKUP(AA536,'個票データ(男子)'!$A:$J,3,0)</f>
        <v/>
      </c>
      <c r="P538" s="219"/>
      <c r="Q538" s="219"/>
      <c r="R538" s="219" t="str">
        <f>VLOOKUP(AA536,'個票データ(男子)'!$A:$J,4,0)</f>
        <v/>
      </c>
      <c r="S538" s="219"/>
      <c r="T538" s="219">
        <f>'一覧表(男子)'!$C$6</f>
        <v>0</v>
      </c>
      <c r="U538" s="219"/>
      <c r="V538" s="219"/>
      <c r="W538" s="7"/>
    </row>
    <row r="539" spans="1:27" ht="4" customHeight="1">
      <c r="A539" s="10"/>
      <c r="B539" s="10"/>
      <c r="C539" s="10"/>
      <c r="D539" s="10"/>
      <c r="E539" s="10"/>
      <c r="F539" s="10"/>
      <c r="G539" s="10"/>
      <c r="H539" s="10"/>
      <c r="I539" s="10"/>
      <c r="J539" s="10"/>
      <c r="K539" s="11"/>
      <c r="L539" s="10"/>
      <c r="M539" s="10"/>
      <c r="N539" s="10"/>
      <c r="O539" s="10"/>
      <c r="P539" s="10"/>
      <c r="Q539" s="10"/>
      <c r="R539" s="10"/>
      <c r="S539" s="10"/>
      <c r="T539" s="10"/>
      <c r="U539" s="10"/>
      <c r="V539" s="10"/>
      <c r="W539" s="11"/>
    </row>
    <row r="540" spans="1:27" ht="4" customHeight="1">
      <c r="K540" s="7"/>
      <c r="L540" s="8"/>
    </row>
    <row r="541" spans="1:27" ht="18" customHeight="1">
      <c r="A541" s="218" t="s">
        <v>13</v>
      </c>
      <c r="B541" s="218"/>
      <c r="C541" s="220">
        <f>VLOOKUP(Y541,'個票データ(男子)'!$A:$J,5,0)</f>
        <v>0</v>
      </c>
      <c r="D541" s="220"/>
      <c r="E541" s="220"/>
      <c r="F541" s="218" t="s">
        <v>19</v>
      </c>
      <c r="G541" s="218"/>
      <c r="H541" s="221">
        <f>VLOOKUP(Y541,'個票データ(男子)'!$A:$J,6,0)</f>
        <v>0</v>
      </c>
      <c r="I541" s="221"/>
      <c r="J541" s="221"/>
      <c r="K541" s="7"/>
      <c r="L541" s="8"/>
      <c r="M541" s="218" t="s">
        <v>13</v>
      </c>
      <c r="N541" s="218"/>
      <c r="O541" s="220">
        <f>VLOOKUP(AA541,'個票データ(男子)'!$A:$J,7,0)</f>
        <v>0</v>
      </c>
      <c r="P541" s="220"/>
      <c r="Q541" s="220"/>
      <c r="R541" s="218" t="s">
        <v>19</v>
      </c>
      <c r="S541" s="218"/>
      <c r="T541" s="221">
        <f>VLOOKUP(AA541,'個票データ(男子)'!$A:$J,8,0)</f>
        <v>0</v>
      </c>
      <c r="U541" s="221"/>
      <c r="V541" s="221"/>
      <c r="W541" s="7"/>
      <c r="Y541" s="9">
        <v>73</v>
      </c>
      <c r="AA541" s="9">
        <v>73</v>
      </c>
    </row>
    <row r="542" spans="1:27">
      <c r="A542" s="218" t="s">
        <v>20</v>
      </c>
      <c r="B542" s="218"/>
      <c r="C542" s="218" t="s">
        <v>1</v>
      </c>
      <c r="D542" s="218"/>
      <c r="E542" s="218"/>
      <c r="F542" s="218" t="s">
        <v>22</v>
      </c>
      <c r="G542" s="218"/>
      <c r="H542" s="218" t="s">
        <v>23</v>
      </c>
      <c r="I542" s="218"/>
      <c r="J542" s="218"/>
      <c r="K542" s="7"/>
      <c r="L542" s="8"/>
      <c r="M542" s="218" t="s">
        <v>20</v>
      </c>
      <c r="N542" s="218"/>
      <c r="O542" s="218" t="s">
        <v>1</v>
      </c>
      <c r="P542" s="218"/>
      <c r="Q542" s="218"/>
      <c r="R542" s="218" t="s">
        <v>22</v>
      </c>
      <c r="S542" s="218"/>
      <c r="T542" s="218" t="s">
        <v>23</v>
      </c>
      <c r="U542" s="218"/>
      <c r="V542" s="218"/>
      <c r="W542" s="7"/>
    </row>
    <row r="543" spans="1:27" ht="22" customHeight="1">
      <c r="A543" s="218" t="str">
        <f>VLOOKUP(Y541,'個票データ(男子)'!$A:$J,2,0)</f>
        <v/>
      </c>
      <c r="B543" s="218"/>
      <c r="C543" s="218" t="str">
        <f>VLOOKUP(Y541,'個票データ(男子)'!$A:$J,3,0)</f>
        <v/>
      </c>
      <c r="D543" s="218"/>
      <c r="E543" s="218"/>
      <c r="F543" s="218" t="str">
        <f>VLOOKUP(Y541,'個票データ(男子)'!$A:$J,4,0)</f>
        <v/>
      </c>
      <c r="G543" s="218"/>
      <c r="H543" s="218">
        <f>'一覧表(男子)'!$C$6</f>
        <v>0</v>
      </c>
      <c r="I543" s="218"/>
      <c r="J543" s="218"/>
      <c r="K543" s="7"/>
      <c r="L543" s="8"/>
      <c r="M543" s="218" t="str">
        <f>VLOOKUP(AA541,'個票データ(男子)'!$A:$J,2,0)</f>
        <v/>
      </c>
      <c r="N543" s="218"/>
      <c r="O543" s="218" t="str">
        <f>VLOOKUP(AA541,'個票データ(男子)'!$A:$J,3,0)</f>
        <v/>
      </c>
      <c r="P543" s="218"/>
      <c r="Q543" s="218"/>
      <c r="R543" s="218" t="str">
        <f>VLOOKUP(AA541,'個票データ(男子)'!$A:$J,4,0)</f>
        <v/>
      </c>
      <c r="S543" s="218"/>
      <c r="T543" s="218">
        <f>'一覧表(男子)'!$C$6</f>
        <v>0</v>
      </c>
      <c r="U543" s="218"/>
      <c r="V543" s="218"/>
      <c r="W543" s="7"/>
    </row>
    <row r="544" spans="1:27" ht="4" customHeight="1">
      <c r="A544" s="10"/>
      <c r="B544" s="10"/>
      <c r="C544" s="10"/>
      <c r="D544" s="10"/>
      <c r="E544" s="10"/>
      <c r="F544" s="10"/>
      <c r="G544" s="10"/>
      <c r="H544" s="10"/>
      <c r="I544" s="10"/>
      <c r="J544" s="10"/>
      <c r="K544" s="11"/>
      <c r="L544" s="10"/>
      <c r="M544" s="10"/>
      <c r="N544" s="10"/>
      <c r="O544" s="10"/>
      <c r="P544" s="10"/>
      <c r="Q544" s="10"/>
      <c r="R544" s="10"/>
      <c r="S544" s="10"/>
      <c r="T544" s="10"/>
      <c r="U544" s="10"/>
      <c r="V544" s="10"/>
      <c r="W544" s="11"/>
    </row>
    <row r="545" spans="1:27" ht="4" customHeight="1">
      <c r="K545" s="7"/>
      <c r="L545" s="8"/>
    </row>
    <row r="546" spans="1:27" ht="18" customHeight="1">
      <c r="A546" s="218" t="s">
        <v>13</v>
      </c>
      <c r="B546" s="218"/>
      <c r="C546" s="220">
        <f>VLOOKUP(Y546,'個票データ(男子)'!$A:$J,9,0)</f>
        <v>0</v>
      </c>
      <c r="D546" s="220"/>
      <c r="E546" s="220"/>
      <c r="F546" s="218" t="s">
        <v>19</v>
      </c>
      <c r="G546" s="218"/>
      <c r="H546" s="221">
        <f>VLOOKUP(Y546,'個票データ(男子)'!$A:$J,10,0)</f>
        <v>0</v>
      </c>
      <c r="I546" s="221"/>
      <c r="J546" s="221"/>
      <c r="K546" s="7"/>
      <c r="L546" s="8"/>
      <c r="M546" s="219" t="s">
        <v>13</v>
      </c>
      <c r="N546" s="219"/>
      <c r="O546" s="222">
        <f>VLOOKUP(AA546,'個票データ(男子)'!$A:$J,5,0)</f>
        <v>0</v>
      </c>
      <c r="P546" s="222"/>
      <c r="Q546" s="222"/>
      <c r="R546" s="219" t="s">
        <v>19</v>
      </c>
      <c r="S546" s="219"/>
      <c r="T546" s="223">
        <f>VLOOKUP(AA546,'個票データ(男子)'!$A:$J,6,0)</f>
        <v>0</v>
      </c>
      <c r="U546" s="223"/>
      <c r="V546" s="223"/>
      <c r="W546" s="7"/>
      <c r="Y546" s="9">
        <v>73</v>
      </c>
      <c r="AA546" s="9">
        <v>74</v>
      </c>
    </row>
    <row r="547" spans="1:27">
      <c r="A547" s="218" t="s">
        <v>20</v>
      </c>
      <c r="B547" s="218"/>
      <c r="C547" s="218" t="s">
        <v>1</v>
      </c>
      <c r="D547" s="218"/>
      <c r="E547" s="218"/>
      <c r="F547" s="218" t="s">
        <v>22</v>
      </c>
      <c r="G547" s="218"/>
      <c r="H547" s="218" t="s">
        <v>23</v>
      </c>
      <c r="I547" s="218"/>
      <c r="J547" s="218"/>
      <c r="K547" s="7"/>
      <c r="L547" s="8"/>
      <c r="M547" s="219" t="s">
        <v>20</v>
      </c>
      <c r="N547" s="219"/>
      <c r="O547" s="219" t="s">
        <v>1</v>
      </c>
      <c r="P547" s="219"/>
      <c r="Q547" s="219"/>
      <c r="R547" s="219" t="s">
        <v>22</v>
      </c>
      <c r="S547" s="219"/>
      <c r="T547" s="219" t="s">
        <v>23</v>
      </c>
      <c r="U547" s="219"/>
      <c r="V547" s="219"/>
      <c r="W547" s="7"/>
    </row>
    <row r="548" spans="1:27" ht="22" customHeight="1">
      <c r="A548" s="218" t="str">
        <f>VLOOKUP(Y546,'個票データ(男子)'!$A:$J,2,0)</f>
        <v/>
      </c>
      <c r="B548" s="218"/>
      <c r="C548" s="218" t="str">
        <f>VLOOKUP(Y546,'個票データ(男子)'!$A:$J,3,0)</f>
        <v/>
      </c>
      <c r="D548" s="218"/>
      <c r="E548" s="218"/>
      <c r="F548" s="218" t="str">
        <f>VLOOKUP(Y546,'個票データ(男子)'!$A:$J,4,0)</f>
        <v/>
      </c>
      <c r="G548" s="218"/>
      <c r="H548" s="218">
        <f>'一覧表(男子)'!$C$6</f>
        <v>0</v>
      </c>
      <c r="I548" s="218"/>
      <c r="J548" s="218"/>
      <c r="K548" s="7"/>
      <c r="L548" s="8"/>
      <c r="M548" s="219" t="str">
        <f>VLOOKUP(AA546,'個票データ(男子)'!$A:$J,2,0)</f>
        <v/>
      </c>
      <c r="N548" s="219"/>
      <c r="O548" s="219" t="str">
        <f>VLOOKUP(AA546,'個票データ(男子)'!$A:$J,3,0)</f>
        <v/>
      </c>
      <c r="P548" s="219"/>
      <c r="Q548" s="219"/>
      <c r="R548" s="219" t="str">
        <f>VLOOKUP(AA546,'個票データ(男子)'!$A:$J,4,0)</f>
        <v/>
      </c>
      <c r="S548" s="219"/>
      <c r="T548" s="219">
        <f>'一覧表(男子)'!$C$6</f>
        <v>0</v>
      </c>
      <c r="U548" s="219"/>
      <c r="V548" s="219"/>
      <c r="W548" s="7"/>
    </row>
    <row r="549" spans="1:27" ht="4" customHeight="1">
      <c r="A549" s="10"/>
      <c r="B549" s="10"/>
      <c r="C549" s="10"/>
      <c r="D549" s="10"/>
      <c r="E549" s="10"/>
      <c r="F549" s="10"/>
      <c r="G549" s="10"/>
      <c r="H549" s="10"/>
      <c r="I549" s="10"/>
      <c r="J549" s="10"/>
      <c r="K549" s="11"/>
      <c r="L549" s="10"/>
      <c r="M549" s="10"/>
      <c r="N549" s="10"/>
      <c r="O549" s="10"/>
      <c r="P549" s="10"/>
      <c r="Q549" s="10"/>
      <c r="R549" s="10"/>
      <c r="S549" s="10"/>
      <c r="T549" s="10"/>
      <c r="U549" s="10"/>
      <c r="V549" s="10"/>
      <c r="W549" s="11"/>
    </row>
    <row r="550" spans="1:27" ht="4" customHeight="1">
      <c r="K550" s="7"/>
      <c r="L550" s="8"/>
    </row>
    <row r="551" spans="1:27" ht="18" customHeight="1">
      <c r="A551" s="218" t="s">
        <v>13</v>
      </c>
      <c r="B551" s="218"/>
      <c r="C551" s="220">
        <f>VLOOKUP(Y551,'個票データ(男子)'!$A:$J,7,0)</f>
        <v>0</v>
      </c>
      <c r="D551" s="220"/>
      <c r="E551" s="220"/>
      <c r="F551" s="218" t="s">
        <v>19</v>
      </c>
      <c r="G551" s="218"/>
      <c r="H551" s="221">
        <f>VLOOKUP(Y551,'個票データ(男子)'!$A:$J,8,0)</f>
        <v>0</v>
      </c>
      <c r="I551" s="221"/>
      <c r="J551" s="221"/>
      <c r="K551" s="7"/>
      <c r="L551" s="8"/>
      <c r="M551" s="219" t="s">
        <v>13</v>
      </c>
      <c r="N551" s="219"/>
      <c r="O551" s="222">
        <f>VLOOKUP(AA551,'個票データ(男子)'!$A:$J,9,0)</f>
        <v>0</v>
      </c>
      <c r="P551" s="222"/>
      <c r="Q551" s="222"/>
      <c r="R551" s="219" t="s">
        <v>19</v>
      </c>
      <c r="S551" s="219"/>
      <c r="T551" s="223">
        <f>VLOOKUP(AA551,'個票データ(男子)'!$A:$J,10,0)</f>
        <v>0</v>
      </c>
      <c r="U551" s="223"/>
      <c r="V551" s="223"/>
      <c r="W551" s="7"/>
      <c r="Y551" s="9">
        <v>74</v>
      </c>
      <c r="AA551" s="9">
        <v>74</v>
      </c>
    </row>
    <row r="552" spans="1:27">
      <c r="A552" s="218" t="s">
        <v>20</v>
      </c>
      <c r="B552" s="218"/>
      <c r="C552" s="218" t="s">
        <v>1</v>
      </c>
      <c r="D552" s="218"/>
      <c r="E552" s="218"/>
      <c r="F552" s="218" t="s">
        <v>22</v>
      </c>
      <c r="G552" s="218"/>
      <c r="H552" s="218" t="s">
        <v>23</v>
      </c>
      <c r="I552" s="218"/>
      <c r="J552" s="218"/>
      <c r="K552" s="7"/>
      <c r="L552" s="8"/>
      <c r="M552" s="219" t="s">
        <v>20</v>
      </c>
      <c r="N552" s="219"/>
      <c r="O552" s="219" t="s">
        <v>1</v>
      </c>
      <c r="P552" s="219"/>
      <c r="Q552" s="219"/>
      <c r="R552" s="219" t="s">
        <v>22</v>
      </c>
      <c r="S552" s="219"/>
      <c r="T552" s="219" t="s">
        <v>23</v>
      </c>
      <c r="U552" s="219"/>
      <c r="V552" s="219"/>
      <c r="W552" s="7"/>
    </row>
    <row r="553" spans="1:27" ht="22" customHeight="1">
      <c r="A553" s="218" t="str">
        <f>VLOOKUP(Y551,'個票データ(男子)'!$A:$J,2,0)</f>
        <v/>
      </c>
      <c r="B553" s="218"/>
      <c r="C553" s="218" t="str">
        <f>VLOOKUP(Y551,'個票データ(男子)'!$A:$J,3,0)</f>
        <v/>
      </c>
      <c r="D553" s="218"/>
      <c r="E553" s="218"/>
      <c r="F553" s="218" t="str">
        <f>VLOOKUP(Y551,'個票データ(男子)'!$A:$J,4,0)</f>
        <v/>
      </c>
      <c r="G553" s="218"/>
      <c r="H553" s="218">
        <f>'一覧表(男子)'!$C$6</f>
        <v>0</v>
      </c>
      <c r="I553" s="218"/>
      <c r="J553" s="218"/>
      <c r="K553" s="7"/>
      <c r="L553" s="8"/>
      <c r="M553" s="219" t="str">
        <f>VLOOKUP(AA551,'個票データ(男子)'!$A:$J,2,0)</f>
        <v/>
      </c>
      <c r="N553" s="219"/>
      <c r="O553" s="219" t="str">
        <f>VLOOKUP(AA551,'個票データ(男子)'!$A:$J,3,0)</f>
        <v/>
      </c>
      <c r="P553" s="219"/>
      <c r="Q553" s="219"/>
      <c r="R553" s="219" t="str">
        <f>VLOOKUP(AA551,'個票データ(男子)'!$A:$J,4,0)</f>
        <v/>
      </c>
      <c r="S553" s="219"/>
      <c r="T553" s="219">
        <f>'一覧表(男子)'!$C$6</f>
        <v>0</v>
      </c>
      <c r="U553" s="219"/>
      <c r="V553" s="219"/>
      <c r="W553" s="7"/>
    </row>
    <row r="554" spans="1:27" ht="4" customHeight="1">
      <c r="A554" s="10"/>
      <c r="B554" s="10"/>
      <c r="C554" s="10"/>
      <c r="D554" s="10"/>
      <c r="E554" s="10"/>
      <c r="F554" s="10"/>
      <c r="G554" s="10"/>
      <c r="H554" s="10"/>
      <c r="I554" s="10"/>
      <c r="J554" s="10"/>
      <c r="K554" s="11"/>
      <c r="L554" s="10"/>
      <c r="M554" s="10"/>
      <c r="N554" s="10"/>
      <c r="O554" s="10"/>
      <c r="P554" s="10"/>
      <c r="Q554" s="10"/>
      <c r="R554" s="10"/>
      <c r="S554" s="10"/>
      <c r="T554" s="10"/>
      <c r="U554" s="10"/>
      <c r="V554" s="10"/>
      <c r="W554" s="11"/>
    </row>
    <row r="555" spans="1:27" ht="4" customHeight="1">
      <c r="K555" s="7"/>
      <c r="L555" s="8"/>
    </row>
    <row r="556" spans="1:27" ht="18" customHeight="1">
      <c r="A556" s="218" t="s">
        <v>13</v>
      </c>
      <c r="B556" s="218"/>
      <c r="C556" s="220">
        <f>VLOOKUP(Y556,'個票データ(男子)'!$A:$J,5,0)</f>
        <v>0</v>
      </c>
      <c r="D556" s="220"/>
      <c r="E556" s="220"/>
      <c r="F556" s="218" t="s">
        <v>19</v>
      </c>
      <c r="G556" s="218"/>
      <c r="H556" s="221">
        <f>VLOOKUP(Y556,'個票データ(男子)'!$A:$J,6,0)</f>
        <v>0</v>
      </c>
      <c r="I556" s="221"/>
      <c r="J556" s="221"/>
      <c r="K556" s="7"/>
      <c r="L556" s="8"/>
      <c r="M556" s="218" t="s">
        <v>13</v>
      </c>
      <c r="N556" s="218"/>
      <c r="O556" s="220">
        <f>VLOOKUP(AA556,'個票データ(男子)'!$A:$J,7,0)</f>
        <v>0</v>
      </c>
      <c r="P556" s="220"/>
      <c r="Q556" s="220"/>
      <c r="R556" s="218" t="s">
        <v>19</v>
      </c>
      <c r="S556" s="218"/>
      <c r="T556" s="221">
        <f>VLOOKUP(AA556,'個票データ(男子)'!$A:$J,8,0)</f>
        <v>0</v>
      </c>
      <c r="U556" s="221"/>
      <c r="V556" s="221"/>
      <c r="W556" s="7"/>
      <c r="Y556" s="9">
        <v>75</v>
      </c>
      <c r="AA556" s="9">
        <v>75</v>
      </c>
    </row>
    <row r="557" spans="1:27">
      <c r="A557" s="218" t="s">
        <v>20</v>
      </c>
      <c r="B557" s="218"/>
      <c r="C557" s="218" t="s">
        <v>1</v>
      </c>
      <c r="D557" s="218"/>
      <c r="E557" s="218"/>
      <c r="F557" s="218" t="s">
        <v>22</v>
      </c>
      <c r="G557" s="218"/>
      <c r="H557" s="218" t="s">
        <v>23</v>
      </c>
      <c r="I557" s="218"/>
      <c r="J557" s="218"/>
      <c r="K557" s="7"/>
      <c r="L557" s="8"/>
      <c r="M557" s="218" t="s">
        <v>20</v>
      </c>
      <c r="N557" s="218"/>
      <c r="O557" s="218" t="s">
        <v>1</v>
      </c>
      <c r="P557" s="218"/>
      <c r="Q557" s="218"/>
      <c r="R557" s="218" t="s">
        <v>22</v>
      </c>
      <c r="S557" s="218"/>
      <c r="T557" s="218" t="s">
        <v>23</v>
      </c>
      <c r="U557" s="218"/>
      <c r="V557" s="218"/>
      <c r="W557" s="7"/>
    </row>
    <row r="558" spans="1:27" ht="22" customHeight="1">
      <c r="A558" s="218" t="str">
        <f>VLOOKUP(Y556,'個票データ(男子)'!$A:$J,2,0)</f>
        <v/>
      </c>
      <c r="B558" s="218"/>
      <c r="C558" s="218" t="str">
        <f>VLOOKUP(Y556,'個票データ(男子)'!$A:$J,3,0)</f>
        <v/>
      </c>
      <c r="D558" s="218"/>
      <c r="E558" s="218"/>
      <c r="F558" s="218" t="str">
        <f>VLOOKUP(Y556,'個票データ(男子)'!$A:$J,4,0)</f>
        <v/>
      </c>
      <c r="G558" s="218"/>
      <c r="H558" s="218">
        <f>'一覧表(男子)'!$C$6</f>
        <v>0</v>
      </c>
      <c r="I558" s="218"/>
      <c r="J558" s="218"/>
      <c r="K558" s="7"/>
      <c r="L558" s="8"/>
      <c r="M558" s="218" t="str">
        <f>VLOOKUP(AA556,'個票データ(男子)'!$A:$J,2,0)</f>
        <v/>
      </c>
      <c r="N558" s="218"/>
      <c r="O558" s="218" t="str">
        <f>VLOOKUP(AA556,'個票データ(男子)'!$A:$J,3,0)</f>
        <v/>
      </c>
      <c r="P558" s="218"/>
      <c r="Q558" s="218"/>
      <c r="R558" s="218" t="str">
        <f>VLOOKUP(AA556,'個票データ(男子)'!$A:$J,4,0)</f>
        <v/>
      </c>
      <c r="S558" s="218"/>
      <c r="T558" s="218">
        <f>'一覧表(男子)'!$C$6</f>
        <v>0</v>
      </c>
      <c r="U558" s="218"/>
      <c r="V558" s="218"/>
      <c r="W558" s="7"/>
    </row>
    <row r="559" spans="1:27" ht="4" customHeight="1">
      <c r="A559" s="10"/>
      <c r="B559" s="10"/>
      <c r="C559" s="10"/>
      <c r="D559" s="10"/>
      <c r="E559" s="10"/>
      <c r="F559" s="10"/>
      <c r="G559" s="10"/>
      <c r="H559" s="10"/>
      <c r="I559" s="10"/>
      <c r="J559" s="10"/>
      <c r="K559" s="11"/>
      <c r="L559" s="10"/>
      <c r="M559" s="10"/>
      <c r="N559" s="10"/>
      <c r="O559" s="10"/>
      <c r="P559" s="10"/>
      <c r="Q559" s="10"/>
      <c r="R559" s="10"/>
      <c r="S559" s="10"/>
      <c r="T559" s="10"/>
      <c r="U559" s="10"/>
      <c r="V559" s="10"/>
      <c r="W559" s="11"/>
    </row>
    <row r="560" spans="1:27" ht="4" customHeight="1">
      <c r="K560" s="7"/>
      <c r="L560" s="8"/>
    </row>
    <row r="561" spans="1:27" ht="18" customHeight="1">
      <c r="A561" s="218" t="s">
        <v>13</v>
      </c>
      <c r="B561" s="218"/>
      <c r="C561" s="220">
        <f>VLOOKUP(Y561,'個票データ(男子)'!$A:$J,9,0)</f>
        <v>0</v>
      </c>
      <c r="D561" s="220"/>
      <c r="E561" s="220"/>
      <c r="F561" s="218" t="s">
        <v>19</v>
      </c>
      <c r="G561" s="218"/>
      <c r="H561" s="221">
        <f>VLOOKUP(Y561,'個票データ(男子)'!$A:$J,10,0)</f>
        <v>0</v>
      </c>
      <c r="I561" s="221"/>
      <c r="J561" s="221"/>
      <c r="K561" s="7"/>
      <c r="L561" s="8"/>
      <c r="M561" s="219" t="s">
        <v>13</v>
      </c>
      <c r="N561" s="219"/>
      <c r="O561" s="222">
        <f>VLOOKUP(AA561,'個票データ(男子)'!$A:$J,5,0)</f>
        <v>0</v>
      </c>
      <c r="P561" s="222"/>
      <c r="Q561" s="222"/>
      <c r="R561" s="219" t="s">
        <v>19</v>
      </c>
      <c r="S561" s="219"/>
      <c r="T561" s="223">
        <f>VLOOKUP(AA561,'個票データ(男子)'!$A:$J,6,0)</f>
        <v>0</v>
      </c>
      <c r="U561" s="223"/>
      <c r="V561" s="223"/>
      <c r="W561" s="7"/>
      <c r="Y561" s="9">
        <v>75</v>
      </c>
      <c r="AA561" s="9">
        <v>76</v>
      </c>
    </row>
    <row r="562" spans="1:27">
      <c r="A562" s="218" t="s">
        <v>20</v>
      </c>
      <c r="B562" s="218"/>
      <c r="C562" s="218" t="s">
        <v>1</v>
      </c>
      <c r="D562" s="218"/>
      <c r="E562" s="218"/>
      <c r="F562" s="218" t="s">
        <v>22</v>
      </c>
      <c r="G562" s="218"/>
      <c r="H562" s="218" t="s">
        <v>23</v>
      </c>
      <c r="I562" s="218"/>
      <c r="J562" s="218"/>
      <c r="K562" s="7"/>
      <c r="L562" s="8"/>
      <c r="M562" s="219" t="s">
        <v>20</v>
      </c>
      <c r="N562" s="219"/>
      <c r="O562" s="219" t="s">
        <v>1</v>
      </c>
      <c r="P562" s="219"/>
      <c r="Q562" s="219"/>
      <c r="R562" s="219" t="s">
        <v>22</v>
      </c>
      <c r="S562" s="219"/>
      <c r="T562" s="219" t="s">
        <v>23</v>
      </c>
      <c r="U562" s="219"/>
      <c r="V562" s="219"/>
      <c r="W562" s="7"/>
    </row>
    <row r="563" spans="1:27" ht="22" customHeight="1">
      <c r="A563" s="218" t="str">
        <f>VLOOKUP(Y561,'個票データ(男子)'!$A:$J,2,0)</f>
        <v/>
      </c>
      <c r="B563" s="218"/>
      <c r="C563" s="218" t="str">
        <f>VLOOKUP(Y561,'個票データ(男子)'!$A:$J,3,0)</f>
        <v/>
      </c>
      <c r="D563" s="218"/>
      <c r="E563" s="218"/>
      <c r="F563" s="218" t="str">
        <f>VLOOKUP(Y561,'個票データ(男子)'!$A:$J,4,0)</f>
        <v/>
      </c>
      <c r="G563" s="218"/>
      <c r="H563" s="218">
        <f>'一覧表(男子)'!$C$6</f>
        <v>0</v>
      </c>
      <c r="I563" s="218"/>
      <c r="J563" s="218"/>
      <c r="K563" s="7"/>
      <c r="L563" s="8"/>
      <c r="M563" s="219" t="str">
        <f>VLOOKUP(AA561,'個票データ(男子)'!$A:$J,2,0)</f>
        <v/>
      </c>
      <c r="N563" s="219"/>
      <c r="O563" s="219" t="str">
        <f>VLOOKUP(AA561,'個票データ(男子)'!$A:$J,3,0)</f>
        <v/>
      </c>
      <c r="P563" s="219"/>
      <c r="Q563" s="219"/>
      <c r="R563" s="219" t="str">
        <f>VLOOKUP(AA561,'個票データ(男子)'!$A:$J,4,0)</f>
        <v/>
      </c>
      <c r="S563" s="219"/>
      <c r="T563" s="219">
        <f>'一覧表(男子)'!$C$6</f>
        <v>0</v>
      </c>
      <c r="U563" s="219"/>
      <c r="V563" s="219"/>
      <c r="W563" s="7"/>
    </row>
    <row r="564" spans="1:27" ht="4" customHeight="1">
      <c r="A564" s="10"/>
      <c r="B564" s="10"/>
      <c r="C564" s="10"/>
      <c r="D564" s="10"/>
      <c r="E564" s="10"/>
      <c r="F564" s="10"/>
      <c r="G564" s="10"/>
      <c r="H564" s="10"/>
      <c r="I564" s="10"/>
      <c r="J564" s="10"/>
      <c r="K564" s="11"/>
      <c r="L564" s="10"/>
      <c r="M564" s="10"/>
      <c r="N564" s="10"/>
      <c r="O564" s="10"/>
      <c r="P564" s="10"/>
      <c r="Q564" s="10"/>
      <c r="R564" s="10"/>
      <c r="S564" s="10"/>
      <c r="T564" s="10"/>
      <c r="U564" s="10"/>
      <c r="V564" s="10"/>
      <c r="W564" s="11"/>
    </row>
    <row r="565" spans="1:27" ht="4" customHeight="1">
      <c r="K565" s="7"/>
      <c r="L565" s="8"/>
    </row>
    <row r="566" spans="1:27" ht="18" customHeight="1">
      <c r="A566" s="218" t="s">
        <v>13</v>
      </c>
      <c r="B566" s="218"/>
      <c r="C566" s="220">
        <f>VLOOKUP(Y566,'個票データ(男子)'!$A:$J,7,0)</f>
        <v>0</v>
      </c>
      <c r="D566" s="220"/>
      <c r="E566" s="220"/>
      <c r="F566" s="218" t="s">
        <v>19</v>
      </c>
      <c r="G566" s="218"/>
      <c r="H566" s="221">
        <f>VLOOKUP(Y566,'個票データ(男子)'!$A:$J,8,0)</f>
        <v>0</v>
      </c>
      <c r="I566" s="221"/>
      <c r="J566" s="221"/>
      <c r="K566" s="7"/>
      <c r="L566" s="8"/>
      <c r="M566" s="219" t="s">
        <v>13</v>
      </c>
      <c r="N566" s="219"/>
      <c r="O566" s="222">
        <f>VLOOKUP(AA566,'個票データ(男子)'!$A:$J,9,0)</f>
        <v>0</v>
      </c>
      <c r="P566" s="222"/>
      <c r="Q566" s="222"/>
      <c r="R566" s="219" t="s">
        <v>19</v>
      </c>
      <c r="S566" s="219"/>
      <c r="T566" s="223">
        <f>VLOOKUP(AA566,'個票データ(男子)'!$A:$J,10,0)</f>
        <v>0</v>
      </c>
      <c r="U566" s="223"/>
      <c r="V566" s="223"/>
      <c r="W566" s="7"/>
      <c r="Y566" s="9">
        <v>76</v>
      </c>
      <c r="AA566" s="9">
        <v>76</v>
      </c>
    </row>
    <row r="567" spans="1:27">
      <c r="A567" s="218" t="s">
        <v>20</v>
      </c>
      <c r="B567" s="218"/>
      <c r="C567" s="218" t="s">
        <v>1</v>
      </c>
      <c r="D567" s="218"/>
      <c r="E567" s="218"/>
      <c r="F567" s="218" t="s">
        <v>22</v>
      </c>
      <c r="G567" s="218"/>
      <c r="H567" s="218" t="s">
        <v>23</v>
      </c>
      <c r="I567" s="218"/>
      <c r="J567" s="218"/>
      <c r="K567" s="7"/>
      <c r="L567" s="8"/>
      <c r="M567" s="219" t="s">
        <v>20</v>
      </c>
      <c r="N567" s="219"/>
      <c r="O567" s="219" t="s">
        <v>1</v>
      </c>
      <c r="P567" s="219"/>
      <c r="Q567" s="219"/>
      <c r="R567" s="219" t="s">
        <v>22</v>
      </c>
      <c r="S567" s="219"/>
      <c r="T567" s="219" t="s">
        <v>23</v>
      </c>
      <c r="U567" s="219"/>
      <c r="V567" s="219"/>
      <c r="W567" s="7"/>
    </row>
    <row r="568" spans="1:27" ht="22" customHeight="1">
      <c r="A568" s="218" t="str">
        <f>VLOOKUP(Y566,'個票データ(男子)'!$A:$J,2,0)</f>
        <v/>
      </c>
      <c r="B568" s="218"/>
      <c r="C568" s="218" t="str">
        <f>VLOOKUP(Y566,'個票データ(男子)'!$A:$J,3,0)</f>
        <v/>
      </c>
      <c r="D568" s="218"/>
      <c r="E568" s="218"/>
      <c r="F568" s="218" t="str">
        <f>VLOOKUP(Y566,'個票データ(男子)'!$A:$J,4,0)</f>
        <v/>
      </c>
      <c r="G568" s="218"/>
      <c r="H568" s="218">
        <f>'一覧表(男子)'!$C$6</f>
        <v>0</v>
      </c>
      <c r="I568" s="218"/>
      <c r="J568" s="218"/>
      <c r="K568" s="7"/>
      <c r="L568" s="8"/>
      <c r="M568" s="219" t="str">
        <f>VLOOKUP(AA566,'個票データ(男子)'!$A:$J,2,0)</f>
        <v/>
      </c>
      <c r="N568" s="219"/>
      <c r="O568" s="219" t="str">
        <f>VLOOKUP(AA566,'個票データ(男子)'!$A:$J,3,0)</f>
        <v/>
      </c>
      <c r="P568" s="219"/>
      <c r="Q568" s="219"/>
      <c r="R568" s="219" t="str">
        <f>VLOOKUP(AA566,'個票データ(男子)'!$A:$J,4,0)</f>
        <v/>
      </c>
      <c r="S568" s="219"/>
      <c r="T568" s="219">
        <f>'一覧表(男子)'!$C$6</f>
        <v>0</v>
      </c>
      <c r="U568" s="219"/>
      <c r="V568" s="219"/>
      <c r="W568" s="7"/>
    </row>
    <row r="569" spans="1:27" ht="4" customHeight="1">
      <c r="A569" s="10"/>
      <c r="B569" s="10"/>
      <c r="C569" s="10"/>
      <c r="D569" s="10"/>
      <c r="E569" s="10"/>
      <c r="F569" s="10"/>
      <c r="G569" s="10"/>
      <c r="H569" s="10"/>
      <c r="I569" s="10"/>
      <c r="J569" s="10"/>
      <c r="K569" s="11"/>
      <c r="L569" s="10"/>
      <c r="M569" s="10"/>
      <c r="N569" s="10"/>
      <c r="O569" s="10"/>
      <c r="P569" s="10"/>
      <c r="Q569" s="10"/>
      <c r="R569" s="10"/>
      <c r="S569" s="10"/>
      <c r="T569" s="10"/>
      <c r="U569" s="10"/>
      <c r="V569" s="10"/>
      <c r="W569" s="11"/>
    </row>
    <row r="570" spans="1:27" ht="4" customHeight="1">
      <c r="K570" s="7"/>
      <c r="L570" s="8"/>
    </row>
    <row r="571" spans="1:27" ht="18" customHeight="1">
      <c r="A571" s="218" t="s">
        <v>13</v>
      </c>
      <c r="B571" s="218"/>
      <c r="C571" s="220">
        <f>VLOOKUP(Y571,'個票データ(男子)'!$A:$J,5,0)</f>
        <v>0</v>
      </c>
      <c r="D571" s="220"/>
      <c r="E571" s="220"/>
      <c r="F571" s="218" t="s">
        <v>19</v>
      </c>
      <c r="G571" s="218"/>
      <c r="H571" s="221">
        <f>VLOOKUP(Y571,'個票データ(男子)'!$A:$J,6,0)</f>
        <v>0</v>
      </c>
      <c r="I571" s="221"/>
      <c r="J571" s="221"/>
      <c r="K571" s="7"/>
      <c r="L571" s="8"/>
      <c r="M571" s="218" t="s">
        <v>13</v>
      </c>
      <c r="N571" s="218"/>
      <c r="O571" s="220">
        <f>VLOOKUP(AA571,'個票データ(男子)'!$A:$J,7,0)</f>
        <v>0</v>
      </c>
      <c r="P571" s="220"/>
      <c r="Q571" s="220"/>
      <c r="R571" s="218" t="s">
        <v>19</v>
      </c>
      <c r="S571" s="218"/>
      <c r="T571" s="221">
        <f>VLOOKUP(AA571,'個票データ(男子)'!$A:$J,8,0)</f>
        <v>0</v>
      </c>
      <c r="U571" s="221"/>
      <c r="V571" s="221"/>
      <c r="W571" s="7"/>
      <c r="Y571" s="9">
        <v>77</v>
      </c>
      <c r="AA571" s="9">
        <v>77</v>
      </c>
    </row>
    <row r="572" spans="1:27">
      <c r="A572" s="218" t="s">
        <v>20</v>
      </c>
      <c r="B572" s="218"/>
      <c r="C572" s="218" t="s">
        <v>1</v>
      </c>
      <c r="D572" s="218"/>
      <c r="E572" s="218"/>
      <c r="F572" s="218" t="s">
        <v>22</v>
      </c>
      <c r="G572" s="218"/>
      <c r="H572" s="218" t="s">
        <v>23</v>
      </c>
      <c r="I572" s="218"/>
      <c r="J572" s="218"/>
      <c r="K572" s="7"/>
      <c r="L572" s="8"/>
      <c r="M572" s="218" t="s">
        <v>20</v>
      </c>
      <c r="N572" s="218"/>
      <c r="O572" s="218" t="s">
        <v>1</v>
      </c>
      <c r="P572" s="218"/>
      <c r="Q572" s="218"/>
      <c r="R572" s="218" t="s">
        <v>22</v>
      </c>
      <c r="S572" s="218"/>
      <c r="T572" s="218" t="s">
        <v>23</v>
      </c>
      <c r="U572" s="218"/>
      <c r="V572" s="218"/>
      <c r="W572" s="7"/>
    </row>
    <row r="573" spans="1:27" ht="22" customHeight="1">
      <c r="A573" s="218" t="str">
        <f>VLOOKUP(Y571,'個票データ(男子)'!$A:$J,2,0)</f>
        <v/>
      </c>
      <c r="B573" s="218"/>
      <c r="C573" s="218" t="str">
        <f>VLOOKUP(Y571,'個票データ(男子)'!$A:$J,3,0)</f>
        <v/>
      </c>
      <c r="D573" s="218"/>
      <c r="E573" s="218"/>
      <c r="F573" s="218" t="str">
        <f>VLOOKUP(Y571,'個票データ(男子)'!$A:$J,4,0)</f>
        <v/>
      </c>
      <c r="G573" s="218"/>
      <c r="H573" s="218">
        <f>'一覧表(男子)'!$C$6</f>
        <v>0</v>
      </c>
      <c r="I573" s="218"/>
      <c r="J573" s="218"/>
      <c r="K573" s="7"/>
      <c r="L573" s="8"/>
      <c r="M573" s="218" t="str">
        <f>VLOOKUP(AA571,'個票データ(男子)'!$A:$J,2,0)</f>
        <v/>
      </c>
      <c r="N573" s="218"/>
      <c r="O573" s="218" t="str">
        <f>VLOOKUP(AA571,'個票データ(男子)'!$A:$J,3,0)</f>
        <v/>
      </c>
      <c r="P573" s="218"/>
      <c r="Q573" s="218"/>
      <c r="R573" s="218" t="str">
        <f>VLOOKUP(AA571,'個票データ(男子)'!$A:$J,4,0)</f>
        <v/>
      </c>
      <c r="S573" s="218"/>
      <c r="T573" s="218">
        <f>'一覧表(男子)'!$C$6</f>
        <v>0</v>
      </c>
      <c r="U573" s="218"/>
      <c r="V573" s="218"/>
      <c r="W573" s="7"/>
    </row>
    <row r="574" spans="1:27" ht="4" customHeight="1">
      <c r="A574" s="10"/>
      <c r="B574" s="10"/>
      <c r="C574" s="10"/>
      <c r="D574" s="10"/>
      <c r="E574" s="10"/>
      <c r="F574" s="10"/>
      <c r="G574" s="10"/>
      <c r="H574" s="10"/>
      <c r="I574" s="10"/>
      <c r="J574" s="10"/>
      <c r="K574" s="11"/>
      <c r="L574" s="10"/>
      <c r="M574" s="10"/>
      <c r="N574" s="10"/>
      <c r="O574" s="10"/>
      <c r="P574" s="10"/>
      <c r="Q574" s="10"/>
      <c r="R574" s="10"/>
      <c r="S574" s="10"/>
      <c r="T574" s="10"/>
      <c r="U574" s="10"/>
      <c r="V574" s="10"/>
      <c r="W574" s="11"/>
    </row>
    <row r="575" spans="1:27" ht="4" customHeight="1">
      <c r="K575" s="7"/>
      <c r="L575" s="8"/>
    </row>
    <row r="576" spans="1:27" ht="18" customHeight="1">
      <c r="A576" s="218" t="s">
        <v>13</v>
      </c>
      <c r="B576" s="218"/>
      <c r="C576" s="220">
        <f>VLOOKUP(Y576,'個票データ(男子)'!$A:$J,9,0)</f>
        <v>0</v>
      </c>
      <c r="D576" s="220"/>
      <c r="E576" s="220"/>
      <c r="F576" s="218" t="s">
        <v>19</v>
      </c>
      <c r="G576" s="218"/>
      <c r="H576" s="221">
        <f>VLOOKUP(Y576,'個票データ(男子)'!$A:$J,10,0)</f>
        <v>0</v>
      </c>
      <c r="I576" s="221"/>
      <c r="J576" s="221"/>
      <c r="K576" s="7"/>
      <c r="L576" s="8"/>
      <c r="M576" s="219" t="s">
        <v>13</v>
      </c>
      <c r="N576" s="219"/>
      <c r="O576" s="222">
        <f>VLOOKUP(AA576,'個票データ(男子)'!$A:$J,5,0)</f>
        <v>0</v>
      </c>
      <c r="P576" s="222"/>
      <c r="Q576" s="222"/>
      <c r="R576" s="219" t="s">
        <v>19</v>
      </c>
      <c r="S576" s="219"/>
      <c r="T576" s="223">
        <f>VLOOKUP(AA576,'個票データ(男子)'!$A:$J,6,0)</f>
        <v>0</v>
      </c>
      <c r="U576" s="223"/>
      <c r="V576" s="223"/>
      <c r="W576" s="7"/>
      <c r="Y576" s="9">
        <v>77</v>
      </c>
      <c r="AA576" s="9">
        <v>78</v>
      </c>
    </row>
    <row r="577" spans="1:27">
      <c r="A577" s="218" t="s">
        <v>20</v>
      </c>
      <c r="B577" s="218"/>
      <c r="C577" s="218" t="s">
        <v>1</v>
      </c>
      <c r="D577" s="218"/>
      <c r="E577" s="218"/>
      <c r="F577" s="218" t="s">
        <v>22</v>
      </c>
      <c r="G577" s="218"/>
      <c r="H577" s="218" t="s">
        <v>23</v>
      </c>
      <c r="I577" s="218"/>
      <c r="J577" s="218"/>
      <c r="K577" s="7"/>
      <c r="L577" s="8"/>
      <c r="M577" s="219" t="s">
        <v>20</v>
      </c>
      <c r="N577" s="219"/>
      <c r="O577" s="219" t="s">
        <v>1</v>
      </c>
      <c r="P577" s="219"/>
      <c r="Q577" s="219"/>
      <c r="R577" s="219" t="s">
        <v>22</v>
      </c>
      <c r="S577" s="219"/>
      <c r="T577" s="219" t="s">
        <v>23</v>
      </c>
      <c r="U577" s="219"/>
      <c r="V577" s="219"/>
      <c r="W577" s="7"/>
    </row>
    <row r="578" spans="1:27" ht="22" customHeight="1">
      <c r="A578" s="218" t="str">
        <f>VLOOKUP(Y576,'個票データ(男子)'!$A:$J,2,0)</f>
        <v/>
      </c>
      <c r="B578" s="218"/>
      <c r="C578" s="218" t="str">
        <f>VLOOKUP(Y576,'個票データ(男子)'!$A:$J,3,0)</f>
        <v/>
      </c>
      <c r="D578" s="218"/>
      <c r="E578" s="218"/>
      <c r="F578" s="218" t="str">
        <f>VLOOKUP(Y576,'個票データ(男子)'!$A:$J,4,0)</f>
        <v/>
      </c>
      <c r="G578" s="218"/>
      <c r="H578" s="218">
        <f>'一覧表(男子)'!$C$6</f>
        <v>0</v>
      </c>
      <c r="I578" s="218"/>
      <c r="J578" s="218"/>
      <c r="K578" s="7"/>
      <c r="L578" s="8"/>
      <c r="M578" s="219" t="str">
        <f>VLOOKUP(AA576,'個票データ(男子)'!$A:$J,2,0)</f>
        <v/>
      </c>
      <c r="N578" s="219"/>
      <c r="O578" s="219" t="str">
        <f>VLOOKUP(AA576,'個票データ(男子)'!$A:$J,3,0)</f>
        <v/>
      </c>
      <c r="P578" s="219"/>
      <c r="Q578" s="219"/>
      <c r="R578" s="219" t="str">
        <f>VLOOKUP(AA576,'個票データ(男子)'!$A:$J,4,0)</f>
        <v/>
      </c>
      <c r="S578" s="219"/>
      <c r="T578" s="219">
        <f>'一覧表(男子)'!$C$6</f>
        <v>0</v>
      </c>
      <c r="U578" s="219"/>
      <c r="V578" s="219"/>
      <c r="W578" s="7"/>
    </row>
    <row r="579" spans="1:27" ht="4" customHeight="1">
      <c r="A579" s="10"/>
      <c r="B579" s="10"/>
      <c r="C579" s="10"/>
      <c r="D579" s="10"/>
      <c r="E579" s="10"/>
      <c r="F579" s="10"/>
      <c r="G579" s="10"/>
      <c r="H579" s="10"/>
      <c r="I579" s="10"/>
      <c r="J579" s="10"/>
      <c r="K579" s="11"/>
      <c r="L579" s="10"/>
      <c r="M579" s="10"/>
      <c r="N579" s="10"/>
      <c r="O579" s="10"/>
      <c r="P579" s="10"/>
      <c r="Q579" s="10"/>
      <c r="R579" s="10"/>
      <c r="S579" s="10"/>
      <c r="T579" s="10"/>
      <c r="U579" s="10"/>
      <c r="V579" s="10"/>
      <c r="W579" s="11"/>
    </row>
    <row r="580" spans="1:27" ht="4" customHeight="1">
      <c r="K580" s="7"/>
      <c r="L580" s="8"/>
    </row>
    <row r="581" spans="1:27" ht="18" customHeight="1">
      <c r="A581" s="218" t="s">
        <v>13</v>
      </c>
      <c r="B581" s="218"/>
      <c r="C581" s="220">
        <f>VLOOKUP(Y581,'個票データ(男子)'!$A:$J,7,0)</f>
        <v>0</v>
      </c>
      <c r="D581" s="220"/>
      <c r="E581" s="220"/>
      <c r="F581" s="218" t="s">
        <v>19</v>
      </c>
      <c r="G581" s="218"/>
      <c r="H581" s="221">
        <f>VLOOKUP(Y581,'個票データ(男子)'!$A:$J,8,0)</f>
        <v>0</v>
      </c>
      <c r="I581" s="221"/>
      <c r="J581" s="221"/>
      <c r="K581" s="7"/>
      <c r="L581" s="8"/>
      <c r="M581" s="219" t="s">
        <v>13</v>
      </c>
      <c r="N581" s="219"/>
      <c r="O581" s="222">
        <f>VLOOKUP(AA581,'個票データ(男子)'!$A:$J,9,0)</f>
        <v>0</v>
      </c>
      <c r="P581" s="222"/>
      <c r="Q581" s="222"/>
      <c r="R581" s="219" t="s">
        <v>19</v>
      </c>
      <c r="S581" s="219"/>
      <c r="T581" s="223">
        <f>VLOOKUP(AA581,'個票データ(男子)'!$A:$J,10,0)</f>
        <v>0</v>
      </c>
      <c r="U581" s="223"/>
      <c r="V581" s="223"/>
      <c r="W581" s="7"/>
      <c r="Y581" s="9">
        <v>78</v>
      </c>
      <c r="AA581" s="9">
        <v>78</v>
      </c>
    </row>
    <row r="582" spans="1:27">
      <c r="A582" s="218" t="s">
        <v>20</v>
      </c>
      <c r="B582" s="218"/>
      <c r="C582" s="218" t="s">
        <v>1</v>
      </c>
      <c r="D582" s="218"/>
      <c r="E582" s="218"/>
      <c r="F582" s="218" t="s">
        <v>22</v>
      </c>
      <c r="G582" s="218"/>
      <c r="H582" s="218" t="s">
        <v>23</v>
      </c>
      <c r="I582" s="218"/>
      <c r="J582" s="218"/>
      <c r="K582" s="7"/>
      <c r="L582" s="8"/>
      <c r="M582" s="219" t="s">
        <v>20</v>
      </c>
      <c r="N582" s="219"/>
      <c r="O582" s="219" t="s">
        <v>1</v>
      </c>
      <c r="P582" s="219"/>
      <c r="Q582" s="219"/>
      <c r="R582" s="219" t="s">
        <v>22</v>
      </c>
      <c r="S582" s="219"/>
      <c r="T582" s="219" t="s">
        <v>23</v>
      </c>
      <c r="U582" s="219"/>
      <c r="V582" s="219"/>
      <c r="W582" s="7"/>
    </row>
    <row r="583" spans="1:27" ht="22" customHeight="1">
      <c r="A583" s="218" t="str">
        <f>VLOOKUP(Y581,'個票データ(男子)'!$A:$J,2,0)</f>
        <v/>
      </c>
      <c r="B583" s="218"/>
      <c r="C583" s="218" t="str">
        <f>VLOOKUP(Y581,'個票データ(男子)'!$A:$J,3,0)</f>
        <v/>
      </c>
      <c r="D583" s="218"/>
      <c r="E583" s="218"/>
      <c r="F583" s="218" t="str">
        <f>VLOOKUP(Y581,'個票データ(男子)'!$A:$J,4,0)</f>
        <v/>
      </c>
      <c r="G583" s="218"/>
      <c r="H583" s="218">
        <f>'一覧表(男子)'!$C$6</f>
        <v>0</v>
      </c>
      <c r="I583" s="218"/>
      <c r="J583" s="218"/>
      <c r="K583" s="7"/>
      <c r="L583" s="8"/>
      <c r="M583" s="219" t="str">
        <f>VLOOKUP(AA581,'個票データ(男子)'!$A:$J,2,0)</f>
        <v/>
      </c>
      <c r="N583" s="219"/>
      <c r="O583" s="219" t="str">
        <f>VLOOKUP(AA581,'個票データ(男子)'!$A:$J,3,0)</f>
        <v/>
      </c>
      <c r="P583" s="219"/>
      <c r="Q583" s="219"/>
      <c r="R583" s="219" t="str">
        <f>VLOOKUP(AA581,'個票データ(男子)'!$A:$J,4,0)</f>
        <v/>
      </c>
      <c r="S583" s="219"/>
      <c r="T583" s="219">
        <f>'一覧表(男子)'!$C$6</f>
        <v>0</v>
      </c>
      <c r="U583" s="219"/>
      <c r="V583" s="219"/>
      <c r="W583" s="7"/>
    </row>
    <row r="584" spans="1:27" ht="4" customHeight="1">
      <c r="A584" s="10"/>
      <c r="B584" s="10"/>
      <c r="C584" s="10"/>
      <c r="D584" s="10"/>
      <c r="E584" s="10"/>
      <c r="F584" s="10"/>
      <c r="G584" s="10"/>
      <c r="H584" s="10"/>
      <c r="I584" s="10"/>
      <c r="J584" s="10"/>
      <c r="K584" s="11"/>
      <c r="L584" s="10"/>
      <c r="M584" s="10"/>
      <c r="N584" s="10"/>
      <c r="O584" s="10"/>
      <c r="P584" s="10"/>
      <c r="Q584" s="10"/>
      <c r="R584" s="10"/>
      <c r="S584" s="10"/>
      <c r="T584" s="10"/>
      <c r="U584" s="10"/>
      <c r="V584" s="10"/>
      <c r="W584" s="11"/>
    </row>
    <row r="585" spans="1:27" ht="4" customHeight="1">
      <c r="K585" s="7"/>
      <c r="L585" s="8"/>
    </row>
    <row r="586" spans="1:27" ht="18" customHeight="1">
      <c r="A586" s="218" t="s">
        <v>13</v>
      </c>
      <c r="B586" s="218"/>
      <c r="C586" s="220">
        <f>VLOOKUP(Y586,'個票データ(男子)'!$A:$J,5,0)</f>
        <v>0</v>
      </c>
      <c r="D586" s="220"/>
      <c r="E586" s="220"/>
      <c r="F586" s="218" t="s">
        <v>19</v>
      </c>
      <c r="G586" s="218"/>
      <c r="H586" s="221">
        <f>VLOOKUP(Y586,'個票データ(男子)'!$A:$J,6,0)</f>
        <v>0</v>
      </c>
      <c r="I586" s="221"/>
      <c r="J586" s="221"/>
      <c r="K586" s="7"/>
      <c r="L586" s="8"/>
      <c r="M586" s="218" t="s">
        <v>13</v>
      </c>
      <c r="N586" s="218"/>
      <c r="O586" s="220">
        <f>VLOOKUP(AA586,'個票データ(男子)'!$A:$J,7,0)</f>
        <v>0</v>
      </c>
      <c r="P586" s="220"/>
      <c r="Q586" s="220"/>
      <c r="R586" s="218" t="s">
        <v>19</v>
      </c>
      <c r="S586" s="218"/>
      <c r="T586" s="221">
        <f>VLOOKUP(AA586,'個票データ(男子)'!$A:$J,8,0)</f>
        <v>0</v>
      </c>
      <c r="U586" s="221"/>
      <c r="V586" s="221"/>
      <c r="W586" s="7"/>
      <c r="Y586" s="9">
        <v>79</v>
      </c>
      <c r="AA586" s="9">
        <v>79</v>
      </c>
    </row>
    <row r="587" spans="1:27">
      <c r="A587" s="218" t="s">
        <v>20</v>
      </c>
      <c r="B587" s="218"/>
      <c r="C587" s="218" t="s">
        <v>1</v>
      </c>
      <c r="D587" s="218"/>
      <c r="E587" s="218"/>
      <c r="F587" s="218" t="s">
        <v>22</v>
      </c>
      <c r="G587" s="218"/>
      <c r="H587" s="218" t="s">
        <v>23</v>
      </c>
      <c r="I587" s="218"/>
      <c r="J587" s="218"/>
      <c r="K587" s="7"/>
      <c r="L587" s="8"/>
      <c r="M587" s="218" t="s">
        <v>20</v>
      </c>
      <c r="N587" s="218"/>
      <c r="O587" s="218" t="s">
        <v>1</v>
      </c>
      <c r="P587" s="218"/>
      <c r="Q587" s="218"/>
      <c r="R587" s="218" t="s">
        <v>22</v>
      </c>
      <c r="S587" s="218"/>
      <c r="T587" s="218" t="s">
        <v>23</v>
      </c>
      <c r="U587" s="218"/>
      <c r="V587" s="218"/>
      <c r="W587" s="7"/>
    </row>
    <row r="588" spans="1:27" ht="22" customHeight="1">
      <c r="A588" s="218" t="str">
        <f>VLOOKUP(Y586,'個票データ(男子)'!$A:$J,2,0)</f>
        <v/>
      </c>
      <c r="B588" s="218"/>
      <c r="C588" s="218" t="str">
        <f>VLOOKUP(Y586,'個票データ(男子)'!$A:$J,3,0)</f>
        <v/>
      </c>
      <c r="D588" s="218"/>
      <c r="E588" s="218"/>
      <c r="F588" s="218" t="str">
        <f>VLOOKUP(Y586,'個票データ(男子)'!$A:$J,4,0)</f>
        <v/>
      </c>
      <c r="G588" s="218"/>
      <c r="H588" s="218">
        <f>'一覧表(男子)'!$C$6</f>
        <v>0</v>
      </c>
      <c r="I588" s="218"/>
      <c r="J588" s="218"/>
      <c r="K588" s="7"/>
      <c r="L588" s="8"/>
      <c r="M588" s="218" t="str">
        <f>VLOOKUP(AA586,'個票データ(男子)'!$A:$J,2,0)</f>
        <v/>
      </c>
      <c r="N588" s="218"/>
      <c r="O588" s="218" t="str">
        <f>VLOOKUP(AA586,'個票データ(男子)'!$A:$J,3,0)</f>
        <v/>
      </c>
      <c r="P588" s="218"/>
      <c r="Q588" s="218"/>
      <c r="R588" s="218" t="str">
        <f>VLOOKUP(AA586,'個票データ(男子)'!$A:$J,4,0)</f>
        <v/>
      </c>
      <c r="S588" s="218"/>
      <c r="T588" s="218">
        <f>'一覧表(男子)'!$C$6</f>
        <v>0</v>
      </c>
      <c r="U588" s="218"/>
      <c r="V588" s="218"/>
      <c r="W588" s="7"/>
    </row>
    <row r="589" spans="1:27" ht="4" customHeight="1">
      <c r="A589" s="10"/>
      <c r="B589" s="10"/>
      <c r="C589" s="10"/>
      <c r="D589" s="10"/>
      <c r="E589" s="10"/>
      <c r="F589" s="10"/>
      <c r="G589" s="10"/>
      <c r="H589" s="10"/>
      <c r="I589" s="10"/>
      <c r="J589" s="10"/>
      <c r="K589" s="11"/>
      <c r="L589" s="10"/>
      <c r="M589" s="10"/>
      <c r="N589" s="10"/>
      <c r="O589" s="10"/>
      <c r="P589" s="10"/>
      <c r="Q589" s="10"/>
      <c r="R589" s="10"/>
      <c r="S589" s="10"/>
      <c r="T589" s="10"/>
      <c r="U589" s="10"/>
      <c r="V589" s="10"/>
      <c r="W589" s="11"/>
    </row>
    <row r="590" spans="1:27" ht="4" customHeight="1">
      <c r="K590" s="7"/>
      <c r="L590" s="8"/>
    </row>
    <row r="591" spans="1:27" ht="18" customHeight="1">
      <c r="A591" s="218" t="s">
        <v>13</v>
      </c>
      <c r="B591" s="218"/>
      <c r="C591" s="220">
        <f>VLOOKUP(Y591,'個票データ(男子)'!$A:$J,9,0)</f>
        <v>0</v>
      </c>
      <c r="D591" s="220"/>
      <c r="E591" s="220"/>
      <c r="F591" s="218" t="s">
        <v>19</v>
      </c>
      <c r="G591" s="218"/>
      <c r="H591" s="221">
        <f>VLOOKUP(Y591,'個票データ(男子)'!$A:$J,10,0)</f>
        <v>0</v>
      </c>
      <c r="I591" s="221"/>
      <c r="J591" s="221"/>
      <c r="K591" s="7"/>
      <c r="L591" s="8"/>
      <c r="M591" s="219" t="s">
        <v>13</v>
      </c>
      <c r="N591" s="219"/>
      <c r="O591" s="222">
        <f>VLOOKUP(AA591,'個票データ(男子)'!$A:$J,5,0)</f>
        <v>0</v>
      </c>
      <c r="P591" s="222"/>
      <c r="Q591" s="222"/>
      <c r="R591" s="219" t="s">
        <v>19</v>
      </c>
      <c r="S591" s="219"/>
      <c r="T591" s="223">
        <f>VLOOKUP(AA591,'個票データ(男子)'!$A:$J,6,0)</f>
        <v>0</v>
      </c>
      <c r="U591" s="223"/>
      <c r="V591" s="223"/>
      <c r="W591" s="7"/>
      <c r="Y591" s="9">
        <v>79</v>
      </c>
      <c r="AA591" s="9">
        <v>80</v>
      </c>
    </row>
    <row r="592" spans="1:27">
      <c r="A592" s="218" t="s">
        <v>20</v>
      </c>
      <c r="B592" s="218"/>
      <c r="C592" s="218" t="s">
        <v>1</v>
      </c>
      <c r="D592" s="218"/>
      <c r="E592" s="218"/>
      <c r="F592" s="218" t="s">
        <v>22</v>
      </c>
      <c r="G592" s="218"/>
      <c r="H592" s="218" t="s">
        <v>23</v>
      </c>
      <c r="I592" s="218"/>
      <c r="J592" s="218"/>
      <c r="K592" s="7"/>
      <c r="L592" s="8"/>
      <c r="M592" s="219" t="s">
        <v>20</v>
      </c>
      <c r="N592" s="219"/>
      <c r="O592" s="219" t="s">
        <v>1</v>
      </c>
      <c r="P592" s="219"/>
      <c r="Q592" s="219"/>
      <c r="R592" s="219" t="s">
        <v>22</v>
      </c>
      <c r="S592" s="219"/>
      <c r="T592" s="219" t="s">
        <v>23</v>
      </c>
      <c r="U592" s="219"/>
      <c r="V592" s="219"/>
      <c r="W592" s="7"/>
    </row>
    <row r="593" spans="1:27" ht="22" customHeight="1">
      <c r="A593" s="218" t="str">
        <f>VLOOKUP(Y591,'個票データ(男子)'!$A:$J,2,0)</f>
        <v/>
      </c>
      <c r="B593" s="218"/>
      <c r="C593" s="218" t="str">
        <f>VLOOKUP(Y591,'個票データ(男子)'!$A:$J,3,0)</f>
        <v/>
      </c>
      <c r="D593" s="218"/>
      <c r="E593" s="218"/>
      <c r="F593" s="218" t="str">
        <f>VLOOKUP(Y591,'個票データ(男子)'!$A:$J,4,0)</f>
        <v/>
      </c>
      <c r="G593" s="218"/>
      <c r="H593" s="218">
        <f>'一覧表(男子)'!$C$6</f>
        <v>0</v>
      </c>
      <c r="I593" s="218"/>
      <c r="J593" s="218"/>
      <c r="K593" s="7"/>
      <c r="L593" s="8"/>
      <c r="M593" s="219" t="str">
        <f>VLOOKUP(AA591,'個票データ(男子)'!$A:$J,2,0)</f>
        <v/>
      </c>
      <c r="N593" s="219"/>
      <c r="O593" s="219" t="str">
        <f>VLOOKUP(AA591,'個票データ(男子)'!$A:$J,3,0)</f>
        <v/>
      </c>
      <c r="P593" s="219"/>
      <c r="Q593" s="219"/>
      <c r="R593" s="219" t="str">
        <f>VLOOKUP(AA591,'個票データ(男子)'!$A:$J,4,0)</f>
        <v/>
      </c>
      <c r="S593" s="219"/>
      <c r="T593" s="219">
        <f>'一覧表(男子)'!$C$6</f>
        <v>0</v>
      </c>
      <c r="U593" s="219"/>
      <c r="V593" s="219"/>
      <c r="W593" s="7"/>
    </row>
    <row r="594" spans="1:27" ht="4" customHeight="1">
      <c r="A594" s="10"/>
      <c r="B594" s="10"/>
      <c r="C594" s="10"/>
      <c r="D594" s="10"/>
      <c r="E594" s="10"/>
      <c r="F594" s="10"/>
      <c r="G594" s="10"/>
      <c r="H594" s="10"/>
      <c r="I594" s="10"/>
      <c r="J594" s="10"/>
      <c r="K594" s="11"/>
      <c r="L594" s="10"/>
      <c r="M594" s="10"/>
      <c r="N594" s="10"/>
      <c r="O594" s="10"/>
      <c r="P594" s="10"/>
      <c r="Q594" s="10"/>
      <c r="R594" s="10"/>
      <c r="S594" s="10"/>
      <c r="T594" s="10"/>
      <c r="U594" s="10"/>
      <c r="V594" s="10"/>
      <c r="W594" s="11"/>
    </row>
    <row r="595" spans="1:27" ht="4" customHeight="1">
      <c r="K595" s="7"/>
      <c r="L595" s="8"/>
    </row>
    <row r="596" spans="1:27" ht="18" customHeight="1">
      <c r="A596" s="218" t="s">
        <v>13</v>
      </c>
      <c r="B596" s="218"/>
      <c r="C596" s="220">
        <f>VLOOKUP(Y596,'個票データ(男子)'!$A:$J,7,0)</f>
        <v>0</v>
      </c>
      <c r="D596" s="220"/>
      <c r="E596" s="220"/>
      <c r="F596" s="218" t="s">
        <v>19</v>
      </c>
      <c r="G596" s="218"/>
      <c r="H596" s="221">
        <f>VLOOKUP(Y596,'個票データ(男子)'!$A:$J,8,0)</f>
        <v>0</v>
      </c>
      <c r="I596" s="221"/>
      <c r="J596" s="221"/>
      <c r="K596" s="7"/>
      <c r="L596" s="8"/>
      <c r="M596" s="219" t="s">
        <v>13</v>
      </c>
      <c r="N596" s="219"/>
      <c r="O596" s="222">
        <f>VLOOKUP(AA596,'個票データ(男子)'!$A:$J,9,0)</f>
        <v>0</v>
      </c>
      <c r="P596" s="222"/>
      <c r="Q596" s="222"/>
      <c r="R596" s="219" t="s">
        <v>19</v>
      </c>
      <c r="S596" s="219"/>
      <c r="T596" s="223">
        <f>VLOOKUP(AA596,'個票データ(男子)'!$A:$J,10,0)</f>
        <v>0</v>
      </c>
      <c r="U596" s="223"/>
      <c r="V596" s="223"/>
      <c r="W596" s="7"/>
      <c r="Y596" s="9">
        <v>80</v>
      </c>
      <c r="AA596" s="9">
        <v>80</v>
      </c>
    </row>
    <row r="597" spans="1:27">
      <c r="A597" s="218" t="s">
        <v>20</v>
      </c>
      <c r="B597" s="218"/>
      <c r="C597" s="218" t="s">
        <v>1</v>
      </c>
      <c r="D597" s="218"/>
      <c r="E597" s="218"/>
      <c r="F597" s="218" t="s">
        <v>22</v>
      </c>
      <c r="G597" s="218"/>
      <c r="H597" s="218" t="s">
        <v>23</v>
      </c>
      <c r="I597" s="218"/>
      <c r="J597" s="218"/>
      <c r="K597" s="7"/>
      <c r="L597" s="8"/>
      <c r="M597" s="219" t="s">
        <v>20</v>
      </c>
      <c r="N597" s="219"/>
      <c r="O597" s="219" t="s">
        <v>1</v>
      </c>
      <c r="P597" s="219"/>
      <c r="Q597" s="219"/>
      <c r="R597" s="219" t="s">
        <v>22</v>
      </c>
      <c r="S597" s="219"/>
      <c r="T597" s="219" t="s">
        <v>23</v>
      </c>
      <c r="U597" s="219"/>
      <c r="V597" s="219"/>
      <c r="W597" s="7"/>
    </row>
    <row r="598" spans="1:27" ht="22" customHeight="1">
      <c r="A598" s="218" t="str">
        <f>VLOOKUP(Y596,'個票データ(男子)'!$A:$J,2,0)</f>
        <v/>
      </c>
      <c r="B598" s="218"/>
      <c r="C598" s="218" t="str">
        <f>VLOOKUP(Y596,'個票データ(男子)'!$A:$J,3,0)</f>
        <v/>
      </c>
      <c r="D598" s="218"/>
      <c r="E598" s="218"/>
      <c r="F598" s="218" t="str">
        <f>VLOOKUP(Y596,'個票データ(男子)'!$A:$J,4,0)</f>
        <v/>
      </c>
      <c r="G598" s="218"/>
      <c r="H598" s="218">
        <f>'一覧表(男子)'!$C$6</f>
        <v>0</v>
      </c>
      <c r="I598" s="218"/>
      <c r="J598" s="218"/>
      <c r="K598" s="7"/>
      <c r="L598" s="8"/>
      <c r="M598" s="219" t="str">
        <f>VLOOKUP(AA596,'個票データ(男子)'!$A:$J,2,0)</f>
        <v/>
      </c>
      <c r="N598" s="219"/>
      <c r="O598" s="219" t="str">
        <f>VLOOKUP(AA596,'個票データ(男子)'!$A:$J,3,0)</f>
        <v/>
      </c>
      <c r="P598" s="219"/>
      <c r="Q598" s="219"/>
      <c r="R598" s="219" t="str">
        <f>VLOOKUP(AA596,'個票データ(男子)'!$A:$J,4,0)</f>
        <v/>
      </c>
      <c r="S598" s="219"/>
      <c r="T598" s="219">
        <f>'一覧表(男子)'!$C$6</f>
        <v>0</v>
      </c>
      <c r="U598" s="219"/>
      <c r="V598" s="219"/>
      <c r="W598" s="7"/>
    </row>
    <row r="599" spans="1:27" ht="4" customHeight="1">
      <c r="A599" s="10"/>
      <c r="B599" s="10"/>
      <c r="C599" s="10"/>
      <c r="D599" s="10"/>
      <c r="E599" s="10"/>
      <c r="F599" s="10"/>
      <c r="G599" s="10"/>
      <c r="H599" s="10"/>
      <c r="I599" s="10"/>
      <c r="J599" s="10"/>
      <c r="K599" s="11"/>
      <c r="L599" s="10"/>
      <c r="M599" s="10"/>
      <c r="N599" s="10"/>
      <c r="O599" s="10"/>
      <c r="P599" s="10"/>
      <c r="Q599" s="10"/>
      <c r="R599" s="10"/>
      <c r="S599" s="10"/>
      <c r="T599" s="10"/>
      <c r="U599" s="10"/>
      <c r="V599" s="10"/>
      <c r="W599" s="11"/>
    </row>
    <row r="600" spans="1:27" ht="4" customHeight="1">
      <c r="K600" s="7"/>
      <c r="L600" s="8"/>
    </row>
    <row r="601" spans="1:27" ht="18" customHeight="1">
      <c r="A601" s="218" t="s">
        <v>13</v>
      </c>
      <c r="B601" s="218"/>
      <c r="C601" s="220">
        <f>VLOOKUP(Y601,'個票データ(男子)'!$A:$J,5,0)</f>
        <v>0</v>
      </c>
      <c r="D601" s="220"/>
      <c r="E601" s="220"/>
      <c r="F601" s="218" t="s">
        <v>19</v>
      </c>
      <c r="G601" s="218"/>
      <c r="H601" s="221">
        <f>VLOOKUP(Y601,'個票データ(男子)'!$A:$J,6,0)</f>
        <v>0</v>
      </c>
      <c r="I601" s="221"/>
      <c r="J601" s="221"/>
      <c r="K601" s="7"/>
      <c r="L601" s="8"/>
      <c r="M601" s="218" t="s">
        <v>13</v>
      </c>
      <c r="N601" s="218"/>
      <c r="O601" s="220">
        <f>VLOOKUP(AA601,'個票データ(男子)'!$A:$J,7,0)</f>
        <v>0</v>
      </c>
      <c r="P601" s="220"/>
      <c r="Q601" s="220"/>
      <c r="R601" s="218" t="s">
        <v>19</v>
      </c>
      <c r="S601" s="218"/>
      <c r="T601" s="221">
        <f>VLOOKUP(AA601,'個票データ(男子)'!$A:$J,8,0)</f>
        <v>0</v>
      </c>
      <c r="U601" s="221"/>
      <c r="V601" s="221"/>
      <c r="W601" s="7"/>
      <c r="Y601" s="9">
        <v>81</v>
      </c>
      <c r="AA601" s="9">
        <v>81</v>
      </c>
    </row>
    <row r="602" spans="1:27">
      <c r="A602" s="218" t="s">
        <v>20</v>
      </c>
      <c r="B602" s="218"/>
      <c r="C602" s="218" t="s">
        <v>1</v>
      </c>
      <c r="D602" s="218"/>
      <c r="E602" s="218"/>
      <c r="F602" s="218" t="s">
        <v>22</v>
      </c>
      <c r="G602" s="218"/>
      <c r="H602" s="218" t="s">
        <v>23</v>
      </c>
      <c r="I602" s="218"/>
      <c r="J602" s="218"/>
      <c r="K602" s="7"/>
      <c r="L602" s="8"/>
      <c r="M602" s="218" t="s">
        <v>20</v>
      </c>
      <c r="N602" s="218"/>
      <c r="O602" s="218" t="s">
        <v>1</v>
      </c>
      <c r="P602" s="218"/>
      <c r="Q602" s="218"/>
      <c r="R602" s="218" t="s">
        <v>22</v>
      </c>
      <c r="S602" s="218"/>
      <c r="T602" s="218" t="s">
        <v>23</v>
      </c>
      <c r="U602" s="218"/>
      <c r="V602" s="218"/>
      <c r="W602" s="7"/>
    </row>
    <row r="603" spans="1:27" ht="22" customHeight="1">
      <c r="A603" s="218" t="str">
        <f>VLOOKUP(Y601,'個票データ(男子)'!$A:$J,2,0)</f>
        <v/>
      </c>
      <c r="B603" s="218"/>
      <c r="C603" s="218" t="str">
        <f>VLOOKUP(Y601,'個票データ(男子)'!$A:$J,3,0)</f>
        <v/>
      </c>
      <c r="D603" s="218"/>
      <c r="E603" s="218"/>
      <c r="F603" s="218" t="str">
        <f>VLOOKUP(Y601,'個票データ(男子)'!$A:$J,4,0)</f>
        <v/>
      </c>
      <c r="G603" s="218"/>
      <c r="H603" s="218">
        <f>'一覧表(男子)'!$C$6</f>
        <v>0</v>
      </c>
      <c r="I603" s="218"/>
      <c r="J603" s="218"/>
      <c r="K603" s="7"/>
      <c r="L603" s="8"/>
      <c r="M603" s="218" t="str">
        <f>VLOOKUP(AA601,'個票データ(男子)'!$A:$J,2,0)</f>
        <v/>
      </c>
      <c r="N603" s="218"/>
      <c r="O603" s="218" t="str">
        <f>VLOOKUP(AA601,'個票データ(男子)'!$A:$J,3,0)</f>
        <v/>
      </c>
      <c r="P603" s="218"/>
      <c r="Q603" s="218"/>
      <c r="R603" s="218" t="str">
        <f>VLOOKUP(AA601,'個票データ(男子)'!$A:$J,4,0)</f>
        <v/>
      </c>
      <c r="S603" s="218"/>
      <c r="T603" s="218">
        <f>'一覧表(男子)'!$C$6</f>
        <v>0</v>
      </c>
      <c r="U603" s="218"/>
      <c r="V603" s="218"/>
      <c r="W603" s="7"/>
    </row>
    <row r="604" spans="1:27" ht="4" customHeight="1">
      <c r="A604" s="10"/>
      <c r="B604" s="10"/>
      <c r="C604" s="10"/>
      <c r="D604" s="10"/>
      <c r="E604" s="10"/>
      <c r="F604" s="10"/>
      <c r="G604" s="10"/>
      <c r="H604" s="10"/>
      <c r="I604" s="10"/>
      <c r="J604" s="10"/>
      <c r="K604" s="11"/>
      <c r="L604" s="10"/>
      <c r="M604" s="10"/>
      <c r="N604" s="10"/>
      <c r="O604" s="10"/>
      <c r="P604" s="10"/>
      <c r="Q604" s="10"/>
      <c r="R604" s="10"/>
      <c r="S604" s="10"/>
      <c r="T604" s="10"/>
      <c r="U604" s="10"/>
      <c r="V604" s="10"/>
      <c r="W604" s="11"/>
    </row>
    <row r="605" spans="1:27" ht="4" customHeight="1">
      <c r="K605" s="7"/>
      <c r="L605" s="8"/>
    </row>
    <row r="606" spans="1:27" ht="18" customHeight="1">
      <c r="A606" s="218" t="s">
        <v>13</v>
      </c>
      <c r="B606" s="218"/>
      <c r="C606" s="220">
        <f>VLOOKUP(Y606,'個票データ(男子)'!$A:$J,9,0)</f>
        <v>0</v>
      </c>
      <c r="D606" s="220"/>
      <c r="E606" s="220"/>
      <c r="F606" s="218" t="s">
        <v>19</v>
      </c>
      <c r="G606" s="218"/>
      <c r="H606" s="221">
        <f>VLOOKUP(Y606,'個票データ(男子)'!$A:$J,10,0)</f>
        <v>0</v>
      </c>
      <c r="I606" s="221"/>
      <c r="J606" s="221"/>
      <c r="K606" s="7"/>
      <c r="L606" s="8"/>
      <c r="M606" s="219" t="s">
        <v>13</v>
      </c>
      <c r="N606" s="219"/>
      <c r="O606" s="222">
        <f>VLOOKUP(AA606,'個票データ(男子)'!$A:$J,5,0)</f>
        <v>0</v>
      </c>
      <c r="P606" s="222"/>
      <c r="Q606" s="222"/>
      <c r="R606" s="219" t="s">
        <v>19</v>
      </c>
      <c r="S606" s="219"/>
      <c r="T606" s="223">
        <f>VLOOKUP(AA606,'個票データ(男子)'!$A:$J,6,0)</f>
        <v>0</v>
      </c>
      <c r="U606" s="223"/>
      <c r="V606" s="223"/>
      <c r="W606" s="7"/>
      <c r="Y606" s="9">
        <v>81</v>
      </c>
      <c r="AA606" s="9">
        <v>82</v>
      </c>
    </row>
    <row r="607" spans="1:27">
      <c r="A607" s="218" t="s">
        <v>20</v>
      </c>
      <c r="B607" s="218"/>
      <c r="C607" s="218" t="s">
        <v>1</v>
      </c>
      <c r="D607" s="218"/>
      <c r="E607" s="218"/>
      <c r="F607" s="218" t="s">
        <v>22</v>
      </c>
      <c r="G607" s="218"/>
      <c r="H607" s="218" t="s">
        <v>23</v>
      </c>
      <c r="I607" s="218"/>
      <c r="J607" s="218"/>
      <c r="K607" s="7"/>
      <c r="L607" s="8"/>
      <c r="M607" s="219" t="s">
        <v>20</v>
      </c>
      <c r="N607" s="219"/>
      <c r="O607" s="219" t="s">
        <v>1</v>
      </c>
      <c r="P607" s="219"/>
      <c r="Q607" s="219"/>
      <c r="R607" s="219" t="s">
        <v>22</v>
      </c>
      <c r="S607" s="219"/>
      <c r="T607" s="219" t="s">
        <v>23</v>
      </c>
      <c r="U607" s="219"/>
      <c r="V607" s="219"/>
      <c r="W607" s="7"/>
    </row>
    <row r="608" spans="1:27" ht="22" customHeight="1">
      <c r="A608" s="218" t="str">
        <f>VLOOKUP(Y606,'個票データ(男子)'!$A:$J,2,0)</f>
        <v/>
      </c>
      <c r="B608" s="218"/>
      <c r="C608" s="218" t="str">
        <f>VLOOKUP(Y606,'個票データ(男子)'!$A:$J,3,0)</f>
        <v/>
      </c>
      <c r="D608" s="218"/>
      <c r="E608" s="218"/>
      <c r="F608" s="218" t="str">
        <f>VLOOKUP(Y606,'個票データ(男子)'!$A:$J,4,0)</f>
        <v/>
      </c>
      <c r="G608" s="218"/>
      <c r="H608" s="218">
        <f>'一覧表(男子)'!$C$6</f>
        <v>0</v>
      </c>
      <c r="I608" s="218"/>
      <c r="J608" s="218"/>
      <c r="K608" s="7"/>
      <c r="L608" s="8"/>
      <c r="M608" s="219" t="str">
        <f>VLOOKUP(AA606,'個票データ(男子)'!$A:$J,2,0)</f>
        <v/>
      </c>
      <c r="N608" s="219"/>
      <c r="O608" s="219" t="str">
        <f>VLOOKUP(AA606,'個票データ(男子)'!$A:$J,3,0)</f>
        <v/>
      </c>
      <c r="P608" s="219"/>
      <c r="Q608" s="219"/>
      <c r="R608" s="219" t="str">
        <f>VLOOKUP(AA606,'個票データ(男子)'!$A:$J,4,0)</f>
        <v/>
      </c>
      <c r="S608" s="219"/>
      <c r="T608" s="219">
        <f>'一覧表(男子)'!$C$6</f>
        <v>0</v>
      </c>
      <c r="U608" s="219"/>
      <c r="V608" s="219"/>
      <c r="W608" s="7"/>
    </row>
    <row r="609" spans="1:27" ht="4" customHeight="1">
      <c r="A609" s="10"/>
      <c r="B609" s="10"/>
      <c r="C609" s="10"/>
      <c r="D609" s="10"/>
      <c r="E609" s="10"/>
      <c r="F609" s="10"/>
      <c r="G609" s="10"/>
      <c r="H609" s="10"/>
      <c r="I609" s="10"/>
      <c r="J609" s="10"/>
      <c r="K609" s="11"/>
      <c r="L609" s="10"/>
      <c r="M609" s="10"/>
      <c r="N609" s="10"/>
      <c r="O609" s="10"/>
      <c r="P609" s="10"/>
      <c r="Q609" s="10"/>
      <c r="R609" s="10"/>
      <c r="S609" s="10"/>
      <c r="T609" s="10"/>
      <c r="U609" s="10"/>
      <c r="V609" s="10"/>
      <c r="W609" s="11"/>
    </row>
    <row r="610" spans="1:27" ht="4" customHeight="1">
      <c r="K610" s="7"/>
      <c r="L610" s="8"/>
    </row>
    <row r="611" spans="1:27" ht="18" customHeight="1">
      <c r="A611" s="218" t="s">
        <v>13</v>
      </c>
      <c r="B611" s="218"/>
      <c r="C611" s="220">
        <f>VLOOKUP(Y611,'個票データ(男子)'!$A:$J,7,0)</f>
        <v>0</v>
      </c>
      <c r="D611" s="220"/>
      <c r="E611" s="220"/>
      <c r="F611" s="218" t="s">
        <v>19</v>
      </c>
      <c r="G611" s="218"/>
      <c r="H611" s="221">
        <f>VLOOKUP(Y611,'個票データ(男子)'!$A:$J,8,0)</f>
        <v>0</v>
      </c>
      <c r="I611" s="221"/>
      <c r="J611" s="221"/>
      <c r="K611" s="7"/>
      <c r="L611" s="8"/>
      <c r="M611" s="219" t="s">
        <v>13</v>
      </c>
      <c r="N611" s="219"/>
      <c r="O611" s="222">
        <f>VLOOKUP(AA611,'個票データ(男子)'!$A:$J,9,0)</f>
        <v>0</v>
      </c>
      <c r="P611" s="222"/>
      <c r="Q611" s="222"/>
      <c r="R611" s="219" t="s">
        <v>19</v>
      </c>
      <c r="S611" s="219"/>
      <c r="T611" s="223">
        <f>VLOOKUP(AA611,'個票データ(男子)'!$A:$J,10,0)</f>
        <v>0</v>
      </c>
      <c r="U611" s="223"/>
      <c r="V611" s="223"/>
      <c r="W611" s="7"/>
      <c r="Y611" s="9">
        <v>82</v>
      </c>
      <c r="AA611" s="9">
        <v>82</v>
      </c>
    </row>
    <row r="612" spans="1:27">
      <c r="A612" s="218" t="s">
        <v>20</v>
      </c>
      <c r="B612" s="218"/>
      <c r="C612" s="218" t="s">
        <v>1</v>
      </c>
      <c r="D612" s="218"/>
      <c r="E612" s="218"/>
      <c r="F612" s="218" t="s">
        <v>22</v>
      </c>
      <c r="G612" s="218"/>
      <c r="H612" s="218" t="s">
        <v>23</v>
      </c>
      <c r="I612" s="218"/>
      <c r="J612" s="218"/>
      <c r="K612" s="7"/>
      <c r="L612" s="8"/>
      <c r="M612" s="219" t="s">
        <v>20</v>
      </c>
      <c r="N612" s="219"/>
      <c r="O612" s="219" t="s">
        <v>1</v>
      </c>
      <c r="P612" s="219"/>
      <c r="Q612" s="219"/>
      <c r="R612" s="219" t="s">
        <v>22</v>
      </c>
      <c r="S612" s="219"/>
      <c r="T612" s="219" t="s">
        <v>23</v>
      </c>
      <c r="U612" s="219"/>
      <c r="V612" s="219"/>
      <c r="W612" s="7"/>
    </row>
    <row r="613" spans="1:27" ht="22" customHeight="1">
      <c r="A613" s="218" t="str">
        <f>VLOOKUP(Y611,'個票データ(男子)'!$A:$J,2,0)</f>
        <v/>
      </c>
      <c r="B613" s="218"/>
      <c r="C613" s="218" t="str">
        <f>VLOOKUP(Y611,'個票データ(男子)'!$A:$J,3,0)</f>
        <v/>
      </c>
      <c r="D613" s="218"/>
      <c r="E613" s="218"/>
      <c r="F613" s="218" t="str">
        <f>VLOOKUP(Y611,'個票データ(男子)'!$A:$J,4,0)</f>
        <v/>
      </c>
      <c r="G613" s="218"/>
      <c r="H613" s="218">
        <f>'一覧表(男子)'!$C$6</f>
        <v>0</v>
      </c>
      <c r="I613" s="218"/>
      <c r="J613" s="218"/>
      <c r="K613" s="7"/>
      <c r="L613" s="8"/>
      <c r="M613" s="219" t="str">
        <f>VLOOKUP(AA611,'個票データ(男子)'!$A:$J,2,0)</f>
        <v/>
      </c>
      <c r="N613" s="219"/>
      <c r="O613" s="219" t="str">
        <f>VLOOKUP(AA611,'個票データ(男子)'!$A:$J,3,0)</f>
        <v/>
      </c>
      <c r="P613" s="219"/>
      <c r="Q613" s="219"/>
      <c r="R613" s="219" t="str">
        <f>VLOOKUP(AA611,'個票データ(男子)'!$A:$J,4,0)</f>
        <v/>
      </c>
      <c r="S613" s="219"/>
      <c r="T613" s="219">
        <f>'一覧表(男子)'!$C$6</f>
        <v>0</v>
      </c>
      <c r="U613" s="219"/>
      <c r="V613" s="219"/>
      <c r="W613" s="7"/>
    </row>
    <row r="614" spans="1:27" ht="4" customHeight="1">
      <c r="A614" s="10"/>
      <c r="B614" s="10"/>
      <c r="C614" s="10"/>
      <c r="D614" s="10"/>
      <c r="E614" s="10"/>
      <c r="F614" s="10"/>
      <c r="G614" s="10"/>
      <c r="H614" s="10"/>
      <c r="I614" s="10"/>
      <c r="J614" s="10"/>
      <c r="K614" s="11"/>
      <c r="L614" s="10"/>
      <c r="M614" s="10"/>
      <c r="N614" s="10"/>
      <c r="O614" s="10"/>
      <c r="P614" s="10"/>
      <c r="Q614" s="10"/>
      <c r="R614" s="10"/>
      <c r="S614" s="10"/>
      <c r="T614" s="10"/>
      <c r="U614" s="10"/>
      <c r="V614" s="10"/>
      <c r="W614" s="11"/>
    </row>
    <row r="615" spans="1:27" ht="4" customHeight="1">
      <c r="K615" s="7"/>
      <c r="L615" s="8"/>
    </row>
    <row r="616" spans="1:27" ht="18" customHeight="1">
      <c r="A616" s="218" t="s">
        <v>13</v>
      </c>
      <c r="B616" s="218"/>
      <c r="C616" s="220">
        <f>VLOOKUP(Y616,'個票データ(男子)'!$A:$J,5,0)</f>
        <v>0</v>
      </c>
      <c r="D616" s="220"/>
      <c r="E616" s="220"/>
      <c r="F616" s="218" t="s">
        <v>19</v>
      </c>
      <c r="G616" s="218"/>
      <c r="H616" s="221">
        <f>VLOOKUP(Y616,'個票データ(男子)'!$A:$J,6,0)</f>
        <v>0</v>
      </c>
      <c r="I616" s="221"/>
      <c r="J616" s="221"/>
      <c r="K616" s="7"/>
      <c r="L616" s="8"/>
      <c r="M616" s="218" t="s">
        <v>13</v>
      </c>
      <c r="N616" s="218"/>
      <c r="O616" s="220">
        <f>VLOOKUP(AA616,'個票データ(男子)'!$A:$J,7,0)</f>
        <v>0</v>
      </c>
      <c r="P616" s="220"/>
      <c r="Q616" s="220"/>
      <c r="R616" s="218" t="s">
        <v>19</v>
      </c>
      <c r="S616" s="218"/>
      <c r="T616" s="221">
        <f>VLOOKUP(AA616,'個票データ(男子)'!$A:$J,8,0)</f>
        <v>0</v>
      </c>
      <c r="U616" s="221"/>
      <c r="V616" s="221"/>
      <c r="W616" s="7"/>
      <c r="Y616" s="9">
        <v>83</v>
      </c>
      <c r="AA616" s="9">
        <v>83</v>
      </c>
    </row>
    <row r="617" spans="1:27">
      <c r="A617" s="218" t="s">
        <v>20</v>
      </c>
      <c r="B617" s="218"/>
      <c r="C617" s="218" t="s">
        <v>1</v>
      </c>
      <c r="D617" s="218"/>
      <c r="E617" s="218"/>
      <c r="F617" s="218" t="s">
        <v>22</v>
      </c>
      <c r="G617" s="218"/>
      <c r="H617" s="218" t="s">
        <v>23</v>
      </c>
      <c r="I617" s="218"/>
      <c r="J617" s="218"/>
      <c r="K617" s="7"/>
      <c r="L617" s="8"/>
      <c r="M617" s="218" t="s">
        <v>20</v>
      </c>
      <c r="N617" s="218"/>
      <c r="O617" s="218" t="s">
        <v>1</v>
      </c>
      <c r="P617" s="218"/>
      <c r="Q617" s="218"/>
      <c r="R617" s="218" t="s">
        <v>22</v>
      </c>
      <c r="S617" s="218"/>
      <c r="T617" s="218" t="s">
        <v>23</v>
      </c>
      <c r="U617" s="218"/>
      <c r="V617" s="218"/>
      <c r="W617" s="7"/>
    </row>
    <row r="618" spans="1:27" ht="22" customHeight="1">
      <c r="A618" s="218" t="str">
        <f>VLOOKUP(Y616,'個票データ(男子)'!$A:$J,2,0)</f>
        <v/>
      </c>
      <c r="B618" s="218"/>
      <c r="C618" s="218" t="str">
        <f>VLOOKUP(Y616,'個票データ(男子)'!$A:$J,3,0)</f>
        <v/>
      </c>
      <c r="D618" s="218"/>
      <c r="E618" s="218"/>
      <c r="F618" s="218" t="str">
        <f>VLOOKUP(Y616,'個票データ(男子)'!$A:$J,4,0)</f>
        <v/>
      </c>
      <c r="G618" s="218"/>
      <c r="H618" s="218">
        <f>'一覧表(男子)'!$C$6</f>
        <v>0</v>
      </c>
      <c r="I618" s="218"/>
      <c r="J618" s="218"/>
      <c r="K618" s="7"/>
      <c r="L618" s="8"/>
      <c r="M618" s="218" t="str">
        <f>VLOOKUP(AA616,'個票データ(男子)'!$A:$J,2,0)</f>
        <v/>
      </c>
      <c r="N618" s="218"/>
      <c r="O618" s="218" t="str">
        <f>VLOOKUP(AA616,'個票データ(男子)'!$A:$J,3,0)</f>
        <v/>
      </c>
      <c r="P618" s="218"/>
      <c r="Q618" s="218"/>
      <c r="R618" s="218" t="str">
        <f>VLOOKUP(AA616,'個票データ(男子)'!$A:$J,4,0)</f>
        <v/>
      </c>
      <c r="S618" s="218"/>
      <c r="T618" s="218">
        <f>'一覧表(男子)'!$C$6</f>
        <v>0</v>
      </c>
      <c r="U618" s="218"/>
      <c r="V618" s="218"/>
      <c r="W618" s="7"/>
    </row>
    <row r="619" spans="1:27" ht="4" customHeight="1">
      <c r="A619" s="10"/>
      <c r="B619" s="10"/>
      <c r="C619" s="10"/>
      <c r="D619" s="10"/>
      <c r="E619" s="10"/>
      <c r="F619" s="10"/>
      <c r="G619" s="10"/>
      <c r="H619" s="10"/>
      <c r="I619" s="10"/>
      <c r="J619" s="10"/>
      <c r="K619" s="11"/>
      <c r="L619" s="10"/>
      <c r="M619" s="10"/>
      <c r="N619" s="10"/>
      <c r="O619" s="10"/>
      <c r="P619" s="10"/>
      <c r="Q619" s="10"/>
      <c r="R619" s="10"/>
      <c r="S619" s="10"/>
      <c r="T619" s="10"/>
      <c r="U619" s="10"/>
      <c r="V619" s="10"/>
      <c r="W619" s="11"/>
    </row>
    <row r="620" spans="1:27" ht="4" customHeight="1">
      <c r="K620" s="7"/>
      <c r="L620" s="8"/>
    </row>
    <row r="621" spans="1:27" ht="18" customHeight="1">
      <c r="A621" s="218" t="s">
        <v>13</v>
      </c>
      <c r="B621" s="218"/>
      <c r="C621" s="220">
        <f>VLOOKUP(Y621,'個票データ(男子)'!$A:$J,9,0)</f>
        <v>0</v>
      </c>
      <c r="D621" s="220"/>
      <c r="E621" s="220"/>
      <c r="F621" s="218" t="s">
        <v>19</v>
      </c>
      <c r="G621" s="218"/>
      <c r="H621" s="221">
        <f>VLOOKUP(Y621,'個票データ(男子)'!$A:$J,10,0)</f>
        <v>0</v>
      </c>
      <c r="I621" s="221"/>
      <c r="J621" s="221"/>
      <c r="K621" s="7"/>
      <c r="L621" s="8"/>
      <c r="M621" s="219" t="s">
        <v>13</v>
      </c>
      <c r="N621" s="219"/>
      <c r="O621" s="222">
        <f>VLOOKUP(AA621,'個票データ(男子)'!$A:$J,5,0)</f>
        <v>0</v>
      </c>
      <c r="P621" s="222"/>
      <c r="Q621" s="222"/>
      <c r="R621" s="219" t="s">
        <v>19</v>
      </c>
      <c r="S621" s="219"/>
      <c r="T621" s="223">
        <f>VLOOKUP(AA621,'個票データ(男子)'!$A:$J,6,0)</f>
        <v>0</v>
      </c>
      <c r="U621" s="223"/>
      <c r="V621" s="223"/>
      <c r="W621" s="7"/>
      <c r="Y621" s="9">
        <v>83</v>
      </c>
      <c r="AA621" s="9">
        <v>84</v>
      </c>
    </row>
    <row r="622" spans="1:27">
      <c r="A622" s="218" t="s">
        <v>20</v>
      </c>
      <c r="B622" s="218"/>
      <c r="C622" s="218" t="s">
        <v>1</v>
      </c>
      <c r="D622" s="218"/>
      <c r="E622" s="218"/>
      <c r="F622" s="218" t="s">
        <v>22</v>
      </c>
      <c r="G622" s="218"/>
      <c r="H622" s="218" t="s">
        <v>23</v>
      </c>
      <c r="I622" s="218"/>
      <c r="J622" s="218"/>
      <c r="K622" s="7"/>
      <c r="L622" s="8"/>
      <c r="M622" s="219" t="s">
        <v>20</v>
      </c>
      <c r="N622" s="219"/>
      <c r="O622" s="219" t="s">
        <v>1</v>
      </c>
      <c r="P622" s="219"/>
      <c r="Q622" s="219"/>
      <c r="R622" s="219" t="s">
        <v>22</v>
      </c>
      <c r="S622" s="219"/>
      <c r="T622" s="219" t="s">
        <v>23</v>
      </c>
      <c r="U622" s="219"/>
      <c r="V622" s="219"/>
      <c r="W622" s="7"/>
    </row>
    <row r="623" spans="1:27" ht="22" customHeight="1">
      <c r="A623" s="218" t="str">
        <f>VLOOKUP(Y621,'個票データ(男子)'!$A:$J,2,0)</f>
        <v/>
      </c>
      <c r="B623" s="218"/>
      <c r="C623" s="218" t="str">
        <f>VLOOKUP(Y621,'個票データ(男子)'!$A:$J,3,0)</f>
        <v/>
      </c>
      <c r="D623" s="218"/>
      <c r="E623" s="218"/>
      <c r="F623" s="218" t="str">
        <f>VLOOKUP(Y621,'個票データ(男子)'!$A:$J,4,0)</f>
        <v/>
      </c>
      <c r="G623" s="218"/>
      <c r="H623" s="218">
        <f>'一覧表(男子)'!$C$6</f>
        <v>0</v>
      </c>
      <c r="I623" s="218"/>
      <c r="J623" s="218"/>
      <c r="K623" s="7"/>
      <c r="L623" s="8"/>
      <c r="M623" s="219" t="str">
        <f>VLOOKUP(AA621,'個票データ(男子)'!$A:$J,2,0)</f>
        <v/>
      </c>
      <c r="N623" s="219"/>
      <c r="O623" s="219" t="str">
        <f>VLOOKUP(AA621,'個票データ(男子)'!$A:$J,3,0)</f>
        <v/>
      </c>
      <c r="P623" s="219"/>
      <c r="Q623" s="219"/>
      <c r="R623" s="219" t="str">
        <f>VLOOKUP(AA621,'個票データ(男子)'!$A:$J,4,0)</f>
        <v/>
      </c>
      <c r="S623" s="219"/>
      <c r="T623" s="219">
        <f>'一覧表(男子)'!$C$6</f>
        <v>0</v>
      </c>
      <c r="U623" s="219"/>
      <c r="V623" s="219"/>
      <c r="W623" s="7"/>
    </row>
    <row r="624" spans="1:27" ht="4" customHeight="1">
      <c r="A624" s="10"/>
      <c r="B624" s="10"/>
      <c r="C624" s="10"/>
      <c r="D624" s="10"/>
      <c r="E624" s="10"/>
      <c r="F624" s="10"/>
      <c r="G624" s="10"/>
      <c r="H624" s="10"/>
      <c r="I624" s="10"/>
      <c r="J624" s="10"/>
      <c r="K624" s="11"/>
      <c r="L624" s="10"/>
      <c r="M624" s="10"/>
      <c r="N624" s="10"/>
      <c r="O624" s="10"/>
      <c r="P624" s="10"/>
      <c r="Q624" s="10"/>
      <c r="R624" s="10"/>
      <c r="S624" s="10"/>
      <c r="T624" s="10"/>
      <c r="U624" s="10"/>
      <c r="V624" s="10"/>
      <c r="W624" s="11"/>
    </row>
    <row r="625" spans="1:27" ht="4" customHeight="1">
      <c r="K625" s="7"/>
      <c r="L625" s="8"/>
    </row>
    <row r="626" spans="1:27" ht="18" customHeight="1">
      <c r="A626" s="218" t="s">
        <v>13</v>
      </c>
      <c r="B626" s="218"/>
      <c r="C626" s="220">
        <f>VLOOKUP(Y626,'個票データ(男子)'!$A:$J,7,0)</f>
        <v>0</v>
      </c>
      <c r="D626" s="220"/>
      <c r="E626" s="220"/>
      <c r="F626" s="218" t="s">
        <v>19</v>
      </c>
      <c r="G626" s="218"/>
      <c r="H626" s="221">
        <f>VLOOKUP(Y626,'個票データ(男子)'!$A:$J,8,0)</f>
        <v>0</v>
      </c>
      <c r="I626" s="221"/>
      <c r="J626" s="221"/>
      <c r="K626" s="7"/>
      <c r="L626" s="8"/>
      <c r="M626" s="219" t="s">
        <v>13</v>
      </c>
      <c r="N626" s="219"/>
      <c r="O626" s="222">
        <f>VLOOKUP(AA626,'個票データ(男子)'!$A:$J,9,0)</f>
        <v>0</v>
      </c>
      <c r="P626" s="222"/>
      <c r="Q626" s="222"/>
      <c r="R626" s="219" t="s">
        <v>19</v>
      </c>
      <c r="S626" s="219"/>
      <c r="T626" s="223">
        <f>VLOOKUP(AA626,'個票データ(男子)'!$A:$J,10,0)</f>
        <v>0</v>
      </c>
      <c r="U626" s="223"/>
      <c r="V626" s="223"/>
      <c r="W626" s="7"/>
      <c r="Y626" s="9">
        <v>84</v>
      </c>
      <c r="AA626" s="9">
        <v>84</v>
      </c>
    </row>
    <row r="627" spans="1:27">
      <c r="A627" s="218" t="s">
        <v>20</v>
      </c>
      <c r="B627" s="218"/>
      <c r="C627" s="218" t="s">
        <v>1</v>
      </c>
      <c r="D627" s="218"/>
      <c r="E627" s="218"/>
      <c r="F627" s="218" t="s">
        <v>22</v>
      </c>
      <c r="G627" s="218"/>
      <c r="H627" s="218" t="s">
        <v>23</v>
      </c>
      <c r="I627" s="218"/>
      <c r="J627" s="218"/>
      <c r="K627" s="7"/>
      <c r="L627" s="8"/>
      <c r="M627" s="219" t="s">
        <v>20</v>
      </c>
      <c r="N627" s="219"/>
      <c r="O627" s="219" t="s">
        <v>1</v>
      </c>
      <c r="P627" s="219"/>
      <c r="Q627" s="219"/>
      <c r="R627" s="219" t="s">
        <v>22</v>
      </c>
      <c r="S627" s="219"/>
      <c r="T627" s="219" t="s">
        <v>23</v>
      </c>
      <c r="U627" s="219"/>
      <c r="V627" s="219"/>
      <c r="W627" s="7"/>
    </row>
    <row r="628" spans="1:27" ht="22" customHeight="1">
      <c r="A628" s="218" t="str">
        <f>VLOOKUP(Y626,'個票データ(男子)'!$A:$J,2,0)</f>
        <v/>
      </c>
      <c r="B628" s="218"/>
      <c r="C628" s="218" t="str">
        <f>VLOOKUP(Y626,'個票データ(男子)'!$A:$J,3,0)</f>
        <v/>
      </c>
      <c r="D628" s="218"/>
      <c r="E628" s="218"/>
      <c r="F628" s="218" t="str">
        <f>VLOOKUP(Y626,'個票データ(男子)'!$A:$J,4,0)</f>
        <v/>
      </c>
      <c r="G628" s="218"/>
      <c r="H628" s="218">
        <f>'一覧表(男子)'!$C$6</f>
        <v>0</v>
      </c>
      <c r="I628" s="218"/>
      <c r="J628" s="218"/>
      <c r="K628" s="7"/>
      <c r="L628" s="8"/>
      <c r="M628" s="219" t="str">
        <f>VLOOKUP(AA626,'個票データ(男子)'!$A:$J,2,0)</f>
        <v/>
      </c>
      <c r="N628" s="219"/>
      <c r="O628" s="219" t="str">
        <f>VLOOKUP(AA626,'個票データ(男子)'!$A:$J,3,0)</f>
        <v/>
      </c>
      <c r="P628" s="219"/>
      <c r="Q628" s="219"/>
      <c r="R628" s="219" t="str">
        <f>VLOOKUP(AA626,'個票データ(男子)'!$A:$J,4,0)</f>
        <v/>
      </c>
      <c r="S628" s="219"/>
      <c r="T628" s="219">
        <f>'一覧表(男子)'!$C$6</f>
        <v>0</v>
      </c>
      <c r="U628" s="219"/>
      <c r="V628" s="219"/>
      <c r="W628" s="7"/>
    </row>
    <row r="629" spans="1:27" ht="4" customHeight="1">
      <c r="A629" s="10"/>
      <c r="B629" s="10"/>
      <c r="C629" s="10"/>
      <c r="D629" s="10"/>
      <c r="E629" s="10"/>
      <c r="F629" s="10"/>
      <c r="G629" s="10"/>
      <c r="H629" s="10"/>
      <c r="I629" s="10"/>
      <c r="J629" s="10"/>
      <c r="K629" s="11"/>
      <c r="L629" s="10"/>
      <c r="M629" s="10"/>
      <c r="N629" s="10"/>
      <c r="O629" s="10"/>
      <c r="P629" s="10"/>
      <c r="Q629" s="10"/>
      <c r="R629" s="10"/>
      <c r="S629" s="10"/>
      <c r="T629" s="10"/>
      <c r="U629" s="10"/>
      <c r="V629" s="10"/>
      <c r="W629" s="11"/>
    </row>
    <row r="630" spans="1:27" ht="4" customHeight="1">
      <c r="K630" s="7"/>
      <c r="L630" s="8"/>
    </row>
    <row r="631" spans="1:27" ht="18" customHeight="1">
      <c r="A631" s="218" t="s">
        <v>13</v>
      </c>
      <c r="B631" s="218"/>
      <c r="C631" s="220">
        <f>VLOOKUP(Y631,'個票データ(男子)'!$A:$J,5,0)</f>
        <v>0</v>
      </c>
      <c r="D631" s="220"/>
      <c r="E631" s="220"/>
      <c r="F631" s="218" t="s">
        <v>19</v>
      </c>
      <c r="G631" s="218"/>
      <c r="H631" s="221">
        <f>VLOOKUP(Y631,'個票データ(男子)'!$A:$J,6,0)</f>
        <v>0</v>
      </c>
      <c r="I631" s="221"/>
      <c r="J631" s="221"/>
      <c r="K631" s="7"/>
      <c r="L631" s="8"/>
      <c r="M631" s="218" t="s">
        <v>13</v>
      </c>
      <c r="N631" s="218"/>
      <c r="O631" s="220">
        <f>VLOOKUP(AA631,'個票データ(男子)'!$A:$J,7,0)</f>
        <v>0</v>
      </c>
      <c r="P631" s="220"/>
      <c r="Q631" s="220"/>
      <c r="R631" s="218" t="s">
        <v>19</v>
      </c>
      <c r="S631" s="218"/>
      <c r="T631" s="221">
        <f>VLOOKUP(AA631,'個票データ(男子)'!$A:$J,8,0)</f>
        <v>0</v>
      </c>
      <c r="U631" s="221"/>
      <c r="V631" s="221"/>
      <c r="W631" s="7"/>
      <c r="Y631" s="9">
        <v>85</v>
      </c>
      <c r="AA631" s="9">
        <v>85</v>
      </c>
    </row>
    <row r="632" spans="1:27">
      <c r="A632" s="218" t="s">
        <v>20</v>
      </c>
      <c r="B632" s="218"/>
      <c r="C632" s="218" t="s">
        <v>1</v>
      </c>
      <c r="D632" s="218"/>
      <c r="E632" s="218"/>
      <c r="F632" s="218" t="s">
        <v>22</v>
      </c>
      <c r="G632" s="218"/>
      <c r="H632" s="218" t="s">
        <v>23</v>
      </c>
      <c r="I632" s="218"/>
      <c r="J632" s="218"/>
      <c r="K632" s="7"/>
      <c r="L632" s="8"/>
      <c r="M632" s="218" t="s">
        <v>20</v>
      </c>
      <c r="N632" s="218"/>
      <c r="O632" s="218" t="s">
        <v>1</v>
      </c>
      <c r="P632" s="218"/>
      <c r="Q632" s="218"/>
      <c r="R632" s="218" t="s">
        <v>22</v>
      </c>
      <c r="S632" s="218"/>
      <c r="T632" s="218" t="s">
        <v>23</v>
      </c>
      <c r="U632" s="218"/>
      <c r="V632" s="218"/>
      <c r="W632" s="7"/>
    </row>
    <row r="633" spans="1:27" ht="22" customHeight="1">
      <c r="A633" s="218" t="str">
        <f>VLOOKUP(Y631,'個票データ(男子)'!$A:$J,2,0)</f>
        <v/>
      </c>
      <c r="B633" s="218"/>
      <c r="C633" s="218" t="str">
        <f>VLOOKUP(Y631,'個票データ(男子)'!$A:$J,3,0)</f>
        <v/>
      </c>
      <c r="D633" s="218"/>
      <c r="E633" s="218"/>
      <c r="F633" s="218" t="str">
        <f>VLOOKUP(Y631,'個票データ(男子)'!$A:$J,4,0)</f>
        <v/>
      </c>
      <c r="G633" s="218"/>
      <c r="H633" s="218">
        <f>'一覧表(男子)'!$C$6</f>
        <v>0</v>
      </c>
      <c r="I633" s="218"/>
      <c r="J633" s="218"/>
      <c r="K633" s="7"/>
      <c r="L633" s="8"/>
      <c r="M633" s="218" t="str">
        <f>VLOOKUP(AA631,'個票データ(男子)'!$A:$J,2,0)</f>
        <v/>
      </c>
      <c r="N633" s="218"/>
      <c r="O633" s="218" t="str">
        <f>VLOOKUP(AA631,'個票データ(男子)'!$A:$J,3,0)</f>
        <v/>
      </c>
      <c r="P633" s="218"/>
      <c r="Q633" s="218"/>
      <c r="R633" s="218" t="str">
        <f>VLOOKUP(AA631,'個票データ(男子)'!$A:$J,4,0)</f>
        <v/>
      </c>
      <c r="S633" s="218"/>
      <c r="T633" s="218">
        <f>'一覧表(男子)'!$C$6</f>
        <v>0</v>
      </c>
      <c r="U633" s="218"/>
      <c r="V633" s="218"/>
      <c r="W633" s="7"/>
    </row>
    <row r="634" spans="1:27" ht="4" customHeight="1">
      <c r="A634" s="10"/>
      <c r="B634" s="10"/>
      <c r="C634" s="10"/>
      <c r="D634" s="10"/>
      <c r="E634" s="10"/>
      <c r="F634" s="10"/>
      <c r="G634" s="10"/>
      <c r="H634" s="10"/>
      <c r="I634" s="10"/>
      <c r="J634" s="10"/>
      <c r="K634" s="11"/>
      <c r="L634" s="10"/>
      <c r="M634" s="10"/>
      <c r="N634" s="10"/>
      <c r="O634" s="10"/>
      <c r="P634" s="10"/>
      <c r="Q634" s="10"/>
      <c r="R634" s="10"/>
      <c r="S634" s="10"/>
      <c r="T634" s="10"/>
      <c r="U634" s="10"/>
      <c r="V634" s="10"/>
      <c r="W634" s="11"/>
    </row>
    <row r="635" spans="1:27" ht="4" customHeight="1">
      <c r="K635" s="7"/>
      <c r="L635" s="8"/>
    </row>
    <row r="636" spans="1:27" ht="18" customHeight="1">
      <c r="A636" s="218" t="s">
        <v>13</v>
      </c>
      <c r="B636" s="218"/>
      <c r="C636" s="220">
        <f>VLOOKUP(Y636,'個票データ(男子)'!$A:$J,9,0)</f>
        <v>0</v>
      </c>
      <c r="D636" s="220"/>
      <c r="E636" s="220"/>
      <c r="F636" s="218" t="s">
        <v>19</v>
      </c>
      <c r="G636" s="218"/>
      <c r="H636" s="221">
        <f>VLOOKUP(Y636,'個票データ(男子)'!$A:$J,10,0)</f>
        <v>0</v>
      </c>
      <c r="I636" s="221"/>
      <c r="J636" s="221"/>
      <c r="K636" s="7"/>
      <c r="L636" s="8"/>
      <c r="M636" s="219" t="s">
        <v>13</v>
      </c>
      <c r="N636" s="219"/>
      <c r="O636" s="222">
        <f>VLOOKUP(AA636,'個票データ(男子)'!$A:$J,5,0)</f>
        <v>0</v>
      </c>
      <c r="P636" s="222"/>
      <c r="Q636" s="222"/>
      <c r="R636" s="219" t="s">
        <v>19</v>
      </c>
      <c r="S636" s="219"/>
      <c r="T636" s="223">
        <f>VLOOKUP(AA636,'個票データ(男子)'!$A:$J,6,0)</f>
        <v>0</v>
      </c>
      <c r="U636" s="223"/>
      <c r="V636" s="223"/>
      <c r="W636" s="7"/>
      <c r="Y636" s="9">
        <v>85</v>
      </c>
      <c r="AA636" s="9">
        <v>86</v>
      </c>
    </row>
    <row r="637" spans="1:27">
      <c r="A637" s="218" t="s">
        <v>20</v>
      </c>
      <c r="B637" s="218"/>
      <c r="C637" s="218" t="s">
        <v>1</v>
      </c>
      <c r="D637" s="218"/>
      <c r="E637" s="218"/>
      <c r="F637" s="218" t="s">
        <v>22</v>
      </c>
      <c r="G637" s="218"/>
      <c r="H637" s="218" t="s">
        <v>23</v>
      </c>
      <c r="I637" s="218"/>
      <c r="J637" s="218"/>
      <c r="K637" s="7"/>
      <c r="L637" s="8"/>
      <c r="M637" s="219" t="s">
        <v>20</v>
      </c>
      <c r="N637" s="219"/>
      <c r="O637" s="219" t="s">
        <v>1</v>
      </c>
      <c r="P637" s="219"/>
      <c r="Q637" s="219"/>
      <c r="R637" s="219" t="s">
        <v>22</v>
      </c>
      <c r="S637" s="219"/>
      <c r="T637" s="219" t="s">
        <v>23</v>
      </c>
      <c r="U637" s="219"/>
      <c r="V637" s="219"/>
      <c r="W637" s="7"/>
    </row>
    <row r="638" spans="1:27" ht="22" customHeight="1">
      <c r="A638" s="218" t="str">
        <f>VLOOKUP(Y636,'個票データ(男子)'!$A:$J,2,0)</f>
        <v/>
      </c>
      <c r="B638" s="218"/>
      <c r="C638" s="218" t="str">
        <f>VLOOKUP(Y636,'個票データ(男子)'!$A:$J,3,0)</f>
        <v/>
      </c>
      <c r="D638" s="218"/>
      <c r="E638" s="218"/>
      <c r="F638" s="218" t="str">
        <f>VLOOKUP(Y636,'個票データ(男子)'!$A:$J,4,0)</f>
        <v/>
      </c>
      <c r="G638" s="218"/>
      <c r="H638" s="218">
        <f>'一覧表(男子)'!$C$6</f>
        <v>0</v>
      </c>
      <c r="I638" s="218"/>
      <c r="J638" s="218"/>
      <c r="K638" s="7"/>
      <c r="L638" s="8"/>
      <c r="M638" s="219" t="str">
        <f>VLOOKUP(AA636,'個票データ(男子)'!$A:$J,2,0)</f>
        <v/>
      </c>
      <c r="N638" s="219"/>
      <c r="O638" s="219" t="str">
        <f>VLOOKUP(AA636,'個票データ(男子)'!$A:$J,3,0)</f>
        <v/>
      </c>
      <c r="P638" s="219"/>
      <c r="Q638" s="219"/>
      <c r="R638" s="219" t="str">
        <f>VLOOKUP(AA636,'個票データ(男子)'!$A:$J,4,0)</f>
        <v/>
      </c>
      <c r="S638" s="219"/>
      <c r="T638" s="219">
        <f>'一覧表(男子)'!$C$6</f>
        <v>0</v>
      </c>
      <c r="U638" s="219"/>
      <c r="V638" s="219"/>
      <c r="W638" s="7"/>
    </row>
    <row r="639" spans="1:27" ht="4" customHeight="1">
      <c r="A639" s="10"/>
      <c r="B639" s="10"/>
      <c r="C639" s="10"/>
      <c r="D639" s="10"/>
      <c r="E639" s="10"/>
      <c r="F639" s="10"/>
      <c r="G639" s="10"/>
      <c r="H639" s="10"/>
      <c r="I639" s="10"/>
      <c r="J639" s="10"/>
      <c r="K639" s="11"/>
      <c r="L639" s="10"/>
      <c r="M639" s="10"/>
      <c r="N639" s="10"/>
      <c r="O639" s="10"/>
      <c r="P639" s="10"/>
      <c r="Q639" s="10"/>
      <c r="R639" s="10"/>
      <c r="S639" s="10"/>
      <c r="T639" s="10"/>
      <c r="U639" s="10"/>
      <c r="V639" s="10"/>
      <c r="W639" s="11"/>
    </row>
    <row r="640" spans="1:27" ht="4" customHeight="1">
      <c r="K640" s="7"/>
      <c r="L640" s="8"/>
    </row>
    <row r="641" spans="1:27" ht="18" customHeight="1">
      <c r="A641" s="218" t="s">
        <v>13</v>
      </c>
      <c r="B641" s="218"/>
      <c r="C641" s="220">
        <f>VLOOKUP(Y641,'個票データ(男子)'!$A:$J,7,0)</f>
        <v>0</v>
      </c>
      <c r="D641" s="220"/>
      <c r="E641" s="220"/>
      <c r="F641" s="218" t="s">
        <v>19</v>
      </c>
      <c r="G641" s="218"/>
      <c r="H641" s="221">
        <f>VLOOKUP(Y641,'個票データ(男子)'!$A:$J,8,0)</f>
        <v>0</v>
      </c>
      <c r="I641" s="221"/>
      <c r="J641" s="221"/>
      <c r="K641" s="7"/>
      <c r="L641" s="8"/>
      <c r="M641" s="219" t="s">
        <v>13</v>
      </c>
      <c r="N641" s="219"/>
      <c r="O641" s="222">
        <f>VLOOKUP(AA641,'個票データ(男子)'!$A:$J,9,0)</f>
        <v>0</v>
      </c>
      <c r="P641" s="222"/>
      <c r="Q641" s="222"/>
      <c r="R641" s="219" t="s">
        <v>19</v>
      </c>
      <c r="S641" s="219"/>
      <c r="T641" s="223">
        <f>VLOOKUP(AA641,'個票データ(男子)'!$A:$J,10,0)</f>
        <v>0</v>
      </c>
      <c r="U641" s="223"/>
      <c r="V641" s="223"/>
      <c r="W641" s="7"/>
      <c r="Y641" s="9">
        <v>86</v>
      </c>
      <c r="AA641" s="9">
        <v>86</v>
      </c>
    </row>
    <row r="642" spans="1:27">
      <c r="A642" s="218" t="s">
        <v>20</v>
      </c>
      <c r="B642" s="218"/>
      <c r="C642" s="218" t="s">
        <v>1</v>
      </c>
      <c r="D642" s="218"/>
      <c r="E642" s="218"/>
      <c r="F642" s="218" t="s">
        <v>22</v>
      </c>
      <c r="G642" s="218"/>
      <c r="H642" s="218" t="s">
        <v>23</v>
      </c>
      <c r="I642" s="218"/>
      <c r="J642" s="218"/>
      <c r="K642" s="7"/>
      <c r="L642" s="8"/>
      <c r="M642" s="219" t="s">
        <v>20</v>
      </c>
      <c r="N642" s="219"/>
      <c r="O642" s="219" t="s">
        <v>1</v>
      </c>
      <c r="P642" s="219"/>
      <c r="Q642" s="219"/>
      <c r="R642" s="219" t="s">
        <v>22</v>
      </c>
      <c r="S642" s="219"/>
      <c r="T642" s="219" t="s">
        <v>23</v>
      </c>
      <c r="U642" s="219"/>
      <c r="V642" s="219"/>
      <c r="W642" s="7"/>
    </row>
    <row r="643" spans="1:27" ht="22" customHeight="1">
      <c r="A643" s="218" t="str">
        <f>VLOOKUP(Y641,'個票データ(男子)'!$A:$J,2,0)</f>
        <v/>
      </c>
      <c r="B643" s="218"/>
      <c r="C643" s="218" t="str">
        <f>VLOOKUP(Y641,'個票データ(男子)'!$A:$J,3,0)</f>
        <v/>
      </c>
      <c r="D643" s="218"/>
      <c r="E643" s="218"/>
      <c r="F643" s="218" t="str">
        <f>VLOOKUP(Y641,'個票データ(男子)'!$A:$J,4,0)</f>
        <v/>
      </c>
      <c r="G643" s="218"/>
      <c r="H643" s="218">
        <f>'一覧表(男子)'!$C$6</f>
        <v>0</v>
      </c>
      <c r="I643" s="218"/>
      <c r="J643" s="218"/>
      <c r="K643" s="7"/>
      <c r="L643" s="8"/>
      <c r="M643" s="219" t="str">
        <f>VLOOKUP(AA641,'個票データ(男子)'!$A:$J,2,0)</f>
        <v/>
      </c>
      <c r="N643" s="219"/>
      <c r="O643" s="219" t="str">
        <f>VLOOKUP(AA641,'個票データ(男子)'!$A:$J,3,0)</f>
        <v/>
      </c>
      <c r="P643" s="219"/>
      <c r="Q643" s="219"/>
      <c r="R643" s="219" t="str">
        <f>VLOOKUP(AA641,'個票データ(男子)'!$A:$J,4,0)</f>
        <v/>
      </c>
      <c r="S643" s="219"/>
      <c r="T643" s="219">
        <f>'一覧表(男子)'!$C$6</f>
        <v>0</v>
      </c>
      <c r="U643" s="219"/>
      <c r="V643" s="219"/>
      <c r="W643" s="7"/>
    </row>
    <row r="644" spans="1:27" ht="4" customHeight="1">
      <c r="A644" s="10"/>
      <c r="B644" s="10"/>
      <c r="C644" s="10"/>
      <c r="D644" s="10"/>
      <c r="E644" s="10"/>
      <c r="F644" s="10"/>
      <c r="G644" s="10"/>
      <c r="H644" s="10"/>
      <c r="I644" s="10"/>
      <c r="J644" s="10"/>
      <c r="K644" s="11"/>
      <c r="L644" s="10"/>
      <c r="M644" s="10"/>
      <c r="N644" s="10"/>
      <c r="O644" s="10"/>
      <c r="P644" s="10"/>
      <c r="Q644" s="10"/>
      <c r="R644" s="10"/>
      <c r="S644" s="10"/>
      <c r="T644" s="10"/>
      <c r="U644" s="10"/>
      <c r="V644" s="10"/>
      <c r="W644" s="11"/>
    </row>
    <row r="645" spans="1:27" ht="4" customHeight="1">
      <c r="K645" s="7"/>
      <c r="L645" s="8"/>
    </row>
    <row r="646" spans="1:27" ht="18" customHeight="1">
      <c r="A646" s="218" t="s">
        <v>13</v>
      </c>
      <c r="B646" s="218"/>
      <c r="C646" s="220">
        <f>VLOOKUP(Y646,'個票データ(男子)'!$A:$J,5,0)</f>
        <v>0</v>
      </c>
      <c r="D646" s="220"/>
      <c r="E646" s="220"/>
      <c r="F646" s="218" t="s">
        <v>19</v>
      </c>
      <c r="G646" s="218"/>
      <c r="H646" s="221">
        <f>VLOOKUP(Y646,'個票データ(男子)'!$A:$J,6,0)</f>
        <v>0</v>
      </c>
      <c r="I646" s="221"/>
      <c r="J646" s="221"/>
      <c r="K646" s="7"/>
      <c r="L646" s="8"/>
      <c r="M646" s="218" t="s">
        <v>13</v>
      </c>
      <c r="N646" s="218"/>
      <c r="O646" s="220">
        <f>VLOOKUP(AA646,'個票データ(男子)'!$A:$J,7,0)</f>
        <v>0</v>
      </c>
      <c r="P646" s="220"/>
      <c r="Q646" s="220"/>
      <c r="R646" s="218" t="s">
        <v>19</v>
      </c>
      <c r="S646" s="218"/>
      <c r="T646" s="221">
        <f>VLOOKUP(AA646,'個票データ(男子)'!$A:$J,8,0)</f>
        <v>0</v>
      </c>
      <c r="U646" s="221"/>
      <c r="V646" s="221"/>
      <c r="W646" s="7"/>
      <c r="Y646" s="9">
        <v>87</v>
      </c>
      <c r="AA646" s="9">
        <v>87</v>
      </c>
    </row>
    <row r="647" spans="1:27">
      <c r="A647" s="218" t="s">
        <v>20</v>
      </c>
      <c r="B647" s="218"/>
      <c r="C647" s="218" t="s">
        <v>1</v>
      </c>
      <c r="D647" s="218"/>
      <c r="E647" s="218"/>
      <c r="F647" s="218" t="s">
        <v>22</v>
      </c>
      <c r="G647" s="218"/>
      <c r="H647" s="218" t="s">
        <v>23</v>
      </c>
      <c r="I647" s="218"/>
      <c r="J647" s="218"/>
      <c r="K647" s="7"/>
      <c r="L647" s="8"/>
      <c r="M647" s="218" t="s">
        <v>20</v>
      </c>
      <c r="N647" s="218"/>
      <c r="O647" s="218" t="s">
        <v>1</v>
      </c>
      <c r="P647" s="218"/>
      <c r="Q647" s="218"/>
      <c r="R647" s="218" t="s">
        <v>22</v>
      </c>
      <c r="S647" s="218"/>
      <c r="T647" s="218" t="s">
        <v>23</v>
      </c>
      <c r="U647" s="218"/>
      <c r="V647" s="218"/>
      <c r="W647" s="7"/>
    </row>
    <row r="648" spans="1:27" ht="22" customHeight="1">
      <c r="A648" s="218" t="str">
        <f>VLOOKUP(Y646,'個票データ(男子)'!$A:$J,2,0)</f>
        <v/>
      </c>
      <c r="B648" s="218"/>
      <c r="C648" s="218" t="str">
        <f>VLOOKUP(Y646,'個票データ(男子)'!$A:$J,3,0)</f>
        <v/>
      </c>
      <c r="D648" s="218"/>
      <c r="E648" s="218"/>
      <c r="F648" s="218" t="str">
        <f>VLOOKUP(Y646,'個票データ(男子)'!$A:$J,4,0)</f>
        <v/>
      </c>
      <c r="G648" s="218"/>
      <c r="H648" s="218">
        <f>'一覧表(男子)'!$C$6</f>
        <v>0</v>
      </c>
      <c r="I648" s="218"/>
      <c r="J648" s="218"/>
      <c r="K648" s="7"/>
      <c r="L648" s="8"/>
      <c r="M648" s="218" t="str">
        <f>VLOOKUP(AA646,'個票データ(男子)'!$A:$J,2,0)</f>
        <v/>
      </c>
      <c r="N648" s="218"/>
      <c r="O648" s="218" t="str">
        <f>VLOOKUP(AA646,'個票データ(男子)'!$A:$J,3,0)</f>
        <v/>
      </c>
      <c r="P648" s="218"/>
      <c r="Q648" s="218"/>
      <c r="R648" s="218" t="str">
        <f>VLOOKUP(AA646,'個票データ(男子)'!$A:$J,4,0)</f>
        <v/>
      </c>
      <c r="S648" s="218"/>
      <c r="T648" s="218">
        <f>'一覧表(男子)'!$C$6</f>
        <v>0</v>
      </c>
      <c r="U648" s="218"/>
      <c r="V648" s="218"/>
      <c r="W648" s="7"/>
    </row>
    <row r="649" spans="1:27" ht="4" customHeight="1">
      <c r="A649" s="10"/>
      <c r="B649" s="10"/>
      <c r="C649" s="10"/>
      <c r="D649" s="10"/>
      <c r="E649" s="10"/>
      <c r="F649" s="10"/>
      <c r="G649" s="10"/>
      <c r="H649" s="10"/>
      <c r="I649" s="10"/>
      <c r="J649" s="10"/>
      <c r="K649" s="11"/>
      <c r="L649" s="10"/>
      <c r="M649" s="10"/>
      <c r="N649" s="10"/>
      <c r="O649" s="10"/>
      <c r="P649" s="10"/>
      <c r="Q649" s="10"/>
      <c r="R649" s="10"/>
      <c r="S649" s="10"/>
      <c r="T649" s="10"/>
      <c r="U649" s="10"/>
      <c r="V649" s="10"/>
      <c r="W649" s="11"/>
    </row>
    <row r="650" spans="1:27" ht="4" customHeight="1">
      <c r="K650" s="7"/>
      <c r="L650" s="8"/>
    </row>
    <row r="651" spans="1:27" ht="18" customHeight="1">
      <c r="A651" s="218" t="s">
        <v>13</v>
      </c>
      <c r="B651" s="218"/>
      <c r="C651" s="220">
        <f>VLOOKUP(Y651,'個票データ(男子)'!$A:$J,9,0)</f>
        <v>0</v>
      </c>
      <c r="D651" s="220"/>
      <c r="E651" s="220"/>
      <c r="F651" s="218" t="s">
        <v>19</v>
      </c>
      <c r="G651" s="218"/>
      <c r="H651" s="221">
        <f>VLOOKUP(Y651,'個票データ(男子)'!$A:$J,10,0)</f>
        <v>0</v>
      </c>
      <c r="I651" s="221"/>
      <c r="J651" s="221"/>
      <c r="K651" s="7"/>
      <c r="L651" s="8"/>
      <c r="M651" s="219" t="s">
        <v>13</v>
      </c>
      <c r="N651" s="219"/>
      <c r="O651" s="222">
        <f>VLOOKUP(AA651,'個票データ(男子)'!$A:$J,5,0)</f>
        <v>0</v>
      </c>
      <c r="P651" s="222"/>
      <c r="Q651" s="222"/>
      <c r="R651" s="219" t="s">
        <v>19</v>
      </c>
      <c r="S651" s="219"/>
      <c r="T651" s="223">
        <f>VLOOKUP(AA651,'個票データ(男子)'!$A:$J,6,0)</f>
        <v>0</v>
      </c>
      <c r="U651" s="223"/>
      <c r="V651" s="223"/>
      <c r="W651" s="7"/>
      <c r="Y651" s="9">
        <v>87</v>
      </c>
      <c r="AA651" s="9">
        <v>88</v>
      </c>
    </row>
    <row r="652" spans="1:27">
      <c r="A652" s="218" t="s">
        <v>20</v>
      </c>
      <c r="B652" s="218"/>
      <c r="C652" s="218" t="s">
        <v>1</v>
      </c>
      <c r="D652" s="218"/>
      <c r="E652" s="218"/>
      <c r="F652" s="218" t="s">
        <v>22</v>
      </c>
      <c r="G652" s="218"/>
      <c r="H652" s="218" t="s">
        <v>23</v>
      </c>
      <c r="I652" s="218"/>
      <c r="J652" s="218"/>
      <c r="K652" s="7"/>
      <c r="L652" s="8"/>
      <c r="M652" s="219" t="s">
        <v>20</v>
      </c>
      <c r="N652" s="219"/>
      <c r="O652" s="219" t="s">
        <v>1</v>
      </c>
      <c r="P652" s="219"/>
      <c r="Q652" s="219"/>
      <c r="R652" s="219" t="s">
        <v>22</v>
      </c>
      <c r="S652" s="219"/>
      <c r="T652" s="219" t="s">
        <v>23</v>
      </c>
      <c r="U652" s="219"/>
      <c r="V652" s="219"/>
      <c r="W652" s="7"/>
    </row>
    <row r="653" spans="1:27" ht="22" customHeight="1">
      <c r="A653" s="218" t="str">
        <f>VLOOKUP(Y651,'個票データ(男子)'!$A:$J,2,0)</f>
        <v/>
      </c>
      <c r="B653" s="218"/>
      <c r="C653" s="218" t="str">
        <f>VLOOKUP(Y651,'個票データ(男子)'!$A:$J,3,0)</f>
        <v/>
      </c>
      <c r="D653" s="218"/>
      <c r="E653" s="218"/>
      <c r="F653" s="218" t="str">
        <f>VLOOKUP(Y651,'個票データ(男子)'!$A:$J,4,0)</f>
        <v/>
      </c>
      <c r="G653" s="218"/>
      <c r="H653" s="218">
        <f>'一覧表(男子)'!$C$6</f>
        <v>0</v>
      </c>
      <c r="I653" s="218"/>
      <c r="J653" s="218"/>
      <c r="K653" s="7"/>
      <c r="L653" s="8"/>
      <c r="M653" s="219" t="str">
        <f>VLOOKUP(AA651,'個票データ(男子)'!$A:$J,2,0)</f>
        <v/>
      </c>
      <c r="N653" s="219"/>
      <c r="O653" s="219" t="str">
        <f>VLOOKUP(AA651,'個票データ(男子)'!$A:$J,3,0)</f>
        <v/>
      </c>
      <c r="P653" s="219"/>
      <c r="Q653" s="219"/>
      <c r="R653" s="219" t="str">
        <f>VLOOKUP(AA651,'個票データ(男子)'!$A:$J,4,0)</f>
        <v/>
      </c>
      <c r="S653" s="219"/>
      <c r="T653" s="219">
        <f>'一覧表(男子)'!$C$6</f>
        <v>0</v>
      </c>
      <c r="U653" s="219"/>
      <c r="V653" s="219"/>
      <c r="W653" s="7"/>
    </row>
    <row r="654" spans="1:27" ht="4" customHeight="1">
      <c r="A654" s="10"/>
      <c r="B654" s="10"/>
      <c r="C654" s="10"/>
      <c r="D654" s="10"/>
      <c r="E654" s="10"/>
      <c r="F654" s="10"/>
      <c r="G654" s="10"/>
      <c r="H654" s="10"/>
      <c r="I654" s="10"/>
      <c r="J654" s="10"/>
      <c r="K654" s="11"/>
      <c r="L654" s="10"/>
      <c r="M654" s="10"/>
      <c r="N654" s="10"/>
      <c r="O654" s="10"/>
      <c r="P654" s="10"/>
      <c r="Q654" s="10"/>
      <c r="R654" s="10"/>
      <c r="S654" s="10"/>
      <c r="T654" s="10"/>
      <c r="U654" s="10"/>
      <c r="V654" s="10"/>
      <c r="W654" s="11"/>
    </row>
    <row r="655" spans="1:27" ht="4" customHeight="1">
      <c r="K655" s="7"/>
      <c r="L655" s="8"/>
    </row>
    <row r="656" spans="1:27" ht="18" customHeight="1">
      <c r="A656" s="218" t="s">
        <v>13</v>
      </c>
      <c r="B656" s="218"/>
      <c r="C656" s="220">
        <f>VLOOKUP(Y656,'個票データ(男子)'!$A:$J,7,0)</f>
        <v>0</v>
      </c>
      <c r="D656" s="220"/>
      <c r="E656" s="220"/>
      <c r="F656" s="218" t="s">
        <v>19</v>
      </c>
      <c r="G656" s="218"/>
      <c r="H656" s="221">
        <f>VLOOKUP(Y656,'個票データ(男子)'!$A:$J,8,0)</f>
        <v>0</v>
      </c>
      <c r="I656" s="221"/>
      <c r="J656" s="221"/>
      <c r="K656" s="7"/>
      <c r="L656" s="8"/>
      <c r="M656" s="219" t="s">
        <v>13</v>
      </c>
      <c r="N656" s="219"/>
      <c r="O656" s="222">
        <f>VLOOKUP(AA656,'個票データ(男子)'!$A:$J,9,0)</f>
        <v>0</v>
      </c>
      <c r="P656" s="222"/>
      <c r="Q656" s="222"/>
      <c r="R656" s="219" t="s">
        <v>19</v>
      </c>
      <c r="S656" s="219"/>
      <c r="T656" s="223">
        <f>VLOOKUP(AA656,'個票データ(男子)'!$A:$J,10,0)</f>
        <v>0</v>
      </c>
      <c r="U656" s="223"/>
      <c r="V656" s="223"/>
      <c r="W656" s="7"/>
      <c r="Y656" s="9">
        <v>88</v>
      </c>
      <c r="AA656" s="9">
        <v>88</v>
      </c>
    </row>
    <row r="657" spans="1:27">
      <c r="A657" s="218" t="s">
        <v>20</v>
      </c>
      <c r="B657" s="218"/>
      <c r="C657" s="218" t="s">
        <v>1</v>
      </c>
      <c r="D657" s="218"/>
      <c r="E657" s="218"/>
      <c r="F657" s="218" t="s">
        <v>22</v>
      </c>
      <c r="G657" s="218"/>
      <c r="H657" s="218" t="s">
        <v>23</v>
      </c>
      <c r="I657" s="218"/>
      <c r="J657" s="218"/>
      <c r="K657" s="7"/>
      <c r="L657" s="8"/>
      <c r="M657" s="219" t="s">
        <v>20</v>
      </c>
      <c r="N657" s="219"/>
      <c r="O657" s="219" t="s">
        <v>1</v>
      </c>
      <c r="P657" s="219"/>
      <c r="Q657" s="219"/>
      <c r="R657" s="219" t="s">
        <v>22</v>
      </c>
      <c r="S657" s="219"/>
      <c r="T657" s="219" t="s">
        <v>23</v>
      </c>
      <c r="U657" s="219"/>
      <c r="V657" s="219"/>
      <c r="W657" s="7"/>
    </row>
    <row r="658" spans="1:27" ht="22" customHeight="1">
      <c r="A658" s="218" t="str">
        <f>VLOOKUP(Y656,'個票データ(男子)'!$A:$J,2,0)</f>
        <v/>
      </c>
      <c r="B658" s="218"/>
      <c r="C658" s="218" t="str">
        <f>VLOOKUP(Y656,'個票データ(男子)'!$A:$J,3,0)</f>
        <v/>
      </c>
      <c r="D658" s="218"/>
      <c r="E658" s="218"/>
      <c r="F658" s="218" t="str">
        <f>VLOOKUP(Y656,'個票データ(男子)'!$A:$J,4,0)</f>
        <v/>
      </c>
      <c r="G658" s="218"/>
      <c r="H658" s="218">
        <f>'一覧表(男子)'!$C$6</f>
        <v>0</v>
      </c>
      <c r="I658" s="218"/>
      <c r="J658" s="218"/>
      <c r="K658" s="7"/>
      <c r="L658" s="8"/>
      <c r="M658" s="219" t="str">
        <f>VLOOKUP(AA656,'個票データ(男子)'!$A:$J,2,0)</f>
        <v/>
      </c>
      <c r="N658" s="219"/>
      <c r="O658" s="219" t="str">
        <f>VLOOKUP(AA656,'個票データ(男子)'!$A:$J,3,0)</f>
        <v/>
      </c>
      <c r="P658" s="219"/>
      <c r="Q658" s="219"/>
      <c r="R658" s="219" t="str">
        <f>VLOOKUP(AA656,'個票データ(男子)'!$A:$J,4,0)</f>
        <v/>
      </c>
      <c r="S658" s="219"/>
      <c r="T658" s="219">
        <f>'一覧表(男子)'!$C$6</f>
        <v>0</v>
      </c>
      <c r="U658" s="219"/>
      <c r="V658" s="219"/>
      <c r="W658" s="7"/>
    </row>
    <row r="659" spans="1:27" ht="4" customHeight="1">
      <c r="A659" s="10"/>
      <c r="B659" s="10"/>
      <c r="C659" s="10"/>
      <c r="D659" s="10"/>
      <c r="E659" s="10"/>
      <c r="F659" s="10"/>
      <c r="G659" s="10"/>
      <c r="H659" s="10"/>
      <c r="I659" s="10"/>
      <c r="J659" s="10"/>
      <c r="K659" s="11"/>
      <c r="L659" s="10"/>
      <c r="M659" s="10"/>
      <c r="N659" s="10"/>
      <c r="O659" s="10"/>
      <c r="P659" s="10"/>
      <c r="Q659" s="10"/>
      <c r="R659" s="10"/>
      <c r="S659" s="10"/>
      <c r="T659" s="10"/>
      <c r="U659" s="10"/>
      <c r="V659" s="10"/>
      <c r="W659" s="11"/>
    </row>
    <row r="660" spans="1:27" ht="4" customHeight="1">
      <c r="K660" s="7"/>
      <c r="L660" s="8"/>
    </row>
    <row r="661" spans="1:27" ht="18" customHeight="1">
      <c r="A661" s="218" t="s">
        <v>13</v>
      </c>
      <c r="B661" s="218"/>
      <c r="C661" s="220">
        <f>VLOOKUP(Y661,'個票データ(男子)'!$A:$J,5,0)</f>
        <v>0</v>
      </c>
      <c r="D661" s="220"/>
      <c r="E661" s="220"/>
      <c r="F661" s="218" t="s">
        <v>19</v>
      </c>
      <c r="G661" s="218"/>
      <c r="H661" s="221">
        <f>VLOOKUP(Y661,'個票データ(男子)'!$A:$J,6,0)</f>
        <v>0</v>
      </c>
      <c r="I661" s="221"/>
      <c r="J661" s="221"/>
      <c r="K661" s="7"/>
      <c r="L661" s="8"/>
      <c r="M661" s="218" t="s">
        <v>13</v>
      </c>
      <c r="N661" s="218"/>
      <c r="O661" s="220">
        <f>VLOOKUP(AA661,'個票データ(男子)'!$A:$J,7,0)</f>
        <v>0</v>
      </c>
      <c r="P661" s="220"/>
      <c r="Q661" s="220"/>
      <c r="R661" s="218" t="s">
        <v>19</v>
      </c>
      <c r="S661" s="218"/>
      <c r="T661" s="221">
        <f>VLOOKUP(AA661,'個票データ(男子)'!$A:$J,8,0)</f>
        <v>0</v>
      </c>
      <c r="U661" s="221"/>
      <c r="V661" s="221"/>
      <c r="W661" s="7"/>
      <c r="Y661" s="9">
        <v>89</v>
      </c>
      <c r="AA661" s="9">
        <v>89</v>
      </c>
    </row>
    <row r="662" spans="1:27">
      <c r="A662" s="218" t="s">
        <v>20</v>
      </c>
      <c r="B662" s="218"/>
      <c r="C662" s="218" t="s">
        <v>1</v>
      </c>
      <c r="D662" s="218"/>
      <c r="E662" s="218"/>
      <c r="F662" s="218" t="s">
        <v>22</v>
      </c>
      <c r="G662" s="218"/>
      <c r="H662" s="218" t="s">
        <v>23</v>
      </c>
      <c r="I662" s="218"/>
      <c r="J662" s="218"/>
      <c r="K662" s="7"/>
      <c r="L662" s="8"/>
      <c r="M662" s="218" t="s">
        <v>20</v>
      </c>
      <c r="N662" s="218"/>
      <c r="O662" s="218" t="s">
        <v>1</v>
      </c>
      <c r="P662" s="218"/>
      <c r="Q662" s="218"/>
      <c r="R662" s="218" t="s">
        <v>22</v>
      </c>
      <c r="S662" s="218"/>
      <c r="T662" s="218" t="s">
        <v>23</v>
      </c>
      <c r="U662" s="218"/>
      <c r="V662" s="218"/>
      <c r="W662" s="7"/>
    </row>
    <row r="663" spans="1:27" ht="22" customHeight="1">
      <c r="A663" s="218" t="str">
        <f>VLOOKUP(Y661,'個票データ(男子)'!$A:$J,2,0)</f>
        <v/>
      </c>
      <c r="B663" s="218"/>
      <c r="C663" s="218" t="str">
        <f>VLOOKUP(Y661,'個票データ(男子)'!$A:$J,3,0)</f>
        <v/>
      </c>
      <c r="D663" s="218"/>
      <c r="E663" s="218"/>
      <c r="F663" s="218" t="str">
        <f>VLOOKUP(Y661,'個票データ(男子)'!$A:$J,4,0)</f>
        <v/>
      </c>
      <c r="G663" s="218"/>
      <c r="H663" s="218">
        <f>'一覧表(男子)'!$C$6</f>
        <v>0</v>
      </c>
      <c r="I663" s="218"/>
      <c r="J663" s="218"/>
      <c r="K663" s="7"/>
      <c r="L663" s="8"/>
      <c r="M663" s="218" t="str">
        <f>VLOOKUP(AA661,'個票データ(男子)'!$A:$J,2,0)</f>
        <v/>
      </c>
      <c r="N663" s="218"/>
      <c r="O663" s="218" t="str">
        <f>VLOOKUP(AA661,'個票データ(男子)'!$A:$J,3,0)</f>
        <v/>
      </c>
      <c r="P663" s="218"/>
      <c r="Q663" s="218"/>
      <c r="R663" s="218" t="str">
        <f>VLOOKUP(AA661,'個票データ(男子)'!$A:$J,4,0)</f>
        <v/>
      </c>
      <c r="S663" s="218"/>
      <c r="T663" s="218">
        <f>'一覧表(男子)'!$C$6</f>
        <v>0</v>
      </c>
      <c r="U663" s="218"/>
      <c r="V663" s="218"/>
      <c r="W663" s="7"/>
    </row>
    <row r="664" spans="1:27" ht="4" customHeight="1">
      <c r="A664" s="10"/>
      <c r="B664" s="10"/>
      <c r="C664" s="10"/>
      <c r="D664" s="10"/>
      <c r="E664" s="10"/>
      <c r="F664" s="10"/>
      <c r="G664" s="10"/>
      <c r="H664" s="10"/>
      <c r="I664" s="10"/>
      <c r="J664" s="10"/>
      <c r="K664" s="11"/>
      <c r="L664" s="10"/>
      <c r="M664" s="10"/>
      <c r="N664" s="10"/>
      <c r="O664" s="10"/>
      <c r="P664" s="10"/>
      <c r="Q664" s="10"/>
      <c r="R664" s="10"/>
      <c r="S664" s="10"/>
      <c r="T664" s="10"/>
      <c r="U664" s="10"/>
      <c r="V664" s="10"/>
      <c r="W664" s="11"/>
    </row>
    <row r="665" spans="1:27" ht="4" customHeight="1">
      <c r="K665" s="7"/>
      <c r="L665" s="8"/>
    </row>
    <row r="666" spans="1:27" ht="18" customHeight="1">
      <c r="A666" s="218" t="s">
        <v>13</v>
      </c>
      <c r="B666" s="218"/>
      <c r="C666" s="220">
        <f>VLOOKUP(Y666,'個票データ(男子)'!$A:$J,9,0)</f>
        <v>0</v>
      </c>
      <c r="D666" s="220"/>
      <c r="E666" s="220"/>
      <c r="F666" s="218" t="s">
        <v>19</v>
      </c>
      <c r="G666" s="218"/>
      <c r="H666" s="221">
        <f>VLOOKUP(Y666,'個票データ(男子)'!$A:$J,10,0)</f>
        <v>0</v>
      </c>
      <c r="I666" s="221"/>
      <c r="J666" s="221"/>
      <c r="K666" s="7"/>
      <c r="L666" s="8"/>
      <c r="M666" s="219" t="s">
        <v>13</v>
      </c>
      <c r="N666" s="219"/>
      <c r="O666" s="222">
        <f>VLOOKUP(AA666,'個票データ(男子)'!$A:$J,5,0)</f>
        <v>0</v>
      </c>
      <c r="P666" s="222"/>
      <c r="Q666" s="222"/>
      <c r="R666" s="219" t="s">
        <v>19</v>
      </c>
      <c r="S666" s="219"/>
      <c r="T666" s="223">
        <f>VLOOKUP(AA666,'個票データ(男子)'!$A:$J,6,0)</f>
        <v>0</v>
      </c>
      <c r="U666" s="223"/>
      <c r="V666" s="223"/>
      <c r="W666" s="7"/>
      <c r="Y666" s="9">
        <v>89</v>
      </c>
      <c r="AA666" s="9">
        <v>90</v>
      </c>
    </row>
    <row r="667" spans="1:27">
      <c r="A667" s="218" t="s">
        <v>20</v>
      </c>
      <c r="B667" s="218"/>
      <c r="C667" s="218" t="s">
        <v>1</v>
      </c>
      <c r="D667" s="218"/>
      <c r="E667" s="218"/>
      <c r="F667" s="218" t="s">
        <v>22</v>
      </c>
      <c r="G667" s="218"/>
      <c r="H667" s="218" t="s">
        <v>23</v>
      </c>
      <c r="I667" s="218"/>
      <c r="J667" s="218"/>
      <c r="K667" s="7"/>
      <c r="L667" s="8"/>
      <c r="M667" s="219" t="s">
        <v>20</v>
      </c>
      <c r="N667" s="219"/>
      <c r="O667" s="219" t="s">
        <v>1</v>
      </c>
      <c r="P667" s="219"/>
      <c r="Q667" s="219"/>
      <c r="R667" s="219" t="s">
        <v>22</v>
      </c>
      <c r="S667" s="219"/>
      <c r="T667" s="219" t="s">
        <v>23</v>
      </c>
      <c r="U667" s="219"/>
      <c r="V667" s="219"/>
      <c r="W667" s="7"/>
    </row>
    <row r="668" spans="1:27" ht="22" customHeight="1">
      <c r="A668" s="218" t="str">
        <f>VLOOKUP(Y666,'個票データ(男子)'!$A:$J,2,0)</f>
        <v/>
      </c>
      <c r="B668" s="218"/>
      <c r="C668" s="218" t="str">
        <f>VLOOKUP(Y666,'個票データ(男子)'!$A:$J,3,0)</f>
        <v/>
      </c>
      <c r="D668" s="218"/>
      <c r="E668" s="218"/>
      <c r="F668" s="218" t="str">
        <f>VLOOKUP(Y666,'個票データ(男子)'!$A:$J,4,0)</f>
        <v/>
      </c>
      <c r="G668" s="218"/>
      <c r="H668" s="218">
        <f>'一覧表(男子)'!$C$6</f>
        <v>0</v>
      </c>
      <c r="I668" s="218"/>
      <c r="J668" s="218"/>
      <c r="K668" s="7"/>
      <c r="L668" s="8"/>
      <c r="M668" s="219" t="str">
        <f>VLOOKUP(AA666,'個票データ(男子)'!$A:$J,2,0)</f>
        <v/>
      </c>
      <c r="N668" s="219"/>
      <c r="O668" s="219" t="str">
        <f>VLOOKUP(AA666,'個票データ(男子)'!$A:$J,3,0)</f>
        <v/>
      </c>
      <c r="P668" s="219"/>
      <c r="Q668" s="219"/>
      <c r="R668" s="219" t="str">
        <f>VLOOKUP(AA666,'個票データ(男子)'!$A:$J,4,0)</f>
        <v/>
      </c>
      <c r="S668" s="219"/>
      <c r="T668" s="219">
        <f>'一覧表(男子)'!$C$6</f>
        <v>0</v>
      </c>
      <c r="U668" s="219"/>
      <c r="V668" s="219"/>
      <c r="W668" s="7"/>
    </row>
    <row r="669" spans="1:27" ht="4" customHeight="1">
      <c r="A669" s="10"/>
      <c r="B669" s="10"/>
      <c r="C669" s="10"/>
      <c r="D669" s="10"/>
      <c r="E669" s="10"/>
      <c r="F669" s="10"/>
      <c r="G669" s="10"/>
      <c r="H669" s="10"/>
      <c r="I669" s="10"/>
      <c r="J669" s="10"/>
      <c r="K669" s="11"/>
      <c r="L669" s="10"/>
      <c r="M669" s="10"/>
      <c r="N669" s="10"/>
      <c r="O669" s="10"/>
      <c r="P669" s="10"/>
      <c r="Q669" s="10"/>
      <c r="R669" s="10"/>
      <c r="S669" s="10"/>
      <c r="T669" s="10"/>
      <c r="U669" s="10"/>
      <c r="V669" s="10"/>
      <c r="W669" s="11"/>
    </row>
    <row r="670" spans="1:27" ht="4" customHeight="1">
      <c r="K670" s="7"/>
      <c r="L670" s="8"/>
    </row>
    <row r="671" spans="1:27" ht="18" customHeight="1">
      <c r="A671" s="218" t="s">
        <v>13</v>
      </c>
      <c r="B671" s="218"/>
      <c r="C671" s="220">
        <f>VLOOKUP(Y671,'個票データ(男子)'!$A:$J,7,0)</f>
        <v>0</v>
      </c>
      <c r="D671" s="220"/>
      <c r="E671" s="220"/>
      <c r="F671" s="218" t="s">
        <v>19</v>
      </c>
      <c r="G671" s="218"/>
      <c r="H671" s="221">
        <f>VLOOKUP(Y671,'個票データ(男子)'!$A:$J,8,0)</f>
        <v>0</v>
      </c>
      <c r="I671" s="221"/>
      <c r="J671" s="221"/>
      <c r="K671" s="7"/>
      <c r="L671" s="8"/>
      <c r="M671" s="219" t="s">
        <v>13</v>
      </c>
      <c r="N671" s="219"/>
      <c r="O671" s="222">
        <f>VLOOKUP(AA671,'個票データ(男子)'!$A:$J,9,0)</f>
        <v>0</v>
      </c>
      <c r="P671" s="222"/>
      <c r="Q671" s="222"/>
      <c r="R671" s="219" t="s">
        <v>19</v>
      </c>
      <c r="S671" s="219"/>
      <c r="T671" s="223">
        <f>VLOOKUP(AA671,'個票データ(男子)'!$A:$J,10,0)</f>
        <v>0</v>
      </c>
      <c r="U671" s="223"/>
      <c r="V671" s="223"/>
      <c r="W671" s="7"/>
      <c r="Y671" s="9">
        <v>90</v>
      </c>
      <c r="AA671" s="9">
        <v>90</v>
      </c>
    </row>
    <row r="672" spans="1:27">
      <c r="A672" s="218" t="s">
        <v>20</v>
      </c>
      <c r="B672" s="218"/>
      <c r="C672" s="218" t="s">
        <v>1</v>
      </c>
      <c r="D672" s="218"/>
      <c r="E672" s="218"/>
      <c r="F672" s="218" t="s">
        <v>22</v>
      </c>
      <c r="G672" s="218"/>
      <c r="H672" s="218" t="s">
        <v>23</v>
      </c>
      <c r="I672" s="218"/>
      <c r="J672" s="218"/>
      <c r="K672" s="7"/>
      <c r="L672" s="8"/>
      <c r="M672" s="219" t="s">
        <v>20</v>
      </c>
      <c r="N672" s="219"/>
      <c r="O672" s="219" t="s">
        <v>1</v>
      </c>
      <c r="P672" s="219"/>
      <c r="Q672" s="219"/>
      <c r="R672" s="219" t="s">
        <v>22</v>
      </c>
      <c r="S672" s="219"/>
      <c r="T672" s="219" t="s">
        <v>23</v>
      </c>
      <c r="U672" s="219"/>
      <c r="V672" s="219"/>
      <c r="W672" s="7"/>
    </row>
    <row r="673" spans="1:27" ht="22" customHeight="1">
      <c r="A673" s="218" t="str">
        <f>VLOOKUP(Y671,'個票データ(男子)'!$A:$J,2,0)</f>
        <v/>
      </c>
      <c r="B673" s="218"/>
      <c r="C673" s="218" t="str">
        <f>VLOOKUP(Y671,'個票データ(男子)'!$A:$J,3,0)</f>
        <v/>
      </c>
      <c r="D673" s="218"/>
      <c r="E673" s="218"/>
      <c r="F673" s="218" t="str">
        <f>VLOOKUP(Y671,'個票データ(男子)'!$A:$J,4,0)</f>
        <v/>
      </c>
      <c r="G673" s="218"/>
      <c r="H673" s="218">
        <f>'一覧表(男子)'!$C$6</f>
        <v>0</v>
      </c>
      <c r="I673" s="218"/>
      <c r="J673" s="218"/>
      <c r="K673" s="7"/>
      <c r="L673" s="8"/>
      <c r="M673" s="219" t="str">
        <f>VLOOKUP(AA671,'個票データ(男子)'!$A:$J,2,0)</f>
        <v/>
      </c>
      <c r="N673" s="219"/>
      <c r="O673" s="219" t="str">
        <f>VLOOKUP(AA671,'個票データ(男子)'!$A:$J,3,0)</f>
        <v/>
      </c>
      <c r="P673" s="219"/>
      <c r="Q673" s="219"/>
      <c r="R673" s="219" t="str">
        <f>VLOOKUP(AA671,'個票データ(男子)'!$A:$J,4,0)</f>
        <v/>
      </c>
      <c r="S673" s="219"/>
      <c r="T673" s="219">
        <f>'一覧表(男子)'!$C$6</f>
        <v>0</v>
      </c>
      <c r="U673" s="219"/>
      <c r="V673" s="219"/>
      <c r="W673" s="7"/>
    </row>
    <row r="674" spans="1:27" ht="4" customHeight="1">
      <c r="A674" s="10"/>
      <c r="B674" s="10"/>
      <c r="C674" s="10"/>
      <c r="D674" s="10"/>
      <c r="E674" s="10"/>
      <c r="F674" s="10"/>
      <c r="G674" s="10"/>
      <c r="H674" s="10"/>
      <c r="I674" s="10"/>
      <c r="J674" s="10"/>
      <c r="K674" s="11"/>
      <c r="L674" s="10"/>
      <c r="M674" s="10"/>
      <c r="N674" s="10"/>
      <c r="O674" s="10"/>
      <c r="P674" s="10"/>
      <c r="Q674" s="10"/>
      <c r="R674" s="10"/>
      <c r="S674" s="10"/>
      <c r="T674" s="10"/>
      <c r="U674" s="10"/>
      <c r="V674" s="10"/>
      <c r="W674" s="11"/>
    </row>
    <row r="675" spans="1:27" ht="4" customHeight="1">
      <c r="K675" s="7"/>
      <c r="L675" s="8"/>
    </row>
    <row r="676" spans="1:27" ht="18" customHeight="1">
      <c r="A676" s="218" t="s">
        <v>13</v>
      </c>
      <c r="B676" s="218"/>
      <c r="C676" s="220">
        <f>VLOOKUP(Y676,'個票データ(男子)'!$A:$J,5,0)</f>
        <v>0</v>
      </c>
      <c r="D676" s="220"/>
      <c r="E676" s="220"/>
      <c r="F676" s="218" t="s">
        <v>19</v>
      </c>
      <c r="G676" s="218"/>
      <c r="H676" s="221">
        <f>VLOOKUP(Y676,'個票データ(男子)'!$A:$J,6,0)</f>
        <v>0</v>
      </c>
      <c r="I676" s="221"/>
      <c r="J676" s="221"/>
      <c r="K676" s="7"/>
      <c r="L676" s="8"/>
      <c r="M676" s="218" t="s">
        <v>13</v>
      </c>
      <c r="N676" s="218"/>
      <c r="O676" s="220">
        <f>VLOOKUP(AA676,'個票データ(男子)'!$A:$J,7,0)</f>
        <v>0</v>
      </c>
      <c r="P676" s="220"/>
      <c r="Q676" s="220"/>
      <c r="R676" s="218" t="s">
        <v>19</v>
      </c>
      <c r="S676" s="218"/>
      <c r="T676" s="221">
        <f>VLOOKUP(AA676,'個票データ(男子)'!$A:$J,8,0)</f>
        <v>0</v>
      </c>
      <c r="U676" s="221"/>
      <c r="V676" s="221"/>
      <c r="W676" s="7"/>
      <c r="Y676" s="9">
        <v>91</v>
      </c>
      <c r="AA676" s="9">
        <v>91</v>
      </c>
    </row>
    <row r="677" spans="1:27">
      <c r="A677" s="218" t="s">
        <v>20</v>
      </c>
      <c r="B677" s="218"/>
      <c r="C677" s="218" t="s">
        <v>1</v>
      </c>
      <c r="D677" s="218"/>
      <c r="E677" s="218"/>
      <c r="F677" s="218" t="s">
        <v>22</v>
      </c>
      <c r="G677" s="218"/>
      <c r="H677" s="218" t="s">
        <v>23</v>
      </c>
      <c r="I677" s="218"/>
      <c r="J677" s="218"/>
      <c r="K677" s="7"/>
      <c r="L677" s="8"/>
      <c r="M677" s="218" t="s">
        <v>20</v>
      </c>
      <c r="N677" s="218"/>
      <c r="O677" s="218" t="s">
        <v>1</v>
      </c>
      <c r="P677" s="218"/>
      <c r="Q677" s="218"/>
      <c r="R677" s="218" t="s">
        <v>22</v>
      </c>
      <c r="S677" s="218"/>
      <c r="T677" s="218" t="s">
        <v>23</v>
      </c>
      <c r="U677" s="218"/>
      <c r="V677" s="218"/>
      <c r="W677" s="7"/>
    </row>
    <row r="678" spans="1:27" ht="22" customHeight="1">
      <c r="A678" s="218" t="str">
        <f>VLOOKUP(Y676,'個票データ(男子)'!$A:$J,2,0)</f>
        <v/>
      </c>
      <c r="B678" s="218"/>
      <c r="C678" s="218" t="str">
        <f>VLOOKUP(Y676,'個票データ(男子)'!$A:$J,3,0)</f>
        <v/>
      </c>
      <c r="D678" s="218"/>
      <c r="E678" s="218"/>
      <c r="F678" s="218" t="str">
        <f>VLOOKUP(Y676,'個票データ(男子)'!$A:$J,4,0)</f>
        <v/>
      </c>
      <c r="G678" s="218"/>
      <c r="H678" s="218">
        <f>'一覧表(男子)'!$C$6</f>
        <v>0</v>
      </c>
      <c r="I678" s="218"/>
      <c r="J678" s="218"/>
      <c r="K678" s="7"/>
      <c r="L678" s="8"/>
      <c r="M678" s="218" t="str">
        <f>VLOOKUP(AA676,'個票データ(男子)'!$A:$J,2,0)</f>
        <v/>
      </c>
      <c r="N678" s="218"/>
      <c r="O678" s="218" t="str">
        <f>VLOOKUP(AA676,'個票データ(男子)'!$A:$J,3,0)</f>
        <v/>
      </c>
      <c r="P678" s="218"/>
      <c r="Q678" s="218"/>
      <c r="R678" s="218" t="str">
        <f>VLOOKUP(AA676,'個票データ(男子)'!$A:$J,4,0)</f>
        <v/>
      </c>
      <c r="S678" s="218"/>
      <c r="T678" s="218">
        <f>'一覧表(男子)'!$C$6</f>
        <v>0</v>
      </c>
      <c r="U678" s="218"/>
      <c r="V678" s="218"/>
      <c r="W678" s="7"/>
    </row>
    <row r="679" spans="1:27" ht="4" customHeight="1">
      <c r="A679" s="10"/>
      <c r="B679" s="10"/>
      <c r="C679" s="10"/>
      <c r="D679" s="10"/>
      <c r="E679" s="10"/>
      <c r="F679" s="10"/>
      <c r="G679" s="10"/>
      <c r="H679" s="10"/>
      <c r="I679" s="10"/>
      <c r="J679" s="10"/>
      <c r="K679" s="11"/>
      <c r="L679" s="10"/>
      <c r="M679" s="10"/>
      <c r="N679" s="10"/>
      <c r="O679" s="10"/>
      <c r="P679" s="10"/>
      <c r="Q679" s="10"/>
      <c r="R679" s="10"/>
      <c r="S679" s="10"/>
      <c r="T679" s="10"/>
      <c r="U679" s="10"/>
      <c r="V679" s="10"/>
      <c r="W679" s="11"/>
    </row>
    <row r="680" spans="1:27" ht="4" customHeight="1">
      <c r="K680" s="7"/>
      <c r="L680" s="8"/>
    </row>
    <row r="681" spans="1:27" ht="18" customHeight="1">
      <c r="A681" s="218" t="s">
        <v>13</v>
      </c>
      <c r="B681" s="218"/>
      <c r="C681" s="220">
        <f>VLOOKUP(Y681,'個票データ(男子)'!$A:$J,9,0)</f>
        <v>0</v>
      </c>
      <c r="D681" s="220"/>
      <c r="E681" s="220"/>
      <c r="F681" s="218" t="s">
        <v>19</v>
      </c>
      <c r="G681" s="218"/>
      <c r="H681" s="221">
        <f>VLOOKUP(Y681,'個票データ(男子)'!$A:$J,10,0)</f>
        <v>0</v>
      </c>
      <c r="I681" s="221"/>
      <c r="J681" s="221"/>
      <c r="K681" s="7"/>
      <c r="L681" s="8"/>
      <c r="M681" s="219" t="s">
        <v>13</v>
      </c>
      <c r="N681" s="219"/>
      <c r="O681" s="222">
        <f>VLOOKUP(AA681,'個票データ(男子)'!$A:$J,5,0)</f>
        <v>0</v>
      </c>
      <c r="P681" s="222"/>
      <c r="Q681" s="222"/>
      <c r="R681" s="219" t="s">
        <v>19</v>
      </c>
      <c r="S681" s="219"/>
      <c r="T681" s="223">
        <f>VLOOKUP(AA681,'個票データ(男子)'!$A:$J,6,0)</f>
        <v>0</v>
      </c>
      <c r="U681" s="223"/>
      <c r="V681" s="223"/>
      <c r="W681" s="7"/>
      <c r="Y681" s="9">
        <v>91</v>
      </c>
      <c r="AA681" s="9">
        <v>92</v>
      </c>
    </row>
    <row r="682" spans="1:27">
      <c r="A682" s="218" t="s">
        <v>20</v>
      </c>
      <c r="B682" s="218"/>
      <c r="C682" s="218" t="s">
        <v>1</v>
      </c>
      <c r="D682" s="218"/>
      <c r="E682" s="218"/>
      <c r="F682" s="218" t="s">
        <v>22</v>
      </c>
      <c r="G682" s="218"/>
      <c r="H682" s="218" t="s">
        <v>23</v>
      </c>
      <c r="I682" s="218"/>
      <c r="J682" s="218"/>
      <c r="K682" s="7"/>
      <c r="L682" s="8"/>
      <c r="M682" s="219" t="s">
        <v>20</v>
      </c>
      <c r="N682" s="219"/>
      <c r="O682" s="219" t="s">
        <v>1</v>
      </c>
      <c r="P682" s="219"/>
      <c r="Q682" s="219"/>
      <c r="R682" s="219" t="s">
        <v>22</v>
      </c>
      <c r="S682" s="219"/>
      <c r="T682" s="219" t="s">
        <v>23</v>
      </c>
      <c r="U682" s="219"/>
      <c r="V682" s="219"/>
      <c r="W682" s="7"/>
    </row>
    <row r="683" spans="1:27" ht="22" customHeight="1">
      <c r="A683" s="218" t="str">
        <f>VLOOKUP(Y681,'個票データ(男子)'!$A:$J,2,0)</f>
        <v/>
      </c>
      <c r="B683" s="218"/>
      <c r="C683" s="218" t="str">
        <f>VLOOKUP(Y681,'個票データ(男子)'!$A:$J,3,0)</f>
        <v/>
      </c>
      <c r="D683" s="218"/>
      <c r="E683" s="218"/>
      <c r="F683" s="218" t="str">
        <f>VLOOKUP(Y681,'個票データ(男子)'!$A:$J,4,0)</f>
        <v/>
      </c>
      <c r="G683" s="218"/>
      <c r="H683" s="218">
        <f>'一覧表(男子)'!$C$6</f>
        <v>0</v>
      </c>
      <c r="I683" s="218"/>
      <c r="J683" s="218"/>
      <c r="K683" s="7"/>
      <c r="L683" s="8"/>
      <c r="M683" s="219" t="str">
        <f>VLOOKUP(AA681,'個票データ(男子)'!$A:$J,2,0)</f>
        <v/>
      </c>
      <c r="N683" s="219"/>
      <c r="O683" s="219" t="str">
        <f>VLOOKUP(AA681,'個票データ(男子)'!$A:$J,3,0)</f>
        <v/>
      </c>
      <c r="P683" s="219"/>
      <c r="Q683" s="219"/>
      <c r="R683" s="219" t="str">
        <f>VLOOKUP(AA681,'個票データ(男子)'!$A:$J,4,0)</f>
        <v/>
      </c>
      <c r="S683" s="219"/>
      <c r="T683" s="219">
        <f>'一覧表(男子)'!$C$6</f>
        <v>0</v>
      </c>
      <c r="U683" s="219"/>
      <c r="V683" s="219"/>
      <c r="W683" s="7"/>
    </row>
    <row r="684" spans="1:27" ht="4" customHeight="1">
      <c r="A684" s="10"/>
      <c r="B684" s="10"/>
      <c r="C684" s="10"/>
      <c r="D684" s="10"/>
      <c r="E684" s="10"/>
      <c r="F684" s="10"/>
      <c r="G684" s="10"/>
      <c r="H684" s="10"/>
      <c r="I684" s="10"/>
      <c r="J684" s="10"/>
      <c r="K684" s="11"/>
      <c r="L684" s="10"/>
      <c r="M684" s="10"/>
      <c r="N684" s="10"/>
      <c r="O684" s="10"/>
      <c r="P684" s="10"/>
      <c r="Q684" s="10"/>
      <c r="R684" s="10"/>
      <c r="S684" s="10"/>
      <c r="T684" s="10"/>
      <c r="U684" s="10"/>
      <c r="V684" s="10"/>
      <c r="W684" s="11"/>
    </row>
    <row r="685" spans="1:27" ht="4" customHeight="1">
      <c r="K685" s="7"/>
      <c r="L685" s="8"/>
    </row>
    <row r="686" spans="1:27" ht="18" customHeight="1">
      <c r="A686" s="218" t="s">
        <v>13</v>
      </c>
      <c r="B686" s="218"/>
      <c r="C686" s="220">
        <f>VLOOKUP(Y686,'個票データ(男子)'!$A:$J,7,0)</f>
        <v>0</v>
      </c>
      <c r="D686" s="220"/>
      <c r="E686" s="220"/>
      <c r="F686" s="218" t="s">
        <v>19</v>
      </c>
      <c r="G686" s="218"/>
      <c r="H686" s="221">
        <f>VLOOKUP(Y686,'個票データ(男子)'!$A:$J,8,0)</f>
        <v>0</v>
      </c>
      <c r="I686" s="221"/>
      <c r="J686" s="221"/>
      <c r="K686" s="7"/>
      <c r="L686" s="8"/>
      <c r="M686" s="219" t="s">
        <v>13</v>
      </c>
      <c r="N686" s="219"/>
      <c r="O686" s="222">
        <f>VLOOKUP(AA686,'個票データ(男子)'!$A:$J,9,0)</f>
        <v>0</v>
      </c>
      <c r="P686" s="222"/>
      <c r="Q686" s="222"/>
      <c r="R686" s="219" t="s">
        <v>19</v>
      </c>
      <c r="S686" s="219"/>
      <c r="T686" s="223">
        <f>VLOOKUP(AA686,'個票データ(男子)'!$A:$J,10,0)</f>
        <v>0</v>
      </c>
      <c r="U686" s="223"/>
      <c r="V686" s="223"/>
      <c r="W686" s="7"/>
      <c r="Y686" s="9">
        <v>92</v>
      </c>
      <c r="AA686" s="9">
        <v>92</v>
      </c>
    </row>
    <row r="687" spans="1:27">
      <c r="A687" s="218" t="s">
        <v>20</v>
      </c>
      <c r="B687" s="218"/>
      <c r="C687" s="218" t="s">
        <v>1</v>
      </c>
      <c r="D687" s="218"/>
      <c r="E687" s="218"/>
      <c r="F687" s="218" t="s">
        <v>22</v>
      </c>
      <c r="G687" s="218"/>
      <c r="H687" s="218" t="s">
        <v>23</v>
      </c>
      <c r="I687" s="218"/>
      <c r="J687" s="218"/>
      <c r="K687" s="7"/>
      <c r="L687" s="8"/>
      <c r="M687" s="219" t="s">
        <v>20</v>
      </c>
      <c r="N687" s="219"/>
      <c r="O687" s="219" t="s">
        <v>1</v>
      </c>
      <c r="P687" s="219"/>
      <c r="Q687" s="219"/>
      <c r="R687" s="219" t="s">
        <v>22</v>
      </c>
      <c r="S687" s="219"/>
      <c r="T687" s="219" t="s">
        <v>23</v>
      </c>
      <c r="U687" s="219"/>
      <c r="V687" s="219"/>
      <c r="W687" s="7"/>
    </row>
    <row r="688" spans="1:27" ht="22" customHeight="1">
      <c r="A688" s="218" t="str">
        <f>VLOOKUP(Y686,'個票データ(男子)'!$A:$J,2,0)</f>
        <v/>
      </c>
      <c r="B688" s="218"/>
      <c r="C688" s="218" t="str">
        <f>VLOOKUP(Y686,'個票データ(男子)'!$A:$J,3,0)</f>
        <v/>
      </c>
      <c r="D688" s="218"/>
      <c r="E688" s="218"/>
      <c r="F688" s="218" t="str">
        <f>VLOOKUP(Y686,'個票データ(男子)'!$A:$J,4,0)</f>
        <v/>
      </c>
      <c r="G688" s="218"/>
      <c r="H688" s="218">
        <f>'一覧表(男子)'!$C$6</f>
        <v>0</v>
      </c>
      <c r="I688" s="218"/>
      <c r="J688" s="218"/>
      <c r="K688" s="7"/>
      <c r="L688" s="8"/>
      <c r="M688" s="219" t="str">
        <f>VLOOKUP(AA686,'個票データ(男子)'!$A:$J,2,0)</f>
        <v/>
      </c>
      <c r="N688" s="219"/>
      <c r="O688" s="219" t="str">
        <f>VLOOKUP(AA686,'個票データ(男子)'!$A:$J,3,0)</f>
        <v/>
      </c>
      <c r="P688" s="219"/>
      <c r="Q688" s="219"/>
      <c r="R688" s="219" t="str">
        <f>VLOOKUP(AA686,'個票データ(男子)'!$A:$J,4,0)</f>
        <v/>
      </c>
      <c r="S688" s="219"/>
      <c r="T688" s="219">
        <f>'一覧表(男子)'!$C$6</f>
        <v>0</v>
      </c>
      <c r="U688" s="219"/>
      <c r="V688" s="219"/>
      <c r="W688" s="7"/>
    </row>
    <row r="689" spans="1:27" ht="4" customHeight="1">
      <c r="A689" s="10"/>
      <c r="B689" s="10"/>
      <c r="C689" s="10"/>
      <c r="D689" s="10"/>
      <c r="E689" s="10"/>
      <c r="F689" s="10"/>
      <c r="G689" s="10"/>
      <c r="H689" s="10"/>
      <c r="I689" s="10"/>
      <c r="J689" s="10"/>
      <c r="K689" s="11"/>
      <c r="L689" s="10"/>
      <c r="M689" s="10"/>
      <c r="N689" s="10"/>
      <c r="O689" s="10"/>
      <c r="P689" s="10"/>
      <c r="Q689" s="10"/>
      <c r="R689" s="10"/>
      <c r="S689" s="10"/>
      <c r="T689" s="10"/>
      <c r="U689" s="10"/>
      <c r="V689" s="10"/>
      <c r="W689" s="11"/>
    </row>
    <row r="690" spans="1:27" ht="4" customHeight="1">
      <c r="K690" s="7"/>
      <c r="L690" s="8"/>
    </row>
    <row r="691" spans="1:27" ht="18" customHeight="1">
      <c r="A691" s="218" t="s">
        <v>13</v>
      </c>
      <c r="B691" s="218"/>
      <c r="C691" s="220">
        <f>VLOOKUP(Y691,'個票データ(男子)'!$A:$J,5,0)</f>
        <v>0</v>
      </c>
      <c r="D691" s="220"/>
      <c r="E691" s="220"/>
      <c r="F691" s="218" t="s">
        <v>19</v>
      </c>
      <c r="G691" s="218"/>
      <c r="H691" s="221">
        <f>VLOOKUP(Y691,'個票データ(男子)'!$A:$J,6,0)</f>
        <v>0</v>
      </c>
      <c r="I691" s="221"/>
      <c r="J691" s="221"/>
      <c r="K691" s="7"/>
      <c r="L691" s="8"/>
      <c r="M691" s="218" t="s">
        <v>13</v>
      </c>
      <c r="N691" s="218"/>
      <c r="O691" s="220">
        <f>VLOOKUP(AA691,'個票データ(男子)'!$A:$J,7,0)</f>
        <v>0</v>
      </c>
      <c r="P691" s="220"/>
      <c r="Q691" s="220"/>
      <c r="R691" s="218" t="s">
        <v>19</v>
      </c>
      <c r="S691" s="218"/>
      <c r="T691" s="221">
        <f>VLOOKUP(AA691,'個票データ(男子)'!$A:$J,8,0)</f>
        <v>0</v>
      </c>
      <c r="U691" s="221"/>
      <c r="V691" s="221"/>
      <c r="W691" s="7"/>
      <c r="Y691" s="9">
        <v>93</v>
      </c>
      <c r="AA691" s="9">
        <v>93</v>
      </c>
    </row>
    <row r="692" spans="1:27">
      <c r="A692" s="218" t="s">
        <v>20</v>
      </c>
      <c r="B692" s="218"/>
      <c r="C692" s="218" t="s">
        <v>1</v>
      </c>
      <c r="D692" s="218"/>
      <c r="E692" s="218"/>
      <c r="F692" s="218" t="s">
        <v>22</v>
      </c>
      <c r="G692" s="218"/>
      <c r="H692" s="218" t="s">
        <v>23</v>
      </c>
      <c r="I692" s="218"/>
      <c r="J692" s="218"/>
      <c r="K692" s="7"/>
      <c r="L692" s="8"/>
      <c r="M692" s="218" t="s">
        <v>20</v>
      </c>
      <c r="N692" s="218"/>
      <c r="O692" s="218" t="s">
        <v>1</v>
      </c>
      <c r="P692" s="218"/>
      <c r="Q692" s="218"/>
      <c r="R692" s="218" t="s">
        <v>22</v>
      </c>
      <c r="S692" s="218"/>
      <c r="T692" s="218" t="s">
        <v>23</v>
      </c>
      <c r="U692" s="218"/>
      <c r="V692" s="218"/>
      <c r="W692" s="7"/>
    </row>
    <row r="693" spans="1:27" ht="22" customHeight="1">
      <c r="A693" s="218" t="str">
        <f>VLOOKUP(Y691,'個票データ(男子)'!$A:$J,2,0)</f>
        <v/>
      </c>
      <c r="B693" s="218"/>
      <c r="C693" s="218" t="str">
        <f>VLOOKUP(Y691,'個票データ(男子)'!$A:$J,3,0)</f>
        <v/>
      </c>
      <c r="D693" s="218"/>
      <c r="E693" s="218"/>
      <c r="F693" s="218" t="str">
        <f>VLOOKUP(Y691,'個票データ(男子)'!$A:$J,4,0)</f>
        <v/>
      </c>
      <c r="G693" s="218"/>
      <c r="H693" s="218">
        <f>'一覧表(男子)'!$C$6</f>
        <v>0</v>
      </c>
      <c r="I693" s="218"/>
      <c r="J693" s="218"/>
      <c r="K693" s="7"/>
      <c r="L693" s="8"/>
      <c r="M693" s="218" t="str">
        <f>VLOOKUP(AA691,'個票データ(男子)'!$A:$J,2,0)</f>
        <v/>
      </c>
      <c r="N693" s="218"/>
      <c r="O693" s="218" t="str">
        <f>VLOOKUP(AA691,'個票データ(男子)'!$A:$J,3,0)</f>
        <v/>
      </c>
      <c r="P693" s="218"/>
      <c r="Q693" s="218"/>
      <c r="R693" s="218" t="str">
        <f>VLOOKUP(AA691,'個票データ(男子)'!$A:$J,4,0)</f>
        <v/>
      </c>
      <c r="S693" s="218"/>
      <c r="T693" s="218">
        <f>'一覧表(男子)'!$C$6</f>
        <v>0</v>
      </c>
      <c r="U693" s="218"/>
      <c r="V693" s="218"/>
      <c r="W693" s="7"/>
    </row>
    <row r="694" spans="1:27" ht="4" customHeight="1">
      <c r="A694" s="10"/>
      <c r="B694" s="10"/>
      <c r="C694" s="10"/>
      <c r="D694" s="10"/>
      <c r="E694" s="10"/>
      <c r="F694" s="10"/>
      <c r="G694" s="10"/>
      <c r="H694" s="10"/>
      <c r="I694" s="10"/>
      <c r="J694" s="10"/>
      <c r="K694" s="11"/>
      <c r="L694" s="10"/>
      <c r="M694" s="10"/>
      <c r="N694" s="10"/>
      <c r="O694" s="10"/>
      <c r="P694" s="10"/>
      <c r="Q694" s="10"/>
      <c r="R694" s="10"/>
      <c r="S694" s="10"/>
      <c r="T694" s="10"/>
      <c r="U694" s="10"/>
      <c r="V694" s="10"/>
      <c r="W694" s="11"/>
    </row>
    <row r="695" spans="1:27" ht="4" customHeight="1">
      <c r="K695" s="7"/>
      <c r="L695" s="8"/>
    </row>
    <row r="696" spans="1:27" ht="18" customHeight="1">
      <c r="A696" s="218" t="s">
        <v>13</v>
      </c>
      <c r="B696" s="218"/>
      <c r="C696" s="220">
        <f>VLOOKUP(Y696,'個票データ(男子)'!$A:$J,9,0)</f>
        <v>0</v>
      </c>
      <c r="D696" s="220"/>
      <c r="E696" s="220"/>
      <c r="F696" s="218" t="s">
        <v>19</v>
      </c>
      <c r="G696" s="218"/>
      <c r="H696" s="221">
        <f>VLOOKUP(Y696,'個票データ(男子)'!$A:$J,10,0)</f>
        <v>0</v>
      </c>
      <c r="I696" s="221"/>
      <c r="J696" s="221"/>
      <c r="K696" s="7"/>
      <c r="L696" s="8"/>
      <c r="M696" s="219" t="s">
        <v>13</v>
      </c>
      <c r="N696" s="219"/>
      <c r="O696" s="222">
        <f>VLOOKUP(AA696,'個票データ(男子)'!$A:$J,5,0)</f>
        <v>0</v>
      </c>
      <c r="P696" s="222"/>
      <c r="Q696" s="222"/>
      <c r="R696" s="219" t="s">
        <v>19</v>
      </c>
      <c r="S696" s="219"/>
      <c r="T696" s="223">
        <f>VLOOKUP(AA696,'個票データ(男子)'!$A:$J,6,0)</f>
        <v>0</v>
      </c>
      <c r="U696" s="223"/>
      <c r="V696" s="223"/>
      <c r="W696" s="7"/>
      <c r="Y696" s="9">
        <v>93</v>
      </c>
      <c r="AA696" s="9">
        <v>94</v>
      </c>
    </row>
    <row r="697" spans="1:27">
      <c r="A697" s="218" t="s">
        <v>20</v>
      </c>
      <c r="B697" s="218"/>
      <c r="C697" s="218" t="s">
        <v>1</v>
      </c>
      <c r="D697" s="218"/>
      <c r="E697" s="218"/>
      <c r="F697" s="218" t="s">
        <v>22</v>
      </c>
      <c r="G697" s="218"/>
      <c r="H697" s="218" t="s">
        <v>23</v>
      </c>
      <c r="I697" s="218"/>
      <c r="J697" s="218"/>
      <c r="K697" s="7"/>
      <c r="L697" s="8"/>
      <c r="M697" s="219" t="s">
        <v>20</v>
      </c>
      <c r="N697" s="219"/>
      <c r="O697" s="219" t="s">
        <v>1</v>
      </c>
      <c r="P697" s="219"/>
      <c r="Q697" s="219"/>
      <c r="R697" s="219" t="s">
        <v>22</v>
      </c>
      <c r="S697" s="219"/>
      <c r="T697" s="219" t="s">
        <v>23</v>
      </c>
      <c r="U697" s="219"/>
      <c r="V697" s="219"/>
      <c r="W697" s="7"/>
    </row>
    <row r="698" spans="1:27" ht="22" customHeight="1">
      <c r="A698" s="218" t="str">
        <f>VLOOKUP(Y696,'個票データ(男子)'!$A:$J,2,0)</f>
        <v/>
      </c>
      <c r="B698" s="218"/>
      <c r="C698" s="218" t="str">
        <f>VLOOKUP(Y696,'個票データ(男子)'!$A:$J,3,0)</f>
        <v/>
      </c>
      <c r="D698" s="218"/>
      <c r="E698" s="218"/>
      <c r="F698" s="218" t="str">
        <f>VLOOKUP(Y696,'個票データ(男子)'!$A:$J,4,0)</f>
        <v/>
      </c>
      <c r="G698" s="218"/>
      <c r="H698" s="218">
        <f>'一覧表(男子)'!$C$6</f>
        <v>0</v>
      </c>
      <c r="I698" s="218"/>
      <c r="J698" s="218"/>
      <c r="K698" s="7"/>
      <c r="L698" s="8"/>
      <c r="M698" s="219" t="str">
        <f>VLOOKUP(AA696,'個票データ(男子)'!$A:$J,2,0)</f>
        <v/>
      </c>
      <c r="N698" s="219"/>
      <c r="O698" s="219" t="str">
        <f>VLOOKUP(AA696,'個票データ(男子)'!$A:$J,3,0)</f>
        <v/>
      </c>
      <c r="P698" s="219"/>
      <c r="Q698" s="219"/>
      <c r="R698" s="219" t="str">
        <f>VLOOKUP(AA696,'個票データ(男子)'!$A:$J,4,0)</f>
        <v/>
      </c>
      <c r="S698" s="219"/>
      <c r="T698" s="219">
        <f>'一覧表(男子)'!$C$6</f>
        <v>0</v>
      </c>
      <c r="U698" s="219"/>
      <c r="V698" s="219"/>
      <c r="W698" s="7"/>
    </row>
    <row r="699" spans="1:27" ht="4" customHeight="1">
      <c r="A699" s="10"/>
      <c r="B699" s="10"/>
      <c r="C699" s="10"/>
      <c r="D699" s="10"/>
      <c r="E699" s="10"/>
      <c r="F699" s="10"/>
      <c r="G699" s="10"/>
      <c r="H699" s="10"/>
      <c r="I699" s="10"/>
      <c r="J699" s="10"/>
      <c r="K699" s="11"/>
      <c r="L699" s="10"/>
      <c r="M699" s="10"/>
      <c r="N699" s="10"/>
      <c r="O699" s="10"/>
      <c r="P699" s="10"/>
      <c r="Q699" s="10"/>
      <c r="R699" s="10"/>
      <c r="S699" s="10"/>
      <c r="T699" s="10"/>
      <c r="U699" s="10"/>
      <c r="V699" s="10"/>
      <c r="W699" s="11"/>
    </row>
    <row r="700" spans="1:27" ht="4" customHeight="1">
      <c r="K700" s="7"/>
      <c r="L700" s="8"/>
    </row>
    <row r="701" spans="1:27" ht="18" customHeight="1">
      <c r="A701" s="218" t="s">
        <v>13</v>
      </c>
      <c r="B701" s="218"/>
      <c r="C701" s="220">
        <f>VLOOKUP(Y701,'個票データ(男子)'!$A:$J,7,0)</f>
        <v>0</v>
      </c>
      <c r="D701" s="220"/>
      <c r="E701" s="220"/>
      <c r="F701" s="218" t="s">
        <v>19</v>
      </c>
      <c r="G701" s="218"/>
      <c r="H701" s="221">
        <f>VLOOKUP(Y701,'個票データ(男子)'!$A:$J,8,0)</f>
        <v>0</v>
      </c>
      <c r="I701" s="221"/>
      <c r="J701" s="221"/>
      <c r="K701" s="7"/>
      <c r="L701" s="8"/>
      <c r="M701" s="219" t="s">
        <v>13</v>
      </c>
      <c r="N701" s="219"/>
      <c r="O701" s="222">
        <f>VLOOKUP(AA701,'個票データ(男子)'!$A:$J,9,0)</f>
        <v>0</v>
      </c>
      <c r="P701" s="222"/>
      <c r="Q701" s="222"/>
      <c r="R701" s="219" t="s">
        <v>19</v>
      </c>
      <c r="S701" s="219"/>
      <c r="T701" s="223">
        <f>VLOOKUP(AA701,'個票データ(男子)'!$A:$J,10,0)</f>
        <v>0</v>
      </c>
      <c r="U701" s="223"/>
      <c r="V701" s="223"/>
      <c r="W701" s="7"/>
      <c r="Y701" s="9">
        <v>94</v>
      </c>
      <c r="AA701" s="9">
        <v>94</v>
      </c>
    </row>
    <row r="702" spans="1:27">
      <c r="A702" s="218" t="s">
        <v>20</v>
      </c>
      <c r="B702" s="218"/>
      <c r="C702" s="218" t="s">
        <v>1</v>
      </c>
      <c r="D702" s="218"/>
      <c r="E702" s="218"/>
      <c r="F702" s="218" t="s">
        <v>22</v>
      </c>
      <c r="G702" s="218"/>
      <c r="H702" s="218" t="s">
        <v>23</v>
      </c>
      <c r="I702" s="218"/>
      <c r="J702" s="218"/>
      <c r="K702" s="7"/>
      <c r="L702" s="8"/>
      <c r="M702" s="219" t="s">
        <v>20</v>
      </c>
      <c r="N702" s="219"/>
      <c r="O702" s="219" t="s">
        <v>1</v>
      </c>
      <c r="P702" s="219"/>
      <c r="Q702" s="219"/>
      <c r="R702" s="219" t="s">
        <v>22</v>
      </c>
      <c r="S702" s="219"/>
      <c r="T702" s="219" t="s">
        <v>23</v>
      </c>
      <c r="U702" s="219"/>
      <c r="V702" s="219"/>
      <c r="W702" s="7"/>
    </row>
    <row r="703" spans="1:27" ht="22" customHeight="1">
      <c r="A703" s="218" t="str">
        <f>VLOOKUP(Y701,'個票データ(男子)'!$A:$J,2,0)</f>
        <v/>
      </c>
      <c r="B703" s="218"/>
      <c r="C703" s="218" t="str">
        <f>VLOOKUP(Y701,'個票データ(男子)'!$A:$J,3,0)</f>
        <v/>
      </c>
      <c r="D703" s="218"/>
      <c r="E703" s="218"/>
      <c r="F703" s="218" t="str">
        <f>VLOOKUP(Y701,'個票データ(男子)'!$A:$J,4,0)</f>
        <v/>
      </c>
      <c r="G703" s="218"/>
      <c r="H703" s="218">
        <f>'一覧表(男子)'!$C$6</f>
        <v>0</v>
      </c>
      <c r="I703" s="218"/>
      <c r="J703" s="218"/>
      <c r="K703" s="7"/>
      <c r="L703" s="8"/>
      <c r="M703" s="219" t="str">
        <f>VLOOKUP(AA701,'個票データ(男子)'!$A:$J,2,0)</f>
        <v/>
      </c>
      <c r="N703" s="219"/>
      <c r="O703" s="219" t="str">
        <f>VLOOKUP(AA701,'個票データ(男子)'!$A:$J,3,0)</f>
        <v/>
      </c>
      <c r="P703" s="219"/>
      <c r="Q703" s="219"/>
      <c r="R703" s="219" t="str">
        <f>VLOOKUP(AA701,'個票データ(男子)'!$A:$J,4,0)</f>
        <v/>
      </c>
      <c r="S703" s="219"/>
      <c r="T703" s="219">
        <f>'一覧表(男子)'!$C$6</f>
        <v>0</v>
      </c>
      <c r="U703" s="219"/>
      <c r="V703" s="219"/>
      <c r="W703" s="7"/>
    </row>
    <row r="704" spans="1:27" ht="4" customHeight="1">
      <c r="A704" s="10"/>
      <c r="B704" s="10"/>
      <c r="C704" s="10"/>
      <c r="D704" s="10"/>
      <c r="E704" s="10"/>
      <c r="F704" s="10"/>
      <c r="G704" s="10"/>
      <c r="H704" s="10"/>
      <c r="I704" s="10"/>
      <c r="J704" s="10"/>
      <c r="K704" s="11"/>
      <c r="L704" s="10"/>
      <c r="M704" s="10"/>
      <c r="N704" s="10"/>
      <c r="O704" s="10"/>
      <c r="P704" s="10"/>
      <c r="Q704" s="10"/>
      <c r="R704" s="10"/>
      <c r="S704" s="10"/>
      <c r="T704" s="10"/>
      <c r="U704" s="10"/>
      <c r="V704" s="10"/>
      <c r="W704" s="11"/>
    </row>
    <row r="705" spans="1:27" ht="4" customHeight="1">
      <c r="K705" s="7"/>
      <c r="L705" s="8"/>
    </row>
    <row r="706" spans="1:27" ht="18" customHeight="1">
      <c r="A706" s="218" t="s">
        <v>13</v>
      </c>
      <c r="B706" s="218"/>
      <c r="C706" s="220">
        <f>VLOOKUP(Y706,'個票データ(男子)'!$A:$J,5,0)</f>
        <v>0</v>
      </c>
      <c r="D706" s="220"/>
      <c r="E706" s="220"/>
      <c r="F706" s="218" t="s">
        <v>19</v>
      </c>
      <c r="G706" s="218"/>
      <c r="H706" s="221">
        <f>VLOOKUP(Y706,'個票データ(男子)'!$A:$J,6,0)</f>
        <v>0</v>
      </c>
      <c r="I706" s="221"/>
      <c r="J706" s="221"/>
      <c r="K706" s="7"/>
      <c r="L706" s="8"/>
      <c r="M706" s="218" t="s">
        <v>13</v>
      </c>
      <c r="N706" s="218"/>
      <c r="O706" s="220">
        <f>VLOOKUP(AA706,'個票データ(男子)'!$A:$J,7,0)</f>
        <v>0</v>
      </c>
      <c r="P706" s="220"/>
      <c r="Q706" s="220"/>
      <c r="R706" s="218" t="s">
        <v>19</v>
      </c>
      <c r="S706" s="218"/>
      <c r="T706" s="221">
        <f>VLOOKUP(AA706,'個票データ(男子)'!$A:$J,8,0)</f>
        <v>0</v>
      </c>
      <c r="U706" s="221"/>
      <c r="V706" s="221"/>
      <c r="W706" s="7"/>
      <c r="Y706" s="9">
        <v>95</v>
      </c>
      <c r="AA706" s="9">
        <v>95</v>
      </c>
    </row>
    <row r="707" spans="1:27">
      <c r="A707" s="218" t="s">
        <v>20</v>
      </c>
      <c r="B707" s="218"/>
      <c r="C707" s="218" t="s">
        <v>1</v>
      </c>
      <c r="D707" s="218"/>
      <c r="E707" s="218"/>
      <c r="F707" s="218" t="s">
        <v>22</v>
      </c>
      <c r="G707" s="218"/>
      <c r="H707" s="218" t="s">
        <v>23</v>
      </c>
      <c r="I707" s="218"/>
      <c r="J707" s="218"/>
      <c r="K707" s="7"/>
      <c r="L707" s="8"/>
      <c r="M707" s="218" t="s">
        <v>20</v>
      </c>
      <c r="N707" s="218"/>
      <c r="O707" s="218" t="s">
        <v>1</v>
      </c>
      <c r="P707" s="218"/>
      <c r="Q707" s="218"/>
      <c r="R707" s="218" t="s">
        <v>22</v>
      </c>
      <c r="S707" s="218"/>
      <c r="T707" s="218" t="s">
        <v>23</v>
      </c>
      <c r="U707" s="218"/>
      <c r="V707" s="218"/>
      <c r="W707" s="7"/>
    </row>
    <row r="708" spans="1:27" ht="22" customHeight="1">
      <c r="A708" s="218" t="str">
        <f>VLOOKUP(Y706,'個票データ(男子)'!$A:$J,2,0)</f>
        <v/>
      </c>
      <c r="B708" s="218"/>
      <c r="C708" s="218" t="str">
        <f>VLOOKUP(Y706,'個票データ(男子)'!$A:$J,3,0)</f>
        <v/>
      </c>
      <c r="D708" s="218"/>
      <c r="E708" s="218"/>
      <c r="F708" s="218" t="str">
        <f>VLOOKUP(Y706,'個票データ(男子)'!$A:$J,4,0)</f>
        <v/>
      </c>
      <c r="G708" s="218"/>
      <c r="H708" s="218">
        <f>'一覧表(男子)'!$C$6</f>
        <v>0</v>
      </c>
      <c r="I708" s="218"/>
      <c r="J708" s="218"/>
      <c r="K708" s="7"/>
      <c r="L708" s="8"/>
      <c r="M708" s="218" t="str">
        <f>VLOOKUP(AA706,'個票データ(男子)'!$A:$J,2,0)</f>
        <v/>
      </c>
      <c r="N708" s="218"/>
      <c r="O708" s="218" t="str">
        <f>VLOOKUP(AA706,'個票データ(男子)'!$A:$J,3,0)</f>
        <v/>
      </c>
      <c r="P708" s="218"/>
      <c r="Q708" s="218"/>
      <c r="R708" s="218" t="str">
        <f>VLOOKUP(AA706,'個票データ(男子)'!$A:$J,4,0)</f>
        <v/>
      </c>
      <c r="S708" s="218"/>
      <c r="T708" s="218">
        <f>'一覧表(男子)'!$C$6</f>
        <v>0</v>
      </c>
      <c r="U708" s="218"/>
      <c r="V708" s="218"/>
      <c r="W708" s="7"/>
    </row>
    <row r="709" spans="1:27" ht="4" customHeight="1">
      <c r="A709" s="10"/>
      <c r="B709" s="10"/>
      <c r="C709" s="10"/>
      <c r="D709" s="10"/>
      <c r="E709" s="10"/>
      <c r="F709" s="10"/>
      <c r="G709" s="10"/>
      <c r="H709" s="10"/>
      <c r="I709" s="10"/>
      <c r="J709" s="10"/>
      <c r="K709" s="11"/>
      <c r="L709" s="10"/>
      <c r="M709" s="10"/>
      <c r="N709" s="10"/>
      <c r="O709" s="10"/>
      <c r="P709" s="10"/>
      <c r="Q709" s="10"/>
      <c r="R709" s="10"/>
      <c r="S709" s="10"/>
      <c r="T709" s="10"/>
      <c r="U709" s="10"/>
      <c r="V709" s="10"/>
      <c r="W709" s="11"/>
    </row>
    <row r="710" spans="1:27" ht="4" customHeight="1">
      <c r="K710" s="7"/>
      <c r="L710" s="8"/>
    </row>
    <row r="711" spans="1:27" ht="18" customHeight="1">
      <c r="A711" s="218" t="s">
        <v>13</v>
      </c>
      <c r="B711" s="218"/>
      <c r="C711" s="220">
        <f>VLOOKUP(Y711,'個票データ(男子)'!$A:$J,9,0)</f>
        <v>0</v>
      </c>
      <c r="D711" s="220"/>
      <c r="E711" s="220"/>
      <c r="F711" s="218" t="s">
        <v>19</v>
      </c>
      <c r="G711" s="218"/>
      <c r="H711" s="221">
        <f>VLOOKUP(Y711,'個票データ(男子)'!$A:$J,10,0)</f>
        <v>0</v>
      </c>
      <c r="I711" s="221"/>
      <c r="J711" s="221"/>
      <c r="K711" s="7"/>
      <c r="L711" s="8"/>
      <c r="M711" s="219" t="s">
        <v>13</v>
      </c>
      <c r="N711" s="219"/>
      <c r="O711" s="222">
        <f>VLOOKUP(AA711,'個票データ(男子)'!$A:$J,5,0)</f>
        <v>0</v>
      </c>
      <c r="P711" s="222"/>
      <c r="Q711" s="222"/>
      <c r="R711" s="219" t="s">
        <v>19</v>
      </c>
      <c r="S711" s="219"/>
      <c r="T711" s="223">
        <f>VLOOKUP(AA711,'個票データ(男子)'!$A:$J,6,0)</f>
        <v>0</v>
      </c>
      <c r="U711" s="223"/>
      <c r="V711" s="223"/>
      <c r="W711" s="7"/>
      <c r="Y711" s="9">
        <v>95</v>
      </c>
      <c r="AA711" s="9">
        <v>96</v>
      </c>
    </row>
    <row r="712" spans="1:27">
      <c r="A712" s="218" t="s">
        <v>20</v>
      </c>
      <c r="B712" s="218"/>
      <c r="C712" s="218" t="s">
        <v>1</v>
      </c>
      <c r="D712" s="218"/>
      <c r="E712" s="218"/>
      <c r="F712" s="218" t="s">
        <v>22</v>
      </c>
      <c r="G712" s="218"/>
      <c r="H712" s="218" t="s">
        <v>23</v>
      </c>
      <c r="I712" s="218"/>
      <c r="J712" s="218"/>
      <c r="K712" s="7"/>
      <c r="L712" s="8"/>
      <c r="M712" s="219" t="s">
        <v>20</v>
      </c>
      <c r="N712" s="219"/>
      <c r="O712" s="219" t="s">
        <v>1</v>
      </c>
      <c r="P712" s="219"/>
      <c r="Q712" s="219"/>
      <c r="R712" s="219" t="s">
        <v>22</v>
      </c>
      <c r="S712" s="219"/>
      <c r="T712" s="219" t="s">
        <v>23</v>
      </c>
      <c r="U712" s="219"/>
      <c r="V712" s="219"/>
      <c r="W712" s="7"/>
    </row>
    <row r="713" spans="1:27" ht="22" customHeight="1">
      <c r="A713" s="218" t="str">
        <f>VLOOKUP(Y711,'個票データ(男子)'!$A:$J,2,0)</f>
        <v/>
      </c>
      <c r="B713" s="218"/>
      <c r="C713" s="218" t="str">
        <f>VLOOKUP(Y711,'個票データ(男子)'!$A:$J,3,0)</f>
        <v/>
      </c>
      <c r="D713" s="218"/>
      <c r="E713" s="218"/>
      <c r="F713" s="218" t="str">
        <f>VLOOKUP(Y711,'個票データ(男子)'!$A:$J,4,0)</f>
        <v/>
      </c>
      <c r="G713" s="218"/>
      <c r="H713" s="218">
        <f>'一覧表(男子)'!$C$6</f>
        <v>0</v>
      </c>
      <c r="I713" s="218"/>
      <c r="J713" s="218"/>
      <c r="K713" s="7"/>
      <c r="L713" s="8"/>
      <c r="M713" s="219" t="str">
        <f>VLOOKUP(AA711,'個票データ(男子)'!$A:$J,2,0)</f>
        <v/>
      </c>
      <c r="N713" s="219"/>
      <c r="O713" s="219" t="str">
        <f>VLOOKUP(AA711,'個票データ(男子)'!$A:$J,3,0)</f>
        <v/>
      </c>
      <c r="P713" s="219"/>
      <c r="Q713" s="219"/>
      <c r="R713" s="219" t="str">
        <f>VLOOKUP(AA711,'個票データ(男子)'!$A:$J,4,0)</f>
        <v/>
      </c>
      <c r="S713" s="219"/>
      <c r="T713" s="219">
        <f>'一覧表(男子)'!$C$6</f>
        <v>0</v>
      </c>
      <c r="U713" s="219"/>
      <c r="V713" s="219"/>
      <c r="W713" s="7"/>
    </row>
    <row r="714" spans="1:27" ht="4" customHeight="1">
      <c r="A714" s="10"/>
      <c r="B714" s="10"/>
      <c r="C714" s="10"/>
      <c r="D714" s="10"/>
      <c r="E714" s="10"/>
      <c r="F714" s="10"/>
      <c r="G714" s="10"/>
      <c r="H714" s="10"/>
      <c r="I714" s="10"/>
      <c r="J714" s="10"/>
      <c r="K714" s="11"/>
      <c r="L714" s="10"/>
      <c r="M714" s="10"/>
      <c r="N714" s="10"/>
      <c r="O714" s="10"/>
      <c r="P714" s="10"/>
      <c r="Q714" s="10"/>
      <c r="R714" s="10"/>
      <c r="S714" s="10"/>
      <c r="T714" s="10"/>
      <c r="U714" s="10"/>
      <c r="V714" s="10"/>
      <c r="W714" s="11"/>
    </row>
    <row r="715" spans="1:27" ht="4" customHeight="1">
      <c r="K715" s="7"/>
      <c r="L715" s="8"/>
    </row>
    <row r="716" spans="1:27" ht="18" customHeight="1">
      <c r="A716" s="218" t="s">
        <v>13</v>
      </c>
      <c r="B716" s="218"/>
      <c r="C716" s="220">
        <f>VLOOKUP(Y716,'個票データ(男子)'!$A:$J,7,0)</f>
        <v>0</v>
      </c>
      <c r="D716" s="220"/>
      <c r="E716" s="220"/>
      <c r="F716" s="218" t="s">
        <v>19</v>
      </c>
      <c r="G716" s="218"/>
      <c r="H716" s="221">
        <f>VLOOKUP(Y716,'個票データ(男子)'!$A:$J,8,0)</f>
        <v>0</v>
      </c>
      <c r="I716" s="221"/>
      <c r="J716" s="221"/>
      <c r="K716" s="7"/>
      <c r="L716" s="8"/>
      <c r="M716" s="219" t="s">
        <v>13</v>
      </c>
      <c r="N716" s="219"/>
      <c r="O716" s="222">
        <f>VLOOKUP(AA716,'個票データ(男子)'!$A:$J,9,0)</f>
        <v>0</v>
      </c>
      <c r="P716" s="222"/>
      <c r="Q716" s="222"/>
      <c r="R716" s="219" t="s">
        <v>19</v>
      </c>
      <c r="S716" s="219"/>
      <c r="T716" s="223">
        <f>VLOOKUP(AA716,'個票データ(男子)'!$A:$J,10,0)</f>
        <v>0</v>
      </c>
      <c r="U716" s="223"/>
      <c r="V716" s="223"/>
      <c r="W716" s="7"/>
      <c r="Y716" s="9">
        <v>96</v>
      </c>
      <c r="AA716" s="9">
        <v>96</v>
      </c>
    </row>
    <row r="717" spans="1:27">
      <c r="A717" s="218" t="s">
        <v>20</v>
      </c>
      <c r="B717" s="218"/>
      <c r="C717" s="218" t="s">
        <v>1</v>
      </c>
      <c r="D717" s="218"/>
      <c r="E717" s="218"/>
      <c r="F717" s="218" t="s">
        <v>22</v>
      </c>
      <c r="G717" s="218"/>
      <c r="H717" s="218" t="s">
        <v>23</v>
      </c>
      <c r="I717" s="218"/>
      <c r="J717" s="218"/>
      <c r="K717" s="7"/>
      <c r="L717" s="8"/>
      <c r="M717" s="219" t="s">
        <v>20</v>
      </c>
      <c r="N717" s="219"/>
      <c r="O717" s="219" t="s">
        <v>1</v>
      </c>
      <c r="P717" s="219"/>
      <c r="Q717" s="219"/>
      <c r="R717" s="219" t="s">
        <v>22</v>
      </c>
      <c r="S717" s="219"/>
      <c r="T717" s="219" t="s">
        <v>23</v>
      </c>
      <c r="U717" s="219"/>
      <c r="V717" s="219"/>
      <c r="W717" s="7"/>
    </row>
    <row r="718" spans="1:27" ht="22" customHeight="1">
      <c r="A718" s="218" t="str">
        <f>VLOOKUP(Y716,'個票データ(男子)'!$A:$J,2,0)</f>
        <v/>
      </c>
      <c r="B718" s="218"/>
      <c r="C718" s="218" t="str">
        <f>VLOOKUP(Y716,'個票データ(男子)'!$A:$J,3,0)</f>
        <v/>
      </c>
      <c r="D718" s="218"/>
      <c r="E718" s="218"/>
      <c r="F718" s="218" t="str">
        <f>VLOOKUP(Y716,'個票データ(男子)'!$A:$J,4,0)</f>
        <v/>
      </c>
      <c r="G718" s="218"/>
      <c r="H718" s="218">
        <f>'一覧表(男子)'!$C$6</f>
        <v>0</v>
      </c>
      <c r="I718" s="218"/>
      <c r="J718" s="218"/>
      <c r="K718" s="7"/>
      <c r="L718" s="8"/>
      <c r="M718" s="219" t="str">
        <f>VLOOKUP(AA716,'個票データ(男子)'!$A:$J,2,0)</f>
        <v/>
      </c>
      <c r="N718" s="219"/>
      <c r="O718" s="219" t="str">
        <f>VLOOKUP(AA716,'個票データ(男子)'!$A:$J,3,0)</f>
        <v/>
      </c>
      <c r="P718" s="219"/>
      <c r="Q718" s="219"/>
      <c r="R718" s="219" t="str">
        <f>VLOOKUP(AA716,'個票データ(男子)'!$A:$J,4,0)</f>
        <v/>
      </c>
      <c r="S718" s="219"/>
      <c r="T718" s="219">
        <f>'一覧表(男子)'!$C$6</f>
        <v>0</v>
      </c>
      <c r="U718" s="219"/>
      <c r="V718" s="219"/>
      <c r="W718" s="7"/>
    </row>
    <row r="719" spans="1:27" ht="4" customHeight="1">
      <c r="A719" s="10"/>
      <c r="B719" s="10"/>
      <c r="C719" s="10"/>
      <c r="D719" s="10"/>
      <c r="E719" s="10"/>
      <c r="F719" s="10"/>
      <c r="G719" s="10"/>
      <c r="H719" s="10"/>
      <c r="I719" s="10"/>
      <c r="J719" s="10"/>
      <c r="K719" s="11"/>
      <c r="L719" s="10"/>
      <c r="M719" s="10"/>
      <c r="N719" s="10"/>
      <c r="O719" s="10"/>
      <c r="P719" s="10"/>
      <c r="Q719" s="10"/>
      <c r="R719" s="10"/>
      <c r="S719" s="10"/>
      <c r="T719" s="10"/>
      <c r="U719" s="10"/>
      <c r="V719" s="10"/>
      <c r="W719" s="11"/>
    </row>
    <row r="720" spans="1:27" ht="4" customHeight="1">
      <c r="K720" s="7"/>
      <c r="L720" s="8"/>
    </row>
    <row r="721" spans="1:27" ht="18" customHeight="1">
      <c r="A721" s="218" t="s">
        <v>13</v>
      </c>
      <c r="B721" s="218"/>
      <c r="C721" s="220">
        <f>VLOOKUP(Y721,'個票データ(男子)'!$A:$J,5,0)</f>
        <v>0</v>
      </c>
      <c r="D721" s="220"/>
      <c r="E721" s="220"/>
      <c r="F721" s="218" t="s">
        <v>19</v>
      </c>
      <c r="G721" s="218"/>
      <c r="H721" s="221">
        <f>VLOOKUP(Y721,'個票データ(男子)'!$A:$J,6,0)</f>
        <v>0</v>
      </c>
      <c r="I721" s="221"/>
      <c r="J721" s="221"/>
      <c r="K721" s="7"/>
      <c r="L721" s="8"/>
      <c r="M721" s="218" t="s">
        <v>13</v>
      </c>
      <c r="N721" s="218"/>
      <c r="O721" s="220">
        <f>VLOOKUP(AA721,'個票データ(男子)'!$A:$J,7,0)</f>
        <v>0</v>
      </c>
      <c r="P721" s="220"/>
      <c r="Q721" s="220"/>
      <c r="R721" s="218" t="s">
        <v>19</v>
      </c>
      <c r="S721" s="218"/>
      <c r="T721" s="221">
        <f>VLOOKUP(AA721,'個票データ(男子)'!$A:$J,8,0)</f>
        <v>0</v>
      </c>
      <c r="U721" s="221"/>
      <c r="V721" s="221"/>
      <c r="W721" s="7"/>
      <c r="Y721" s="9">
        <v>97</v>
      </c>
      <c r="AA721" s="9">
        <v>97</v>
      </c>
    </row>
    <row r="722" spans="1:27">
      <c r="A722" s="218" t="s">
        <v>20</v>
      </c>
      <c r="B722" s="218"/>
      <c r="C722" s="218" t="s">
        <v>1</v>
      </c>
      <c r="D722" s="218"/>
      <c r="E722" s="218"/>
      <c r="F722" s="218" t="s">
        <v>22</v>
      </c>
      <c r="G722" s="218"/>
      <c r="H722" s="218" t="s">
        <v>23</v>
      </c>
      <c r="I722" s="218"/>
      <c r="J722" s="218"/>
      <c r="K722" s="7"/>
      <c r="L722" s="8"/>
      <c r="M722" s="218" t="s">
        <v>20</v>
      </c>
      <c r="N722" s="218"/>
      <c r="O722" s="218" t="s">
        <v>1</v>
      </c>
      <c r="P722" s="218"/>
      <c r="Q722" s="218"/>
      <c r="R722" s="218" t="s">
        <v>22</v>
      </c>
      <c r="S722" s="218"/>
      <c r="T722" s="218" t="s">
        <v>23</v>
      </c>
      <c r="U722" s="218"/>
      <c r="V722" s="218"/>
      <c r="W722" s="7"/>
    </row>
    <row r="723" spans="1:27" ht="22" customHeight="1">
      <c r="A723" s="218" t="str">
        <f>VLOOKUP(Y721,'個票データ(男子)'!$A:$J,2,0)</f>
        <v/>
      </c>
      <c r="B723" s="218"/>
      <c r="C723" s="218" t="str">
        <f>VLOOKUP(Y721,'個票データ(男子)'!$A:$J,3,0)</f>
        <v/>
      </c>
      <c r="D723" s="218"/>
      <c r="E723" s="218"/>
      <c r="F723" s="218" t="str">
        <f>VLOOKUP(Y721,'個票データ(男子)'!$A:$J,4,0)</f>
        <v/>
      </c>
      <c r="G723" s="218"/>
      <c r="H723" s="218">
        <f>'一覧表(男子)'!$C$6</f>
        <v>0</v>
      </c>
      <c r="I723" s="218"/>
      <c r="J723" s="218"/>
      <c r="K723" s="7"/>
      <c r="L723" s="8"/>
      <c r="M723" s="218" t="str">
        <f>VLOOKUP(AA721,'個票データ(男子)'!$A:$J,2,0)</f>
        <v/>
      </c>
      <c r="N723" s="218"/>
      <c r="O723" s="218" t="str">
        <f>VLOOKUP(AA721,'個票データ(男子)'!$A:$J,3,0)</f>
        <v/>
      </c>
      <c r="P723" s="218"/>
      <c r="Q723" s="218"/>
      <c r="R723" s="218" t="str">
        <f>VLOOKUP(AA721,'個票データ(男子)'!$A:$J,4,0)</f>
        <v/>
      </c>
      <c r="S723" s="218"/>
      <c r="T723" s="218">
        <f>'一覧表(男子)'!$C$6</f>
        <v>0</v>
      </c>
      <c r="U723" s="218"/>
      <c r="V723" s="218"/>
      <c r="W723" s="7"/>
    </row>
    <row r="724" spans="1:27" ht="4" customHeight="1">
      <c r="A724" s="10"/>
      <c r="B724" s="10"/>
      <c r="C724" s="10"/>
      <c r="D724" s="10"/>
      <c r="E724" s="10"/>
      <c r="F724" s="10"/>
      <c r="G724" s="10"/>
      <c r="H724" s="10"/>
      <c r="I724" s="10"/>
      <c r="J724" s="10"/>
      <c r="K724" s="11"/>
      <c r="L724" s="10"/>
      <c r="M724" s="10"/>
      <c r="N724" s="10"/>
      <c r="O724" s="10"/>
      <c r="P724" s="10"/>
      <c r="Q724" s="10"/>
      <c r="R724" s="10"/>
      <c r="S724" s="10"/>
      <c r="T724" s="10"/>
      <c r="U724" s="10"/>
      <c r="V724" s="10"/>
      <c r="W724" s="11"/>
    </row>
    <row r="725" spans="1:27" ht="4" customHeight="1">
      <c r="K725" s="7"/>
      <c r="L725" s="8"/>
    </row>
    <row r="726" spans="1:27" ht="18" customHeight="1">
      <c r="A726" s="218" t="s">
        <v>13</v>
      </c>
      <c r="B726" s="218"/>
      <c r="C726" s="220">
        <f>VLOOKUP(Y726,'個票データ(男子)'!$A:$J,9,0)</f>
        <v>0</v>
      </c>
      <c r="D726" s="220"/>
      <c r="E726" s="220"/>
      <c r="F726" s="218" t="s">
        <v>19</v>
      </c>
      <c r="G726" s="218"/>
      <c r="H726" s="221">
        <f>VLOOKUP(Y726,'個票データ(男子)'!$A:$J,10,0)</f>
        <v>0</v>
      </c>
      <c r="I726" s="221"/>
      <c r="J726" s="221"/>
      <c r="K726" s="7"/>
      <c r="L726" s="8"/>
      <c r="M726" s="219" t="s">
        <v>13</v>
      </c>
      <c r="N726" s="219"/>
      <c r="O726" s="222">
        <f>VLOOKUP(AA726,'個票データ(男子)'!$A:$J,5,0)</f>
        <v>0</v>
      </c>
      <c r="P726" s="222"/>
      <c r="Q726" s="222"/>
      <c r="R726" s="219" t="s">
        <v>19</v>
      </c>
      <c r="S726" s="219"/>
      <c r="T726" s="223">
        <f>VLOOKUP(AA726,'個票データ(男子)'!$A:$J,6,0)</f>
        <v>0</v>
      </c>
      <c r="U726" s="223"/>
      <c r="V726" s="223"/>
      <c r="W726" s="7"/>
      <c r="Y726" s="9">
        <v>97</v>
      </c>
      <c r="AA726" s="9">
        <v>98</v>
      </c>
    </row>
    <row r="727" spans="1:27">
      <c r="A727" s="218" t="s">
        <v>20</v>
      </c>
      <c r="B727" s="218"/>
      <c r="C727" s="218" t="s">
        <v>1</v>
      </c>
      <c r="D727" s="218"/>
      <c r="E727" s="218"/>
      <c r="F727" s="218" t="s">
        <v>22</v>
      </c>
      <c r="G727" s="218"/>
      <c r="H727" s="218" t="s">
        <v>23</v>
      </c>
      <c r="I727" s="218"/>
      <c r="J727" s="218"/>
      <c r="K727" s="7"/>
      <c r="L727" s="8"/>
      <c r="M727" s="219" t="s">
        <v>20</v>
      </c>
      <c r="N727" s="219"/>
      <c r="O727" s="219" t="s">
        <v>1</v>
      </c>
      <c r="P727" s="219"/>
      <c r="Q727" s="219"/>
      <c r="R727" s="219" t="s">
        <v>22</v>
      </c>
      <c r="S727" s="219"/>
      <c r="T727" s="219" t="s">
        <v>23</v>
      </c>
      <c r="U727" s="219"/>
      <c r="V727" s="219"/>
      <c r="W727" s="7"/>
    </row>
    <row r="728" spans="1:27" ht="22" customHeight="1">
      <c r="A728" s="218" t="str">
        <f>VLOOKUP(Y726,'個票データ(男子)'!$A:$J,2,0)</f>
        <v/>
      </c>
      <c r="B728" s="218"/>
      <c r="C728" s="218" t="str">
        <f>VLOOKUP(Y726,'個票データ(男子)'!$A:$J,3,0)</f>
        <v/>
      </c>
      <c r="D728" s="218"/>
      <c r="E728" s="218"/>
      <c r="F728" s="218" t="str">
        <f>VLOOKUP(Y726,'個票データ(男子)'!$A:$J,4,0)</f>
        <v/>
      </c>
      <c r="G728" s="218"/>
      <c r="H728" s="218">
        <f>'一覧表(男子)'!$C$6</f>
        <v>0</v>
      </c>
      <c r="I728" s="218"/>
      <c r="J728" s="218"/>
      <c r="K728" s="7"/>
      <c r="L728" s="8"/>
      <c r="M728" s="219" t="str">
        <f>VLOOKUP(AA726,'個票データ(男子)'!$A:$J,2,0)</f>
        <v/>
      </c>
      <c r="N728" s="219"/>
      <c r="O728" s="219" t="str">
        <f>VLOOKUP(AA726,'個票データ(男子)'!$A:$J,3,0)</f>
        <v/>
      </c>
      <c r="P728" s="219"/>
      <c r="Q728" s="219"/>
      <c r="R728" s="219" t="str">
        <f>VLOOKUP(AA726,'個票データ(男子)'!$A:$J,4,0)</f>
        <v/>
      </c>
      <c r="S728" s="219"/>
      <c r="T728" s="219">
        <f>'一覧表(男子)'!$C$6</f>
        <v>0</v>
      </c>
      <c r="U728" s="219"/>
      <c r="V728" s="219"/>
      <c r="W728" s="7"/>
    </row>
    <row r="729" spans="1:27" ht="4" customHeight="1">
      <c r="A729" s="10"/>
      <c r="B729" s="10"/>
      <c r="C729" s="10"/>
      <c r="D729" s="10"/>
      <c r="E729" s="10"/>
      <c r="F729" s="10"/>
      <c r="G729" s="10"/>
      <c r="H729" s="10"/>
      <c r="I729" s="10"/>
      <c r="J729" s="10"/>
      <c r="K729" s="11"/>
      <c r="L729" s="10"/>
      <c r="M729" s="10"/>
      <c r="N729" s="10"/>
      <c r="O729" s="10"/>
      <c r="P729" s="10"/>
      <c r="Q729" s="10"/>
      <c r="R729" s="10"/>
      <c r="S729" s="10"/>
      <c r="T729" s="10"/>
      <c r="U729" s="10"/>
      <c r="V729" s="10"/>
      <c r="W729" s="11"/>
    </row>
    <row r="730" spans="1:27" ht="4" customHeight="1">
      <c r="K730" s="7"/>
      <c r="L730" s="8"/>
    </row>
    <row r="731" spans="1:27" ht="18" customHeight="1">
      <c r="A731" s="218" t="s">
        <v>13</v>
      </c>
      <c r="B731" s="218"/>
      <c r="C731" s="220">
        <f>VLOOKUP(Y731,'個票データ(男子)'!$A:$J,7,0)</f>
        <v>0</v>
      </c>
      <c r="D731" s="220"/>
      <c r="E731" s="220"/>
      <c r="F731" s="218" t="s">
        <v>19</v>
      </c>
      <c r="G731" s="218"/>
      <c r="H731" s="221">
        <f>VLOOKUP(Y731,'個票データ(男子)'!$A:$J,8,0)</f>
        <v>0</v>
      </c>
      <c r="I731" s="221"/>
      <c r="J731" s="221"/>
      <c r="K731" s="7"/>
      <c r="L731" s="8"/>
      <c r="M731" s="219" t="s">
        <v>13</v>
      </c>
      <c r="N731" s="219"/>
      <c r="O731" s="222">
        <f>VLOOKUP(AA731,'個票データ(男子)'!$A:$J,9,0)</f>
        <v>0</v>
      </c>
      <c r="P731" s="222"/>
      <c r="Q731" s="222"/>
      <c r="R731" s="219" t="s">
        <v>19</v>
      </c>
      <c r="S731" s="219"/>
      <c r="T731" s="223">
        <f>VLOOKUP(AA731,'個票データ(男子)'!$A:$J,10,0)</f>
        <v>0</v>
      </c>
      <c r="U731" s="223"/>
      <c r="V731" s="223"/>
      <c r="W731" s="7"/>
      <c r="Y731" s="9">
        <v>98</v>
      </c>
      <c r="AA731" s="9">
        <v>98</v>
      </c>
    </row>
    <row r="732" spans="1:27">
      <c r="A732" s="218" t="s">
        <v>20</v>
      </c>
      <c r="B732" s="218"/>
      <c r="C732" s="218" t="s">
        <v>1</v>
      </c>
      <c r="D732" s="218"/>
      <c r="E732" s="218"/>
      <c r="F732" s="218" t="s">
        <v>22</v>
      </c>
      <c r="G732" s="218"/>
      <c r="H732" s="218" t="s">
        <v>23</v>
      </c>
      <c r="I732" s="218"/>
      <c r="J732" s="218"/>
      <c r="K732" s="7"/>
      <c r="L732" s="8"/>
      <c r="M732" s="219" t="s">
        <v>20</v>
      </c>
      <c r="N732" s="219"/>
      <c r="O732" s="219" t="s">
        <v>1</v>
      </c>
      <c r="P732" s="219"/>
      <c r="Q732" s="219"/>
      <c r="R732" s="219" t="s">
        <v>22</v>
      </c>
      <c r="S732" s="219"/>
      <c r="T732" s="219" t="s">
        <v>23</v>
      </c>
      <c r="U732" s="219"/>
      <c r="V732" s="219"/>
      <c r="W732" s="7"/>
    </row>
    <row r="733" spans="1:27" ht="22" customHeight="1">
      <c r="A733" s="218" t="str">
        <f>VLOOKUP(Y731,'個票データ(男子)'!$A:$J,2,0)</f>
        <v/>
      </c>
      <c r="B733" s="218"/>
      <c r="C733" s="218" t="str">
        <f>VLOOKUP(Y731,'個票データ(男子)'!$A:$J,3,0)</f>
        <v/>
      </c>
      <c r="D733" s="218"/>
      <c r="E733" s="218"/>
      <c r="F733" s="218" t="str">
        <f>VLOOKUP(Y731,'個票データ(男子)'!$A:$J,4,0)</f>
        <v/>
      </c>
      <c r="G733" s="218"/>
      <c r="H733" s="218">
        <f>'一覧表(男子)'!$C$6</f>
        <v>0</v>
      </c>
      <c r="I733" s="218"/>
      <c r="J733" s="218"/>
      <c r="K733" s="7"/>
      <c r="L733" s="8"/>
      <c r="M733" s="219" t="str">
        <f>VLOOKUP(AA731,'個票データ(男子)'!$A:$J,2,0)</f>
        <v/>
      </c>
      <c r="N733" s="219"/>
      <c r="O733" s="219" t="str">
        <f>VLOOKUP(AA731,'個票データ(男子)'!$A:$J,3,0)</f>
        <v/>
      </c>
      <c r="P733" s="219"/>
      <c r="Q733" s="219"/>
      <c r="R733" s="219" t="str">
        <f>VLOOKUP(AA731,'個票データ(男子)'!$A:$J,4,0)</f>
        <v/>
      </c>
      <c r="S733" s="219"/>
      <c r="T733" s="219">
        <f>'一覧表(男子)'!$C$6</f>
        <v>0</v>
      </c>
      <c r="U733" s="219"/>
      <c r="V733" s="219"/>
      <c r="W733" s="7"/>
    </row>
    <row r="734" spans="1:27" ht="4" customHeight="1">
      <c r="A734" s="10"/>
      <c r="B734" s="10"/>
      <c r="C734" s="10"/>
      <c r="D734" s="10"/>
      <c r="E734" s="10"/>
      <c r="F734" s="10"/>
      <c r="G734" s="10"/>
      <c r="H734" s="10"/>
      <c r="I734" s="10"/>
      <c r="J734" s="10"/>
      <c r="K734" s="11"/>
      <c r="L734" s="10"/>
      <c r="M734" s="10"/>
      <c r="N734" s="10"/>
      <c r="O734" s="10"/>
      <c r="P734" s="10"/>
      <c r="Q734" s="10"/>
      <c r="R734" s="10"/>
      <c r="S734" s="10"/>
      <c r="T734" s="10"/>
      <c r="U734" s="10"/>
      <c r="V734" s="10"/>
      <c r="W734" s="11"/>
    </row>
    <row r="735" spans="1:27" ht="4" customHeight="1">
      <c r="K735" s="7"/>
      <c r="L735" s="8"/>
    </row>
    <row r="736" spans="1:27" ht="18" customHeight="1">
      <c r="A736" s="218" t="s">
        <v>13</v>
      </c>
      <c r="B736" s="218"/>
      <c r="C736" s="220">
        <f>VLOOKUP(Y736,'個票データ(男子)'!$A:$J,5,0)</f>
        <v>0</v>
      </c>
      <c r="D736" s="220"/>
      <c r="E736" s="220"/>
      <c r="F736" s="218" t="s">
        <v>19</v>
      </c>
      <c r="G736" s="218"/>
      <c r="H736" s="221">
        <f>VLOOKUP(Y736,'個票データ(男子)'!$A:$J,6,0)</f>
        <v>0</v>
      </c>
      <c r="I736" s="221"/>
      <c r="J736" s="221"/>
      <c r="K736" s="7"/>
      <c r="L736" s="8"/>
      <c r="M736" s="218" t="s">
        <v>13</v>
      </c>
      <c r="N736" s="218"/>
      <c r="O736" s="220">
        <f>VLOOKUP(AA736,'個票データ(男子)'!$A:$J,7,0)</f>
        <v>0</v>
      </c>
      <c r="P736" s="220"/>
      <c r="Q736" s="220"/>
      <c r="R736" s="218" t="s">
        <v>19</v>
      </c>
      <c r="S736" s="218"/>
      <c r="T736" s="221">
        <f>VLOOKUP(AA736,'個票データ(男子)'!$A:$J,8,0)</f>
        <v>0</v>
      </c>
      <c r="U736" s="221"/>
      <c r="V736" s="221"/>
      <c r="W736" s="7"/>
      <c r="Y736" s="9">
        <v>99</v>
      </c>
      <c r="AA736" s="9">
        <v>99</v>
      </c>
    </row>
    <row r="737" spans="1:27">
      <c r="A737" s="218" t="s">
        <v>20</v>
      </c>
      <c r="B737" s="218"/>
      <c r="C737" s="218" t="s">
        <v>1</v>
      </c>
      <c r="D737" s="218"/>
      <c r="E737" s="218"/>
      <c r="F737" s="218" t="s">
        <v>22</v>
      </c>
      <c r="G737" s="218"/>
      <c r="H737" s="218" t="s">
        <v>23</v>
      </c>
      <c r="I737" s="218"/>
      <c r="J737" s="218"/>
      <c r="K737" s="7"/>
      <c r="L737" s="8"/>
      <c r="M737" s="218" t="s">
        <v>20</v>
      </c>
      <c r="N737" s="218"/>
      <c r="O737" s="218" t="s">
        <v>1</v>
      </c>
      <c r="P737" s="218"/>
      <c r="Q737" s="218"/>
      <c r="R737" s="218" t="s">
        <v>22</v>
      </c>
      <c r="S737" s="218"/>
      <c r="T737" s="218" t="s">
        <v>23</v>
      </c>
      <c r="U737" s="218"/>
      <c r="V737" s="218"/>
      <c r="W737" s="7"/>
    </row>
    <row r="738" spans="1:27" ht="22" customHeight="1">
      <c r="A738" s="218" t="str">
        <f>VLOOKUP(Y736,'個票データ(男子)'!$A:$J,2,0)</f>
        <v/>
      </c>
      <c r="B738" s="218"/>
      <c r="C738" s="218" t="str">
        <f>VLOOKUP(Y736,'個票データ(男子)'!$A:$J,3,0)</f>
        <v/>
      </c>
      <c r="D738" s="218"/>
      <c r="E738" s="218"/>
      <c r="F738" s="218" t="str">
        <f>VLOOKUP(Y736,'個票データ(男子)'!$A:$J,4,0)</f>
        <v/>
      </c>
      <c r="G738" s="218"/>
      <c r="H738" s="218">
        <f>'一覧表(男子)'!$C$6</f>
        <v>0</v>
      </c>
      <c r="I738" s="218"/>
      <c r="J738" s="218"/>
      <c r="K738" s="7"/>
      <c r="L738" s="8"/>
      <c r="M738" s="218" t="str">
        <f>VLOOKUP(AA736,'個票データ(男子)'!$A:$J,2,0)</f>
        <v/>
      </c>
      <c r="N738" s="218"/>
      <c r="O738" s="218" t="str">
        <f>VLOOKUP(AA736,'個票データ(男子)'!$A:$J,3,0)</f>
        <v/>
      </c>
      <c r="P738" s="218"/>
      <c r="Q738" s="218"/>
      <c r="R738" s="218" t="str">
        <f>VLOOKUP(AA736,'個票データ(男子)'!$A:$J,4,0)</f>
        <v/>
      </c>
      <c r="S738" s="218"/>
      <c r="T738" s="218">
        <f>'一覧表(男子)'!$C$6</f>
        <v>0</v>
      </c>
      <c r="U738" s="218"/>
      <c r="V738" s="218"/>
      <c r="W738" s="7"/>
    </row>
    <row r="739" spans="1:27" ht="4" customHeight="1">
      <c r="A739" s="10"/>
      <c r="B739" s="10"/>
      <c r="C739" s="10"/>
      <c r="D739" s="10"/>
      <c r="E739" s="10"/>
      <c r="F739" s="10"/>
      <c r="G739" s="10"/>
      <c r="H739" s="10"/>
      <c r="I739" s="10"/>
      <c r="J739" s="10"/>
      <c r="K739" s="11"/>
      <c r="L739" s="10"/>
      <c r="M739" s="10"/>
      <c r="N739" s="10"/>
      <c r="O739" s="10"/>
      <c r="P739" s="10"/>
      <c r="Q739" s="10"/>
      <c r="R739" s="10"/>
      <c r="S739" s="10"/>
      <c r="T739" s="10"/>
      <c r="U739" s="10"/>
      <c r="V739" s="10"/>
      <c r="W739" s="11"/>
    </row>
    <row r="740" spans="1:27" ht="4" customHeight="1">
      <c r="K740" s="7"/>
      <c r="L740" s="8"/>
    </row>
    <row r="741" spans="1:27" ht="18" customHeight="1">
      <c r="A741" s="218" t="s">
        <v>13</v>
      </c>
      <c r="B741" s="218"/>
      <c r="C741" s="220">
        <f>VLOOKUP(Y741,'個票データ(男子)'!$A:$J,9,0)</f>
        <v>0</v>
      </c>
      <c r="D741" s="220"/>
      <c r="E741" s="220"/>
      <c r="F741" s="218" t="s">
        <v>19</v>
      </c>
      <c r="G741" s="218"/>
      <c r="H741" s="221">
        <f>VLOOKUP(Y741,'個票データ(男子)'!$A:$J,10,0)</f>
        <v>0</v>
      </c>
      <c r="I741" s="221"/>
      <c r="J741" s="221"/>
      <c r="K741" s="7"/>
      <c r="L741" s="8"/>
      <c r="M741" s="219" t="s">
        <v>13</v>
      </c>
      <c r="N741" s="219"/>
      <c r="O741" s="222">
        <f>VLOOKUP(AA741,'個票データ(男子)'!$A:$J,5,0)</f>
        <v>0</v>
      </c>
      <c r="P741" s="222"/>
      <c r="Q741" s="222"/>
      <c r="R741" s="219" t="s">
        <v>19</v>
      </c>
      <c r="S741" s="219"/>
      <c r="T741" s="223">
        <f>VLOOKUP(AA741,'個票データ(男子)'!$A:$J,6,0)</f>
        <v>0</v>
      </c>
      <c r="U741" s="223"/>
      <c r="V741" s="223"/>
      <c r="W741" s="7"/>
      <c r="Y741" s="9">
        <v>99</v>
      </c>
      <c r="AA741" s="9">
        <v>100</v>
      </c>
    </row>
    <row r="742" spans="1:27">
      <c r="A742" s="218" t="s">
        <v>20</v>
      </c>
      <c r="B742" s="218"/>
      <c r="C742" s="218" t="s">
        <v>1</v>
      </c>
      <c r="D742" s="218"/>
      <c r="E742" s="218"/>
      <c r="F742" s="218" t="s">
        <v>22</v>
      </c>
      <c r="G742" s="218"/>
      <c r="H742" s="218" t="s">
        <v>23</v>
      </c>
      <c r="I742" s="218"/>
      <c r="J742" s="218"/>
      <c r="K742" s="7"/>
      <c r="L742" s="8"/>
      <c r="M742" s="219" t="s">
        <v>20</v>
      </c>
      <c r="N742" s="219"/>
      <c r="O742" s="219" t="s">
        <v>1</v>
      </c>
      <c r="P742" s="219"/>
      <c r="Q742" s="219"/>
      <c r="R742" s="219" t="s">
        <v>22</v>
      </c>
      <c r="S742" s="219"/>
      <c r="T742" s="219" t="s">
        <v>23</v>
      </c>
      <c r="U742" s="219"/>
      <c r="V742" s="219"/>
      <c r="W742" s="7"/>
    </row>
    <row r="743" spans="1:27" ht="22" customHeight="1">
      <c r="A743" s="218" t="str">
        <f>VLOOKUP(Y741,'個票データ(男子)'!$A:$J,2,0)</f>
        <v/>
      </c>
      <c r="B743" s="218"/>
      <c r="C743" s="218" t="str">
        <f>VLOOKUP(Y741,'個票データ(男子)'!$A:$J,3,0)</f>
        <v/>
      </c>
      <c r="D743" s="218"/>
      <c r="E743" s="218"/>
      <c r="F743" s="218" t="str">
        <f>VLOOKUP(Y741,'個票データ(男子)'!$A:$J,4,0)</f>
        <v/>
      </c>
      <c r="G743" s="218"/>
      <c r="H743" s="218">
        <f>'一覧表(男子)'!$C$6</f>
        <v>0</v>
      </c>
      <c r="I743" s="218"/>
      <c r="J743" s="218"/>
      <c r="K743" s="7"/>
      <c r="L743" s="8"/>
      <c r="M743" s="219" t="str">
        <f>VLOOKUP(AA741,'個票データ(男子)'!$A:$J,2,0)</f>
        <v/>
      </c>
      <c r="N743" s="219"/>
      <c r="O743" s="219" t="str">
        <f>VLOOKUP(AA741,'個票データ(男子)'!$A:$J,3,0)</f>
        <v/>
      </c>
      <c r="P743" s="219"/>
      <c r="Q743" s="219"/>
      <c r="R743" s="219" t="str">
        <f>VLOOKUP(AA741,'個票データ(男子)'!$A:$J,4,0)</f>
        <v/>
      </c>
      <c r="S743" s="219"/>
      <c r="T743" s="219">
        <f>'一覧表(男子)'!$C$6</f>
        <v>0</v>
      </c>
      <c r="U743" s="219"/>
      <c r="V743" s="219"/>
      <c r="W743" s="7"/>
    </row>
    <row r="744" spans="1:27" ht="4" customHeight="1">
      <c r="A744" s="10"/>
      <c r="B744" s="10"/>
      <c r="C744" s="10"/>
      <c r="D744" s="10"/>
      <c r="E744" s="10"/>
      <c r="F744" s="10"/>
      <c r="G744" s="10"/>
      <c r="H744" s="10"/>
      <c r="I744" s="10"/>
      <c r="J744" s="10"/>
      <c r="K744" s="11"/>
      <c r="L744" s="10"/>
      <c r="M744" s="10"/>
      <c r="N744" s="10"/>
      <c r="O744" s="10"/>
      <c r="P744" s="10"/>
      <c r="Q744" s="10"/>
      <c r="R744" s="10"/>
      <c r="S744" s="10"/>
      <c r="T744" s="10"/>
      <c r="U744" s="10"/>
      <c r="V744" s="10"/>
      <c r="W744" s="11"/>
    </row>
    <row r="745" spans="1:27" ht="4" customHeight="1">
      <c r="K745" s="7"/>
      <c r="L745" s="8"/>
    </row>
    <row r="746" spans="1:27" ht="18" customHeight="1">
      <c r="A746" s="218" t="s">
        <v>13</v>
      </c>
      <c r="B746" s="218"/>
      <c r="C746" s="220">
        <f>VLOOKUP(Y746,'個票データ(男子)'!$A:$J,7,0)</f>
        <v>0</v>
      </c>
      <c r="D746" s="220"/>
      <c r="E746" s="220"/>
      <c r="F746" s="218" t="s">
        <v>19</v>
      </c>
      <c r="G746" s="218"/>
      <c r="H746" s="221">
        <f>VLOOKUP(Y746,'個票データ(男子)'!$A:$J,8,0)</f>
        <v>0</v>
      </c>
      <c r="I746" s="221"/>
      <c r="J746" s="221"/>
      <c r="K746" s="7"/>
      <c r="L746" s="8"/>
      <c r="M746" s="219" t="s">
        <v>13</v>
      </c>
      <c r="N746" s="219"/>
      <c r="O746" s="222">
        <f>VLOOKUP(AA746,'個票データ(男子)'!$A:$J,9,0)</f>
        <v>0</v>
      </c>
      <c r="P746" s="222"/>
      <c r="Q746" s="222"/>
      <c r="R746" s="219" t="s">
        <v>19</v>
      </c>
      <c r="S746" s="219"/>
      <c r="T746" s="223">
        <f>VLOOKUP(AA746,'個票データ(男子)'!$A:$J,10,0)</f>
        <v>0</v>
      </c>
      <c r="U746" s="223"/>
      <c r="V746" s="223"/>
      <c r="W746" s="7"/>
      <c r="Y746" s="9">
        <v>100</v>
      </c>
      <c r="AA746" s="9">
        <v>100</v>
      </c>
    </row>
    <row r="747" spans="1:27">
      <c r="A747" s="218" t="s">
        <v>20</v>
      </c>
      <c r="B747" s="218"/>
      <c r="C747" s="218" t="s">
        <v>1</v>
      </c>
      <c r="D747" s="218"/>
      <c r="E747" s="218"/>
      <c r="F747" s="218" t="s">
        <v>22</v>
      </c>
      <c r="G747" s="218"/>
      <c r="H747" s="218" t="s">
        <v>23</v>
      </c>
      <c r="I747" s="218"/>
      <c r="J747" s="218"/>
      <c r="K747" s="7"/>
      <c r="L747" s="8"/>
      <c r="M747" s="219" t="s">
        <v>20</v>
      </c>
      <c r="N747" s="219"/>
      <c r="O747" s="219" t="s">
        <v>1</v>
      </c>
      <c r="P747" s="219"/>
      <c r="Q747" s="219"/>
      <c r="R747" s="219" t="s">
        <v>22</v>
      </c>
      <c r="S747" s="219"/>
      <c r="T747" s="219" t="s">
        <v>23</v>
      </c>
      <c r="U747" s="219"/>
      <c r="V747" s="219"/>
      <c r="W747" s="7"/>
    </row>
    <row r="748" spans="1:27" ht="22" customHeight="1">
      <c r="A748" s="218" t="str">
        <f>VLOOKUP(Y746,'個票データ(男子)'!$A:$J,2,0)</f>
        <v/>
      </c>
      <c r="B748" s="218"/>
      <c r="C748" s="218" t="str">
        <f>VLOOKUP(Y746,'個票データ(男子)'!$A:$J,3,0)</f>
        <v/>
      </c>
      <c r="D748" s="218"/>
      <c r="E748" s="218"/>
      <c r="F748" s="218" t="str">
        <f>VLOOKUP(Y746,'個票データ(男子)'!$A:$J,4,0)</f>
        <v/>
      </c>
      <c r="G748" s="218"/>
      <c r="H748" s="218">
        <f>'一覧表(男子)'!$C$6</f>
        <v>0</v>
      </c>
      <c r="I748" s="218"/>
      <c r="J748" s="218"/>
      <c r="K748" s="7"/>
      <c r="L748" s="8"/>
      <c r="M748" s="219" t="str">
        <f>VLOOKUP(AA746,'個票データ(男子)'!$A:$J,2,0)</f>
        <v/>
      </c>
      <c r="N748" s="219"/>
      <c r="O748" s="219" t="str">
        <f>VLOOKUP(AA746,'個票データ(男子)'!$A:$J,3,0)</f>
        <v/>
      </c>
      <c r="P748" s="219"/>
      <c r="Q748" s="219"/>
      <c r="R748" s="219" t="str">
        <f>VLOOKUP(AA746,'個票データ(男子)'!$A:$J,4,0)</f>
        <v/>
      </c>
      <c r="S748" s="219"/>
      <c r="T748" s="219">
        <f>'一覧表(男子)'!$C$6</f>
        <v>0</v>
      </c>
      <c r="U748" s="219"/>
      <c r="V748" s="219"/>
      <c r="W748" s="7"/>
    </row>
    <row r="749" spans="1:27" ht="4" customHeight="1">
      <c r="A749" s="10"/>
      <c r="B749" s="10"/>
      <c r="C749" s="10"/>
      <c r="D749" s="10"/>
      <c r="E749" s="10"/>
      <c r="F749" s="10"/>
      <c r="G749" s="10"/>
      <c r="H749" s="10"/>
      <c r="I749" s="10"/>
      <c r="J749" s="10"/>
      <c r="K749" s="11"/>
      <c r="L749" s="10"/>
      <c r="M749" s="10"/>
      <c r="N749" s="10"/>
      <c r="O749" s="10"/>
      <c r="P749" s="10"/>
      <c r="Q749" s="10"/>
      <c r="R749" s="10"/>
      <c r="S749" s="10"/>
      <c r="T749" s="10"/>
      <c r="U749" s="10"/>
      <c r="V749" s="10"/>
      <c r="W749" s="11"/>
    </row>
    <row r="750" spans="1:27" ht="4" customHeight="1">
      <c r="K750" s="7"/>
      <c r="L750" s="8"/>
    </row>
  </sheetData>
  <sheetProtection password="C644" sheet="1" objects="1" scenarios="1"/>
  <mergeCells count="3600">
    <mergeCell ref="A138:B138"/>
    <mergeCell ref="C138:E138"/>
    <mergeCell ref="F138:G138"/>
    <mergeCell ref="H138:J138"/>
    <mergeCell ref="M138:N138"/>
    <mergeCell ref="O138:Q138"/>
    <mergeCell ref="R138:S138"/>
    <mergeCell ref="T138:V138"/>
    <mergeCell ref="A137:B137"/>
    <mergeCell ref="C137:E137"/>
    <mergeCell ref="F137:G137"/>
    <mergeCell ref="H137:J137"/>
    <mergeCell ref="M137:N137"/>
    <mergeCell ref="O133:Q133"/>
    <mergeCell ref="R133:S133"/>
    <mergeCell ref="T133:V133"/>
    <mergeCell ref="A136:B136"/>
    <mergeCell ref="C136:E136"/>
    <mergeCell ref="F136:G136"/>
    <mergeCell ref="H136:J136"/>
    <mergeCell ref="M136:N136"/>
    <mergeCell ref="O136:Q136"/>
    <mergeCell ref="R136:S136"/>
    <mergeCell ref="T136:V136"/>
    <mergeCell ref="A133:B133"/>
    <mergeCell ref="C133:E133"/>
    <mergeCell ref="F133:G133"/>
    <mergeCell ref="H133:J133"/>
    <mergeCell ref="M133:N133"/>
    <mergeCell ref="O137:Q137"/>
    <mergeCell ref="R137:S137"/>
    <mergeCell ref="T137:V137"/>
    <mergeCell ref="A128:B128"/>
    <mergeCell ref="C128:E128"/>
    <mergeCell ref="F128:G128"/>
    <mergeCell ref="H128:J128"/>
    <mergeCell ref="M128:N128"/>
    <mergeCell ref="O128:Q128"/>
    <mergeCell ref="R128:S128"/>
    <mergeCell ref="T128:V128"/>
    <mergeCell ref="A127:B127"/>
    <mergeCell ref="C127:E127"/>
    <mergeCell ref="F127:G127"/>
    <mergeCell ref="H127:J127"/>
    <mergeCell ref="M127:N127"/>
    <mergeCell ref="O131:Q131"/>
    <mergeCell ref="R131:S131"/>
    <mergeCell ref="T131:V131"/>
    <mergeCell ref="A132:B132"/>
    <mergeCell ref="C132:E132"/>
    <mergeCell ref="F132:G132"/>
    <mergeCell ref="H132:J132"/>
    <mergeCell ref="M132:N132"/>
    <mergeCell ref="O132:Q132"/>
    <mergeCell ref="R132:S132"/>
    <mergeCell ref="T132:V132"/>
    <mergeCell ref="A131:B131"/>
    <mergeCell ref="C131:E131"/>
    <mergeCell ref="F131:G131"/>
    <mergeCell ref="H131:J131"/>
    <mergeCell ref="M131:N131"/>
    <mergeCell ref="O123:Q123"/>
    <mergeCell ref="R123:S123"/>
    <mergeCell ref="T123:V123"/>
    <mergeCell ref="A126:B126"/>
    <mergeCell ref="C126:E126"/>
    <mergeCell ref="F126:G126"/>
    <mergeCell ref="H126:J126"/>
    <mergeCell ref="M126:N126"/>
    <mergeCell ref="O126:Q126"/>
    <mergeCell ref="R126:S126"/>
    <mergeCell ref="T126:V126"/>
    <mergeCell ref="A123:B123"/>
    <mergeCell ref="C123:E123"/>
    <mergeCell ref="F123:G123"/>
    <mergeCell ref="H123:J123"/>
    <mergeCell ref="M123:N123"/>
    <mergeCell ref="O127:Q127"/>
    <mergeCell ref="R127:S127"/>
    <mergeCell ref="T127:V127"/>
    <mergeCell ref="A118:B118"/>
    <mergeCell ref="C118:E118"/>
    <mergeCell ref="F118:G118"/>
    <mergeCell ref="H118:J118"/>
    <mergeCell ref="M118:N118"/>
    <mergeCell ref="O118:Q118"/>
    <mergeCell ref="R118:S118"/>
    <mergeCell ref="T118:V118"/>
    <mergeCell ref="A117:B117"/>
    <mergeCell ref="C117:E117"/>
    <mergeCell ref="F117:G117"/>
    <mergeCell ref="H117:J117"/>
    <mergeCell ref="M117:N117"/>
    <mergeCell ref="O121:Q121"/>
    <mergeCell ref="R121:S121"/>
    <mergeCell ref="T121:V121"/>
    <mergeCell ref="A122:B122"/>
    <mergeCell ref="C122:E122"/>
    <mergeCell ref="F122:G122"/>
    <mergeCell ref="H122:J122"/>
    <mergeCell ref="M122:N122"/>
    <mergeCell ref="O122:Q122"/>
    <mergeCell ref="R122:S122"/>
    <mergeCell ref="T122:V122"/>
    <mergeCell ref="A121:B121"/>
    <mergeCell ref="C121:E121"/>
    <mergeCell ref="F121:G121"/>
    <mergeCell ref="H121:J121"/>
    <mergeCell ref="M121:N121"/>
    <mergeCell ref="O113:Q113"/>
    <mergeCell ref="R113:S113"/>
    <mergeCell ref="T113:V113"/>
    <mergeCell ref="A116:B116"/>
    <mergeCell ref="C116:E116"/>
    <mergeCell ref="F116:G116"/>
    <mergeCell ref="H116:J116"/>
    <mergeCell ref="M116:N116"/>
    <mergeCell ref="O116:Q116"/>
    <mergeCell ref="R116:S116"/>
    <mergeCell ref="T116:V116"/>
    <mergeCell ref="A113:B113"/>
    <mergeCell ref="C113:E113"/>
    <mergeCell ref="F113:G113"/>
    <mergeCell ref="H113:J113"/>
    <mergeCell ref="M113:N113"/>
    <mergeCell ref="O117:Q117"/>
    <mergeCell ref="R117:S117"/>
    <mergeCell ref="T117:V117"/>
    <mergeCell ref="A108:B108"/>
    <mergeCell ref="C108:E108"/>
    <mergeCell ref="F108:G108"/>
    <mergeCell ref="H108:J108"/>
    <mergeCell ref="M108:N108"/>
    <mergeCell ref="O108:Q108"/>
    <mergeCell ref="R108:S108"/>
    <mergeCell ref="T108:V108"/>
    <mergeCell ref="A107:B107"/>
    <mergeCell ref="C107:E107"/>
    <mergeCell ref="F107:G107"/>
    <mergeCell ref="H107:J107"/>
    <mergeCell ref="M107:N107"/>
    <mergeCell ref="O111:Q111"/>
    <mergeCell ref="R111:S111"/>
    <mergeCell ref="T111:V111"/>
    <mergeCell ref="A112:B112"/>
    <mergeCell ref="C112:E112"/>
    <mergeCell ref="F112:G112"/>
    <mergeCell ref="H112:J112"/>
    <mergeCell ref="M112:N112"/>
    <mergeCell ref="O112:Q112"/>
    <mergeCell ref="R112:S112"/>
    <mergeCell ref="T112:V112"/>
    <mergeCell ref="A111:B111"/>
    <mergeCell ref="C111:E111"/>
    <mergeCell ref="F111:G111"/>
    <mergeCell ref="H111:J111"/>
    <mergeCell ref="M111:N111"/>
    <mergeCell ref="O103:Q103"/>
    <mergeCell ref="R103:S103"/>
    <mergeCell ref="T103:V103"/>
    <mergeCell ref="A106:B106"/>
    <mergeCell ref="C106:E106"/>
    <mergeCell ref="F106:G106"/>
    <mergeCell ref="H106:J106"/>
    <mergeCell ref="M106:N106"/>
    <mergeCell ref="O106:Q106"/>
    <mergeCell ref="R106:S106"/>
    <mergeCell ref="T106:V106"/>
    <mergeCell ref="A103:B103"/>
    <mergeCell ref="C103:E103"/>
    <mergeCell ref="F103:G103"/>
    <mergeCell ref="H103:J103"/>
    <mergeCell ref="M103:N103"/>
    <mergeCell ref="O107:Q107"/>
    <mergeCell ref="R107:S107"/>
    <mergeCell ref="T107:V107"/>
    <mergeCell ref="A98:B98"/>
    <mergeCell ref="C98:E98"/>
    <mergeCell ref="F98:G98"/>
    <mergeCell ref="H98:J98"/>
    <mergeCell ref="M98:N98"/>
    <mergeCell ref="O98:Q98"/>
    <mergeCell ref="R98:S98"/>
    <mergeCell ref="T98:V98"/>
    <mergeCell ref="A97:B97"/>
    <mergeCell ref="C97:E97"/>
    <mergeCell ref="F97:G97"/>
    <mergeCell ref="H97:J97"/>
    <mergeCell ref="M97:N97"/>
    <mergeCell ref="O101:Q101"/>
    <mergeCell ref="R101:S101"/>
    <mergeCell ref="T101:V101"/>
    <mergeCell ref="A102:B102"/>
    <mergeCell ref="C102:E102"/>
    <mergeCell ref="F102:G102"/>
    <mergeCell ref="H102:J102"/>
    <mergeCell ref="M102:N102"/>
    <mergeCell ref="O102:Q102"/>
    <mergeCell ref="R102:S102"/>
    <mergeCell ref="T102:V102"/>
    <mergeCell ref="A101:B101"/>
    <mergeCell ref="C101:E101"/>
    <mergeCell ref="F101:G101"/>
    <mergeCell ref="H101:J101"/>
    <mergeCell ref="M101:N101"/>
    <mergeCell ref="O93:Q93"/>
    <mergeCell ref="R93:S93"/>
    <mergeCell ref="T93:V93"/>
    <mergeCell ref="A96:B96"/>
    <mergeCell ref="C96:E96"/>
    <mergeCell ref="F96:G96"/>
    <mergeCell ref="H96:J96"/>
    <mergeCell ref="M96:N96"/>
    <mergeCell ref="O96:Q96"/>
    <mergeCell ref="R96:S96"/>
    <mergeCell ref="T96:V96"/>
    <mergeCell ref="A93:B93"/>
    <mergeCell ref="C93:E93"/>
    <mergeCell ref="F93:G93"/>
    <mergeCell ref="H93:J93"/>
    <mergeCell ref="M93:N93"/>
    <mergeCell ref="O97:Q97"/>
    <mergeCell ref="R97:S97"/>
    <mergeCell ref="T97:V97"/>
    <mergeCell ref="A88:B88"/>
    <mergeCell ref="C88:E88"/>
    <mergeCell ref="F88:G88"/>
    <mergeCell ref="H88:J88"/>
    <mergeCell ref="M88:N88"/>
    <mergeCell ref="O88:Q88"/>
    <mergeCell ref="R88:S88"/>
    <mergeCell ref="T88:V88"/>
    <mergeCell ref="A87:B87"/>
    <mergeCell ref="C87:E87"/>
    <mergeCell ref="F87:G87"/>
    <mergeCell ref="H87:J87"/>
    <mergeCell ref="M87:N87"/>
    <mergeCell ref="O91:Q91"/>
    <mergeCell ref="R91:S91"/>
    <mergeCell ref="T91:V91"/>
    <mergeCell ref="A92:B92"/>
    <mergeCell ref="C92:E92"/>
    <mergeCell ref="F92:G92"/>
    <mergeCell ref="H92:J92"/>
    <mergeCell ref="M92:N92"/>
    <mergeCell ref="O92:Q92"/>
    <mergeCell ref="R92:S92"/>
    <mergeCell ref="T92:V92"/>
    <mergeCell ref="A91:B91"/>
    <mergeCell ref="C91:E91"/>
    <mergeCell ref="F91:G91"/>
    <mergeCell ref="H91:J91"/>
    <mergeCell ref="M91:N91"/>
    <mergeCell ref="O83:Q83"/>
    <mergeCell ref="R83:S83"/>
    <mergeCell ref="T83:V83"/>
    <mergeCell ref="A86:B86"/>
    <mergeCell ref="C86:E86"/>
    <mergeCell ref="F86:G86"/>
    <mergeCell ref="H86:J86"/>
    <mergeCell ref="M86:N86"/>
    <mergeCell ref="O86:Q86"/>
    <mergeCell ref="R86:S86"/>
    <mergeCell ref="T86:V86"/>
    <mergeCell ref="A83:B83"/>
    <mergeCell ref="C83:E83"/>
    <mergeCell ref="F83:G83"/>
    <mergeCell ref="H83:J83"/>
    <mergeCell ref="M83:N83"/>
    <mergeCell ref="O87:Q87"/>
    <mergeCell ref="R87:S87"/>
    <mergeCell ref="T87:V87"/>
    <mergeCell ref="A78:B78"/>
    <mergeCell ref="C78:E78"/>
    <mergeCell ref="F78:G78"/>
    <mergeCell ref="H78:J78"/>
    <mergeCell ref="M78:N78"/>
    <mergeCell ref="O78:Q78"/>
    <mergeCell ref="R78:S78"/>
    <mergeCell ref="T78:V78"/>
    <mergeCell ref="A77:B77"/>
    <mergeCell ref="C77:E77"/>
    <mergeCell ref="F77:G77"/>
    <mergeCell ref="H77:J77"/>
    <mergeCell ref="M77:N77"/>
    <mergeCell ref="O81:Q81"/>
    <mergeCell ref="R81:S81"/>
    <mergeCell ref="T81:V81"/>
    <mergeCell ref="A82:B82"/>
    <mergeCell ref="C82:E82"/>
    <mergeCell ref="F82:G82"/>
    <mergeCell ref="H82:J82"/>
    <mergeCell ref="M82:N82"/>
    <mergeCell ref="O82:Q82"/>
    <mergeCell ref="R82:S82"/>
    <mergeCell ref="T82:V82"/>
    <mergeCell ref="A81:B81"/>
    <mergeCell ref="C81:E81"/>
    <mergeCell ref="F81:G81"/>
    <mergeCell ref="H81:J81"/>
    <mergeCell ref="M81:N81"/>
    <mergeCell ref="O73:Q73"/>
    <mergeCell ref="R73:S73"/>
    <mergeCell ref="T73:V73"/>
    <mergeCell ref="A76:B76"/>
    <mergeCell ref="C76:E76"/>
    <mergeCell ref="F76:G76"/>
    <mergeCell ref="H76:J76"/>
    <mergeCell ref="M76:N76"/>
    <mergeCell ref="O76:Q76"/>
    <mergeCell ref="R76:S76"/>
    <mergeCell ref="T76:V76"/>
    <mergeCell ref="A73:B73"/>
    <mergeCell ref="C73:E73"/>
    <mergeCell ref="F73:G73"/>
    <mergeCell ref="H73:J73"/>
    <mergeCell ref="M73:N73"/>
    <mergeCell ref="O77:Q77"/>
    <mergeCell ref="R77:S77"/>
    <mergeCell ref="T77:V77"/>
    <mergeCell ref="A68:B68"/>
    <mergeCell ref="C68:E68"/>
    <mergeCell ref="F68:G68"/>
    <mergeCell ref="H68:J68"/>
    <mergeCell ref="M68:N68"/>
    <mergeCell ref="O68:Q68"/>
    <mergeCell ref="R68:S68"/>
    <mergeCell ref="T68:V68"/>
    <mergeCell ref="A67:B67"/>
    <mergeCell ref="C67:E67"/>
    <mergeCell ref="F67:G67"/>
    <mergeCell ref="H67:J67"/>
    <mergeCell ref="M67:N67"/>
    <mergeCell ref="O71:Q71"/>
    <mergeCell ref="R71:S71"/>
    <mergeCell ref="T71:V71"/>
    <mergeCell ref="A72:B72"/>
    <mergeCell ref="C72:E72"/>
    <mergeCell ref="F72:G72"/>
    <mergeCell ref="H72:J72"/>
    <mergeCell ref="M72:N72"/>
    <mergeCell ref="O72:Q72"/>
    <mergeCell ref="R72:S72"/>
    <mergeCell ref="T72:V72"/>
    <mergeCell ref="A71:B71"/>
    <mergeCell ref="C71:E71"/>
    <mergeCell ref="F71:G71"/>
    <mergeCell ref="H71:J71"/>
    <mergeCell ref="M71:N71"/>
    <mergeCell ref="O63:Q63"/>
    <mergeCell ref="R63:S63"/>
    <mergeCell ref="T63:V63"/>
    <mergeCell ref="A66:B66"/>
    <mergeCell ref="C66:E66"/>
    <mergeCell ref="F66:G66"/>
    <mergeCell ref="H66:J66"/>
    <mergeCell ref="M66:N66"/>
    <mergeCell ref="O66:Q66"/>
    <mergeCell ref="R66:S66"/>
    <mergeCell ref="T66:V66"/>
    <mergeCell ref="A63:B63"/>
    <mergeCell ref="C63:E63"/>
    <mergeCell ref="F63:G63"/>
    <mergeCell ref="H63:J63"/>
    <mergeCell ref="M63:N63"/>
    <mergeCell ref="O67:Q67"/>
    <mergeCell ref="R67:S67"/>
    <mergeCell ref="T67:V67"/>
    <mergeCell ref="A58:B58"/>
    <mergeCell ref="C58:E58"/>
    <mergeCell ref="F58:G58"/>
    <mergeCell ref="H58:J58"/>
    <mergeCell ref="M58:N58"/>
    <mergeCell ref="O58:Q58"/>
    <mergeCell ref="R58:S58"/>
    <mergeCell ref="T58:V58"/>
    <mergeCell ref="A57:B57"/>
    <mergeCell ref="C57:E57"/>
    <mergeCell ref="F57:G57"/>
    <mergeCell ref="H57:J57"/>
    <mergeCell ref="M57:N57"/>
    <mergeCell ref="O61:Q61"/>
    <mergeCell ref="R61:S61"/>
    <mergeCell ref="T61:V61"/>
    <mergeCell ref="A62:B62"/>
    <mergeCell ref="C62:E62"/>
    <mergeCell ref="F62:G62"/>
    <mergeCell ref="H62:J62"/>
    <mergeCell ref="M62:N62"/>
    <mergeCell ref="O62:Q62"/>
    <mergeCell ref="R62:S62"/>
    <mergeCell ref="T62:V62"/>
    <mergeCell ref="A61:B61"/>
    <mergeCell ref="C61:E61"/>
    <mergeCell ref="F61:G61"/>
    <mergeCell ref="H61:J61"/>
    <mergeCell ref="M61:N61"/>
    <mergeCell ref="O53:Q53"/>
    <mergeCell ref="R53:S53"/>
    <mergeCell ref="T53:V53"/>
    <mergeCell ref="A56:B56"/>
    <mergeCell ref="C56:E56"/>
    <mergeCell ref="F56:G56"/>
    <mergeCell ref="H56:J56"/>
    <mergeCell ref="M56:N56"/>
    <mergeCell ref="O56:Q56"/>
    <mergeCell ref="R56:S56"/>
    <mergeCell ref="T56:V56"/>
    <mergeCell ref="A53:B53"/>
    <mergeCell ref="C53:E53"/>
    <mergeCell ref="F53:G53"/>
    <mergeCell ref="H53:J53"/>
    <mergeCell ref="M53:N53"/>
    <mergeCell ref="O57:Q57"/>
    <mergeCell ref="R57:S57"/>
    <mergeCell ref="T57:V57"/>
    <mergeCell ref="O48:Q48"/>
    <mergeCell ref="R48:S48"/>
    <mergeCell ref="T48:V48"/>
    <mergeCell ref="A52:B52"/>
    <mergeCell ref="C52:E52"/>
    <mergeCell ref="F52:G52"/>
    <mergeCell ref="H52:J52"/>
    <mergeCell ref="M52:N52"/>
    <mergeCell ref="O52:Q52"/>
    <mergeCell ref="R52:S52"/>
    <mergeCell ref="T52:V52"/>
    <mergeCell ref="A51:B51"/>
    <mergeCell ref="C51:E51"/>
    <mergeCell ref="F51:G51"/>
    <mergeCell ref="H51:J51"/>
    <mergeCell ref="M51:N51"/>
    <mergeCell ref="O51:Q51"/>
    <mergeCell ref="R51:S51"/>
    <mergeCell ref="T51:V51"/>
    <mergeCell ref="A48:B48"/>
    <mergeCell ref="C48:E48"/>
    <mergeCell ref="F48:G48"/>
    <mergeCell ref="H48:J48"/>
    <mergeCell ref="M48:N48"/>
    <mergeCell ref="O43:Q43"/>
    <mergeCell ref="R43:S43"/>
    <mergeCell ref="T43:V43"/>
    <mergeCell ref="A47:B47"/>
    <mergeCell ref="C47:E47"/>
    <mergeCell ref="F47:G47"/>
    <mergeCell ref="H47:J47"/>
    <mergeCell ref="M47:N47"/>
    <mergeCell ref="O47:Q47"/>
    <mergeCell ref="R47:S47"/>
    <mergeCell ref="T47:V47"/>
    <mergeCell ref="A43:B43"/>
    <mergeCell ref="C43:E43"/>
    <mergeCell ref="F43:G43"/>
    <mergeCell ref="H43:J43"/>
    <mergeCell ref="M43:N43"/>
    <mergeCell ref="O46:Q46"/>
    <mergeCell ref="R46:S46"/>
    <mergeCell ref="T46:V46"/>
    <mergeCell ref="A46:B46"/>
    <mergeCell ref="C46:E46"/>
    <mergeCell ref="F46:G46"/>
    <mergeCell ref="H46:J46"/>
    <mergeCell ref="M46:N46"/>
    <mergeCell ref="O36:Q36"/>
    <mergeCell ref="R36:S36"/>
    <mergeCell ref="T36:V36"/>
    <mergeCell ref="A37:B37"/>
    <mergeCell ref="C37:E37"/>
    <mergeCell ref="F37:G37"/>
    <mergeCell ref="H37:J37"/>
    <mergeCell ref="M37:N37"/>
    <mergeCell ref="O37:Q37"/>
    <mergeCell ref="R37:S37"/>
    <mergeCell ref="T37:V37"/>
    <mergeCell ref="O41:Q41"/>
    <mergeCell ref="R41:S41"/>
    <mergeCell ref="T41:V41"/>
    <mergeCell ref="A42:B42"/>
    <mergeCell ref="C42:E42"/>
    <mergeCell ref="F42:G42"/>
    <mergeCell ref="H42:J42"/>
    <mergeCell ref="M42:N42"/>
    <mergeCell ref="O42:Q42"/>
    <mergeCell ref="R42:S42"/>
    <mergeCell ref="T42:V42"/>
    <mergeCell ref="A41:B41"/>
    <mergeCell ref="C41:E41"/>
    <mergeCell ref="F41:G41"/>
    <mergeCell ref="H41:J41"/>
    <mergeCell ref="M41:N41"/>
    <mergeCell ref="A38:B38"/>
    <mergeCell ref="C38:E38"/>
    <mergeCell ref="F38:G38"/>
    <mergeCell ref="H38:J38"/>
    <mergeCell ref="M38:N38"/>
    <mergeCell ref="F26:G26"/>
    <mergeCell ref="H26:J26"/>
    <mergeCell ref="M26:N26"/>
    <mergeCell ref="O31:Q31"/>
    <mergeCell ref="R31:S31"/>
    <mergeCell ref="T31:V31"/>
    <mergeCell ref="A32:B32"/>
    <mergeCell ref="C32:E32"/>
    <mergeCell ref="F32:G32"/>
    <mergeCell ref="H32:J32"/>
    <mergeCell ref="M32:N32"/>
    <mergeCell ref="O32:Q32"/>
    <mergeCell ref="R32:S32"/>
    <mergeCell ref="T32:V32"/>
    <mergeCell ref="A31:B31"/>
    <mergeCell ref="C31:E31"/>
    <mergeCell ref="F31:G31"/>
    <mergeCell ref="H31:J31"/>
    <mergeCell ref="M31:N31"/>
    <mergeCell ref="F27:G27"/>
    <mergeCell ref="H27:J27"/>
    <mergeCell ref="M27:N27"/>
    <mergeCell ref="O27:Q27"/>
    <mergeCell ref="R27:S27"/>
    <mergeCell ref="T27:V27"/>
    <mergeCell ref="A26:B26"/>
    <mergeCell ref="C26:E26"/>
    <mergeCell ref="C21:E21"/>
    <mergeCell ref="F21:G21"/>
    <mergeCell ref="H21:J21"/>
    <mergeCell ref="O23:Q23"/>
    <mergeCell ref="R23:S23"/>
    <mergeCell ref="T23:V23"/>
    <mergeCell ref="A22:B22"/>
    <mergeCell ref="C22:E22"/>
    <mergeCell ref="M21:N21"/>
    <mergeCell ref="O21:Q21"/>
    <mergeCell ref="R21:S21"/>
    <mergeCell ref="T21:V21"/>
    <mergeCell ref="O18:Q18"/>
    <mergeCell ref="R18:S18"/>
    <mergeCell ref="T18:V18"/>
    <mergeCell ref="A18:B18"/>
    <mergeCell ref="C18:E18"/>
    <mergeCell ref="F18:G18"/>
    <mergeCell ref="H18:J18"/>
    <mergeCell ref="M18:N18"/>
    <mergeCell ref="O38:Q38"/>
    <mergeCell ref="R38:S38"/>
    <mergeCell ref="T38:V38"/>
    <mergeCell ref="A36:B36"/>
    <mergeCell ref="C36:E36"/>
    <mergeCell ref="F36:G36"/>
    <mergeCell ref="H36:J36"/>
    <mergeCell ref="M36:N36"/>
    <mergeCell ref="O11:Q11"/>
    <mergeCell ref="R11:S11"/>
    <mergeCell ref="T11:V11"/>
    <mergeCell ref="A12:B12"/>
    <mergeCell ref="C12:E12"/>
    <mergeCell ref="F12:G12"/>
    <mergeCell ref="H12:J12"/>
    <mergeCell ref="A11:B11"/>
    <mergeCell ref="C11:E11"/>
    <mergeCell ref="F11:G11"/>
    <mergeCell ref="H11:J11"/>
    <mergeCell ref="M11:N11"/>
    <mergeCell ref="O16:Q16"/>
    <mergeCell ref="R16:S16"/>
    <mergeCell ref="T16:V16"/>
    <mergeCell ref="A21:B21"/>
    <mergeCell ref="O17:Q17"/>
    <mergeCell ref="R17:S17"/>
    <mergeCell ref="T17:V17"/>
    <mergeCell ref="A16:B16"/>
    <mergeCell ref="C16:E16"/>
    <mergeCell ref="F16:G16"/>
    <mergeCell ref="H16:J16"/>
    <mergeCell ref="M16:N16"/>
    <mergeCell ref="A6:B6"/>
    <mergeCell ref="C6:E6"/>
    <mergeCell ref="F6:G6"/>
    <mergeCell ref="H6:J6"/>
    <mergeCell ref="M6:N6"/>
    <mergeCell ref="O6:Q6"/>
    <mergeCell ref="R6:S6"/>
    <mergeCell ref="T6:V6"/>
    <mergeCell ref="F22:G22"/>
    <mergeCell ref="H22:J22"/>
    <mergeCell ref="M22:N22"/>
    <mergeCell ref="O33:Q33"/>
    <mergeCell ref="R33:S33"/>
    <mergeCell ref="T33:V33"/>
    <mergeCell ref="A33:B33"/>
    <mergeCell ref="C33:E33"/>
    <mergeCell ref="F33:G33"/>
    <mergeCell ref="H33:J33"/>
    <mergeCell ref="M33:N33"/>
    <mergeCell ref="A28:B28"/>
    <mergeCell ref="C28:E28"/>
    <mergeCell ref="F28:G28"/>
    <mergeCell ref="H28:J28"/>
    <mergeCell ref="M28:N28"/>
    <mergeCell ref="O28:Q28"/>
    <mergeCell ref="R28:S28"/>
    <mergeCell ref="T28:V28"/>
    <mergeCell ref="O26:Q26"/>
    <mergeCell ref="R26:S26"/>
    <mergeCell ref="T26:V26"/>
    <mergeCell ref="A27:B27"/>
    <mergeCell ref="C27:E27"/>
    <mergeCell ref="M12:N12"/>
    <mergeCell ref="O12:Q12"/>
    <mergeCell ref="R12:S12"/>
    <mergeCell ref="T12:V12"/>
    <mergeCell ref="A13:B13"/>
    <mergeCell ref="C13:E13"/>
    <mergeCell ref="F13:G13"/>
    <mergeCell ref="H13:J13"/>
    <mergeCell ref="M13:N13"/>
    <mergeCell ref="O13:Q13"/>
    <mergeCell ref="R13:S13"/>
    <mergeCell ref="T13:V13"/>
    <mergeCell ref="A17:B17"/>
    <mergeCell ref="C17:E17"/>
    <mergeCell ref="F17:G17"/>
    <mergeCell ref="H17:J17"/>
    <mergeCell ref="M17:N17"/>
    <mergeCell ref="A7:B7"/>
    <mergeCell ref="C7:E7"/>
    <mergeCell ref="F7:G7"/>
    <mergeCell ref="H7:J7"/>
    <mergeCell ref="M7:N7"/>
    <mergeCell ref="O7:Q7"/>
    <mergeCell ref="R7:S7"/>
    <mergeCell ref="T7:V7"/>
    <mergeCell ref="M1:N1"/>
    <mergeCell ref="O1:Q1"/>
    <mergeCell ref="R1:S1"/>
    <mergeCell ref="T1:V1"/>
    <mergeCell ref="M2:N2"/>
    <mergeCell ref="O2:Q2"/>
    <mergeCell ref="R2:S2"/>
    <mergeCell ref="T2:V2"/>
    <mergeCell ref="M3:N3"/>
    <mergeCell ref="O3:Q3"/>
    <mergeCell ref="R3:S3"/>
    <mergeCell ref="T3:V3"/>
    <mergeCell ref="A1:B1"/>
    <mergeCell ref="C1:E1"/>
    <mergeCell ref="F1:G1"/>
    <mergeCell ref="H1:J1"/>
    <mergeCell ref="A2:B2"/>
    <mergeCell ref="C2:E2"/>
    <mergeCell ref="F2:G2"/>
    <mergeCell ref="H2:J2"/>
    <mergeCell ref="A3:B3"/>
    <mergeCell ref="C3:E3"/>
    <mergeCell ref="F3:G3"/>
    <mergeCell ref="H3:J3"/>
    <mergeCell ref="A141:B141"/>
    <mergeCell ref="C141:E141"/>
    <mergeCell ref="F141:G141"/>
    <mergeCell ref="H141:J141"/>
    <mergeCell ref="M141:N141"/>
    <mergeCell ref="O141:Q141"/>
    <mergeCell ref="R141:S141"/>
    <mergeCell ref="T141:V141"/>
    <mergeCell ref="A142:B142"/>
    <mergeCell ref="C142:E142"/>
    <mergeCell ref="F142:G142"/>
    <mergeCell ref="H142:J142"/>
    <mergeCell ref="M142:N142"/>
    <mergeCell ref="O142:Q142"/>
    <mergeCell ref="R142:S142"/>
    <mergeCell ref="T142:V142"/>
    <mergeCell ref="R8:S8"/>
    <mergeCell ref="T8:V8"/>
    <mergeCell ref="A8:B8"/>
    <mergeCell ref="C8:E8"/>
    <mergeCell ref="F8:G8"/>
    <mergeCell ref="H8:J8"/>
    <mergeCell ref="M8:N8"/>
    <mergeCell ref="O8:Q8"/>
    <mergeCell ref="O22:Q22"/>
    <mergeCell ref="R22:S22"/>
    <mergeCell ref="T22:V22"/>
    <mergeCell ref="A23:B23"/>
    <mergeCell ref="C23:E23"/>
    <mergeCell ref="F23:G23"/>
    <mergeCell ref="H23:J23"/>
    <mergeCell ref="M23:N23"/>
    <mergeCell ref="A147:B147"/>
    <mergeCell ref="C147:E147"/>
    <mergeCell ref="F147:G147"/>
    <mergeCell ref="H147:J147"/>
    <mergeCell ref="M147:N147"/>
    <mergeCell ref="O147:Q147"/>
    <mergeCell ref="R147:S147"/>
    <mergeCell ref="T147:V147"/>
    <mergeCell ref="A148:B148"/>
    <mergeCell ref="C148:E148"/>
    <mergeCell ref="F148:G148"/>
    <mergeCell ref="H148:J148"/>
    <mergeCell ref="M148:N148"/>
    <mergeCell ref="O148:Q148"/>
    <mergeCell ref="R148:S148"/>
    <mergeCell ref="T148:V148"/>
    <mergeCell ref="A143:B143"/>
    <mergeCell ref="C143:E143"/>
    <mergeCell ref="F143:G143"/>
    <mergeCell ref="H143:J143"/>
    <mergeCell ref="M143:N143"/>
    <mergeCell ref="O143:Q143"/>
    <mergeCell ref="R143:S143"/>
    <mergeCell ref="T143:V143"/>
    <mergeCell ref="A146:B146"/>
    <mergeCell ref="C146:E146"/>
    <mergeCell ref="F146:G146"/>
    <mergeCell ref="H146:J146"/>
    <mergeCell ref="M146:N146"/>
    <mergeCell ref="O146:Q146"/>
    <mergeCell ref="R146:S146"/>
    <mergeCell ref="T146:V146"/>
    <mergeCell ref="A153:B153"/>
    <mergeCell ref="C153:E153"/>
    <mergeCell ref="F153:G153"/>
    <mergeCell ref="H153:J153"/>
    <mergeCell ref="M153:N153"/>
    <mergeCell ref="O153:Q153"/>
    <mergeCell ref="R153:S153"/>
    <mergeCell ref="T153:V153"/>
    <mergeCell ref="A156:B156"/>
    <mergeCell ref="C156:E156"/>
    <mergeCell ref="F156:G156"/>
    <mergeCell ref="H156:J156"/>
    <mergeCell ref="M156:N156"/>
    <mergeCell ref="O156:Q156"/>
    <mergeCell ref="R156:S156"/>
    <mergeCell ref="T156:V156"/>
    <mergeCell ref="A151:B151"/>
    <mergeCell ref="C151:E151"/>
    <mergeCell ref="F151:G151"/>
    <mergeCell ref="H151:J151"/>
    <mergeCell ref="M151:N151"/>
    <mergeCell ref="O151:Q151"/>
    <mergeCell ref="R151:S151"/>
    <mergeCell ref="T151:V151"/>
    <mergeCell ref="A152:B152"/>
    <mergeCell ref="C152:E152"/>
    <mergeCell ref="F152:G152"/>
    <mergeCell ref="H152:J152"/>
    <mergeCell ref="M152:N152"/>
    <mergeCell ref="O152:Q152"/>
    <mergeCell ref="R152:S152"/>
    <mergeCell ref="T152:V152"/>
    <mergeCell ref="A161:B161"/>
    <mergeCell ref="C161:E161"/>
    <mergeCell ref="F161:G161"/>
    <mergeCell ref="H161:J161"/>
    <mergeCell ref="M161:N161"/>
    <mergeCell ref="O161:Q161"/>
    <mergeCell ref="R161:S161"/>
    <mergeCell ref="T161:V161"/>
    <mergeCell ref="A162:B162"/>
    <mergeCell ref="C162:E162"/>
    <mergeCell ref="F162:G162"/>
    <mergeCell ref="H162:J162"/>
    <mergeCell ref="M162:N162"/>
    <mergeCell ref="O162:Q162"/>
    <mergeCell ref="R162:S162"/>
    <mergeCell ref="T162:V162"/>
    <mergeCell ref="A157:B157"/>
    <mergeCell ref="C157:E157"/>
    <mergeCell ref="F157:G157"/>
    <mergeCell ref="H157:J157"/>
    <mergeCell ref="M157:N157"/>
    <mergeCell ref="O157:Q157"/>
    <mergeCell ref="R157:S157"/>
    <mergeCell ref="T157:V157"/>
    <mergeCell ref="A158:B158"/>
    <mergeCell ref="C158:E158"/>
    <mergeCell ref="F158:G158"/>
    <mergeCell ref="H158:J158"/>
    <mergeCell ref="M158:N158"/>
    <mergeCell ref="O158:Q158"/>
    <mergeCell ref="R158:S158"/>
    <mergeCell ref="T158:V158"/>
    <mergeCell ref="A167:B167"/>
    <mergeCell ref="C167:E167"/>
    <mergeCell ref="F167:G167"/>
    <mergeCell ref="H167:J167"/>
    <mergeCell ref="M167:N167"/>
    <mergeCell ref="O167:Q167"/>
    <mergeCell ref="R167:S167"/>
    <mergeCell ref="T167:V167"/>
    <mergeCell ref="A168:B168"/>
    <mergeCell ref="C168:E168"/>
    <mergeCell ref="F168:G168"/>
    <mergeCell ref="H168:J168"/>
    <mergeCell ref="M168:N168"/>
    <mergeCell ref="O168:Q168"/>
    <mergeCell ref="R168:S168"/>
    <mergeCell ref="T168:V168"/>
    <mergeCell ref="A163:B163"/>
    <mergeCell ref="C163:E163"/>
    <mergeCell ref="F163:G163"/>
    <mergeCell ref="H163:J163"/>
    <mergeCell ref="M163:N163"/>
    <mergeCell ref="O163:Q163"/>
    <mergeCell ref="R163:S163"/>
    <mergeCell ref="T163:V163"/>
    <mergeCell ref="A166:B166"/>
    <mergeCell ref="C166:E166"/>
    <mergeCell ref="F166:G166"/>
    <mergeCell ref="H166:J166"/>
    <mergeCell ref="M166:N166"/>
    <mergeCell ref="O166:Q166"/>
    <mergeCell ref="R166:S166"/>
    <mergeCell ref="T166:V166"/>
    <mergeCell ref="A173:B173"/>
    <mergeCell ref="C173:E173"/>
    <mergeCell ref="F173:G173"/>
    <mergeCell ref="H173:J173"/>
    <mergeCell ref="M173:N173"/>
    <mergeCell ref="O173:Q173"/>
    <mergeCell ref="R173:S173"/>
    <mergeCell ref="T173:V173"/>
    <mergeCell ref="A176:B176"/>
    <mergeCell ref="C176:E176"/>
    <mergeCell ref="F176:G176"/>
    <mergeCell ref="H176:J176"/>
    <mergeCell ref="M176:N176"/>
    <mergeCell ref="O176:Q176"/>
    <mergeCell ref="R176:S176"/>
    <mergeCell ref="T176:V176"/>
    <mergeCell ref="A171:B171"/>
    <mergeCell ref="C171:E171"/>
    <mergeCell ref="F171:G171"/>
    <mergeCell ref="H171:J171"/>
    <mergeCell ref="M171:N171"/>
    <mergeCell ref="O171:Q171"/>
    <mergeCell ref="R171:S171"/>
    <mergeCell ref="T171:V171"/>
    <mergeCell ref="A172:B172"/>
    <mergeCell ref="C172:E172"/>
    <mergeCell ref="F172:G172"/>
    <mergeCell ref="H172:J172"/>
    <mergeCell ref="M172:N172"/>
    <mergeCell ref="O172:Q172"/>
    <mergeCell ref="R172:S172"/>
    <mergeCell ref="T172:V172"/>
    <mergeCell ref="A181:B181"/>
    <mergeCell ref="C181:E181"/>
    <mergeCell ref="F181:G181"/>
    <mergeCell ref="H181:J181"/>
    <mergeCell ref="M181:N181"/>
    <mergeCell ref="O181:Q181"/>
    <mergeCell ref="R181:S181"/>
    <mergeCell ref="T181:V181"/>
    <mergeCell ref="A182:B182"/>
    <mergeCell ref="C182:E182"/>
    <mergeCell ref="F182:G182"/>
    <mergeCell ref="H182:J182"/>
    <mergeCell ref="M182:N182"/>
    <mergeCell ref="O182:Q182"/>
    <mergeCell ref="R182:S182"/>
    <mergeCell ref="T182:V182"/>
    <mergeCell ref="A177:B177"/>
    <mergeCell ref="C177:E177"/>
    <mergeCell ref="F177:G177"/>
    <mergeCell ref="H177:J177"/>
    <mergeCell ref="M177:N177"/>
    <mergeCell ref="O177:Q177"/>
    <mergeCell ref="R177:S177"/>
    <mergeCell ref="T177:V177"/>
    <mergeCell ref="A178:B178"/>
    <mergeCell ref="C178:E178"/>
    <mergeCell ref="F178:G178"/>
    <mergeCell ref="H178:J178"/>
    <mergeCell ref="M178:N178"/>
    <mergeCell ref="O178:Q178"/>
    <mergeCell ref="R178:S178"/>
    <mergeCell ref="T178:V178"/>
    <mergeCell ref="A187:B187"/>
    <mergeCell ref="C187:E187"/>
    <mergeCell ref="F187:G187"/>
    <mergeCell ref="H187:J187"/>
    <mergeCell ref="M187:N187"/>
    <mergeCell ref="O187:Q187"/>
    <mergeCell ref="R187:S187"/>
    <mergeCell ref="T187:V187"/>
    <mergeCell ref="A188:B188"/>
    <mergeCell ref="C188:E188"/>
    <mergeCell ref="F188:G188"/>
    <mergeCell ref="H188:J188"/>
    <mergeCell ref="M188:N188"/>
    <mergeCell ref="O188:Q188"/>
    <mergeCell ref="R188:S188"/>
    <mergeCell ref="T188:V188"/>
    <mergeCell ref="A183:B183"/>
    <mergeCell ref="C183:E183"/>
    <mergeCell ref="F183:G183"/>
    <mergeCell ref="H183:J183"/>
    <mergeCell ref="M183:N183"/>
    <mergeCell ref="O183:Q183"/>
    <mergeCell ref="R183:S183"/>
    <mergeCell ref="T183:V183"/>
    <mergeCell ref="A186:B186"/>
    <mergeCell ref="C186:E186"/>
    <mergeCell ref="F186:G186"/>
    <mergeCell ref="H186:J186"/>
    <mergeCell ref="M186:N186"/>
    <mergeCell ref="O186:Q186"/>
    <mergeCell ref="R186:S186"/>
    <mergeCell ref="T186:V186"/>
    <mergeCell ref="A193:B193"/>
    <mergeCell ref="C193:E193"/>
    <mergeCell ref="F193:G193"/>
    <mergeCell ref="H193:J193"/>
    <mergeCell ref="M193:N193"/>
    <mergeCell ref="O193:Q193"/>
    <mergeCell ref="R193:S193"/>
    <mergeCell ref="T193:V193"/>
    <mergeCell ref="A196:B196"/>
    <mergeCell ref="C196:E196"/>
    <mergeCell ref="F196:G196"/>
    <mergeCell ref="H196:J196"/>
    <mergeCell ref="M196:N196"/>
    <mergeCell ref="O196:Q196"/>
    <mergeCell ref="R196:S196"/>
    <mergeCell ref="T196:V196"/>
    <mergeCell ref="A191:B191"/>
    <mergeCell ref="C191:E191"/>
    <mergeCell ref="F191:G191"/>
    <mergeCell ref="H191:J191"/>
    <mergeCell ref="M191:N191"/>
    <mergeCell ref="O191:Q191"/>
    <mergeCell ref="R191:S191"/>
    <mergeCell ref="T191:V191"/>
    <mergeCell ref="A192:B192"/>
    <mergeCell ref="C192:E192"/>
    <mergeCell ref="F192:G192"/>
    <mergeCell ref="H192:J192"/>
    <mergeCell ref="M192:N192"/>
    <mergeCell ref="O192:Q192"/>
    <mergeCell ref="R192:S192"/>
    <mergeCell ref="T192:V192"/>
    <mergeCell ref="A201:B201"/>
    <mergeCell ref="C201:E201"/>
    <mergeCell ref="F201:G201"/>
    <mergeCell ref="H201:J201"/>
    <mergeCell ref="M201:N201"/>
    <mergeCell ref="O201:Q201"/>
    <mergeCell ref="R201:S201"/>
    <mergeCell ref="T201:V201"/>
    <mergeCell ref="A202:B202"/>
    <mergeCell ref="C202:E202"/>
    <mergeCell ref="F202:G202"/>
    <mergeCell ref="H202:J202"/>
    <mergeCell ref="M202:N202"/>
    <mergeCell ref="O202:Q202"/>
    <mergeCell ref="R202:S202"/>
    <mergeCell ref="T202:V202"/>
    <mergeCell ref="A197:B197"/>
    <mergeCell ref="C197:E197"/>
    <mergeCell ref="F197:G197"/>
    <mergeCell ref="H197:J197"/>
    <mergeCell ref="M197:N197"/>
    <mergeCell ref="O197:Q197"/>
    <mergeCell ref="R197:S197"/>
    <mergeCell ref="T197:V197"/>
    <mergeCell ref="A198:B198"/>
    <mergeCell ref="C198:E198"/>
    <mergeCell ref="F198:G198"/>
    <mergeCell ref="H198:J198"/>
    <mergeCell ref="M198:N198"/>
    <mergeCell ref="O198:Q198"/>
    <mergeCell ref="R198:S198"/>
    <mergeCell ref="T198:V198"/>
    <mergeCell ref="A207:B207"/>
    <mergeCell ref="C207:E207"/>
    <mergeCell ref="F207:G207"/>
    <mergeCell ref="H207:J207"/>
    <mergeCell ref="M207:N207"/>
    <mergeCell ref="O207:Q207"/>
    <mergeCell ref="R207:S207"/>
    <mergeCell ref="T207:V207"/>
    <mergeCell ref="A208:B208"/>
    <mergeCell ref="C208:E208"/>
    <mergeCell ref="F208:G208"/>
    <mergeCell ref="H208:J208"/>
    <mergeCell ref="M208:N208"/>
    <mergeCell ref="O208:Q208"/>
    <mergeCell ref="R208:S208"/>
    <mergeCell ref="T208:V208"/>
    <mergeCell ref="A203:B203"/>
    <mergeCell ref="C203:E203"/>
    <mergeCell ref="F203:G203"/>
    <mergeCell ref="H203:J203"/>
    <mergeCell ref="M203:N203"/>
    <mergeCell ref="O203:Q203"/>
    <mergeCell ref="R203:S203"/>
    <mergeCell ref="T203:V203"/>
    <mergeCell ref="A206:B206"/>
    <mergeCell ref="C206:E206"/>
    <mergeCell ref="F206:G206"/>
    <mergeCell ref="H206:J206"/>
    <mergeCell ref="M206:N206"/>
    <mergeCell ref="O206:Q206"/>
    <mergeCell ref="R206:S206"/>
    <mergeCell ref="T206:V206"/>
    <mergeCell ref="A213:B213"/>
    <mergeCell ref="C213:E213"/>
    <mergeCell ref="F213:G213"/>
    <mergeCell ref="H213:J213"/>
    <mergeCell ref="M213:N213"/>
    <mergeCell ref="O213:Q213"/>
    <mergeCell ref="R213:S213"/>
    <mergeCell ref="T213:V213"/>
    <mergeCell ref="A216:B216"/>
    <mergeCell ref="C216:E216"/>
    <mergeCell ref="F216:G216"/>
    <mergeCell ref="H216:J216"/>
    <mergeCell ref="M216:N216"/>
    <mergeCell ref="O216:Q216"/>
    <mergeCell ref="R216:S216"/>
    <mergeCell ref="T216:V216"/>
    <mergeCell ref="A211:B211"/>
    <mergeCell ref="C211:E211"/>
    <mergeCell ref="F211:G211"/>
    <mergeCell ref="H211:J211"/>
    <mergeCell ref="M211:N211"/>
    <mergeCell ref="O211:Q211"/>
    <mergeCell ref="R211:S211"/>
    <mergeCell ref="T211:V211"/>
    <mergeCell ref="A212:B212"/>
    <mergeCell ref="C212:E212"/>
    <mergeCell ref="F212:G212"/>
    <mergeCell ref="H212:J212"/>
    <mergeCell ref="M212:N212"/>
    <mergeCell ref="O212:Q212"/>
    <mergeCell ref="R212:S212"/>
    <mergeCell ref="T212:V212"/>
    <mergeCell ref="A221:B221"/>
    <mergeCell ref="C221:E221"/>
    <mergeCell ref="F221:G221"/>
    <mergeCell ref="H221:J221"/>
    <mergeCell ref="M221:N221"/>
    <mergeCell ref="O221:Q221"/>
    <mergeCell ref="R221:S221"/>
    <mergeCell ref="T221:V221"/>
    <mergeCell ref="A222:B222"/>
    <mergeCell ref="C222:E222"/>
    <mergeCell ref="F222:G222"/>
    <mergeCell ref="H222:J222"/>
    <mergeCell ref="M222:N222"/>
    <mergeCell ref="O222:Q222"/>
    <mergeCell ref="R222:S222"/>
    <mergeCell ref="T222:V222"/>
    <mergeCell ref="A217:B217"/>
    <mergeCell ref="C217:E217"/>
    <mergeCell ref="F217:G217"/>
    <mergeCell ref="H217:J217"/>
    <mergeCell ref="M217:N217"/>
    <mergeCell ref="O217:Q217"/>
    <mergeCell ref="R217:S217"/>
    <mergeCell ref="T217:V217"/>
    <mergeCell ref="A218:B218"/>
    <mergeCell ref="C218:E218"/>
    <mergeCell ref="F218:G218"/>
    <mergeCell ref="H218:J218"/>
    <mergeCell ref="M218:N218"/>
    <mergeCell ref="O218:Q218"/>
    <mergeCell ref="R218:S218"/>
    <mergeCell ref="T218:V218"/>
    <mergeCell ref="A227:B227"/>
    <mergeCell ref="C227:E227"/>
    <mergeCell ref="F227:G227"/>
    <mergeCell ref="H227:J227"/>
    <mergeCell ref="M227:N227"/>
    <mergeCell ref="O227:Q227"/>
    <mergeCell ref="R227:S227"/>
    <mergeCell ref="T227:V227"/>
    <mergeCell ref="A228:B228"/>
    <mergeCell ref="C228:E228"/>
    <mergeCell ref="F228:G228"/>
    <mergeCell ref="H228:J228"/>
    <mergeCell ref="M228:N228"/>
    <mergeCell ref="O228:Q228"/>
    <mergeCell ref="R228:S228"/>
    <mergeCell ref="T228:V228"/>
    <mergeCell ref="A223:B223"/>
    <mergeCell ref="C223:E223"/>
    <mergeCell ref="F223:G223"/>
    <mergeCell ref="H223:J223"/>
    <mergeCell ref="M223:N223"/>
    <mergeCell ref="O223:Q223"/>
    <mergeCell ref="R223:S223"/>
    <mergeCell ref="T223:V223"/>
    <mergeCell ref="A226:B226"/>
    <mergeCell ref="C226:E226"/>
    <mergeCell ref="F226:G226"/>
    <mergeCell ref="H226:J226"/>
    <mergeCell ref="M226:N226"/>
    <mergeCell ref="O226:Q226"/>
    <mergeCell ref="R226:S226"/>
    <mergeCell ref="T226:V226"/>
    <mergeCell ref="A233:B233"/>
    <mergeCell ref="C233:E233"/>
    <mergeCell ref="F233:G233"/>
    <mergeCell ref="H233:J233"/>
    <mergeCell ref="M233:N233"/>
    <mergeCell ref="O233:Q233"/>
    <mergeCell ref="R233:S233"/>
    <mergeCell ref="T233:V233"/>
    <mergeCell ref="A236:B236"/>
    <mergeCell ref="C236:E236"/>
    <mergeCell ref="F236:G236"/>
    <mergeCell ref="H236:J236"/>
    <mergeCell ref="M236:N236"/>
    <mergeCell ref="O236:Q236"/>
    <mergeCell ref="R236:S236"/>
    <mergeCell ref="T236:V236"/>
    <mergeCell ref="A231:B231"/>
    <mergeCell ref="C231:E231"/>
    <mergeCell ref="F231:G231"/>
    <mergeCell ref="H231:J231"/>
    <mergeCell ref="M231:N231"/>
    <mergeCell ref="O231:Q231"/>
    <mergeCell ref="R231:S231"/>
    <mergeCell ref="T231:V231"/>
    <mergeCell ref="A232:B232"/>
    <mergeCell ref="C232:E232"/>
    <mergeCell ref="F232:G232"/>
    <mergeCell ref="H232:J232"/>
    <mergeCell ref="M232:N232"/>
    <mergeCell ref="O232:Q232"/>
    <mergeCell ref="R232:S232"/>
    <mergeCell ref="T232:V232"/>
    <mergeCell ref="A241:B241"/>
    <mergeCell ref="C241:E241"/>
    <mergeCell ref="F241:G241"/>
    <mergeCell ref="H241:J241"/>
    <mergeCell ref="M241:N241"/>
    <mergeCell ref="O241:Q241"/>
    <mergeCell ref="R241:S241"/>
    <mergeCell ref="T241:V241"/>
    <mergeCell ref="A242:B242"/>
    <mergeCell ref="C242:E242"/>
    <mergeCell ref="F242:G242"/>
    <mergeCell ref="H242:J242"/>
    <mergeCell ref="M242:N242"/>
    <mergeCell ref="O242:Q242"/>
    <mergeCell ref="R242:S242"/>
    <mergeCell ref="T242:V242"/>
    <mergeCell ref="A237:B237"/>
    <mergeCell ref="C237:E237"/>
    <mergeCell ref="F237:G237"/>
    <mergeCell ref="H237:J237"/>
    <mergeCell ref="M237:N237"/>
    <mergeCell ref="O237:Q237"/>
    <mergeCell ref="R237:S237"/>
    <mergeCell ref="T237:V237"/>
    <mergeCell ref="A238:B238"/>
    <mergeCell ref="C238:E238"/>
    <mergeCell ref="F238:G238"/>
    <mergeCell ref="H238:J238"/>
    <mergeCell ref="M238:N238"/>
    <mergeCell ref="O238:Q238"/>
    <mergeCell ref="R238:S238"/>
    <mergeCell ref="T238:V238"/>
    <mergeCell ref="A247:B247"/>
    <mergeCell ref="C247:E247"/>
    <mergeCell ref="F247:G247"/>
    <mergeCell ref="H247:J247"/>
    <mergeCell ref="M247:N247"/>
    <mergeCell ref="O247:Q247"/>
    <mergeCell ref="R247:S247"/>
    <mergeCell ref="T247:V247"/>
    <mergeCell ref="A248:B248"/>
    <mergeCell ref="C248:E248"/>
    <mergeCell ref="F248:G248"/>
    <mergeCell ref="H248:J248"/>
    <mergeCell ref="M248:N248"/>
    <mergeCell ref="O248:Q248"/>
    <mergeCell ref="R248:S248"/>
    <mergeCell ref="T248:V248"/>
    <mergeCell ref="A243:B243"/>
    <mergeCell ref="C243:E243"/>
    <mergeCell ref="F243:G243"/>
    <mergeCell ref="H243:J243"/>
    <mergeCell ref="M243:N243"/>
    <mergeCell ref="O243:Q243"/>
    <mergeCell ref="R243:S243"/>
    <mergeCell ref="T243:V243"/>
    <mergeCell ref="A246:B246"/>
    <mergeCell ref="C246:E246"/>
    <mergeCell ref="F246:G246"/>
    <mergeCell ref="H246:J246"/>
    <mergeCell ref="M246:N246"/>
    <mergeCell ref="O246:Q246"/>
    <mergeCell ref="R246:S246"/>
    <mergeCell ref="T246:V246"/>
    <mergeCell ref="A253:B253"/>
    <mergeCell ref="C253:E253"/>
    <mergeCell ref="F253:G253"/>
    <mergeCell ref="H253:J253"/>
    <mergeCell ref="M253:N253"/>
    <mergeCell ref="O253:Q253"/>
    <mergeCell ref="R253:S253"/>
    <mergeCell ref="T253:V253"/>
    <mergeCell ref="A256:B256"/>
    <mergeCell ref="C256:E256"/>
    <mergeCell ref="F256:G256"/>
    <mergeCell ref="H256:J256"/>
    <mergeCell ref="M256:N256"/>
    <mergeCell ref="O256:Q256"/>
    <mergeCell ref="R256:S256"/>
    <mergeCell ref="T256:V256"/>
    <mergeCell ref="A251:B251"/>
    <mergeCell ref="C251:E251"/>
    <mergeCell ref="F251:G251"/>
    <mergeCell ref="H251:J251"/>
    <mergeCell ref="M251:N251"/>
    <mergeCell ref="O251:Q251"/>
    <mergeCell ref="R251:S251"/>
    <mergeCell ref="T251:V251"/>
    <mergeCell ref="A252:B252"/>
    <mergeCell ref="C252:E252"/>
    <mergeCell ref="F252:G252"/>
    <mergeCell ref="H252:J252"/>
    <mergeCell ref="M252:N252"/>
    <mergeCell ref="O252:Q252"/>
    <mergeCell ref="R252:S252"/>
    <mergeCell ref="T252:V252"/>
    <mergeCell ref="A261:B261"/>
    <mergeCell ref="C261:E261"/>
    <mergeCell ref="F261:G261"/>
    <mergeCell ref="H261:J261"/>
    <mergeCell ref="M261:N261"/>
    <mergeCell ref="O261:Q261"/>
    <mergeCell ref="R261:S261"/>
    <mergeCell ref="T261:V261"/>
    <mergeCell ref="A262:B262"/>
    <mergeCell ref="C262:E262"/>
    <mergeCell ref="F262:G262"/>
    <mergeCell ref="H262:J262"/>
    <mergeCell ref="M262:N262"/>
    <mergeCell ref="O262:Q262"/>
    <mergeCell ref="R262:S262"/>
    <mergeCell ref="T262:V262"/>
    <mergeCell ref="A257:B257"/>
    <mergeCell ref="C257:E257"/>
    <mergeCell ref="F257:G257"/>
    <mergeCell ref="H257:J257"/>
    <mergeCell ref="M257:N257"/>
    <mergeCell ref="O257:Q257"/>
    <mergeCell ref="R257:S257"/>
    <mergeCell ref="T257:V257"/>
    <mergeCell ref="A258:B258"/>
    <mergeCell ref="C258:E258"/>
    <mergeCell ref="F258:G258"/>
    <mergeCell ref="H258:J258"/>
    <mergeCell ref="M258:N258"/>
    <mergeCell ref="O258:Q258"/>
    <mergeCell ref="R258:S258"/>
    <mergeCell ref="T258:V258"/>
    <mergeCell ref="A267:B267"/>
    <mergeCell ref="C267:E267"/>
    <mergeCell ref="F267:G267"/>
    <mergeCell ref="H267:J267"/>
    <mergeCell ref="M267:N267"/>
    <mergeCell ref="O267:Q267"/>
    <mergeCell ref="R267:S267"/>
    <mergeCell ref="T267:V267"/>
    <mergeCell ref="A268:B268"/>
    <mergeCell ref="C268:E268"/>
    <mergeCell ref="F268:G268"/>
    <mergeCell ref="H268:J268"/>
    <mergeCell ref="M268:N268"/>
    <mergeCell ref="O268:Q268"/>
    <mergeCell ref="R268:S268"/>
    <mergeCell ref="T268:V268"/>
    <mergeCell ref="A263:B263"/>
    <mergeCell ref="C263:E263"/>
    <mergeCell ref="F263:G263"/>
    <mergeCell ref="H263:J263"/>
    <mergeCell ref="M263:N263"/>
    <mergeCell ref="O263:Q263"/>
    <mergeCell ref="R263:S263"/>
    <mergeCell ref="T263:V263"/>
    <mergeCell ref="A266:B266"/>
    <mergeCell ref="C266:E266"/>
    <mergeCell ref="F266:G266"/>
    <mergeCell ref="H266:J266"/>
    <mergeCell ref="M266:N266"/>
    <mergeCell ref="O266:Q266"/>
    <mergeCell ref="R266:S266"/>
    <mergeCell ref="T266:V266"/>
    <mergeCell ref="A273:B273"/>
    <mergeCell ref="C273:E273"/>
    <mergeCell ref="F273:G273"/>
    <mergeCell ref="H273:J273"/>
    <mergeCell ref="M273:N273"/>
    <mergeCell ref="O273:Q273"/>
    <mergeCell ref="R273:S273"/>
    <mergeCell ref="T273:V273"/>
    <mergeCell ref="A276:B276"/>
    <mergeCell ref="C276:E276"/>
    <mergeCell ref="F276:G276"/>
    <mergeCell ref="H276:J276"/>
    <mergeCell ref="M276:N276"/>
    <mergeCell ref="O276:Q276"/>
    <mergeCell ref="R276:S276"/>
    <mergeCell ref="T276:V276"/>
    <mergeCell ref="A271:B271"/>
    <mergeCell ref="C271:E271"/>
    <mergeCell ref="F271:G271"/>
    <mergeCell ref="H271:J271"/>
    <mergeCell ref="M271:N271"/>
    <mergeCell ref="O271:Q271"/>
    <mergeCell ref="R271:S271"/>
    <mergeCell ref="T271:V271"/>
    <mergeCell ref="A272:B272"/>
    <mergeCell ref="C272:E272"/>
    <mergeCell ref="F272:G272"/>
    <mergeCell ref="H272:J272"/>
    <mergeCell ref="M272:N272"/>
    <mergeCell ref="O272:Q272"/>
    <mergeCell ref="R272:S272"/>
    <mergeCell ref="T272:V272"/>
    <mergeCell ref="A281:B281"/>
    <mergeCell ref="C281:E281"/>
    <mergeCell ref="F281:G281"/>
    <mergeCell ref="H281:J281"/>
    <mergeCell ref="M281:N281"/>
    <mergeCell ref="O281:Q281"/>
    <mergeCell ref="R281:S281"/>
    <mergeCell ref="T281:V281"/>
    <mergeCell ref="A282:B282"/>
    <mergeCell ref="C282:E282"/>
    <mergeCell ref="F282:G282"/>
    <mergeCell ref="H282:J282"/>
    <mergeCell ref="M282:N282"/>
    <mergeCell ref="O282:Q282"/>
    <mergeCell ref="R282:S282"/>
    <mergeCell ref="T282:V282"/>
    <mergeCell ref="A277:B277"/>
    <mergeCell ref="C277:E277"/>
    <mergeCell ref="F277:G277"/>
    <mergeCell ref="H277:J277"/>
    <mergeCell ref="M277:N277"/>
    <mergeCell ref="O277:Q277"/>
    <mergeCell ref="R277:S277"/>
    <mergeCell ref="T277:V277"/>
    <mergeCell ref="A278:B278"/>
    <mergeCell ref="C278:E278"/>
    <mergeCell ref="F278:G278"/>
    <mergeCell ref="H278:J278"/>
    <mergeCell ref="M278:N278"/>
    <mergeCell ref="O278:Q278"/>
    <mergeCell ref="R278:S278"/>
    <mergeCell ref="T278:V278"/>
    <mergeCell ref="A287:B287"/>
    <mergeCell ref="C287:E287"/>
    <mergeCell ref="F287:G287"/>
    <mergeCell ref="H287:J287"/>
    <mergeCell ref="M287:N287"/>
    <mergeCell ref="O287:Q287"/>
    <mergeCell ref="R287:S287"/>
    <mergeCell ref="T287:V287"/>
    <mergeCell ref="A288:B288"/>
    <mergeCell ref="C288:E288"/>
    <mergeCell ref="F288:G288"/>
    <mergeCell ref="H288:J288"/>
    <mergeCell ref="M288:N288"/>
    <mergeCell ref="O288:Q288"/>
    <mergeCell ref="R288:S288"/>
    <mergeCell ref="T288:V288"/>
    <mergeCell ref="A283:B283"/>
    <mergeCell ref="C283:E283"/>
    <mergeCell ref="F283:G283"/>
    <mergeCell ref="H283:J283"/>
    <mergeCell ref="M283:N283"/>
    <mergeCell ref="O283:Q283"/>
    <mergeCell ref="R283:S283"/>
    <mergeCell ref="T283:V283"/>
    <mergeCell ref="A286:B286"/>
    <mergeCell ref="C286:E286"/>
    <mergeCell ref="F286:G286"/>
    <mergeCell ref="H286:J286"/>
    <mergeCell ref="M286:N286"/>
    <mergeCell ref="O286:Q286"/>
    <mergeCell ref="R286:S286"/>
    <mergeCell ref="T286:V286"/>
    <mergeCell ref="A293:B293"/>
    <mergeCell ref="C293:E293"/>
    <mergeCell ref="F293:G293"/>
    <mergeCell ref="H293:J293"/>
    <mergeCell ref="M293:N293"/>
    <mergeCell ref="O293:Q293"/>
    <mergeCell ref="R293:S293"/>
    <mergeCell ref="T293:V293"/>
    <mergeCell ref="A296:B296"/>
    <mergeCell ref="C296:E296"/>
    <mergeCell ref="F296:G296"/>
    <mergeCell ref="H296:J296"/>
    <mergeCell ref="M296:N296"/>
    <mergeCell ref="O296:Q296"/>
    <mergeCell ref="R296:S296"/>
    <mergeCell ref="T296:V296"/>
    <mergeCell ref="A291:B291"/>
    <mergeCell ref="C291:E291"/>
    <mergeCell ref="F291:G291"/>
    <mergeCell ref="H291:J291"/>
    <mergeCell ref="M291:N291"/>
    <mergeCell ref="O291:Q291"/>
    <mergeCell ref="R291:S291"/>
    <mergeCell ref="T291:V291"/>
    <mergeCell ref="A292:B292"/>
    <mergeCell ref="C292:E292"/>
    <mergeCell ref="F292:G292"/>
    <mergeCell ref="H292:J292"/>
    <mergeCell ref="M292:N292"/>
    <mergeCell ref="O292:Q292"/>
    <mergeCell ref="R292:S292"/>
    <mergeCell ref="T292:V292"/>
    <mergeCell ref="A301:B301"/>
    <mergeCell ref="C301:E301"/>
    <mergeCell ref="F301:G301"/>
    <mergeCell ref="H301:J301"/>
    <mergeCell ref="M301:N301"/>
    <mergeCell ref="O301:Q301"/>
    <mergeCell ref="R301:S301"/>
    <mergeCell ref="T301:V301"/>
    <mergeCell ref="A302:B302"/>
    <mergeCell ref="C302:E302"/>
    <mergeCell ref="F302:G302"/>
    <mergeCell ref="H302:J302"/>
    <mergeCell ref="M302:N302"/>
    <mergeCell ref="O302:Q302"/>
    <mergeCell ref="R302:S302"/>
    <mergeCell ref="T302:V302"/>
    <mergeCell ref="A297:B297"/>
    <mergeCell ref="C297:E297"/>
    <mergeCell ref="F297:G297"/>
    <mergeCell ref="H297:J297"/>
    <mergeCell ref="M297:N297"/>
    <mergeCell ref="O297:Q297"/>
    <mergeCell ref="R297:S297"/>
    <mergeCell ref="T297:V297"/>
    <mergeCell ref="A298:B298"/>
    <mergeCell ref="C298:E298"/>
    <mergeCell ref="F298:G298"/>
    <mergeCell ref="H298:J298"/>
    <mergeCell ref="M298:N298"/>
    <mergeCell ref="O298:Q298"/>
    <mergeCell ref="R298:S298"/>
    <mergeCell ref="T298:V298"/>
    <mergeCell ref="A307:B307"/>
    <mergeCell ref="C307:E307"/>
    <mergeCell ref="F307:G307"/>
    <mergeCell ref="H307:J307"/>
    <mergeCell ref="M307:N307"/>
    <mergeCell ref="O307:Q307"/>
    <mergeCell ref="R307:S307"/>
    <mergeCell ref="T307:V307"/>
    <mergeCell ref="A308:B308"/>
    <mergeCell ref="C308:E308"/>
    <mergeCell ref="F308:G308"/>
    <mergeCell ref="H308:J308"/>
    <mergeCell ref="M308:N308"/>
    <mergeCell ref="O308:Q308"/>
    <mergeCell ref="R308:S308"/>
    <mergeCell ref="T308:V308"/>
    <mergeCell ref="A303:B303"/>
    <mergeCell ref="C303:E303"/>
    <mergeCell ref="F303:G303"/>
    <mergeCell ref="H303:J303"/>
    <mergeCell ref="M303:N303"/>
    <mergeCell ref="O303:Q303"/>
    <mergeCell ref="R303:S303"/>
    <mergeCell ref="T303:V303"/>
    <mergeCell ref="A306:B306"/>
    <mergeCell ref="C306:E306"/>
    <mergeCell ref="F306:G306"/>
    <mergeCell ref="H306:J306"/>
    <mergeCell ref="M306:N306"/>
    <mergeCell ref="O306:Q306"/>
    <mergeCell ref="R306:S306"/>
    <mergeCell ref="T306:V306"/>
    <mergeCell ref="A313:B313"/>
    <mergeCell ref="C313:E313"/>
    <mergeCell ref="F313:G313"/>
    <mergeCell ref="H313:J313"/>
    <mergeCell ref="M313:N313"/>
    <mergeCell ref="O313:Q313"/>
    <mergeCell ref="R313:S313"/>
    <mergeCell ref="T313:V313"/>
    <mergeCell ref="A316:B316"/>
    <mergeCell ref="C316:E316"/>
    <mergeCell ref="F316:G316"/>
    <mergeCell ref="H316:J316"/>
    <mergeCell ref="M316:N316"/>
    <mergeCell ref="O316:Q316"/>
    <mergeCell ref="R316:S316"/>
    <mergeCell ref="T316:V316"/>
    <mergeCell ref="A311:B311"/>
    <mergeCell ref="C311:E311"/>
    <mergeCell ref="F311:G311"/>
    <mergeCell ref="H311:J311"/>
    <mergeCell ref="M311:N311"/>
    <mergeCell ref="O311:Q311"/>
    <mergeCell ref="R311:S311"/>
    <mergeCell ref="T311:V311"/>
    <mergeCell ref="A312:B312"/>
    <mergeCell ref="C312:E312"/>
    <mergeCell ref="F312:G312"/>
    <mergeCell ref="H312:J312"/>
    <mergeCell ref="M312:N312"/>
    <mergeCell ref="O312:Q312"/>
    <mergeCell ref="R312:S312"/>
    <mergeCell ref="T312:V312"/>
    <mergeCell ref="A321:B321"/>
    <mergeCell ref="C321:E321"/>
    <mergeCell ref="F321:G321"/>
    <mergeCell ref="H321:J321"/>
    <mergeCell ref="M321:N321"/>
    <mergeCell ref="O321:Q321"/>
    <mergeCell ref="R321:S321"/>
    <mergeCell ref="T321:V321"/>
    <mergeCell ref="A322:B322"/>
    <mergeCell ref="C322:E322"/>
    <mergeCell ref="F322:G322"/>
    <mergeCell ref="H322:J322"/>
    <mergeCell ref="M322:N322"/>
    <mergeCell ref="O322:Q322"/>
    <mergeCell ref="R322:S322"/>
    <mergeCell ref="T322:V322"/>
    <mergeCell ref="A317:B317"/>
    <mergeCell ref="C317:E317"/>
    <mergeCell ref="F317:G317"/>
    <mergeCell ref="H317:J317"/>
    <mergeCell ref="M317:N317"/>
    <mergeCell ref="O317:Q317"/>
    <mergeCell ref="R317:S317"/>
    <mergeCell ref="T317:V317"/>
    <mergeCell ref="A318:B318"/>
    <mergeCell ref="C318:E318"/>
    <mergeCell ref="F318:G318"/>
    <mergeCell ref="H318:J318"/>
    <mergeCell ref="M318:N318"/>
    <mergeCell ref="O318:Q318"/>
    <mergeCell ref="R318:S318"/>
    <mergeCell ref="T318:V318"/>
    <mergeCell ref="A327:B327"/>
    <mergeCell ref="C327:E327"/>
    <mergeCell ref="F327:G327"/>
    <mergeCell ref="H327:J327"/>
    <mergeCell ref="M327:N327"/>
    <mergeCell ref="O327:Q327"/>
    <mergeCell ref="R327:S327"/>
    <mergeCell ref="T327:V327"/>
    <mergeCell ref="A328:B328"/>
    <mergeCell ref="C328:E328"/>
    <mergeCell ref="F328:G328"/>
    <mergeCell ref="H328:J328"/>
    <mergeCell ref="M328:N328"/>
    <mergeCell ref="O328:Q328"/>
    <mergeCell ref="R328:S328"/>
    <mergeCell ref="T328:V328"/>
    <mergeCell ref="A323:B323"/>
    <mergeCell ref="C323:E323"/>
    <mergeCell ref="F323:G323"/>
    <mergeCell ref="H323:J323"/>
    <mergeCell ref="M323:N323"/>
    <mergeCell ref="O323:Q323"/>
    <mergeCell ref="R323:S323"/>
    <mergeCell ref="T323:V323"/>
    <mergeCell ref="A326:B326"/>
    <mergeCell ref="C326:E326"/>
    <mergeCell ref="F326:G326"/>
    <mergeCell ref="H326:J326"/>
    <mergeCell ref="M326:N326"/>
    <mergeCell ref="O326:Q326"/>
    <mergeCell ref="R326:S326"/>
    <mergeCell ref="T326:V326"/>
    <mergeCell ref="A333:B333"/>
    <mergeCell ref="C333:E333"/>
    <mergeCell ref="F333:G333"/>
    <mergeCell ref="H333:J333"/>
    <mergeCell ref="M333:N333"/>
    <mergeCell ref="O333:Q333"/>
    <mergeCell ref="R333:S333"/>
    <mergeCell ref="T333:V333"/>
    <mergeCell ref="A336:B336"/>
    <mergeCell ref="C336:E336"/>
    <mergeCell ref="F336:G336"/>
    <mergeCell ref="H336:J336"/>
    <mergeCell ref="M336:N336"/>
    <mergeCell ref="O336:Q336"/>
    <mergeCell ref="R336:S336"/>
    <mergeCell ref="T336:V336"/>
    <mergeCell ref="A331:B331"/>
    <mergeCell ref="C331:E331"/>
    <mergeCell ref="F331:G331"/>
    <mergeCell ref="H331:J331"/>
    <mergeCell ref="M331:N331"/>
    <mergeCell ref="O331:Q331"/>
    <mergeCell ref="R331:S331"/>
    <mergeCell ref="T331:V331"/>
    <mergeCell ref="A332:B332"/>
    <mergeCell ref="C332:E332"/>
    <mergeCell ref="F332:G332"/>
    <mergeCell ref="H332:J332"/>
    <mergeCell ref="M332:N332"/>
    <mergeCell ref="O332:Q332"/>
    <mergeCell ref="R332:S332"/>
    <mergeCell ref="T332:V332"/>
    <mergeCell ref="A341:B341"/>
    <mergeCell ref="C341:E341"/>
    <mergeCell ref="F341:G341"/>
    <mergeCell ref="H341:J341"/>
    <mergeCell ref="M341:N341"/>
    <mergeCell ref="O341:Q341"/>
    <mergeCell ref="R341:S341"/>
    <mergeCell ref="T341:V341"/>
    <mergeCell ref="A342:B342"/>
    <mergeCell ref="C342:E342"/>
    <mergeCell ref="F342:G342"/>
    <mergeCell ref="H342:J342"/>
    <mergeCell ref="M342:N342"/>
    <mergeCell ref="O342:Q342"/>
    <mergeCell ref="R342:S342"/>
    <mergeCell ref="T342:V342"/>
    <mergeCell ref="A337:B337"/>
    <mergeCell ref="C337:E337"/>
    <mergeCell ref="F337:G337"/>
    <mergeCell ref="H337:J337"/>
    <mergeCell ref="M337:N337"/>
    <mergeCell ref="O337:Q337"/>
    <mergeCell ref="R337:S337"/>
    <mergeCell ref="T337:V337"/>
    <mergeCell ref="A338:B338"/>
    <mergeCell ref="C338:E338"/>
    <mergeCell ref="F338:G338"/>
    <mergeCell ref="H338:J338"/>
    <mergeCell ref="M338:N338"/>
    <mergeCell ref="O338:Q338"/>
    <mergeCell ref="R338:S338"/>
    <mergeCell ref="T338:V338"/>
    <mergeCell ref="A347:B347"/>
    <mergeCell ref="C347:E347"/>
    <mergeCell ref="F347:G347"/>
    <mergeCell ref="H347:J347"/>
    <mergeCell ref="M347:N347"/>
    <mergeCell ref="O347:Q347"/>
    <mergeCell ref="R347:S347"/>
    <mergeCell ref="T347:V347"/>
    <mergeCell ref="A348:B348"/>
    <mergeCell ref="C348:E348"/>
    <mergeCell ref="F348:G348"/>
    <mergeCell ref="H348:J348"/>
    <mergeCell ref="M348:N348"/>
    <mergeCell ref="O348:Q348"/>
    <mergeCell ref="R348:S348"/>
    <mergeCell ref="T348:V348"/>
    <mergeCell ref="A343:B343"/>
    <mergeCell ref="C343:E343"/>
    <mergeCell ref="F343:G343"/>
    <mergeCell ref="H343:J343"/>
    <mergeCell ref="M343:N343"/>
    <mergeCell ref="O343:Q343"/>
    <mergeCell ref="R343:S343"/>
    <mergeCell ref="T343:V343"/>
    <mergeCell ref="A346:B346"/>
    <mergeCell ref="C346:E346"/>
    <mergeCell ref="F346:G346"/>
    <mergeCell ref="H346:J346"/>
    <mergeCell ref="M346:N346"/>
    <mergeCell ref="O346:Q346"/>
    <mergeCell ref="R346:S346"/>
    <mergeCell ref="T346:V346"/>
    <mergeCell ref="A353:B353"/>
    <mergeCell ref="C353:E353"/>
    <mergeCell ref="F353:G353"/>
    <mergeCell ref="H353:J353"/>
    <mergeCell ref="M353:N353"/>
    <mergeCell ref="O353:Q353"/>
    <mergeCell ref="R353:S353"/>
    <mergeCell ref="T353:V353"/>
    <mergeCell ref="A356:B356"/>
    <mergeCell ref="C356:E356"/>
    <mergeCell ref="F356:G356"/>
    <mergeCell ref="H356:J356"/>
    <mergeCell ref="M356:N356"/>
    <mergeCell ref="O356:Q356"/>
    <mergeCell ref="R356:S356"/>
    <mergeCell ref="T356:V356"/>
    <mergeCell ref="A351:B351"/>
    <mergeCell ref="C351:E351"/>
    <mergeCell ref="F351:G351"/>
    <mergeCell ref="H351:J351"/>
    <mergeCell ref="M351:N351"/>
    <mergeCell ref="O351:Q351"/>
    <mergeCell ref="R351:S351"/>
    <mergeCell ref="T351:V351"/>
    <mergeCell ref="A352:B352"/>
    <mergeCell ref="C352:E352"/>
    <mergeCell ref="F352:G352"/>
    <mergeCell ref="H352:J352"/>
    <mergeCell ref="M352:N352"/>
    <mergeCell ref="O352:Q352"/>
    <mergeCell ref="R352:S352"/>
    <mergeCell ref="T352:V352"/>
    <mergeCell ref="A361:B361"/>
    <mergeCell ref="C361:E361"/>
    <mergeCell ref="F361:G361"/>
    <mergeCell ref="H361:J361"/>
    <mergeCell ref="M361:N361"/>
    <mergeCell ref="O361:Q361"/>
    <mergeCell ref="R361:S361"/>
    <mergeCell ref="T361:V361"/>
    <mergeCell ref="A362:B362"/>
    <mergeCell ref="C362:E362"/>
    <mergeCell ref="F362:G362"/>
    <mergeCell ref="H362:J362"/>
    <mergeCell ref="M362:N362"/>
    <mergeCell ref="O362:Q362"/>
    <mergeCell ref="R362:S362"/>
    <mergeCell ref="T362:V362"/>
    <mergeCell ref="A357:B357"/>
    <mergeCell ref="C357:E357"/>
    <mergeCell ref="F357:G357"/>
    <mergeCell ref="H357:J357"/>
    <mergeCell ref="M357:N357"/>
    <mergeCell ref="O357:Q357"/>
    <mergeCell ref="R357:S357"/>
    <mergeCell ref="T357:V357"/>
    <mergeCell ref="A358:B358"/>
    <mergeCell ref="C358:E358"/>
    <mergeCell ref="F358:G358"/>
    <mergeCell ref="H358:J358"/>
    <mergeCell ref="M358:N358"/>
    <mergeCell ref="O358:Q358"/>
    <mergeCell ref="R358:S358"/>
    <mergeCell ref="T358:V358"/>
    <mergeCell ref="A367:B367"/>
    <mergeCell ref="C367:E367"/>
    <mergeCell ref="F367:G367"/>
    <mergeCell ref="H367:J367"/>
    <mergeCell ref="M367:N367"/>
    <mergeCell ref="O367:Q367"/>
    <mergeCell ref="R367:S367"/>
    <mergeCell ref="T367:V367"/>
    <mergeCell ref="A368:B368"/>
    <mergeCell ref="C368:E368"/>
    <mergeCell ref="F368:G368"/>
    <mergeCell ref="H368:J368"/>
    <mergeCell ref="M368:N368"/>
    <mergeCell ref="O368:Q368"/>
    <mergeCell ref="R368:S368"/>
    <mergeCell ref="T368:V368"/>
    <mergeCell ref="A363:B363"/>
    <mergeCell ref="C363:E363"/>
    <mergeCell ref="F363:G363"/>
    <mergeCell ref="H363:J363"/>
    <mergeCell ref="M363:N363"/>
    <mergeCell ref="O363:Q363"/>
    <mergeCell ref="R363:S363"/>
    <mergeCell ref="T363:V363"/>
    <mergeCell ref="A366:B366"/>
    <mergeCell ref="C366:E366"/>
    <mergeCell ref="F366:G366"/>
    <mergeCell ref="H366:J366"/>
    <mergeCell ref="M366:N366"/>
    <mergeCell ref="O366:Q366"/>
    <mergeCell ref="R366:S366"/>
    <mergeCell ref="T366:V366"/>
    <mergeCell ref="A373:B373"/>
    <mergeCell ref="C373:E373"/>
    <mergeCell ref="F373:G373"/>
    <mergeCell ref="H373:J373"/>
    <mergeCell ref="M373:N373"/>
    <mergeCell ref="O373:Q373"/>
    <mergeCell ref="R373:S373"/>
    <mergeCell ref="T373:V373"/>
    <mergeCell ref="A376:B376"/>
    <mergeCell ref="C376:E376"/>
    <mergeCell ref="F376:G376"/>
    <mergeCell ref="H376:J376"/>
    <mergeCell ref="M376:N376"/>
    <mergeCell ref="O376:Q376"/>
    <mergeCell ref="R376:S376"/>
    <mergeCell ref="T376:V376"/>
    <mergeCell ref="A371:B371"/>
    <mergeCell ref="C371:E371"/>
    <mergeCell ref="F371:G371"/>
    <mergeCell ref="H371:J371"/>
    <mergeCell ref="M371:N371"/>
    <mergeCell ref="O371:Q371"/>
    <mergeCell ref="R371:S371"/>
    <mergeCell ref="T371:V371"/>
    <mergeCell ref="A372:B372"/>
    <mergeCell ref="C372:E372"/>
    <mergeCell ref="F372:G372"/>
    <mergeCell ref="H372:J372"/>
    <mergeCell ref="M372:N372"/>
    <mergeCell ref="O372:Q372"/>
    <mergeCell ref="R372:S372"/>
    <mergeCell ref="T372:V372"/>
    <mergeCell ref="A381:B381"/>
    <mergeCell ref="C381:E381"/>
    <mergeCell ref="F381:G381"/>
    <mergeCell ref="H381:J381"/>
    <mergeCell ref="M381:N381"/>
    <mergeCell ref="O381:Q381"/>
    <mergeCell ref="R381:S381"/>
    <mergeCell ref="T381:V381"/>
    <mergeCell ref="A382:B382"/>
    <mergeCell ref="C382:E382"/>
    <mergeCell ref="F382:G382"/>
    <mergeCell ref="H382:J382"/>
    <mergeCell ref="M382:N382"/>
    <mergeCell ref="O382:Q382"/>
    <mergeCell ref="R382:S382"/>
    <mergeCell ref="T382:V382"/>
    <mergeCell ref="A377:B377"/>
    <mergeCell ref="C377:E377"/>
    <mergeCell ref="F377:G377"/>
    <mergeCell ref="H377:J377"/>
    <mergeCell ref="M377:N377"/>
    <mergeCell ref="O377:Q377"/>
    <mergeCell ref="R377:S377"/>
    <mergeCell ref="T377:V377"/>
    <mergeCell ref="A378:B378"/>
    <mergeCell ref="C378:E378"/>
    <mergeCell ref="F378:G378"/>
    <mergeCell ref="H378:J378"/>
    <mergeCell ref="M378:N378"/>
    <mergeCell ref="O378:Q378"/>
    <mergeCell ref="R378:S378"/>
    <mergeCell ref="T378:V378"/>
    <mergeCell ref="A387:B387"/>
    <mergeCell ref="C387:E387"/>
    <mergeCell ref="F387:G387"/>
    <mergeCell ref="H387:J387"/>
    <mergeCell ref="M387:N387"/>
    <mergeCell ref="O387:Q387"/>
    <mergeCell ref="R387:S387"/>
    <mergeCell ref="T387:V387"/>
    <mergeCell ref="A388:B388"/>
    <mergeCell ref="C388:E388"/>
    <mergeCell ref="F388:G388"/>
    <mergeCell ref="H388:J388"/>
    <mergeCell ref="M388:N388"/>
    <mergeCell ref="O388:Q388"/>
    <mergeCell ref="R388:S388"/>
    <mergeCell ref="T388:V388"/>
    <mergeCell ref="A383:B383"/>
    <mergeCell ref="C383:E383"/>
    <mergeCell ref="F383:G383"/>
    <mergeCell ref="H383:J383"/>
    <mergeCell ref="M383:N383"/>
    <mergeCell ref="O383:Q383"/>
    <mergeCell ref="R383:S383"/>
    <mergeCell ref="T383:V383"/>
    <mergeCell ref="A386:B386"/>
    <mergeCell ref="C386:E386"/>
    <mergeCell ref="F386:G386"/>
    <mergeCell ref="H386:J386"/>
    <mergeCell ref="M386:N386"/>
    <mergeCell ref="O386:Q386"/>
    <mergeCell ref="R386:S386"/>
    <mergeCell ref="T386:V386"/>
    <mergeCell ref="A393:B393"/>
    <mergeCell ref="C393:E393"/>
    <mergeCell ref="F393:G393"/>
    <mergeCell ref="H393:J393"/>
    <mergeCell ref="M393:N393"/>
    <mergeCell ref="O393:Q393"/>
    <mergeCell ref="R393:S393"/>
    <mergeCell ref="T393:V393"/>
    <mergeCell ref="A396:B396"/>
    <mergeCell ref="C396:E396"/>
    <mergeCell ref="F396:G396"/>
    <mergeCell ref="H396:J396"/>
    <mergeCell ref="M396:N396"/>
    <mergeCell ref="O396:Q396"/>
    <mergeCell ref="R396:S396"/>
    <mergeCell ref="T396:V396"/>
    <mergeCell ref="A391:B391"/>
    <mergeCell ref="C391:E391"/>
    <mergeCell ref="F391:G391"/>
    <mergeCell ref="H391:J391"/>
    <mergeCell ref="M391:N391"/>
    <mergeCell ref="O391:Q391"/>
    <mergeCell ref="R391:S391"/>
    <mergeCell ref="T391:V391"/>
    <mergeCell ref="A392:B392"/>
    <mergeCell ref="C392:E392"/>
    <mergeCell ref="F392:G392"/>
    <mergeCell ref="H392:J392"/>
    <mergeCell ref="M392:N392"/>
    <mergeCell ref="O392:Q392"/>
    <mergeCell ref="R392:S392"/>
    <mergeCell ref="T392:V392"/>
    <mergeCell ref="A401:B401"/>
    <mergeCell ref="C401:E401"/>
    <mergeCell ref="F401:G401"/>
    <mergeCell ref="H401:J401"/>
    <mergeCell ref="M401:N401"/>
    <mergeCell ref="O401:Q401"/>
    <mergeCell ref="R401:S401"/>
    <mergeCell ref="T401:V401"/>
    <mergeCell ref="A402:B402"/>
    <mergeCell ref="C402:E402"/>
    <mergeCell ref="F402:G402"/>
    <mergeCell ref="H402:J402"/>
    <mergeCell ref="M402:N402"/>
    <mergeCell ref="O402:Q402"/>
    <mergeCell ref="R402:S402"/>
    <mergeCell ref="T402:V402"/>
    <mergeCell ref="A397:B397"/>
    <mergeCell ref="C397:E397"/>
    <mergeCell ref="F397:G397"/>
    <mergeCell ref="H397:J397"/>
    <mergeCell ref="M397:N397"/>
    <mergeCell ref="O397:Q397"/>
    <mergeCell ref="R397:S397"/>
    <mergeCell ref="T397:V397"/>
    <mergeCell ref="A398:B398"/>
    <mergeCell ref="C398:E398"/>
    <mergeCell ref="F398:G398"/>
    <mergeCell ref="H398:J398"/>
    <mergeCell ref="M398:N398"/>
    <mergeCell ref="O398:Q398"/>
    <mergeCell ref="R398:S398"/>
    <mergeCell ref="T398:V398"/>
    <mergeCell ref="A407:B407"/>
    <mergeCell ref="C407:E407"/>
    <mergeCell ref="F407:G407"/>
    <mergeCell ref="H407:J407"/>
    <mergeCell ref="M407:N407"/>
    <mergeCell ref="O407:Q407"/>
    <mergeCell ref="R407:S407"/>
    <mergeCell ref="T407:V407"/>
    <mergeCell ref="A408:B408"/>
    <mergeCell ref="C408:E408"/>
    <mergeCell ref="F408:G408"/>
    <mergeCell ref="H408:J408"/>
    <mergeCell ref="M408:N408"/>
    <mergeCell ref="O408:Q408"/>
    <mergeCell ref="R408:S408"/>
    <mergeCell ref="T408:V408"/>
    <mergeCell ref="A403:B403"/>
    <mergeCell ref="C403:E403"/>
    <mergeCell ref="F403:G403"/>
    <mergeCell ref="H403:J403"/>
    <mergeCell ref="M403:N403"/>
    <mergeCell ref="O403:Q403"/>
    <mergeCell ref="R403:S403"/>
    <mergeCell ref="T403:V403"/>
    <mergeCell ref="A406:B406"/>
    <mergeCell ref="C406:E406"/>
    <mergeCell ref="F406:G406"/>
    <mergeCell ref="H406:J406"/>
    <mergeCell ref="M406:N406"/>
    <mergeCell ref="O406:Q406"/>
    <mergeCell ref="R406:S406"/>
    <mergeCell ref="T406:V406"/>
    <mergeCell ref="A413:B413"/>
    <mergeCell ref="C413:E413"/>
    <mergeCell ref="F413:G413"/>
    <mergeCell ref="H413:J413"/>
    <mergeCell ref="M413:N413"/>
    <mergeCell ref="O413:Q413"/>
    <mergeCell ref="R413:S413"/>
    <mergeCell ref="T413:V413"/>
    <mergeCell ref="A416:B416"/>
    <mergeCell ref="C416:E416"/>
    <mergeCell ref="F416:G416"/>
    <mergeCell ref="H416:J416"/>
    <mergeCell ref="M416:N416"/>
    <mergeCell ref="O416:Q416"/>
    <mergeCell ref="R416:S416"/>
    <mergeCell ref="T416:V416"/>
    <mergeCell ref="A411:B411"/>
    <mergeCell ref="C411:E411"/>
    <mergeCell ref="F411:G411"/>
    <mergeCell ref="H411:J411"/>
    <mergeCell ref="M411:N411"/>
    <mergeCell ref="O411:Q411"/>
    <mergeCell ref="R411:S411"/>
    <mergeCell ref="T411:V411"/>
    <mergeCell ref="A412:B412"/>
    <mergeCell ref="C412:E412"/>
    <mergeCell ref="F412:G412"/>
    <mergeCell ref="H412:J412"/>
    <mergeCell ref="M412:N412"/>
    <mergeCell ref="O412:Q412"/>
    <mergeCell ref="R412:S412"/>
    <mergeCell ref="T412:V412"/>
    <mergeCell ref="A421:B421"/>
    <mergeCell ref="C421:E421"/>
    <mergeCell ref="F421:G421"/>
    <mergeCell ref="H421:J421"/>
    <mergeCell ref="M421:N421"/>
    <mergeCell ref="O421:Q421"/>
    <mergeCell ref="R421:S421"/>
    <mergeCell ref="T421:V421"/>
    <mergeCell ref="A422:B422"/>
    <mergeCell ref="C422:E422"/>
    <mergeCell ref="F422:G422"/>
    <mergeCell ref="H422:J422"/>
    <mergeCell ref="M422:N422"/>
    <mergeCell ref="O422:Q422"/>
    <mergeCell ref="R422:S422"/>
    <mergeCell ref="T422:V422"/>
    <mergeCell ref="A417:B417"/>
    <mergeCell ref="C417:E417"/>
    <mergeCell ref="F417:G417"/>
    <mergeCell ref="H417:J417"/>
    <mergeCell ref="M417:N417"/>
    <mergeCell ref="O417:Q417"/>
    <mergeCell ref="R417:S417"/>
    <mergeCell ref="T417:V417"/>
    <mergeCell ref="A418:B418"/>
    <mergeCell ref="C418:E418"/>
    <mergeCell ref="F418:G418"/>
    <mergeCell ref="H418:J418"/>
    <mergeCell ref="M418:N418"/>
    <mergeCell ref="O418:Q418"/>
    <mergeCell ref="R418:S418"/>
    <mergeCell ref="T418:V418"/>
    <mergeCell ref="A427:B427"/>
    <mergeCell ref="C427:E427"/>
    <mergeCell ref="F427:G427"/>
    <mergeCell ref="H427:J427"/>
    <mergeCell ref="M427:N427"/>
    <mergeCell ref="O427:Q427"/>
    <mergeCell ref="R427:S427"/>
    <mergeCell ref="T427:V427"/>
    <mergeCell ref="A428:B428"/>
    <mergeCell ref="C428:E428"/>
    <mergeCell ref="F428:G428"/>
    <mergeCell ref="H428:J428"/>
    <mergeCell ref="M428:N428"/>
    <mergeCell ref="O428:Q428"/>
    <mergeCell ref="R428:S428"/>
    <mergeCell ref="T428:V428"/>
    <mergeCell ref="A423:B423"/>
    <mergeCell ref="C423:E423"/>
    <mergeCell ref="F423:G423"/>
    <mergeCell ref="H423:J423"/>
    <mergeCell ref="M423:N423"/>
    <mergeCell ref="O423:Q423"/>
    <mergeCell ref="R423:S423"/>
    <mergeCell ref="T423:V423"/>
    <mergeCell ref="A426:B426"/>
    <mergeCell ref="C426:E426"/>
    <mergeCell ref="F426:G426"/>
    <mergeCell ref="H426:J426"/>
    <mergeCell ref="M426:N426"/>
    <mergeCell ref="O426:Q426"/>
    <mergeCell ref="R426:S426"/>
    <mergeCell ref="T426:V426"/>
    <mergeCell ref="A433:B433"/>
    <mergeCell ref="C433:E433"/>
    <mergeCell ref="F433:G433"/>
    <mergeCell ref="H433:J433"/>
    <mergeCell ref="M433:N433"/>
    <mergeCell ref="O433:Q433"/>
    <mergeCell ref="R433:S433"/>
    <mergeCell ref="T433:V433"/>
    <mergeCell ref="A436:B436"/>
    <mergeCell ref="C436:E436"/>
    <mergeCell ref="F436:G436"/>
    <mergeCell ref="H436:J436"/>
    <mergeCell ref="M436:N436"/>
    <mergeCell ref="O436:Q436"/>
    <mergeCell ref="R436:S436"/>
    <mergeCell ref="T436:V436"/>
    <mergeCell ref="A431:B431"/>
    <mergeCell ref="C431:E431"/>
    <mergeCell ref="F431:G431"/>
    <mergeCell ref="H431:J431"/>
    <mergeCell ref="M431:N431"/>
    <mergeCell ref="O431:Q431"/>
    <mergeCell ref="R431:S431"/>
    <mergeCell ref="T431:V431"/>
    <mergeCell ref="A432:B432"/>
    <mergeCell ref="C432:E432"/>
    <mergeCell ref="F432:G432"/>
    <mergeCell ref="H432:J432"/>
    <mergeCell ref="M432:N432"/>
    <mergeCell ref="O432:Q432"/>
    <mergeCell ref="R432:S432"/>
    <mergeCell ref="T432:V432"/>
    <mergeCell ref="A441:B441"/>
    <mergeCell ref="C441:E441"/>
    <mergeCell ref="F441:G441"/>
    <mergeCell ref="H441:J441"/>
    <mergeCell ref="M441:N441"/>
    <mergeCell ref="O441:Q441"/>
    <mergeCell ref="R441:S441"/>
    <mergeCell ref="T441:V441"/>
    <mergeCell ref="A442:B442"/>
    <mergeCell ref="C442:E442"/>
    <mergeCell ref="F442:G442"/>
    <mergeCell ref="H442:J442"/>
    <mergeCell ref="M442:N442"/>
    <mergeCell ref="O442:Q442"/>
    <mergeCell ref="R442:S442"/>
    <mergeCell ref="T442:V442"/>
    <mergeCell ref="A437:B437"/>
    <mergeCell ref="C437:E437"/>
    <mergeCell ref="F437:G437"/>
    <mergeCell ref="H437:J437"/>
    <mergeCell ref="M437:N437"/>
    <mergeCell ref="O437:Q437"/>
    <mergeCell ref="R437:S437"/>
    <mergeCell ref="T437:V437"/>
    <mergeCell ref="A438:B438"/>
    <mergeCell ref="C438:E438"/>
    <mergeCell ref="F438:G438"/>
    <mergeCell ref="H438:J438"/>
    <mergeCell ref="M438:N438"/>
    <mergeCell ref="O438:Q438"/>
    <mergeCell ref="R438:S438"/>
    <mergeCell ref="T438:V438"/>
    <mergeCell ref="A447:B447"/>
    <mergeCell ref="C447:E447"/>
    <mergeCell ref="F447:G447"/>
    <mergeCell ref="H447:J447"/>
    <mergeCell ref="M447:N447"/>
    <mergeCell ref="O447:Q447"/>
    <mergeCell ref="R447:S447"/>
    <mergeCell ref="T447:V447"/>
    <mergeCell ref="A448:B448"/>
    <mergeCell ref="C448:E448"/>
    <mergeCell ref="F448:G448"/>
    <mergeCell ref="H448:J448"/>
    <mergeCell ref="M448:N448"/>
    <mergeCell ref="O448:Q448"/>
    <mergeCell ref="R448:S448"/>
    <mergeCell ref="T448:V448"/>
    <mergeCell ref="A443:B443"/>
    <mergeCell ref="C443:E443"/>
    <mergeCell ref="F443:G443"/>
    <mergeCell ref="H443:J443"/>
    <mergeCell ref="M443:N443"/>
    <mergeCell ref="O443:Q443"/>
    <mergeCell ref="R443:S443"/>
    <mergeCell ref="T443:V443"/>
    <mergeCell ref="A446:B446"/>
    <mergeCell ref="C446:E446"/>
    <mergeCell ref="F446:G446"/>
    <mergeCell ref="H446:J446"/>
    <mergeCell ref="M446:N446"/>
    <mergeCell ref="O446:Q446"/>
    <mergeCell ref="R446:S446"/>
    <mergeCell ref="T446:V446"/>
    <mergeCell ref="A453:B453"/>
    <mergeCell ref="C453:E453"/>
    <mergeCell ref="F453:G453"/>
    <mergeCell ref="H453:J453"/>
    <mergeCell ref="M453:N453"/>
    <mergeCell ref="O453:Q453"/>
    <mergeCell ref="R453:S453"/>
    <mergeCell ref="T453:V453"/>
    <mergeCell ref="A456:B456"/>
    <mergeCell ref="C456:E456"/>
    <mergeCell ref="F456:G456"/>
    <mergeCell ref="H456:J456"/>
    <mergeCell ref="M456:N456"/>
    <mergeCell ref="O456:Q456"/>
    <mergeCell ref="R456:S456"/>
    <mergeCell ref="T456:V456"/>
    <mergeCell ref="A451:B451"/>
    <mergeCell ref="C451:E451"/>
    <mergeCell ref="F451:G451"/>
    <mergeCell ref="H451:J451"/>
    <mergeCell ref="M451:N451"/>
    <mergeCell ref="O451:Q451"/>
    <mergeCell ref="R451:S451"/>
    <mergeCell ref="T451:V451"/>
    <mergeCell ref="A452:B452"/>
    <mergeCell ref="C452:E452"/>
    <mergeCell ref="F452:G452"/>
    <mergeCell ref="H452:J452"/>
    <mergeCell ref="M452:N452"/>
    <mergeCell ref="O452:Q452"/>
    <mergeCell ref="R452:S452"/>
    <mergeCell ref="T452:V452"/>
    <mergeCell ref="A461:B461"/>
    <mergeCell ref="C461:E461"/>
    <mergeCell ref="F461:G461"/>
    <mergeCell ref="H461:J461"/>
    <mergeCell ref="M461:N461"/>
    <mergeCell ref="O461:Q461"/>
    <mergeCell ref="R461:S461"/>
    <mergeCell ref="T461:V461"/>
    <mergeCell ref="A462:B462"/>
    <mergeCell ref="C462:E462"/>
    <mergeCell ref="F462:G462"/>
    <mergeCell ref="H462:J462"/>
    <mergeCell ref="M462:N462"/>
    <mergeCell ref="O462:Q462"/>
    <mergeCell ref="R462:S462"/>
    <mergeCell ref="T462:V462"/>
    <mergeCell ref="A457:B457"/>
    <mergeCell ref="C457:E457"/>
    <mergeCell ref="F457:G457"/>
    <mergeCell ref="H457:J457"/>
    <mergeCell ref="M457:N457"/>
    <mergeCell ref="O457:Q457"/>
    <mergeCell ref="R457:S457"/>
    <mergeCell ref="T457:V457"/>
    <mergeCell ref="A458:B458"/>
    <mergeCell ref="C458:E458"/>
    <mergeCell ref="F458:G458"/>
    <mergeCell ref="H458:J458"/>
    <mergeCell ref="M458:N458"/>
    <mergeCell ref="O458:Q458"/>
    <mergeCell ref="R458:S458"/>
    <mergeCell ref="T458:V458"/>
    <mergeCell ref="A467:B467"/>
    <mergeCell ref="C467:E467"/>
    <mergeCell ref="F467:G467"/>
    <mergeCell ref="H467:J467"/>
    <mergeCell ref="M467:N467"/>
    <mergeCell ref="O467:Q467"/>
    <mergeCell ref="R467:S467"/>
    <mergeCell ref="T467:V467"/>
    <mergeCell ref="A468:B468"/>
    <mergeCell ref="C468:E468"/>
    <mergeCell ref="F468:G468"/>
    <mergeCell ref="H468:J468"/>
    <mergeCell ref="M468:N468"/>
    <mergeCell ref="O468:Q468"/>
    <mergeCell ref="R468:S468"/>
    <mergeCell ref="T468:V468"/>
    <mergeCell ref="A463:B463"/>
    <mergeCell ref="C463:E463"/>
    <mergeCell ref="F463:G463"/>
    <mergeCell ref="H463:J463"/>
    <mergeCell ref="M463:N463"/>
    <mergeCell ref="O463:Q463"/>
    <mergeCell ref="R463:S463"/>
    <mergeCell ref="T463:V463"/>
    <mergeCell ref="A466:B466"/>
    <mergeCell ref="C466:E466"/>
    <mergeCell ref="F466:G466"/>
    <mergeCell ref="H466:J466"/>
    <mergeCell ref="M466:N466"/>
    <mergeCell ref="O466:Q466"/>
    <mergeCell ref="R466:S466"/>
    <mergeCell ref="T466:V466"/>
    <mergeCell ref="A473:B473"/>
    <mergeCell ref="C473:E473"/>
    <mergeCell ref="F473:G473"/>
    <mergeCell ref="H473:J473"/>
    <mergeCell ref="M473:N473"/>
    <mergeCell ref="O473:Q473"/>
    <mergeCell ref="R473:S473"/>
    <mergeCell ref="T473:V473"/>
    <mergeCell ref="A476:B476"/>
    <mergeCell ref="C476:E476"/>
    <mergeCell ref="F476:G476"/>
    <mergeCell ref="H476:J476"/>
    <mergeCell ref="M476:N476"/>
    <mergeCell ref="O476:Q476"/>
    <mergeCell ref="R476:S476"/>
    <mergeCell ref="T476:V476"/>
    <mergeCell ref="A471:B471"/>
    <mergeCell ref="C471:E471"/>
    <mergeCell ref="F471:G471"/>
    <mergeCell ref="H471:J471"/>
    <mergeCell ref="M471:N471"/>
    <mergeCell ref="O471:Q471"/>
    <mergeCell ref="R471:S471"/>
    <mergeCell ref="T471:V471"/>
    <mergeCell ref="A472:B472"/>
    <mergeCell ref="C472:E472"/>
    <mergeCell ref="F472:G472"/>
    <mergeCell ref="H472:J472"/>
    <mergeCell ref="M472:N472"/>
    <mergeCell ref="O472:Q472"/>
    <mergeCell ref="R472:S472"/>
    <mergeCell ref="T472:V472"/>
    <mergeCell ref="A481:B481"/>
    <mergeCell ref="C481:E481"/>
    <mergeCell ref="F481:G481"/>
    <mergeCell ref="H481:J481"/>
    <mergeCell ref="M481:N481"/>
    <mergeCell ref="O481:Q481"/>
    <mergeCell ref="R481:S481"/>
    <mergeCell ref="T481:V481"/>
    <mergeCell ref="A482:B482"/>
    <mergeCell ref="C482:E482"/>
    <mergeCell ref="F482:G482"/>
    <mergeCell ref="H482:J482"/>
    <mergeCell ref="M482:N482"/>
    <mergeCell ref="O482:Q482"/>
    <mergeCell ref="R482:S482"/>
    <mergeCell ref="T482:V482"/>
    <mergeCell ref="A477:B477"/>
    <mergeCell ref="C477:E477"/>
    <mergeCell ref="F477:G477"/>
    <mergeCell ref="H477:J477"/>
    <mergeCell ref="M477:N477"/>
    <mergeCell ref="O477:Q477"/>
    <mergeCell ref="R477:S477"/>
    <mergeCell ref="T477:V477"/>
    <mergeCell ref="A478:B478"/>
    <mergeCell ref="C478:E478"/>
    <mergeCell ref="F478:G478"/>
    <mergeCell ref="H478:J478"/>
    <mergeCell ref="M478:N478"/>
    <mergeCell ref="O478:Q478"/>
    <mergeCell ref="R478:S478"/>
    <mergeCell ref="T478:V478"/>
    <mergeCell ref="A487:B487"/>
    <mergeCell ref="C487:E487"/>
    <mergeCell ref="F487:G487"/>
    <mergeCell ref="H487:J487"/>
    <mergeCell ref="M487:N487"/>
    <mergeCell ref="O487:Q487"/>
    <mergeCell ref="R487:S487"/>
    <mergeCell ref="T487:V487"/>
    <mergeCell ref="A488:B488"/>
    <mergeCell ref="C488:E488"/>
    <mergeCell ref="F488:G488"/>
    <mergeCell ref="H488:J488"/>
    <mergeCell ref="M488:N488"/>
    <mergeCell ref="O488:Q488"/>
    <mergeCell ref="R488:S488"/>
    <mergeCell ref="T488:V488"/>
    <mergeCell ref="A483:B483"/>
    <mergeCell ref="C483:E483"/>
    <mergeCell ref="F483:G483"/>
    <mergeCell ref="H483:J483"/>
    <mergeCell ref="M483:N483"/>
    <mergeCell ref="O483:Q483"/>
    <mergeCell ref="R483:S483"/>
    <mergeCell ref="T483:V483"/>
    <mergeCell ref="A486:B486"/>
    <mergeCell ref="C486:E486"/>
    <mergeCell ref="F486:G486"/>
    <mergeCell ref="H486:J486"/>
    <mergeCell ref="M486:N486"/>
    <mergeCell ref="O486:Q486"/>
    <mergeCell ref="R486:S486"/>
    <mergeCell ref="T486:V486"/>
    <mergeCell ref="A493:B493"/>
    <mergeCell ref="C493:E493"/>
    <mergeCell ref="F493:G493"/>
    <mergeCell ref="H493:J493"/>
    <mergeCell ref="M493:N493"/>
    <mergeCell ref="O493:Q493"/>
    <mergeCell ref="R493:S493"/>
    <mergeCell ref="T493:V493"/>
    <mergeCell ref="A496:B496"/>
    <mergeCell ref="C496:E496"/>
    <mergeCell ref="F496:G496"/>
    <mergeCell ref="H496:J496"/>
    <mergeCell ref="M496:N496"/>
    <mergeCell ref="O496:Q496"/>
    <mergeCell ref="R496:S496"/>
    <mergeCell ref="T496:V496"/>
    <mergeCell ref="A491:B491"/>
    <mergeCell ref="C491:E491"/>
    <mergeCell ref="F491:G491"/>
    <mergeCell ref="H491:J491"/>
    <mergeCell ref="M491:N491"/>
    <mergeCell ref="O491:Q491"/>
    <mergeCell ref="R491:S491"/>
    <mergeCell ref="T491:V491"/>
    <mergeCell ref="A492:B492"/>
    <mergeCell ref="C492:E492"/>
    <mergeCell ref="F492:G492"/>
    <mergeCell ref="H492:J492"/>
    <mergeCell ref="M492:N492"/>
    <mergeCell ref="O492:Q492"/>
    <mergeCell ref="R492:S492"/>
    <mergeCell ref="T492:V492"/>
    <mergeCell ref="A501:B501"/>
    <mergeCell ref="C501:E501"/>
    <mergeCell ref="F501:G501"/>
    <mergeCell ref="H501:J501"/>
    <mergeCell ref="M501:N501"/>
    <mergeCell ref="O501:Q501"/>
    <mergeCell ref="R501:S501"/>
    <mergeCell ref="T501:V501"/>
    <mergeCell ref="A502:B502"/>
    <mergeCell ref="C502:E502"/>
    <mergeCell ref="F502:G502"/>
    <mergeCell ref="H502:J502"/>
    <mergeCell ref="M502:N502"/>
    <mergeCell ref="O502:Q502"/>
    <mergeCell ref="R502:S502"/>
    <mergeCell ref="T502:V502"/>
    <mergeCell ref="A497:B497"/>
    <mergeCell ref="C497:E497"/>
    <mergeCell ref="F497:G497"/>
    <mergeCell ref="H497:J497"/>
    <mergeCell ref="M497:N497"/>
    <mergeCell ref="O497:Q497"/>
    <mergeCell ref="R497:S497"/>
    <mergeCell ref="T497:V497"/>
    <mergeCell ref="A498:B498"/>
    <mergeCell ref="C498:E498"/>
    <mergeCell ref="F498:G498"/>
    <mergeCell ref="H498:J498"/>
    <mergeCell ref="M498:N498"/>
    <mergeCell ref="O498:Q498"/>
    <mergeCell ref="R498:S498"/>
    <mergeCell ref="T498:V498"/>
    <mergeCell ref="A507:B507"/>
    <mergeCell ref="C507:E507"/>
    <mergeCell ref="F507:G507"/>
    <mergeCell ref="H507:J507"/>
    <mergeCell ref="M507:N507"/>
    <mergeCell ref="O507:Q507"/>
    <mergeCell ref="R507:S507"/>
    <mergeCell ref="T507:V507"/>
    <mergeCell ref="A508:B508"/>
    <mergeCell ref="C508:E508"/>
    <mergeCell ref="F508:G508"/>
    <mergeCell ref="H508:J508"/>
    <mergeCell ref="M508:N508"/>
    <mergeCell ref="O508:Q508"/>
    <mergeCell ref="R508:S508"/>
    <mergeCell ref="T508:V508"/>
    <mergeCell ref="A503:B503"/>
    <mergeCell ref="C503:E503"/>
    <mergeCell ref="F503:G503"/>
    <mergeCell ref="H503:J503"/>
    <mergeCell ref="M503:N503"/>
    <mergeCell ref="O503:Q503"/>
    <mergeCell ref="R503:S503"/>
    <mergeCell ref="T503:V503"/>
    <mergeCell ref="A506:B506"/>
    <mergeCell ref="C506:E506"/>
    <mergeCell ref="F506:G506"/>
    <mergeCell ref="H506:J506"/>
    <mergeCell ref="M506:N506"/>
    <mergeCell ref="O506:Q506"/>
    <mergeCell ref="R506:S506"/>
    <mergeCell ref="T506:V506"/>
    <mergeCell ref="A513:B513"/>
    <mergeCell ref="C513:E513"/>
    <mergeCell ref="F513:G513"/>
    <mergeCell ref="H513:J513"/>
    <mergeCell ref="M513:N513"/>
    <mergeCell ref="O513:Q513"/>
    <mergeCell ref="R513:S513"/>
    <mergeCell ref="T513:V513"/>
    <mergeCell ref="A516:B516"/>
    <mergeCell ref="C516:E516"/>
    <mergeCell ref="F516:G516"/>
    <mergeCell ref="H516:J516"/>
    <mergeCell ref="M516:N516"/>
    <mergeCell ref="O516:Q516"/>
    <mergeCell ref="R516:S516"/>
    <mergeCell ref="T516:V516"/>
    <mergeCell ref="A511:B511"/>
    <mergeCell ref="C511:E511"/>
    <mergeCell ref="F511:G511"/>
    <mergeCell ref="H511:J511"/>
    <mergeCell ref="M511:N511"/>
    <mergeCell ref="O511:Q511"/>
    <mergeCell ref="R511:S511"/>
    <mergeCell ref="T511:V511"/>
    <mergeCell ref="A512:B512"/>
    <mergeCell ref="C512:E512"/>
    <mergeCell ref="F512:G512"/>
    <mergeCell ref="H512:J512"/>
    <mergeCell ref="M512:N512"/>
    <mergeCell ref="O512:Q512"/>
    <mergeCell ref="R512:S512"/>
    <mergeCell ref="T512:V512"/>
    <mergeCell ref="A521:B521"/>
    <mergeCell ref="C521:E521"/>
    <mergeCell ref="F521:G521"/>
    <mergeCell ref="H521:J521"/>
    <mergeCell ref="M521:N521"/>
    <mergeCell ref="O521:Q521"/>
    <mergeCell ref="R521:S521"/>
    <mergeCell ref="T521:V521"/>
    <mergeCell ref="A522:B522"/>
    <mergeCell ref="C522:E522"/>
    <mergeCell ref="F522:G522"/>
    <mergeCell ref="H522:J522"/>
    <mergeCell ref="M522:N522"/>
    <mergeCell ref="O522:Q522"/>
    <mergeCell ref="R522:S522"/>
    <mergeCell ref="T522:V522"/>
    <mergeCell ref="A517:B517"/>
    <mergeCell ref="C517:E517"/>
    <mergeCell ref="F517:G517"/>
    <mergeCell ref="H517:J517"/>
    <mergeCell ref="M517:N517"/>
    <mergeCell ref="O517:Q517"/>
    <mergeCell ref="R517:S517"/>
    <mergeCell ref="T517:V517"/>
    <mergeCell ref="A518:B518"/>
    <mergeCell ref="C518:E518"/>
    <mergeCell ref="F518:G518"/>
    <mergeCell ref="H518:J518"/>
    <mergeCell ref="M518:N518"/>
    <mergeCell ref="O518:Q518"/>
    <mergeCell ref="R518:S518"/>
    <mergeCell ref="T518:V518"/>
    <mergeCell ref="A527:B527"/>
    <mergeCell ref="C527:E527"/>
    <mergeCell ref="F527:G527"/>
    <mergeCell ref="H527:J527"/>
    <mergeCell ref="M527:N527"/>
    <mergeCell ref="O527:Q527"/>
    <mergeCell ref="R527:S527"/>
    <mergeCell ref="T527:V527"/>
    <mergeCell ref="A528:B528"/>
    <mergeCell ref="C528:E528"/>
    <mergeCell ref="F528:G528"/>
    <mergeCell ref="H528:J528"/>
    <mergeCell ref="M528:N528"/>
    <mergeCell ref="O528:Q528"/>
    <mergeCell ref="R528:S528"/>
    <mergeCell ref="T528:V528"/>
    <mergeCell ref="A523:B523"/>
    <mergeCell ref="C523:E523"/>
    <mergeCell ref="F523:G523"/>
    <mergeCell ref="H523:J523"/>
    <mergeCell ref="M523:N523"/>
    <mergeCell ref="O523:Q523"/>
    <mergeCell ref="R523:S523"/>
    <mergeCell ref="T523:V523"/>
    <mergeCell ref="A526:B526"/>
    <mergeCell ref="C526:E526"/>
    <mergeCell ref="F526:G526"/>
    <mergeCell ref="H526:J526"/>
    <mergeCell ref="M526:N526"/>
    <mergeCell ref="O526:Q526"/>
    <mergeCell ref="R526:S526"/>
    <mergeCell ref="T526:V526"/>
    <mergeCell ref="A533:B533"/>
    <mergeCell ref="C533:E533"/>
    <mergeCell ref="F533:G533"/>
    <mergeCell ref="H533:J533"/>
    <mergeCell ref="M533:N533"/>
    <mergeCell ref="O533:Q533"/>
    <mergeCell ref="R533:S533"/>
    <mergeCell ref="T533:V533"/>
    <mergeCell ref="A536:B536"/>
    <mergeCell ref="C536:E536"/>
    <mergeCell ref="F536:G536"/>
    <mergeCell ref="H536:J536"/>
    <mergeCell ref="M536:N536"/>
    <mergeCell ref="O536:Q536"/>
    <mergeCell ref="R536:S536"/>
    <mergeCell ref="T536:V536"/>
    <mergeCell ref="A531:B531"/>
    <mergeCell ref="C531:E531"/>
    <mergeCell ref="F531:G531"/>
    <mergeCell ref="H531:J531"/>
    <mergeCell ref="M531:N531"/>
    <mergeCell ref="O531:Q531"/>
    <mergeCell ref="R531:S531"/>
    <mergeCell ref="T531:V531"/>
    <mergeCell ref="A532:B532"/>
    <mergeCell ref="C532:E532"/>
    <mergeCell ref="F532:G532"/>
    <mergeCell ref="H532:J532"/>
    <mergeCell ref="M532:N532"/>
    <mergeCell ref="O532:Q532"/>
    <mergeCell ref="R532:S532"/>
    <mergeCell ref="T532:V532"/>
    <mergeCell ref="A541:B541"/>
    <mergeCell ref="C541:E541"/>
    <mergeCell ref="F541:G541"/>
    <mergeCell ref="H541:J541"/>
    <mergeCell ref="M541:N541"/>
    <mergeCell ref="O541:Q541"/>
    <mergeCell ref="R541:S541"/>
    <mergeCell ref="T541:V541"/>
    <mergeCell ref="A542:B542"/>
    <mergeCell ref="C542:E542"/>
    <mergeCell ref="F542:G542"/>
    <mergeCell ref="H542:J542"/>
    <mergeCell ref="M542:N542"/>
    <mergeCell ref="O542:Q542"/>
    <mergeCell ref="R542:S542"/>
    <mergeCell ref="T542:V542"/>
    <mergeCell ref="A537:B537"/>
    <mergeCell ref="C537:E537"/>
    <mergeCell ref="F537:G537"/>
    <mergeCell ref="H537:J537"/>
    <mergeCell ref="M537:N537"/>
    <mergeCell ref="O537:Q537"/>
    <mergeCell ref="R537:S537"/>
    <mergeCell ref="T537:V537"/>
    <mergeCell ref="A538:B538"/>
    <mergeCell ref="C538:E538"/>
    <mergeCell ref="F538:G538"/>
    <mergeCell ref="H538:J538"/>
    <mergeCell ref="M538:N538"/>
    <mergeCell ref="O538:Q538"/>
    <mergeCell ref="R538:S538"/>
    <mergeCell ref="T538:V538"/>
    <mergeCell ref="A547:B547"/>
    <mergeCell ref="C547:E547"/>
    <mergeCell ref="F547:G547"/>
    <mergeCell ref="H547:J547"/>
    <mergeCell ref="M547:N547"/>
    <mergeCell ref="O547:Q547"/>
    <mergeCell ref="R547:S547"/>
    <mergeCell ref="T547:V547"/>
    <mergeCell ref="A548:B548"/>
    <mergeCell ref="C548:E548"/>
    <mergeCell ref="F548:G548"/>
    <mergeCell ref="H548:J548"/>
    <mergeCell ref="M548:N548"/>
    <mergeCell ref="O548:Q548"/>
    <mergeCell ref="R548:S548"/>
    <mergeCell ref="T548:V548"/>
    <mergeCell ref="A543:B543"/>
    <mergeCell ref="C543:E543"/>
    <mergeCell ref="F543:G543"/>
    <mergeCell ref="H543:J543"/>
    <mergeCell ref="M543:N543"/>
    <mergeCell ref="O543:Q543"/>
    <mergeCell ref="R543:S543"/>
    <mergeCell ref="T543:V543"/>
    <mergeCell ref="A546:B546"/>
    <mergeCell ref="C546:E546"/>
    <mergeCell ref="F546:G546"/>
    <mergeCell ref="H546:J546"/>
    <mergeCell ref="M546:N546"/>
    <mergeCell ref="O546:Q546"/>
    <mergeCell ref="R546:S546"/>
    <mergeCell ref="T546:V546"/>
    <mergeCell ref="A553:B553"/>
    <mergeCell ref="C553:E553"/>
    <mergeCell ref="F553:G553"/>
    <mergeCell ref="H553:J553"/>
    <mergeCell ref="M553:N553"/>
    <mergeCell ref="O553:Q553"/>
    <mergeCell ref="R553:S553"/>
    <mergeCell ref="T553:V553"/>
    <mergeCell ref="A556:B556"/>
    <mergeCell ref="C556:E556"/>
    <mergeCell ref="F556:G556"/>
    <mergeCell ref="H556:J556"/>
    <mergeCell ref="M556:N556"/>
    <mergeCell ref="O556:Q556"/>
    <mergeCell ref="R556:S556"/>
    <mergeCell ref="T556:V556"/>
    <mergeCell ref="A551:B551"/>
    <mergeCell ref="C551:E551"/>
    <mergeCell ref="F551:G551"/>
    <mergeCell ref="H551:J551"/>
    <mergeCell ref="M551:N551"/>
    <mergeCell ref="O551:Q551"/>
    <mergeCell ref="R551:S551"/>
    <mergeCell ref="T551:V551"/>
    <mergeCell ref="A552:B552"/>
    <mergeCell ref="C552:E552"/>
    <mergeCell ref="F552:G552"/>
    <mergeCell ref="H552:J552"/>
    <mergeCell ref="M552:N552"/>
    <mergeCell ref="O552:Q552"/>
    <mergeCell ref="R552:S552"/>
    <mergeCell ref="T552:V552"/>
    <mergeCell ref="A561:B561"/>
    <mergeCell ref="C561:E561"/>
    <mergeCell ref="F561:G561"/>
    <mergeCell ref="H561:J561"/>
    <mergeCell ref="M561:N561"/>
    <mergeCell ref="O561:Q561"/>
    <mergeCell ref="R561:S561"/>
    <mergeCell ref="T561:V561"/>
    <mergeCell ref="A562:B562"/>
    <mergeCell ref="C562:E562"/>
    <mergeCell ref="F562:G562"/>
    <mergeCell ref="H562:J562"/>
    <mergeCell ref="M562:N562"/>
    <mergeCell ref="O562:Q562"/>
    <mergeCell ref="R562:S562"/>
    <mergeCell ref="T562:V562"/>
    <mergeCell ref="A557:B557"/>
    <mergeCell ref="C557:E557"/>
    <mergeCell ref="F557:G557"/>
    <mergeCell ref="H557:J557"/>
    <mergeCell ref="M557:N557"/>
    <mergeCell ref="O557:Q557"/>
    <mergeCell ref="R557:S557"/>
    <mergeCell ref="T557:V557"/>
    <mergeCell ref="A558:B558"/>
    <mergeCell ref="C558:E558"/>
    <mergeCell ref="F558:G558"/>
    <mergeCell ref="H558:J558"/>
    <mergeCell ref="M558:N558"/>
    <mergeCell ref="O558:Q558"/>
    <mergeCell ref="R558:S558"/>
    <mergeCell ref="T558:V558"/>
    <mergeCell ref="A567:B567"/>
    <mergeCell ref="C567:E567"/>
    <mergeCell ref="F567:G567"/>
    <mergeCell ref="H567:J567"/>
    <mergeCell ref="M567:N567"/>
    <mergeCell ref="O567:Q567"/>
    <mergeCell ref="R567:S567"/>
    <mergeCell ref="T567:V567"/>
    <mergeCell ref="A568:B568"/>
    <mergeCell ref="C568:E568"/>
    <mergeCell ref="F568:G568"/>
    <mergeCell ref="H568:J568"/>
    <mergeCell ref="M568:N568"/>
    <mergeCell ref="O568:Q568"/>
    <mergeCell ref="R568:S568"/>
    <mergeCell ref="T568:V568"/>
    <mergeCell ref="A563:B563"/>
    <mergeCell ref="C563:E563"/>
    <mergeCell ref="F563:G563"/>
    <mergeCell ref="H563:J563"/>
    <mergeCell ref="M563:N563"/>
    <mergeCell ref="O563:Q563"/>
    <mergeCell ref="R563:S563"/>
    <mergeCell ref="T563:V563"/>
    <mergeCell ref="A566:B566"/>
    <mergeCell ref="C566:E566"/>
    <mergeCell ref="F566:G566"/>
    <mergeCell ref="H566:J566"/>
    <mergeCell ref="M566:N566"/>
    <mergeCell ref="O566:Q566"/>
    <mergeCell ref="R566:S566"/>
    <mergeCell ref="T566:V566"/>
    <mergeCell ref="A573:B573"/>
    <mergeCell ref="C573:E573"/>
    <mergeCell ref="F573:G573"/>
    <mergeCell ref="H573:J573"/>
    <mergeCell ref="M573:N573"/>
    <mergeCell ref="O573:Q573"/>
    <mergeCell ref="R573:S573"/>
    <mergeCell ref="T573:V573"/>
    <mergeCell ref="A576:B576"/>
    <mergeCell ref="C576:E576"/>
    <mergeCell ref="F576:G576"/>
    <mergeCell ref="H576:J576"/>
    <mergeCell ref="M576:N576"/>
    <mergeCell ref="O576:Q576"/>
    <mergeCell ref="R576:S576"/>
    <mergeCell ref="T576:V576"/>
    <mergeCell ref="A571:B571"/>
    <mergeCell ref="C571:E571"/>
    <mergeCell ref="F571:G571"/>
    <mergeCell ref="H571:J571"/>
    <mergeCell ref="M571:N571"/>
    <mergeCell ref="O571:Q571"/>
    <mergeCell ref="R571:S571"/>
    <mergeCell ref="T571:V571"/>
    <mergeCell ref="A572:B572"/>
    <mergeCell ref="C572:E572"/>
    <mergeCell ref="F572:G572"/>
    <mergeCell ref="H572:J572"/>
    <mergeCell ref="M572:N572"/>
    <mergeCell ref="O572:Q572"/>
    <mergeCell ref="R572:S572"/>
    <mergeCell ref="T572:V572"/>
    <mergeCell ref="A581:B581"/>
    <mergeCell ref="C581:E581"/>
    <mergeCell ref="F581:G581"/>
    <mergeCell ref="H581:J581"/>
    <mergeCell ref="M581:N581"/>
    <mergeCell ref="O581:Q581"/>
    <mergeCell ref="R581:S581"/>
    <mergeCell ref="T581:V581"/>
    <mergeCell ref="A582:B582"/>
    <mergeCell ref="C582:E582"/>
    <mergeCell ref="F582:G582"/>
    <mergeCell ref="H582:J582"/>
    <mergeCell ref="M582:N582"/>
    <mergeCell ref="O582:Q582"/>
    <mergeCell ref="R582:S582"/>
    <mergeCell ref="T582:V582"/>
    <mergeCell ref="A577:B577"/>
    <mergeCell ref="C577:E577"/>
    <mergeCell ref="F577:G577"/>
    <mergeCell ref="H577:J577"/>
    <mergeCell ref="M577:N577"/>
    <mergeCell ref="O577:Q577"/>
    <mergeCell ref="R577:S577"/>
    <mergeCell ref="T577:V577"/>
    <mergeCell ref="A578:B578"/>
    <mergeCell ref="C578:E578"/>
    <mergeCell ref="F578:G578"/>
    <mergeCell ref="H578:J578"/>
    <mergeCell ref="M578:N578"/>
    <mergeCell ref="O578:Q578"/>
    <mergeCell ref="R578:S578"/>
    <mergeCell ref="T578:V578"/>
    <mergeCell ref="A587:B587"/>
    <mergeCell ref="C587:E587"/>
    <mergeCell ref="F587:G587"/>
    <mergeCell ref="H587:J587"/>
    <mergeCell ref="M587:N587"/>
    <mergeCell ref="O587:Q587"/>
    <mergeCell ref="R587:S587"/>
    <mergeCell ref="T587:V587"/>
    <mergeCell ref="A588:B588"/>
    <mergeCell ref="C588:E588"/>
    <mergeCell ref="F588:G588"/>
    <mergeCell ref="H588:J588"/>
    <mergeCell ref="M588:N588"/>
    <mergeCell ref="O588:Q588"/>
    <mergeCell ref="R588:S588"/>
    <mergeCell ref="T588:V588"/>
    <mergeCell ref="A583:B583"/>
    <mergeCell ref="C583:E583"/>
    <mergeCell ref="F583:G583"/>
    <mergeCell ref="H583:J583"/>
    <mergeCell ref="M583:N583"/>
    <mergeCell ref="O583:Q583"/>
    <mergeCell ref="R583:S583"/>
    <mergeCell ref="T583:V583"/>
    <mergeCell ref="A586:B586"/>
    <mergeCell ref="C586:E586"/>
    <mergeCell ref="F586:G586"/>
    <mergeCell ref="H586:J586"/>
    <mergeCell ref="M586:N586"/>
    <mergeCell ref="O586:Q586"/>
    <mergeCell ref="R586:S586"/>
    <mergeCell ref="T586:V586"/>
    <mergeCell ref="A593:B593"/>
    <mergeCell ref="C593:E593"/>
    <mergeCell ref="F593:G593"/>
    <mergeCell ref="H593:J593"/>
    <mergeCell ref="M593:N593"/>
    <mergeCell ref="O593:Q593"/>
    <mergeCell ref="R593:S593"/>
    <mergeCell ref="T593:V593"/>
    <mergeCell ref="A596:B596"/>
    <mergeCell ref="C596:E596"/>
    <mergeCell ref="F596:G596"/>
    <mergeCell ref="H596:J596"/>
    <mergeCell ref="M596:N596"/>
    <mergeCell ref="O596:Q596"/>
    <mergeCell ref="R596:S596"/>
    <mergeCell ref="T596:V596"/>
    <mergeCell ref="A591:B591"/>
    <mergeCell ref="C591:E591"/>
    <mergeCell ref="F591:G591"/>
    <mergeCell ref="H591:J591"/>
    <mergeCell ref="M591:N591"/>
    <mergeCell ref="O591:Q591"/>
    <mergeCell ref="R591:S591"/>
    <mergeCell ref="T591:V591"/>
    <mergeCell ref="A592:B592"/>
    <mergeCell ref="C592:E592"/>
    <mergeCell ref="F592:G592"/>
    <mergeCell ref="H592:J592"/>
    <mergeCell ref="M592:N592"/>
    <mergeCell ref="O592:Q592"/>
    <mergeCell ref="R592:S592"/>
    <mergeCell ref="T592:V592"/>
    <mergeCell ref="A601:B601"/>
    <mergeCell ref="C601:E601"/>
    <mergeCell ref="F601:G601"/>
    <mergeCell ref="H601:J601"/>
    <mergeCell ref="M601:N601"/>
    <mergeCell ref="O601:Q601"/>
    <mergeCell ref="R601:S601"/>
    <mergeCell ref="T601:V601"/>
    <mergeCell ref="A602:B602"/>
    <mergeCell ref="C602:E602"/>
    <mergeCell ref="F602:G602"/>
    <mergeCell ref="H602:J602"/>
    <mergeCell ref="M602:N602"/>
    <mergeCell ref="O602:Q602"/>
    <mergeCell ref="R602:S602"/>
    <mergeCell ref="T602:V602"/>
    <mergeCell ref="A597:B597"/>
    <mergeCell ref="C597:E597"/>
    <mergeCell ref="F597:G597"/>
    <mergeCell ref="H597:J597"/>
    <mergeCell ref="M597:N597"/>
    <mergeCell ref="O597:Q597"/>
    <mergeCell ref="R597:S597"/>
    <mergeCell ref="T597:V597"/>
    <mergeCell ref="A598:B598"/>
    <mergeCell ref="C598:E598"/>
    <mergeCell ref="F598:G598"/>
    <mergeCell ref="H598:J598"/>
    <mergeCell ref="M598:N598"/>
    <mergeCell ref="O598:Q598"/>
    <mergeCell ref="R598:S598"/>
    <mergeCell ref="T598:V598"/>
    <mergeCell ref="A607:B607"/>
    <mergeCell ref="C607:E607"/>
    <mergeCell ref="F607:G607"/>
    <mergeCell ref="H607:J607"/>
    <mergeCell ref="M607:N607"/>
    <mergeCell ref="O607:Q607"/>
    <mergeCell ref="R607:S607"/>
    <mergeCell ref="T607:V607"/>
    <mergeCell ref="A608:B608"/>
    <mergeCell ref="C608:E608"/>
    <mergeCell ref="F608:G608"/>
    <mergeCell ref="H608:J608"/>
    <mergeCell ref="M608:N608"/>
    <mergeCell ref="O608:Q608"/>
    <mergeCell ref="R608:S608"/>
    <mergeCell ref="T608:V608"/>
    <mergeCell ref="A603:B603"/>
    <mergeCell ref="C603:E603"/>
    <mergeCell ref="F603:G603"/>
    <mergeCell ref="H603:J603"/>
    <mergeCell ref="M603:N603"/>
    <mergeCell ref="O603:Q603"/>
    <mergeCell ref="R603:S603"/>
    <mergeCell ref="T603:V603"/>
    <mergeCell ref="A606:B606"/>
    <mergeCell ref="C606:E606"/>
    <mergeCell ref="F606:G606"/>
    <mergeCell ref="H606:J606"/>
    <mergeCell ref="M606:N606"/>
    <mergeCell ref="O606:Q606"/>
    <mergeCell ref="R606:S606"/>
    <mergeCell ref="T606:V606"/>
    <mergeCell ref="A613:B613"/>
    <mergeCell ref="C613:E613"/>
    <mergeCell ref="F613:G613"/>
    <mergeCell ref="H613:J613"/>
    <mergeCell ref="M613:N613"/>
    <mergeCell ref="O613:Q613"/>
    <mergeCell ref="R613:S613"/>
    <mergeCell ref="T613:V613"/>
    <mergeCell ref="A616:B616"/>
    <mergeCell ref="C616:E616"/>
    <mergeCell ref="F616:G616"/>
    <mergeCell ref="H616:J616"/>
    <mergeCell ref="M616:N616"/>
    <mergeCell ref="O616:Q616"/>
    <mergeCell ref="R616:S616"/>
    <mergeCell ref="T616:V616"/>
    <mergeCell ref="A611:B611"/>
    <mergeCell ref="C611:E611"/>
    <mergeCell ref="F611:G611"/>
    <mergeCell ref="H611:J611"/>
    <mergeCell ref="M611:N611"/>
    <mergeCell ref="O611:Q611"/>
    <mergeCell ref="R611:S611"/>
    <mergeCell ref="T611:V611"/>
    <mergeCell ref="A612:B612"/>
    <mergeCell ref="C612:E612"/>
    <mergeCell ref="F612:G612"/>
    <mergeCell ref="H612:J612"/>
    <mergeCell ref="M612:N612"/>
    <mergeCell ref="O612:Q612"/>
    <mergeCell ref="R612:S612"/>
    <mergeCell ref="T612:V612"/>
    <mergeCell ref="A621:B621"/>
    <mergeCell ref="C621:E621"/>
    <mergeCell ref="F621:G621"/>
    <mergeCell ref="H621:J621"/>
    <mergeCell ref="M621:N621"/>
    <mergeCell ref="O621:Q621"/>
    <mergeCell ref="R621:S621"/>
    <mergeCell ref="T621:V621"/>
    <mergeCell ref="A622:B622"/>
    <mergeCell ref="C622:E622"/>
    <mergeCell ref="F622:G622"/>
    <mergeCell ref="H622:J622"/>
    <mergeCell ref="M622:N622"/>
    <mergeCell ref="O622:Q622"/>
    <mergeCell ref="R622:S622"/>
    <mergeCell ref="T622:V622"/>
    <mergeCell ref="A617:B617"/>
    <mergeCell ref="C617:E617"/>
    <mergeCell ref="F617:G617"/>
    <mergeCell ref="H617:J617"/>
    <mergeCell ref="M617:N617"/>
    <mergeCell ref="O617:Q617"/>
    <mergeCell ref="R617:S617"/>
    <mergeCell ref="T617:V617"/>
    <mergeCell ref="A618:B618"/>
    <mergeCell ref="C618:E618"/>
    <mergeCell ref="F618:G618"/>
    <mergeCell ref="H618:J618"/>
    <mergeCell ref="M618:N618"/>
    <mergeCell ref="O618:Q618"/>
    <mergeCell ref="R618:S618"/>
    <mergeCell ref="T618:V618"/>
    <mergeCell ref="A627:B627"/>
    <mergeCell ref="C627:E627"/>
    <mergeCell ref="F627:G627"/>
    <mergeCell ref="H627:J627"/>
    <mergeCell ref="M627:N627"/>
    <mergeCell ref="O627:Q627"/>
    <mergeCell ref="R627:S627"/>
    <mergeCell ref="T627:V627"/>
    <mergeCell ref="A628:B628"/>
    <mergeCell ref="C628:E628"/>
    <mergeCell ref="F628:G628"/>
    <mergeCell ref="H628:J628"/>
    <mergeCell ref="M628:N628"/>
    <mergeCell ref="O628:Q628"/>
    <mergeCell ref="R628:S628"/>
    <mergeCell ref="T628:V628"/>
    <mergeCell ref="A623:B623"/>
    <mergeCell ref="C623:E623"/>
    <mergeCell ref="F623:G623"/>
    <mergeCell ref="H623:J623"/>
    <mergeCell ref="M623:N623"/>
    <mergeCell ref="O623:Q623"/>
    <mergeCell ref="R623:S623"/>
    <mergeCell ref="T623:V623"/>
    <mergeCell ref="A626:B626"/>
    <mergeCell ref="C626:E626"/>
    <mergeCell ref="F626:G626"/>
    <mergeCell ref="H626:J626"/>
    <mergeCell ref="M626:N626"/>
    <mergeCell ref="O626:Q626"/>
    <mergeCell ref="R626:S626"/>
    <mergeCell ref="T626:V626"/>
    <mergeCell ref="A633:B633"/>
    <mergeCell ref="C633:E633"/>
    <mergeCell ref="F633:G633"/>
    <mergeCell ref="H633:J633"/>
    <mergeCell ref="M633:N633"/>
    <mergeCell ref="O633:Q633"/>
    <mergeCell ref="R633:S633"/>
    <mergeCell ref="T633:V633"/>
    <mergeCell ref="A636:B636"/>
    <mergeCell ref="C636:E636"/>
    <mergeCell ref="F636:G636"/>
    <mergeCell ref="H636:J636"/>
    <mergeCell ref="M636:N636"/>
    <mergeCell ref="O636:Q636"/>
    <mergeCell ref="R636:S636"/>
    <mergeCell ref="T636:V636"/>
    <mergeCell ref="A631:B631"/>
    <mergeCell ref="C631:E631"/>
    <mergeCell ref="F631:G631"/>
    <mergeCell ref="H631:J631"/>
    <mergeCell ref="M631:N631"/>
    <mergeCell ref="O631:Q631"/>
    <mergeCell ref="R631:S631"/>
    <mergeCell ref="T631:V631"/>
    <mergeCell ref="A632:B632"/>
    <mergeCell ref="C632:E632"/>
    <mergeCell ref="F632:G632"/>
    <mergeCell ref="H632:J632"/>
    <mergeCell ref="M632:N632"/>
    <mergeCell ref="O632:Q632"/>
    <mergeCell ref="R632:S632"/>
    <mergeCell ref="T632:V632"/>
    <mergeCell ref="A641:B641"/>
    <mergeCell ref="C641:E641"/>
    <mergeCell ref="F641:G641"/>
    <mergeCell ref="H641:J641"/>
    <mergeCell ref="M641:N641"/>
    <mergeCell ref="O641:Q641"/>
    <mergeCell ref="R641:S641"/>
    <mergeCell ref="T641:V641"/>
    <mergeCell ref="A642:B642"/>
    <mergeCell ref="C642:E642"/>
    <mergeCell ref="F642:G642"/>
    <mergeCell ref="H642:J642"/>
    <mergeCell ref="M642:N642"/>
    <mergeCell ref="O642:Q642"/>
    <mergeCell ref="R642:S642"/>
    <mergeCell ref="T642:V642"/>
    <mergeCell ref="A637:B637"/>
    <mergeCell ref="C637:E637"/>
    <mergeCell ref="F637:G637"/>
    <mergeCell ref="H637:J637"/>
    <mergeCell ref="M637:N637"/>
    <mergeCell ref="O637:Q637"/>
    <mergeCell ref="R637:S637"/>
    <mergeCell ref="T637:V637"/>
    <mergeCell ref="A638:B638"/>
    <mergeCell ref="C638:E638"/>
    <mergeCell ref="F638:G638"/>
    <mergeCell ref="H638:J638"/>
    <mergeCell ref="M638:N638"/>
    <mergeCell ref="O638:Q638"/>
    <mergeCell ref="R638:S638"/>
    <mergeCell ref="T638:V638"/>
    <mergeCell ref="A647:B647"/>
    <mergeCell ref="C647:E647"/>
    <mergeCell ref="F647:G647"/>
    <mergeCell ref="H647:J647"/>
    <mergeCell ref="M647:N647"/>
    <mergeCell ref="O647:Q647"/>
    <mergeCell ref="R647:S647"/>
    <mergeCell ref="T647:V647"/>
    <mergeCell ref="A648:B648"/>
    <mergeCell ref="C648:E648"/>
    <mergeCell ref="F648:G648"/>
    <mergeCell ref="H648:J648"/>
    <mergeCell ref="M648:N648"/>
    <mergeCell ref="O648:Q648"/>
    <mergeCell ref="R648:S648"/>
    <mergeCell ref="T648:V648"/>
    <mergeCell ref="A643:B643"/>
    <mergeCell ref="C643:E643"/>
    <mergeCell ref="F643:G643"/>
    <mergeCell ref="H643:J643"/>
    <mergeCell ref="M643:N643"/>
    <mergeCell ref="O643:Q643"/>
    <mergeCell ref="R643:S643"/>
    <mergeCell ref="T643:V643"/>
    <mergeCell ref="A646:B646"/>
    <mergeCell ref="C646:E646"/>
    <mergeCell ref="F646:G646"/>
    <mergeCell ref="H646:J646"/>
    <mergeCell ref="M646:N646"/>
    <mergeCell ref="O646:Q646"/>
    <mergeCell ref="R646:S646"/>
    <mergeCell ref="T646:V646"/>
    <mergeCell ref="A653:B653"/>
    <mergeCell ref="C653:E653"/>
    <mergeCell ref="F653:G653"/>
    <mergeCell ref="H653:J653"/>
    <mergeCell ref="M653:N653"/>
    <mergeCell ref="O653:Q653"/>
    <mergeCell ref="R653:S653"/>
    <mergeCell ref="T653:V653"/>
    <mergeCell ref="A656:B656"/>
    <mergeCell ref="C656:E656"/>
    <mergeCell ref="F656:G656"/>
    <mergeCell ref="H656:J656"/>
    <mergeCell ref="M656:N656"/>
    <mergeCell ref="O656:Q656"/>
    <mergeCell ref="R656:S656"/>
    <mergeCell ref="T656:V656"/>
    <mergeCell ref="A651:B651"/>
    <mergeCell ref="C651:E651"/>
    <mergeCell ref="F651:G651"/>
    <mergeCell ref="H651:J651"/>
    <mergeCell ref="M651:N651"/>
    <mergeCell ref="O651:Q651"/>
    <mergeCell ref="R651:S651"/>
    <mergeCell ref="T651:V651"/>
    <mergeCell ref="A652:B652"/>
    <mergeCell ref="C652:E652"/>
    <mergeCell ref="F652:G652"/>
    <mergeCell ref="H652:J652"/>
    <mergeCell ref="M652:N652"/>
    <mergeCell ref="O652:Q652"/>
    <mergeCell ref="R652:S652"/>
    <mergeCell ref="T652:V652"/>
    <mergeCell ref="A661:B661"/>
    <mergeCell ref="C661:E661"/>
    <mergeCell ref="F661:G661"/>
    <mergeCell ref="H661:J661"/>
    <mergeCell ref="M661:N661"/>
    <mergeCell ref="O661:Q661"/>
    <mergeCell ref="R661:S661"/>
    <mergeCell ref="T661:V661"/>
    <mergeCell ref="A662:B662"/>
    <mergeCell ref="C662:E662"/>
    <mergeCell ref="F662:G662"/>
    <mergeCell ref="H662:J662"/>
    <mergeCell ref="M662:N662"/>
    <mergeCell ref="O662:Q662"/>
    <mergeCell ref="R662:S662"/>
    <mergeCell ref="T662:V662"/>
    <mergeCell ref="A657:B657"/>
    <mergeCell ref="C657:E657"/>
    <mergeCell ref="F657:G657"/>
    <mergeCell ref="H657:J657"/>
    <mergeCell ref="M657:N657"/>
    <mergeCell ref="O657:Q657"/>
    <mergeCell ref="R657:S657"/>
    <mergeCell ref="T657:V657"/>
    <mergeCell ref="A658:B658"/>
    <mergeCell ref="C658:E658"/>
    <mergeCell ref="F658:G658"/>
    <mergeCell ref="H658:J658"/>
    <mergeCell ref="M658:N658"/>
    <mergeCell ref="O658:Q658"/>
    <mergeCell ref="R658:S658"/>
    <mergeCell ref="T658:V658"/>
    <mergeCell ref="A667:B667"/>
    <mergeCell ref="C667:E667"/>
    <mergeCell ref="F667:G667"/>
    <mergeCell ref="H667:J667"/>
    <mergeCell ref="M667:N667"/>
    <mergeCell ref="O667:Q667"/>
    <mergeCell ref="R667:S667"/>
    <mergeCell ref="T667:V667"/>
    <mergeCell ref="A668:B668"/>
    <mergeCell ref="C668:E668"/>
    <mergeCell ref="F668:G668"/>
    <mergeCell ref="H668:J668"/>
    <mergeCell ref="M668:N668"/>
    <mergeCell ref="O668:Q668"/>
    <mergeCell ref="R668:S668"/>
    <mergeCell ref="T668:V668"/>
    <mergeCell ref="A663:B663"/>
    <mergeCell ref="C663:E663"/>
    <mergeCell ref="F663:G663"/>
    <mergeCell ref="H663:J663"/>
    <mergeCell ref="M663:N663"/>
    <mergeCell ref="O663:Q663"/>
    <mergeCell ref="R663:S663"/>
    <mergeCell ref="T663:V663"/>
    <mergeCell ref="A666:B666"/>
    <mergeCell ref="C666:E666"/>
    <mergeCell ref="F666:G666"/>
    <mergeCell ref="H666:J666"/>
    <mergeCell ref="M666:N666"/>
    <mergeCell ref="O666:Q666"/>
    <mergeCell ref="R666:S666"/>
    <mergeCell ref="T666:V666"/>
    <mergeCell ref="A673:B673"/>
    <mergeCell ref="C673:E673"/>
    <mergeCell ref="F673:G673"/>
    <mergeCell ref="H673:J673"/>
    <mergeCell ref="M673:N673"/>
    <mergeCell ref="O673:Q673"/>
    <mergeCell ref="R673:S673"/>
    <mergeCell ref="T673:V673"/>
    <mergeCell ref="A676:B676"/>
    <mergeCell ref="C676:E676"/>
    <mergeCell ref="F676:G676"/>
    <mergeCell ref="H676:J676"/>
    <mergeCell ref="M676:N676"/>
    <mergeCell ref="O676:Q676"/>
    <mergeCell ref="R676:S676"/>
    <mergeCell ref="T676:V676"/>
    <mergeCell ref="A671:B671"/>
    <mergeCell ref="C671:E671"/>
    <mergeCell ref="F671:G671"/>
    <mergeCell ref="H671:J671"/>
    <mergeCell ref="M671:N671"/>
    <mergeCell ref="O671:Q671"/>
    <mergeCell ref="R671:S671"/>
    <mergeCell ref="T671:V671"/>
    <mergeCell ref="A672:B672"/>
    <mergeCell ref="C672:E672"/>
    <mergeCell ref="F672:G672"/>
    <mergeCell ref="H672:J672"/>
    <mergeCell ref="M672:N672"/>
    <mergeCell ref="O672:Q672"/>
    <mergeCell ref="R672:S672"/>
    <mergeCell ref="T672:V672"/>
    <mergeCell ref="A681:B681"/>
    <mergeCell ref="C681:E681"/>
    <mergeCell ref="F681:G681"/>
    <mergeCell ref="H681:J681"/>
    <mergeCell ref="M681:N681"/>
    <mergeCell ref="O681:Q681"/>
    <mergeCell ref="R681:S681"/>
    <mergeCell ref="T681:V681"/>
    <mergeCell ref="A682:B682"/>
    <mergeCell ref="C682:E682"/>
    <mergeCell ref="F682:G682"/>
    <mergeCell ref="H682:J682"/>
    <mergeCell ref="M682:N682"/>
    <mergeCell ref="O682:Q682"/>
    <mergeCell ref="R682:S682"/>
    <mergeCell ref="T682:V682"/>
    <mergeCell ref="A677:B677"/>
    <mergeCell ref="C677:E677"/>
    <mergeCell ref="F677:G677"/>
    <mergeCell ref="H677:J677"/>
    <mergeCell ref="M677:N677"/>
    <mergeCell ref="O677:Q677"/>
    <mergeCell ref="R677:S677"/>
    <mergeCell ref="T677:V677"/>
    <mergeCell ref="A678:B678"/>
    <mergeCell ref="C678:E678"/>
    <mergeCell ref="F678:G678"/>
    <mergeCell ref="H678:J678"/>
    <mergeCell ref="M678:N678"/>
    <mergeCell ref="O678:Q678"/>
    <mergeCell ref="R678:S678"/>
    <mergeCell ref="T678:V678"/>
    <mergeCell ref="A687:B687"/>
    <mergeCell ref="C687:E687"/>
    <mergeCell ref="F687:G687"/>
    <mergeCell ref="H687:J687"/>
    <mergeCell ref="M687:N687"/>
    <mergeCell ref="O687:Q687"/>
    <mergeCell ref="R687:S687"/>
    <mergeCell ref="T687:V687"/>
    <mergeCell ref="A688:B688"/>
    <mergeCell ref="C688:E688"/>
    <mergeCell ref="F688:G688"/>
    <mergeCell ref="H688:J688"/>
    <mergeCell ref="M688:N688"/>
    <mergeCell ref="O688:Q688"/>
    <mergeCell ref="R688:S688"/>
    <mergeCell ref="T688:V688"/>
    <mergeCell ref="A683:B683"/>
    <mergeCell ref="C683:E683"/>
    <mergeCell ref="F683:G683"/>
    <mergeCell ref="H683:J683"/>
    <mergeCell ref="M683:N683"/>
    <mergeCell ref="O683:Q683"/>
    <mergeCell ref="R683:S683"/>
    <mergeCell ref="T683:V683"/>
    <mergeCell ref="A686:B686"/>
    <mergeCell ref="C686:E686"/>
    <mergeCell ref="F686:G686"/>
    <mergeCell ref="H686:J686"/>
    <mergeCell ref="M686:N686"/>
    <mergeCell ref="O686:Q686"/>
    <mergeCell ref="R686:S686"/>
    <mergeCell ref="T686:V686"/>
    <mergeCell ref="A693:B693"/>
    <mergeCell ref="C693:E693"/>
    <mergeCell ref="F693:G693"/>
    <mergeCell ref="H693:J693"/>
    <mergeCell ref="M693:N693"/>
    <mergeCell ref="O693:Q693"/>
    <mergeCell ref="R693:S693"/>
    <mergeCell ref="T693:V693"/>
    <mergeCell ref="A696:B696"/>
    <mergeCell ref="C696:E696"/>
    <mergeCell ref="F696:G696"/>
    <mergeCell ref="H696:J696"/>
    <mergeCell ref="M696:N696"/>
    <mergeCell ref="O696:Q696"/>
    <mergeCell ref="R696:S696"/>
    <mergeCell ref="T696:V696"/>
    <mergeCell ref="A691:B691"/>
    <mergeCell ref="C691:E691"/>
    <mergeCell ref="F691:G691"/>
    <mergeCell ref="H691:J691"/>
    <mergeCell ref="M691:N691"/>
    <mergeCell ref="O691:Q691"/>
    <mergeCell ref="R691:S691"/>
    <mergeCell ref="T691:V691"/>
    <mergeCell ref="A692:B692"/>
    <mergeCell ref="C692:E692"/>
    <mergeCell ref="F692:G692"/>
    <mergeCell ref="H692:J692"/>
    <mergeCell ref="M692:N692"/>
    <mergeCell ref="O692:Q692"/>
    <mergeCell ref="R692:S692"/>
    <mergeCell ref="T692:V692"/>
    <mergeCell ref="A701:B701"/>
    <mergeCell ref="C701:E701"/>
    <mergeCell ref="F701:G701"/>
    <mergeCell ref="H701:J701"/>
    <mergeCell ref="M701:N701"/>
    <mergeCell ref="O701:Q701"/>
    <mergeCell ref="R701:S701"/>
    <mergeCell ref="T701:V701"/>
    <mergeCell ref="A702:B702"/>
    <mergeCell ref="C702:E702"/>
    <mergeCell ref="F702:G702"/>
    <mergeCell ref="H702:J702"/>
    <mergeCell ref="M702:N702"/>
    <mergeCell ref="O702:Q702"/>
    <mergeCell ref="R702:S702"/>
    <mergeCell ref="T702:V702"/>
    <mergeCell ref="A697:B697"/>
    <mergeCell ref="C697:E697"/>
    <mergeCell ref="F697:G697"/>
    <mergeCell ref="H697:J697"/>
    <mergeCell ref="M697:N697"/>
    <mergeCell ref="O697:Q697"/>
    <mergeCell ref="R697:S697"/>
    <mergeCell ref="T697:V697"/>
    <mergeCell ref="A698:B698"/>
    <mergeCell ref="C698:E698"/>
    <mergeCell ref="F698:G698"/>
    <mergeCell ref="H698:J698"/>
    <mergeCell ref="M698:N698"/>
    <mergeCell ref="O698:Q698"/>
    <mergeCell ref="R698:S698"/>
    <mergeCell ref="T698:V698"/>
    <mergeCell ref="A707:B707"/>
    <mergeCell ref="C707:E707"/>
    <mergeCell ref="F707:G707"/>
    <mergeCell ref="H707:J707"/>
    <mergeCell ref="M707:N707"/>
    <mergeCell ref="O707:Q707"/>
    <mergeCell ref="R707:S707"/>
    <mergeCell ref="T707:V707"/>
    <mergeCell ref="A708:B708"/>
    <mergeCell ref="C708:E708"/>
    <mergeCell ref="F708:G708"/>
    <mergeCell ref="H708:J708"/>
    <mergeCell ref="M708:N708"/>
    <mergeCell ref="O708:Q708"/>
    <mergeCell ref="R708:S708"/>
    <mergeCell ref="T708:V708"/>
    <mergeCell ref="A703:B703"/>
    <mergeCell ref="C703:E703"/>
    <mergeCell ref="F703:G703"/>
    <mergeCell ref="H703:J703"/>
    <mergeCell ref="M703:N703"/>
    <mergeCell ref="O703:Q703"/>
    <mergeCell ref="R703:S703"/>
    <mergeCell ref="T703:V703"/>
    <mergeCell ref="A706:B706"/>
    <mergeCell ref="C706:E706"/>
    <mergeCell ref="F706:G706"/>
    <mergeCell ref="H706:J706"/>
    <mergeCell ref="M706:N706"/>
    <mergeCell ref="O706:Q706"/>
    <mergeCell ref="R706:S706"/>
    <mergeCell ref="T706:V706"/>
    <mergeCell ref="A713:B713"/>
    <mergeCell ref="C713:E713"/>
    <mergeCell ref="F713:G713"/>
    <mergeCell ref="H713:J713"/>
    <mergeCell ref="M713:N713"/>
    <mergeCell ref="O713:Q713"/>
    <mergeCell ref="R713:S713"/>
    <mergeCell ref="T713:V713"/>
    <mergeCell ref="A716:B716"/>
    <mergeCell ref="C716:E716"/>
    <mergeCell ref="F716:G716"/>
    <mergeCell ref="H716:J716"/>
    <mergeCell ref="M716:N716"/>
    <mergeCell ref="O716:Q716"/>
    <mergeCell ref="R716:S716"/>
    <mergeCell ref="T716:V716"/>
    <mergeCell ref="A711:B711"/>
    <mergeCell ref="C711:E711"/>
    <mergeCell ref="F711:G711"/>
    <mergeCell ref="H711:J711"/>
    <mergeCell ref="M711:N711"/>
    <mergeCell ref="O711:Q711"/>
    <mergeCell ref="R711:S711"/>
    <mergeCell ref="T711:V711"/>
    <mergeCell ref="A712:B712"/>
    <mergeCell ref="C712:E712"/>
    <mergeCell ref="F712:G712"/>
    <mergeCell ref="H712:J712"/>
    <mergeCell ref="M712:N712"/>
    <mergeCell ref="O712:Q712"/>
    <mergeCell ref="R712:S712"/>
    <mergeCell ref="T712:V712"/>
    <mergeCell ref="A721:B721"/>
    <mergeCell ref="C721:E721"/>
    <mergeCell ref="F721:G721"/>
    <mergeCell ref="H721:J721"/>
    <mergeCell ref="M721:N721"/>
    <mergeCell ref="O721:Q721"/>
    <mergeCell ref="R721:S721"/>
    <mergeCell ref="T721:V721"/>
    <mergeCell ref="A722:B722"/>
    <mergeCell ref="C722:E722"/>
    <mergeCell ref="F722:G722"/>
    <mergeCell ref="H722:J722"/>
    <mergeCell ref="M722:N722"/>
    <mergeCell ref="O722:Q722"/>
    <mergeCell ref="R722:S722"/>
    <mergeCell ref="T722:V722"/>
    <mergeCell ref="A717:B717"/>
    <mergeCell ref="C717:E717"/>
    <mergeCell ref="F717:G717"/>
    <mergeCell ref="H717:J717"/>
    <mergeCell ref="M717:N717"/>
    <mergeCell ref="O717:Q717"/>
    <mergeCell ref="R717:S717"/>
    <mergeCell ref="T717:V717"/>
    <mergeCell ref="A718:B718"/>
    <mergeCell ref="C718:E718"/>
    <mergeCell ref="F718:G718"/>
    <mergeCell ref="H718:J718"/>
    <mergeCell ref="M718:N718"/>
    <mergeCell ref="O718:Q718"/>
    <mergeCell ref="R718:S718"/>
    <mergeCell ref="T718:V718"/>
    <mergeCell ref="A727:B727"/>
    <mergeCell ref="C727:E727"/>
    <mergeCell ref="F727:G727"/>
    <mergeCell ref="H727:J727"/>
    <mergeCell ref="M727:N727"/>
    <mergeCell ref="O727:Q727"/>
    <mergeCell ref="R727:S727"/>
    <mergeCell ref="T727:V727"/>
    <mergeCell ref="A728:B728"/>
    <mergeCell ref="C728:E728"/>
    <mergeCell ref="F728:G728"/>
    <mergeCell ref="H728:J728"/>
    <mergeCell ref="M728:N728"/>
    <mergeCell ref="O728:Q728"/>
    <mergeCell ref="R728:S728"/>
    <mergeCell ref="T728:V728"/>
    <mergeCell ref="A723:B723"/>
    <mergeCell ref="C723:E723"/>
    <mergeCell ref="F723:G723"/>
    <mergeCell ref="H723:J723"/>
    <mergeCell ref="M723:N723"/>
    <mergeCell ref="O723:Q723"/>
    <mergeCell ref="R723:S723"/>
    <mergeCell ref="T723:V723"/>
    <mergeCell ref="A726:B726"/>
    <mergeCell ref="C726:E726"/>
    <mergeCell ref="F726:G726"/>
    <mergeCell ref="H726:J726"/>
    <mergeCell ref="M726:N726"/>
    <mergeCell ref="O726:Q726"/>
    <mergeCell ref="R726:S726"/>
    <mergeCell ref="T726:V726"/>
    <mergeCell ref="A733:B733"/>
    <mergeCell ref="C733:E733"/>
    <mergeCell ref="F733:G733"/>
    <mergeCell ref="H733:J733"/>
    <mergeCell ref="M733:N733"/>
    <mergeCell ref="O733:Q733"/>
    <mergeCell ref="R733:S733"/>
    <mergeCell ref="T733:V733"/>
    <mergeCell ref="A736:B736"/>
    <mergeCell ref="C736:E736"/>
    <mergeCell ref="F736:G736"/>
    <mergeCell ref="H736:J736"/>
    <mergeCell ref="M736:N736"/>
    <mergeCell ref="O736:Q736"/>
    <mergeCell ref="R736:S736"/>
    <mergeCell ref="T736:V736"/>
    <mergeCell ref="A731:B731"/>
    <mergeCell ref="C731:E731"/>
    <mergeCell ref="F731:G731"/>
    <mergeCell ref="H731:J731"/>
    <mergeCell ref="M731:N731"/>
    <mergeCell ref="O731:Q731"/>
    <mergeCell ref="R731:S731"/>
    <mergeCell ref="T731:V731"/>
    <mergeCell ref="A732:B732"/>
    <mergeCell ref="C732:E732"/>
    <mergeCell ref="F732:G732"/>
    <mergeCell ref="H732:J732"/>
    <mergeCell ref="M732:N732"/>
    <mergeCell ref="O732:Q732"/>
    <mergeCell ref="R732:S732"/>
    <mergeCell ref="T732:V732"/>
    <mergeCell ref="A741:B741"/>
    <mergeCell ref="C741:E741"/>
    <mergeCell ref="F741:G741"/>
    <mergeCell ref="H741:J741"/>
    <mergeCell ref="M741:N741"/>
    <mergeCell ref="O741:Q741"/>
    <mergeCell ref="R741:S741"/>
    <mergeCell ref="T741:V741"/>
    <mergeCell ref="A742:B742"/>
    <mergeCell ref="C742:E742"/>
    <mergeCell ref="F742:G742"/>
    <mergeCell ref="H742:J742"/>
    <mergeCell ref="M742:N742"/>
    <mergeCell ref="O742:Q742"/>
    <mergeCell ref="R742:S742"/>
    <mergeCell ref="T742:V742"/>
    <mergeCell ref="A737:B737"/>
    <mergeCell ref="C737:E737"/>
    <mergeCell ref="F737:G737"/>
    <mergeCell ref="H737:J737"/>
    <mergeCell ref="M737:N737"/>
    <mergeCell ref="O737:Q737"/>
    <mergeCell ref="R737:S737"/>
    <mergeCell ref="T737:V737"/>
    <mergeCell ref="A738:B738"/>
    <mergeCell ref="C738:E738"/>
    <mergeCell ref="F738:G738"/>
    <mergeCell ref="H738:J738"/>
    <mergeCell ref="M738:N738"/>
    <mergeCell ref="O738:Q738"/>
    <mergeCell ref="R738:S738"/>
    <mergeCell ref="T738:V738"/>
    <mergeCell ref="A747:B747"/>
    <mergeCell ref="C747:E747"/>
    <mergeCell ref="F747:G747"/>
    <mergeCell ref="H747:J747"/>
    <mergeCell ref="M747:N747"/>
    <mergeCell ref="O747:Q747"/>
    <mergeCell ref="R747:S747"/>
    <mergeCell ref="T747:V747"/>
    <mergeCell ref="A748:B748"/>
    <mergeCell ref="C748:E748"/>
    <mergeCell ref="F748:G748"/>
    <mergeCell ref="H748:J748"/>
    <mergeCell ref="M748:N748"/>
    <mergeCell ref="O748:Q748"/>
    <mergeCell ref="R748:S748"/>
    <mergeCell ref="T748:V748"/>
    <mergeCell ref="A743:B743"/>
    <mergeCell ref="C743:E743"/>
    <mergeCell ref="F743:G743"/>
    <mergeCell ref="H743:J743"/>
    <mergeCell ref="M743:N743"/>
    <mergeCell ref="O743:Q743"/>
    <mergeCell ref="R743:S743"/>
    <mergeCell ref="T743:V743"/>
    <mergeCell ref="A746:B746"/>
    <mergeCell ref="C746:E746"/>
    <mergeCell ref="F746:G746"/>
    <mergeCell ref="H746:J746"/>
    <mergeCell ref="M746:N746"/>
    <mergeCell ref="O746:Q746"/>
    <mergeCell ref="R746:S746"/>
    <mergeCell ref="T746:V746"/>
  </mergeCells>
  <phoneticPr fontId="2"/>
  <pageMargins left="0.39370078740157483" right="0.39370078740157483" top="0.19685039370078741" bottom="0.19685039370078741" header="0.31496062992125984" footer="0.31496062992125984"/>
  <pageSetup paperSize="9" orientation="portrait" horizontalDpi="300" verticalDpi="300" r:id="rId1"/>
  <rowBreaks count="10" manualBreakCount="10">
    <brk id="69" max="16383" man="1"/>
    <brk id="139" max="22" man="1"/>
    <brk id="209" max="22" man="1"/>
    <brk id="279" max="22" man="1"/>
    <brk id="349" max="22" man="1"/>
    <brk id="419" max="22" man="1"/>
    <brk id="489" max="22" man="1"/>
    <brk id="559" max="22" man="1"/>
    <brk id="629" max="22" man="1"/>
    <brk id="699"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12"/>
  <sheetViews>
    <sheetView zoomScaleNormal="100" workbookViewId="0">
      <selection activeCell="B1" sqref="B1"/>
    </sheetView>
  </sheetViews>
  <sheetFormatPr defaultColWidth="8.6328125" defaultRowHeight="13" customHeight="1"/>
  <cols>
    <col min="1" max="2" width="3.6328125" style="1" customWidth="1"/>
    <col min="3" max="3" width="2.453125" style="1" hidden="1" customWidth="1"/>
    <col min="4" max="4" width="9.6328125" style="1" customWidth="1"/>
    <col min="5" max="5" width="16.6328125" style="1" customWidth="1"/>
    <col min="6" max="6" width="6.6328125" style="1" customWidth="1"/>
    <col min="7" max="8" width="3.6328125" style="1" customWidth="1"/>
    <col min="9" max="9" width="2.453125" style="1" hidden="1" customWidth="1"/>
    <col min="10" max="10" width="9.6328125" style="1" customWidth="1"/>
    <col min="11" max="11" width="16.6328125" style="1" customWidth="1"/>
    <col min="12" max="12" width="6.6328125" style="1" customWidth="1"/>
    <col min="13" max="14" width="3.6328125" style="1" customWidth="1"/>
    <col min="15" max="16384" width="8.6328125" style="1"/>
  </cols>
  <sheetData>
    <row r="1" spans="1:14" ht="13" customHeight="1">
      <c r="B1" s="72"/>
      <c r="C1" s="71"/>
      <c r="D1" s="71"/>
      <c r="E1" s="71"/>
      <c r="F1" s="71"/>
      <c r="G1" s="71"/>
      <c r="H1" s="72"/>
      <c r="I1" s="71"/>
      <c r="J1" s="71"/>
      <c r="K1" s="71"/>
      <c r="L1" s="71"/>
      <c r="M1" s="73"/>
      <c r="N1" s="38"/>
    </row>
    <row r="2" spans="1:14" ht="13" customHeight="1">
      <c r="A2" s="34"/>
      <c r="B2" s="38"/>
      <c r="D2" s="228" t="s">
        <v>55</v>
      </c>
      <c r="E2" s="229"/>
      <c r="F2" s="230"/>
      <c r="G2" s="34"/>
      <c r="H2" s="38"/>
      <c r="J2" s="228" t="s">
        <v>56</v>
      </c>
      <c r="K2" s="229"/>
      <c r="L2" s="230"/>
      <c r="M2" s="34"/>
      <c r="N2" s="38"/>
    </row>
    <row r="3" spans="1:14" ht="13" customHeight="1">
      <c r="A3" s="35"/>
      <c r="B3" s="38"/>
      <c r="D3" s="14" t="s">
        <v>29</v>
      </c>
      <c r="E3" s="224">
        <f>'一覧表(男子)'!C6</f>
        <v>0</v>
      </c>
      <c r="F3" s="225"/>
      <c r="G3" s="35"/>
      <c r="H3" s="38"/>
      <c r="J3" s="14" t="s">
        <v>29</v>
      </c>
      <c r="K3" s="224">
        <f>'一覧表(男子)'!C6</f>
        <v>0</v>
      </c>
      <c r="L3" s="225"/>
      <c r="M3" s="35"/>
      <c r="N3" s="38"/>
    </row>
    <row r="4" spans="1:14" ht="13" customHeight="1">
      <c r="A4" s="35"/>
      <c r="B4" s="38"/>
      <c r="D4" s="14" t="s">
        <v>28</v>
      </c>
      <c r="E4" s="226"/>
      <c r="F4" s="227"/>
      <c r="G4" s="35"/>
      <c r="H4" s="38"/>
      <c r="J4" s="14" t="s">
        <v>28</v>
      </c>
      <c r="K4" s="226"/>
      <c r="L4" s="227"/>
      <c r="M4" s="35"/>
      <c r="N4" s="38"/>
    </row>
    <row r="5" spans="1:14" ht="13" customHeight="1">
      <c r="A5" s="36"/>
      <c r="B5" s="38"/>
      <c r="C5" s="54"/>
      <c r="D5" s="15" t="s">
        <v>24</v>
      </c>
      <c r="E5" s="15" t="s">
        <v>31</v>
      </c>
      <c r="F5" s="15" t="s">
        <v>30</v>
      </c>
      <c r="G5" s="36"/>
      <c r="H5" s="38"/>
      <c r="I5" s="55"/>
      <c r="J5" s="15" t="s">
        <v>24</v>
      </c>
      <c r="K5" s="15" t="s">
        <v>31</v>
      </c>
      <c r="L5" s="15" t="s">
        <v>30</v>
      </c>
      <c r="M5" s="36"/>
      <c r="N5" s="38"/>
    </row>
    <row r="6" spans="1:14" ht="13" customHeight="1">
      <c r="A6" s="37"/>
      <c r="B6" s="38"/>
      <c r="C6" s="16" t="str">
        <f>IF(E$3=0,"",1)</f>
        <v/>
      </c>
      <c r="D6" s="16" t="str">
        <f>IF(C6="","",VLOOKUP(C6,'個票データ(男子)'!$M$2:$N$101,2,0))</f>
        <v/>
      </c>
      <c r="E6" s="17" t="str">
        <f>IF(D6="","",VLOOKUP(D6,'個票データ(男子)'!$B:$D,2,0))</f>
        <v/>
      </c>
      <c r="F6" s="13" t="str">
        <f>IF(D6="","",VLOOKUP(D6,'個票データ(男子)'!$B:$D,3,0))</f>
        <v/>
      </c>
      <c r="G6" s="37"/>
      <c r="H6" s="38"/>
      <c r="I6" s="16" t="str">
        <f>IF(K$3=0,"",1)</f>
        <v/>
      </c>
      <c r="J6" s="16" t="str">
        <f>IF(I6="","",VLOOKUP(I6,'個票データ(男子)'!$AB$2:$AC$101,2,0))</f>
        <v/>
      </c>
      <c r="K6" s="17" t="str">
        <f>IF(J6="","",VLOOKUP(J6,'個票データ(男子)'!$B:$D,2,0))</f>
        <v/>
      </c>
      <c r="L6" s="24" t="str">
        <f>IF(J6="","",VLOOKUP(J6,'個票データ(男子)'!$B:$D,3,0))</f>
        <v/>
      </c>
      <c r="M6" s="37"/>
      <c r="N6" s="38"/>
    </row>
    <row r="7" spans="1:14" ht="13" customHeight="1">
      <c r="A7" s="37"/>
      <c r="B7" s="38"/>
      <c r="C7" s="16" t="str">
        <f>IF(E$3=0,"",C6+1)</f>
        <v/>
      </c>
      <c r="D7" s="16" t="str">
        <f>IF(C7="","",VLOOKUP(C7,'個票データ(男子)'!$M$2:$N$101,2,0))</f>
        <v/>
      </c>
      <c r="E7" s="17" t="str">
        <f>IF(D7="","",VLOOKUP(D7,'個票データ(男子)'!$B:$D,2,0))</f>
        <v/>
      </c>
      <c r="F7" s="24" t="str">
        <f>IF(D7="","",VLOOKUP(D7,'個票データ(男子)'!$B:$D,3,0))</f>
        <v/>
      </c>
      <c r="G7" s="37"/>
      <c r="H7" s="38"/>
      <c r="I7" s="16" t="str">
        <f>IF(K$3=0,"",I6+1)</f>
        <v/>
      </c>
      <c r="J7" s="16" t="str">
        <f>IF(I7="","",VLOOKUP(I7,'個票データ(男子)'!$AB$2:$AC$101,2,0))</f>
        <v/>
      </c>
      <c r="K7" s="17" t="str">
        <f>IF(J7="","",VLOOKUP(J7,'個票データ(男子)'!$B:$D,2,0))</f>
        <v/>
      </c>
      <c r="L7" s="24" t="str">
        <f>IF(J7="","",VLOOKUP(J7,'個票データ(男子)'!$B:$D,3,0))</f>
        <v/>
      </c>
      <c r="M7" s="37"/>
      <c r="N7" s="38"/>
    </row>
    <row r="8" spans="1:14" ht="13" customHeight="1">
      <c r="A8" s="37"/>
      <c r="B8" s="38"/>
      <c r="C8" s="16" t="str">
        <f t="shared" ref="C8:C9" si="0">IF(E$3=0,"",C7+1)</f>
        <v/>
      </c>
      <c r="D8" s="16" t="str">
        <f>IF(C8="","",VLOOKUP(C8,'個票データ(男子)'!$M$2:$N$101,2,0))</f>
        <v/>
      </c>
      <c r="E8" s="17" t="str">
        <f>IF(D8="","",VLOOKUP(D8,'個票データ(男子)'!$B:$D,2,0))</f>
        <v/>
      </c>
      <c r="F8" s="24" t="str">
        <f>IF(D8="","",VLOOKUP(D8,'個票データ(男子)'!$B:$D,3,0))</f>
        <v/>
      </c>
      <c r="G8" s="37"/>
      <c r="H8" s="38"/>
      <c r="I8" s="16" t="str">
        <f t="shared" ref="I8:I9" si="1">IF(K$3=0,"",I7+1)</f>
        <v/>
      </c>
      <c r="J8" s="16" t="str">
        <f>IF(I8="","",VLOOKUP(I8,'個票データ(男子)'!$AB$2:$AC$101,2,0))</f>
        <v/>
      </c>
      <c r="K8" s="17" t="str">
        <f>IF(J8="","",VLOOKUP(J8,'個票データ(男子)'!$B:$D,2,0))</f>
        <v/>
      </c>
      <c r="L8" s="24" t="str">
        <f>IF(J8="","",VLOOKUP(J8,'個票データ(男子)'!$B:$D,3,0))</f>
        <v/>
      </c>
      <c r="M8" s="37"/>
      <c r="N8" s="38"/>
    </row>
    <row r="9" spans="1:14" ht="13" customHeight="1">
      <c r="A9" s="37"/>
      <c r="B9" s="38"/>
      <c r="C9" s="16" t="str">
        <f t="shared" si="0"/>
        <v/>
      </c>
      <c r="D9" s="16" t="str">
        <f>IF(C9="","",VLOOKUP(C9,'個票データ(男子)'!$M$2:$N$101,2,0))</f>
        <v/>
      </c>
      <c r="E9" s="17" t="str">
        <f>IF(D9="","",VLOOKUP(D9,'個票データ(男子)'!$B:$D,2,0))</f>
        <v/>
      </c>
      <c r="F9" s="24" t="str">
        <f>IF(D9="","",VLOOKUP(D9,'個票データ(男子)'!$B:$D,3,0))</f>
        <v/>
      </c>
      <c r="G9" s="37"/>
      <c r="H9" s="38"/>
      <c r="I9" s="16" t="str">
        <f t="shared" si="1"/>
        <v/>
      </c>
      <c r="J9" s="16" t="str">
        <f>IF(I9="","",VLOOKUP(I9,'個票データ(男子)'!$AB$2:$AC$101,2,0))</f>
        <v/>
      </c>
      <c r="K9" s="17" t="str">
        <f>IF(J9="","",VLOOKUP(J9,'個票データ(男子)'!$B:$D,2,0))</f>
        <v/>
      </c>
      <c r="L9" s="24" t="str">
        <f>IF(J9="","",VLOOKUP(J9,'個票データ(男子)'!$B:$D,3,0))</f>
        <v/>
      </c>
      <c r="M9" s="37"/>
      <c r="N9" s="38"/>
    </row>
    <row r="10" spans="1:14" ht="13" customHeight="1">
      <c r="A10" s="37"/>
      <c r="B10" s="38"/>
      <c r="C10" s="16" t="str">
        <f>IF(E$3=0,"",IF('個票データ(男子)'!N1&gt;=5,C9+1,""))</f>
        <v/>
      </c>
      <c r="D10" s="16" t="str">
        <f>IF(C10="","",VLOOKUP(C10,'個票データ(男子)'!$M$2:$N$101,2,0))</f>
        <v/>
      </c>
      <c r="E10" s="17" t="str">
        <f>IF(D10="","",VLOOKUP(D10,'個票データ(男子)'!$B:$D,2,0))</f>
        <v/>
      </c>
      <c r="F10" s="24" t="str">
        <f>IF(D10="","",VLOOKUP(D10,'個票データ(男子)'!$B:$D,3,0))</f>
        <v/>
      </c>
      <c r="G10" s="37"/>
      <c r="H10" s="38"/>
      <c r="I10" s="16" t="str">
        <f>IF(K$3=0,"",IF('個票データ(男子)'!AC1&gt;=5,I9+1,""))</f>
        <v/>
      </c>
      <c r="J10" s="16" t="str">
        <f>IF(I10="","",VLOOKUP(I10,'個票データ(男子)'!$AB$2:$AC$101,2,0))</f>
        <v/>
      </c>
      <c r="K10" s="17" t="str">
        <f>IF(J10="","",VLOOKUP(J10,'個票データ(男子)'!$B:$D,2,0))</f>
        <v/>
      </c>
      <c r="L10" s="24" t="str">
        <f>IF(J10="","",VLOOKUP(J10,'個票データ(男子)'!$B:$D,3,0))</f>
        <v/>
      </c>
      <c r="M10" s="37"/>
      <c r="N10" s="38"/>
    </row>
    <row r="11" spans="1:14" ht="13" customHeight="1">
      <c r="A11" s="37"/>
      <c r="B11" s="38"/>
      <c r="C11" s="16" t="str">
        <f>IF(E$3=0,"",IF('個票データ(男子)'!N1&gt;=6,C10+1,""))</f>
        <v/>
      </c>
      <c r="D11" s="16" t="str">
        <f>IF(C11="","",VLOOKUP(C11,'個票データ(男子)'!$M$2:$N$101,2,0))</f>
        <v/>
      </c>
      <c r="E11" s="17" t="str">
        <f>IF(D11="","",VLOOKUP(D11,'個票データ(男子)'!$B:$D,2,0))</f>
        <v/>
      </c>
      <c r="F11" s="24" t="str">
        <f>IF(D11="","",VLOOKUP(D11,'個票データ(男子)'!$B:$D,3,0))</f>
        <v/>
      </c>
      <c r="G11" s="37"/>
      <c r="H11" s="38"/>
      <c r="I11" s="16" t="str">
        <f>IF(K$3=0,"",IF('個票データ(男子)'!AC1&gt;=6,I10+1,""))</f>
        <v/>
      </c>
      <c r="J11" s="16" t="str">
        <f>IF(I11="","",VLOOKUP(I11,'個票データ(男子)'!$AB$2:$AC$101,2,0))</f>
        <v/>
      </c>
      <c r="K11" s="17" t="str">
        <f>IF(J11="","",VLOOKUP(J11,'個票データ(男子)'!$B:$D,2,0))</f>
        <v/>
      </c>
      <c r="L11" s="24" t="str">
        <f>IF(J11="","",VLOOKUP(J11,'個票データ(男子)'!$B:$D,3,0))</f>
        <v/>
      </c>
      <c r="M11" s="37"/>
      <c r="N11" s="38"/>
    </row>
    <row r="12" spans="1:14" ht="13" customHeight="1">
      <c r="A12" s="74"/>
      <c r="B12" s="40"/>
      <c r="D12" s="39"/>
      <c r="E12" s="39"/>
      <c r="F12" s="39"/>
      <c r="G12" s="39"/>
      <c r="H12" s="40"/>
      <c r="I12" s="39"/>
      <c r="J12" s="39"/>
      <c r="K12" s="39"/>
      <c r="L12" s="39"/>
      <c r="M12" s="39"/>
      <c r="N12" s="38"/>
    </row>
  </sheetData>
  <sheetProtection algorithmName="SHA-512" hashValue="ojNK8EbiNBKRmxLokkAoDfq2LWSTjhANMp/2BFQYtE9uUm5ySlaoeJrvMZn3sz27Cy7ZWG8mQf4sBwFgxzzfQw==" saltValue="qlIv4yNuQK7x7cv8SwlR3A==" spinCount="100000" sheet="1" objects="1" scenarios="1"/>
  <mergeCells count="6">
    <mergeCell ref="E3:F3"/>
    <mergeCell ref="E4:F4"/>
    <mergeCell ref="D2:F2"/>
    <mergeCell ref="J2:L2"/>
    <mergeCell ref="K3:L3"/>
    <mergeCell ref="K4:L4"/>
  </mergeCells>
  <phoneticPr fontId="2"/>
  <pageMargins left="0.39370078740157483" right="0.39370078740157483" top="0.39370078740157483" bottom="0.3937007874015748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入力方法</vt:lpstr>
      <vt:lpstr>選手名簿</vt:lpstr>
      <vt:lpstr>一覧表(男子)</vt:lpstr>
      <vt:lpstr>個票データ(男子)</vt:lpstr>
      <vt:lpstr>選択コード</vt:lpstr>
      <vt:lpstr>個票(男子)</vt:lpstr>
      <vt:lpstr>リレー(男子)</vt:lpstr>
      <vt:lpstr>'個票(男子)'!Print_Area</vt:lpstr>
      <vt:lpstr>入力方法!Print_Area</vt:lpstr>
      <vt:lpstr>'一覧表(男子)'!Print_Titles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nagoya</dc:creator>
  <cp:lastModifiedBy>浜田　倫昌</cp:lastModifiedBy>
  <cp:lastPrinted>2020-02-18T23:04:32Z</cp:lastPrinted>
  <dcterms:created xsi:type="dcterms:W3CDTF">2016-12-17T01:12:20Z</dcterms:created>
  <dcterms:modified xsi:type="dcterms:W3CDTF">2021-09-09T22:32:07Z</dcterms:modified>
</cp:coreProperties>
</file>