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1陸上教室\"/>
    </mc:Choice>
  </mc:AlternateContent>
  <bookViews>
    <workbookView xWindow="1860" yWindow="63000" windowWidth="20490" windowHeight="7770" tabRatio="925" activeTab="1"/>
  </bookViews>
  <sheets>
    <sheet name="陸上教室2019~20" sheetId="41"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①参加者一覧表!$A$1:$N$99</definedName>
    <definedName name="_xlnm.Print_Area" localSheetId="3">②参加人数一覧表!$A$1:$J$58</definedName>
    <definedName name="_xlnm.Print_Area" localSheetId="0">'陸上教室2019~20'!$A$1:$M$58</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C14" i="17" l="1"/>
  <c r="C15" i="17"/>
  <c r="C16" i="17"/>
  <c r="O18" i="3"/>
  <c r="O17"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M102" i="3"/>
  <c r="S102" i="3"/>
  <c r="M103" i="3"/>
  <c r="S103" i="3"/>
  <c r="M104" i="3"/>
  <c r="S104" i="3"/>
  <c r="S10" i="3"/>
  <c r="R10" i="3"/>
  <c r="R11" i="3"/>
  <c r="R12" i="3"/>
  <c r="R13" i="3"/>
  <c r="R14"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5" i="3"/>
  <c r="M105" i="3"/>
  <c r="I19" i="17"/>
  <c r="I18" i="17"/>
  <c r="L105" i="3"/>
  <c r="I17" i="17"/>
  <c r="L104" i="3"/>
  <c r="I16" i="17"/>
  <c r="H16" i="17"/>
  <c r="H19" i="17"/>
  <c r="H18" i="17"/>
  <c r="V5" i="3"/>
  <c r="H17" i="17"/>
  <c r="C9" i="17"/>
  <c r="C8" i="17"/>
  <c r="E9" i="17"/>
  <c r="L102" i="3"/>
  <c r="L103" i="3"/>
  <c r="E8" i="17"/>
  <c r="T11" i="3"/>
  <c r="U11" i="3"/>
  <c r="T12" i="3"/>
  <c r="U12" i="3"/>
  <c r="N12" i="3"/>
  <c r="T13" i="3"/>
  <c r="U13" i="3"/>
  <c r="N13" i="3"/>
  <c r="T14" i="3"/>
  <c r="U14" i="3"/>
  <c r="N14" i="3"/>
  <c r="T15" i="3"/>
  <c r="U15" i="3"/>
  <c r="N15" i="3"/>
  <c r="T16" i="3"/>
  <c r="U16" i="3"/>
  <c r="N16" i="3"/>
  <c r="T17" i="3"/>
  <c r="U17" i="3"/>
  <c r="N17" i="3"/>
  <c r="T18" i="3"/>
  <c r="U18" i="3"/>
  <c r="N18" i="3"/>
  <c r="T19" i="3"/>
  <c r="U19" i="3"/>
  <c r="N19" i="3"/>
  <c r="T20" i="3"/>
  <c r="U20" i="3"/>
  <c r="N20" i="3"/>
  <c r="T21" i="3"/>
  <c r="U21" i="3"/>
  <c r="N21" i="3"/>
  <c r="T22" i="3"/>
  <c r="U22" i="3"/>
  <c r="N22" i="3"/>
  <c r="T23" i="3"/>
  <c r="U23" i="3"/>
  <c r="N23" i="3"/>
  <c r="T24" i="3"/>
  <c r="U24" i="3"/>
  <c r="N24" i="3"/>
  <c r="T25" i="3"/>
  <c r="U25" i="3"/>
  <c r="N25" i="3"/>
  <c r="T26" i="3"/>
  <c r="U26" i="3"/>
  <c r="N26" i="3"/>
  <c r="T27" i="3"/>
  <c r="U27" i="3"/>
  <c r="N27" i="3"/>
  <c r="T28" i="3"/>
  <c r="U28" i="3"/>
  <c r="N28" i="3"/>
  <c r="T29" i="3"/>
  <c r="U29" i="3"/>
  <c r="N29" i="3"/>
  <c r="T30" i="3"/>
  <c r="U30" i="3"/>
  <c r="N30" i="3"/>
  <c r="T31" i="3"/>
  <c r="U31" i="3"/>
  <c r="N31" i="3"/>
  <c r="T32" i="3"/>
  <c r="U32" i="3"/>
  <c r="N32" i="3"/>
  <c r="T33" i="3"/>
  <c r="U33" i="3"/>
  <c r="N33" i="3"/>
  <c r="T34" i="3"/>
  <c r="U34" i="3"/>
  <c r="N34" i="3"/>
  <c r="T35" i="3"/>
  <c r="U35" i="3"/>
  <c r="N35" i="3"/>
  <c r="T36" i="3"/>
  <c r="U36" i="3"/>
  <c r="N36" i="3"/>
  <c r="T37" i="3"/>
  <c r="U37" i="3"/>
  <c r="N37" i="3"/>
  <c r="T38" i="3"/>
  <c r="U38" i="3"/>
  <c r="N38" i="3"/>
  <c r="T39" i="3"/>
  <c r="U39" i="3"/>
  <c r="N39" i="3"/>
  <c r="T40" i="3"/>
  <c r="U40" i="3"/>
  <c r="N40" i="3"/>
  <c r="T41" i="3"/>
  <c r="U41" i="3"/>
  <c r="N41" i="3"/>
  <c r="T42" i="3"/>
  <c r="U42" i="3"/>
  <c r="N42" i="3"/>
  <c r="T43" i="3"/>
  <c r="U43" i="3"/>
  <c r="N43" i="3"/>
  <c r="T44" i="3"/>
  <c r="U44" i="3"/>
  <c r="N44" i="3"/>
  <c r="T45" i="3"/>
  <c r="U45" i="3"/>
  <c r="N45" i="3"/>
  <c r="T46" i="3"/>
  <c r="U46" i="3"/>
  <c r="N46" i="3"/>
  <c r="T47" i="3"/>
  <c r="U47" i="3"/>
  <c r="N47" i="3"/>
  <c r="T48" i="3"/>
  <c r="U48" i="3"/>
  <c r="N48" i="3"/>
  <c r="T49" i="3"/>
  <c r="U49" i="3"/>
  <c r="N49" i="3"/>
  <c r="T50" i="3"/>
  <c r="U50" i="3"/>
  <c r="N50" i="3"/>
  <c r="T51" i="3"/>
  <c r="U51" i="3"/>
  <c r="N51" i="3"/>
  <c r="T52" i="3"/>
  <c r="U52" i="3"/>
  <c r="N52" i="3"/>
  <c r="T53" i="3"/>
  <c r="U53" i="3"/>
  <c r="N53" i="3"/>
  <c r="T54" i="3"/>
  <c r="U54" i="3"/>
  <c r="N54" i="3"/>
  <c r="T55" i="3"/>
  <c r="U55" i="3"/>
  <c r="N55" i="3"/>
  <c r="T56" i="3"/>
  <c r="U56" i="3"/>
  <c r="N56" i="3"/>
  <c r="T57" i="3"/>
  <c r="U57" i="3"/>
  <c r="N57" i="3"/>
  <c r="T58" i="3"/>
  <c r="U58" i="3"/>
  <c r="N58" i="3"/>
  <c r="T59" i="3"/>
  <c r="U59" i="3"/>
  <c r="N59" i="3"/>
  <c r="T60" i="3"/>
  <c r="U60" i="3"/>
  <c r="N60" i="3"/>
  <c r="T61" i="3"/>
  <c r="U61" i="3"/>
  <c r="N61" i="3"/>
  <c r="T62" i="3"/>
  <c r="U62" i="3"/>
  <c r="N62" i="3"/>
  <c r="T63" i="3"/>
  <c r="U63" i="3"/>
  <c r="N63" i="3"/>
  <c r="T64" i="3"/>
  <c r="U64" i="3"/>
  <c r="N64" i="3"/>
  <c r="T65" i="3"/>
  <c r="U65" i="3"/>
  <c r="N65" i="3"/>
  <c r="T66" i="3"/>
  <c r="U66" i="3"/>
  <c r="N66" i="3"/>
  <c r="T67" i="3"/>
  <c r="U67" i="3"/>
  <c r="N67" i="3"/>
  <c r="T68" i="3"/>
  <c r="U68" i="3"/>
  <c r="N68" i="3"/>
  <c r="T69" i="3"/>
  <c r="U69" i="3"/>
  <c r="N69" i="3"/>
  <c r="T70" i="3"/>
  <c r="U70" i="3"/>
  <c r="N70" i="3"/>
  <c r="T71" i="3"/>
  <c r="U71" i="3"/>
  <c r="N71" i="3"/>
  <c r="T72" i="3"/>
  <c r="U72" i="3"/>
  <c r="N72" i="3"/>
  <c r="T73" i="3"/>
  <c r="U73" i="3"/>
  <c r="N73" i="3"/>
  <c r="T74" i="3"/>
  <c r="U74" i="3"/>
  <c r="N74" i="3"/>
  <c r="T75" i="3"/>
  <c r="U75" i="3"/>
  <c r="N75" i="3"/>
  <c r="T76" i="3"/>
  <c r="U76" i="3"/>
  <c r="N76" i="3"/>
  <c r="T77" i="3"/>
  <c r="U77" i="3"/>
  <c r="N77" i="3"/>
  <c r="T78" i="3"/>
  <c r="U78" i="3"/>
  <c r="N78" i="3"/>
  <c r="T79" i="3"/>
  <c r="U79" i="3"/>
  <c r="N79" i="3"/>
  <c r="T80" i="3"/>
  <c r="U80" i="3"/>
  <c r="N80" i="3"/>
  <c r="T81" i="3"/>
  <c r="U81" i="3"/>
  <c r="N81" i="3"/>
  <c r="T82" i="3"/>
  <c r="U82" i="3"/>
  <c r="N82" i="3"/>
  <c r="T83" i="3"/>
  <c r="U83" i="3"/>
  <c r="N83" i="3"/>
  <c r="T84" i="3"/>
  <c r="U84" i="3"/>
  <c r="N84" i="3"/>
  <c r="T85" i="3"/>
  <c r="U85" i="3"/>
  <c r="N85" i="3"/>
  <c r="T86" i="3"/>
  <c r="U86" i="3"/>
  <c r="N86" i="3"/>
  <c r="T87" i="3"/>
  <c r="U87" i="3"/>
  <c r="N87" i="3"/>
  <c r="T88" i="3"/>
  <c r="U88" i="3"/>
  <c r="N88" i="3"/>
  <c r="T89" i="3"/>
  <c r="U89" i="3"/>
  <c r="N89" i="3"/>
  <c r="T90" i="3"/>
  <c r="U90" i="3"/>
  <c r="N90" i="3"/>
  <c r="T91" i="3"/>
  <c r="U91" i="3"/>
  <c r="N91" i="3"/>
  <c r="T92" i="3"/>
  <c r="U92" i="3"/>
  <c r="N92" i="3"/>
  <c r="T93" i="3"/>
  <c r="U93" i="3"/>
  <c r="T94" i="3"/>
  <c r="U94" i="3"/>
  <c r="T95" i="3"/>
  <c r="U95" i="3"/>
  <c r="T96" i="3"/>
  <c r="U96" i="3"/>
  <c r="T97" i="3"/>
  <c r="U97" i="3"/>
  <c r="T98" i="3"/>
  <c r="U98" i="3"/>
  <c r="N98" i="3"/>
  <c r="T99" i="3"/>
  <c r="U99" i="3"/>
  <c r="N99" i="3"/>
  <c r="T10" i="3"/>
  <c r="U10" i="3"/>
  <c r="R5" i="3"/>
  <c r="H15" i="17"/>
  <c r="I15" i="17"/>
  <c r="R4" i="3"/>
  <c r="H14" i="17"/>
  <c r="I14" i="17"/>
  <c r="R3" i="3"/>
  <c r="H13" i="17"/>
  <c r="I13" i="17"/>
  <c r="R2" i="3"/>
  <c r="H12" i="17"/>
  <c r="I12" i="17"/>
  <c r="R1" i="3"/>
  <c r="H11" i="17"/>
  <c r="I11" i="17"/>
  <c r="V4" i="3"/>
  <c r="V3" i="3"/>
  <c r="O14" i="3"/>
  <c r="C12" i="17"/>
  <c r="O15" i="3"/>
  <c r="C13" i="17"/>
  <c r="O16" i="3"/>
  <c r="O13" i="3"/>
  <c r="C11" i="17"/>
  <c r="O12" i="3"/>
  <c r="C10" i="17"/>
  <c r="D6" i="17"/>
  <c r="C50" i="17"/>
  <c r="D57" i="17"/>
  <c r="D56" i="17"/>
  <c r="D55" i="17"/>
  <c r="D54" i="17"/>
  <c r="D53" i="17"/>
  <c r="I20" i="17"/>
  <c r="I100" i="3"/>
  <c r="A3" i="17"/>
  <c r="D101" i="3"/>
  <c r="G8" i="17"/>
  <c r="D100" i="3"/>
  <c r="G9" i="17"/>
  <c r="G10" i="17"/>
  <c r="D5" i="17"/>
  <c r="B6" i="17"/>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G22"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nagoya area</author>
    <author>fumiaki</author>
  </authors>
  <commentList>
    <comment ref="F9" authorId="0" shapeId="0">
      <text>
        <r>
          <rPr>
            <b/>
            <sz val="14"/>
            <color indexed="81"/>
            <rFont val="ＭＳ Ｐゴシック"/>
            <family val="3"/>
            <charset val="128"/>
          </rPr>
          <t>生年は西暦で入力してください。</t>
        </r>
      </text>
    </comment>
    <comment ref="F10" authorId="0" shapeId="0">
      <text>
        <r>
          <rPr>
            <b/>
            <sz val="14"/>
            <color indexed="81"/>
            <rFont val="ＭＳ Ｐゴシック"/>
            <family val="3"/>
            <charset val="128"/>
          </rPr>
          <t>生年は西暦で入力してください。</t>
        </r>
      </text>
    </comment>
    <comment ref="K10" authorId="1" shapeId="0">
      <text>
        <r>
          <rPr>
            <b/>
            <sz val="20"/>
            <color indexed="81"/>
            <rFont val="ＭＳ ゴシック"/>
            <family val="3"/>
            <charset val="128"/>
          </rPr>
          <t xml:space="preserve">リストからは、主たる参加希望種目を選択してください。２種目目は不要です。
</t>
        </r>
      </text>
    </comment>
    <comment ref="L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1" authorId="0" shapeId="0">
      <text>
        <r>
          <rPr>
            <b/>
            <sz val="14"/>
            <color indexed="81"/>
            <rFont val="ＭＳ Ｐゴシック"/>
            <family val="3"/>
            <charset val="128"/>
          </rPr>
          <t>生年は西暦で入力してください。</t>
        </r>
      </text>
    </comment>
    <comment ref="K11" authorId="1" shapeId="0">
      <text>
        <r>
          <rPr>
            <b/>
            <sz val="20"/>
            <color indexed="81"/>
            <rFont val="ＭＳ ゴシック"/>
            <family val="3"/>
            <charset val="128"/>
          </rPr>
          <t xml:space="preserve">リストからは、主たる参加希望種目を選択してください。２種目目は不要です。
</t>
        </r>
      </text>
    </comment>
    <comment ref="L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2" authorId="0" shapeId="0">
      <text>
        <r>
          <rPr>
            <b/>
            <sz val="14"/>
            <color indexed="81"/>
            <rFont val="ＭＳ Ｐゴシック"/>
            <family val="3"/>
            <charset val="128"/>
          </rPr>
          <t>生年は西暦で入力してください。</t>
        </r>
      </text>
    </comment>
    <comment ref="K12" authorId="1" shapeId="0">
      <text>
        <r>
          <rPr>
            <b/>
            <sz val="20"/>
            <color indexed="81"/>
            <rFont val="ＭＳ ゴシック"/>
            <family val="3"/>
            <charset val="128"/>
          </rPr>
          <t xml:space="preserve">リストからは、主たる参加希望種目を選択してください。２種目目は不要です。
</t>
        </r>
      </text>
    </comment>
    <comment ref="L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3" authorId="0" shapeId="0">
      <text>
        <r>
          <rPr>
            <b/>
            <sz val="14"/>
            <color indexed="81"/>
            <rFont val="ＭＳ Ｐゴシック"/>
            <family val="3"/>
            <charset val="128"/>
          </rPr>
          <t>生年は西暦で入力してください。</t>
        </r>
      </text>
    </comment>
    <comment ref="K13" authorId="1" shapeId="0">
      <text>
        <r>
          <rPr>
            <b/>
            <sz val="20"/>
            <color indexed="81"/>
            <rFont val="ＭＳ ゴシック"/>
            <family val="3"/>
            <charset val="128"/>
          </rPr>
          <t xml:space="preserve">リストからは、主たる参加希望種目を選択してください。２種目目は不要です。
</t>
        </r>
      </text>
    </comment>
    <comment ref="L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4" authorId="0" shapeId="0">
      <text>
        <r>
          <rPr>
            <b/>
            <sz val="14"/>
            <color indexed="81"/>
            <rFont val="ＭＳ Ｐゴシック"/>
            <family val="3"/>
            <charset val="128"/>
          </rPr>
          <t>生年は西暦で入力してください。</t>
        </r>
      </text>
    </comment>
    <comment ref="K14" authorId="1" shapeId="0">
      <text>
        <r>
          <rPr>
            <b/>
            <sz val="20"/>
            <color indexed="81"/>
            <rFont val="ＭＳ ゴシック"/>
            <family val="3"/>
            <charset val="128"/>
          </rPr>
          <t xml:space="preserve">リストからは、主たる参加希望種目を選択してください。２種目目は不要です。
</t>
        </r>
      </text>
    </comment>
    <comment ref="L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5" authorId="0" shapeId="0">
      <text>
        <r>
          <rPr>
            <b/>
            <sz val="14"/>
            <color indexed="81"/>
            <rFont val="ＭＳ Ｐゴシック"/>
            <family val="3"/>
            <charset val="128"/>
          </rPr>
          <t>生年は西暦で入力してください。</t>
        </r>
      </text>
    </comment>
    <comment ref="K15" authorId="1" shapeId="0">
      <text>
        <r>
          <rPr>
            <b/>
            <sz val="20"/>
            <color indexed="81"/>
            <rFont val="ＭＳ ゴシック"/>
            <family val="3"/>
            <charset val="128"/>
          </rPr>
          <t xml:space="preserve">リストからは、主たる参加希望種目を選択してください。２種目目は不要です。
</t>
        </r>
      </text>
    </comment>
    <comment ref="L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6" authorId="0" shapeId="0">
      <text>
        <r>
          <rPr>
            <b/>
            <sz val="14"/>
            <color indexed="81"/>
            <rFont val="ＭＳ Ｐゴシック"/>
            <family val="3"/>
            <charset val="128"/>
          </rPr>
          <t>生年は西暦で入力してください。</t>
        </r>
      </text>
    </comment>
    <comment ref="K16" authorId="1" shapeId="0">
      <text>
        <r>
          <rPr>
            <b/>
            <sz val="20"/>
            <color indexed="81"/>
            <rFont val="ＭＳ ゴシック"/>
            <family val="3"/>
            <charset val="128"/>
          </rPr>
          <t xml:space="preserve">リストからは、主たる参加希望種目を選択してください。２種目目は不要です。
</t>
        </r>
      </text>
    </comment>
    <comment ref="L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7" authorId="0" shapeId="0">
      <text>
        <r>
          <rPr>
            <b/>
            <sz val="14"/>
            <color indexed="81"/>
            <rFont val="ＭＳ Ｐゴシック"/>
            <family val="3"/>
            <charset val="128"/>
          </rPr>
          <t>生年は西暦で入力してください。</t>
        </r>
      </text>
    </comment>
    <comment ref="K17" authorId="1" shapeId="0">
      <text>
        <r>
          <rPr>
            <b/>
            <sz val="20"/>
            <color indexed="81"/>
            <rFont val="ＭＳ ゴシック"/>
            <family val="3"/>
            <charset val="128"/>
          </rPr>
          <t xml:space="preserve">リストからは、主たる参加希望種目を選択してください。２種目目は不要です。
</t>
        </r>
      </text>
    </comment>
    <comment ref="L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8" authorId="0" shapeId="0">
      <text>
        <r>
          <rPr>
            <b/>
            <sz val="14"/>
            <color indexed="81"/>
            <rFont val="ＭＳ Ｐゴシック"/>
            <family val="3"/>
            <charset val="128"/>
          </rPr>
          <t>生年は西暦で入力してください。</t>
        </r>
      </text>
    </comment>
    <comment ref="K18" authorId="1" shapeId="0">
      <text>
        <r>
          <rPr>
            <b/>
            <sz val="20"/>
            <color indexed="81"/>
            <rFont val="ＭＳ ゴシック"/>
            <family val="3"/>
            <charset val="128"/>
          </rPr>
          <t xml:space="preserve">リストからは、主たる参加希望種目を選択してください。２種目目は不要です。
</t>
        </r>
      </text>
    </comment>
    <comment ref="L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19" authorId="0" shapeId="0">
      <text>
        <r>
          <rPr>
            <b/>
            <sz val="14"/>
            <color indexed="81"/>
            <rFont val="ＭＳ Ｐゴシック"/>
            <family val="3"/>
            <charset val="128"/>
          </rPr>
          <t>生年は西暦で入力してください。</t>
        </r>
      </text>
    </comment>
    <comment ref="K19" authorId="1" shapeId="0">
      <text>
        <r>
          <rPr>
            <b/>
            <sz val="20"/>
            <color indexed="81"/>
            <rFont val="ＭＳ ゴシック"/>
            <family val="3"/>
            <charset val="128"/>
          </rPr>
          <t xml:space="preserve">リストからは、主たる参加希望種目を選択してください。２種目目は不要です。
</t>
        </r>
      </text>
    </comment>
    <comment ref="L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1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0" authorId="0" shapeId="0">
      <text>
        <r>
          <rPr>
            <b/>
            <sz val="14"/>
            <color indexed="81"/>
            <rFont val="ＭＳ Ｐゴシック"/>
            <family val="3"/>
            <charset val="128"/>
          </rPr>
          <t>生年は西暦で入力してください。</t>
        </r>
      </text>
    </comment>
    <comment ref="K20" authorId="1" shapeId="0">
      <text>
        <r>
          <rPr>
            <b/>
            <sz val="20"/>
            <color indexed="81"/>
            <rFont val="ＭＳ ゴシック"/>
            <family val="3"/>
            <charset val="128"/>
          </rPr>
          <t xml:space="preserve">リストからは、主たる参加希望種目を選択してください。２種目目は不要です。
</t>
        </r>
      </text>
    </comment>
    <comment ref="L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1" authorId="0" shapeId="0">
      <text>
        <r>
          <rPr>
            <b/>
            <sz val="14"/>
            <color indexed="81"/>
            <rFont val="ＭＳ Ｐゴシック"/>
            <family val="3"/>
            <charset val="128"/>
          </rPr>
          <t>生年は西暦で入力してください。</t>
        </r>
      </text>
    </comment>
    <comment ref="K21" authorId="1" shapeId="0">
      <text>
        <r>
          <rPr>
            <b/>
            <sz val="20"/>
            <color indexed="81"/>
            <rFont val="ＭＳ ゴシック"/>
            <family val="3"/>
            <charset val="128"/>
          </rPr>
          <t xml:space="preserve">リストからは、主たる参加希望種目を選択してください。２種目目は不要です。
</t>
        </r>
      </text>
    </comment>
    <comment ref="L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2" authorId="0" shapeId="0">
      <text>
        <r>
          <rPr>
            <b/>
            <sz val="14"/>
            <color indexed="81"/>
            <rFont val="ＭＳ Ｐゴシック"/>
            <family val="3"/>
            <charset val="128"/>
          </rPr>
          <t>生年は西暦で入力してください。</t>
        </r>
      </text>
    </comment>
    <comment ref="K22" authorId="1" shapeId="0">
      <text>
        <r>
          <rPr>
            <b/>
            <sz val="20"/>
            <color indexed="81"/>
            <rFont val="ＭＳ ゴシック"/>
            <family val="3"/>
            <charset val="128"/>
          </rPr>
          <t xml:space="preserve">リストからは、主たる参加希望種目を選択してください。２種目目は不要です。
</t>
        </r>
      </text>
    </comment>
    <comment ref="L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3" authorId="0" shapeId="0">
      <text>
        <r>
          <rPr>
            <b/>
            <sz val="14"/>
            <color indexed="81"/>
            <rFont val="ＭＳ Ｐゴシック"/>
            <family val="3"/>
            <charset val="128"/>
          </rPr>
          <t>生年は西暦で入力してください。</t>
        </r>
      </text>
    </comment>
    <comment ref="K23" authorId="1" shapeId="0">
      <text>
        <r>
          <rPr>
            <b/>
            <sz val="20"/>
            <color indexed="81"/>
            <rFont val="ＭＳ ゴシック"/>
            <family val="3"/>
            <charset val="128"/>
          </rPr>
          <t xml:space="preserve">リストからは、主たる参加希望種目を選択してください。２種目目は不要です。
</t>
        </r>
      </text>
    </comment>
    <comment ref="L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4" authorId="0" shapeId="0">
      <text>
        <r>
          <rPr>
            <b/>
            <sz val="14"/>
            <color indexed="81"/>
            <rFont val="ＭＳ Ｐゴシック"/>
            <family val="3"/>
            <charset val="128"/>
          </rPr>
          <t>生年は西暦で入力してください。</t>
        </r>
      </text>
    </comment>
    <comment ref="K24" authorId="1" shapeId="0">
      <text>
        <r>
          <rPr>
            <b/>
            <sz val="20"/>
            <color indexed="81"/>
            <rFont val="ＭＳ ゴシック"/>
            <family val="3"/>
            <charset val="128"/>
          </rPr>
          <t xml:space="preserve">リストからは、主たる参加希望種目を選択してください。２種目目は不要です。
</t>
        </r>
      </text>
    </comment>
    <comment ref="L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5" authorId="0" shapeId="0">
      <text>
        <r>
          <rPr>
            <b/>
            <sz val="14"/>
            <color indexed="81"/>
            <rFont val="ＭＳ Ｐゴシック"/>
            <family val="3"/>
            <charset val="128"/>
          </rPr>
          <t>生年は西暦で入力してください。</t>
        </r>
      </text>
    </comment>
    <comment ref="K25" authorId="1" shapeId="0">
      <text>
        <r>
          <rPr>
            <b/>
            <sz val="20"/>
            <color indexed="81"/>
            <rFont val="ＭＳ ゴシック"/>
            <family val="3"/>
            <charset val="128"/>
          </rPr>
          <t xml:space="preserve">リストからは、主たる参加希望種目を選択してください。２種目目は不要です。
</t>
        </r>
      </text>
    </comment>
    <comment ref="L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6" authorId="0" shapeId="0">
      <text>
        <r>
          <rPr>
            <b/>
            <sz val="14"/>
            <color indexed="81"/>
            <rFont val="ＭＳ Ｐゴシック"/>
            <family val="3"/>
            <charset val="128"/>
          </rPr>
          <t>生年は西暦で入力してください。</t>
        </r>
      </text>
    </comment>
    <comment ref="K26" authorId="1" shapeId="0">
      <text>
        <r>
          <rPr>
            <b/>
            <sz val="20"/>
            <color indexed="81"/>
            <rFont val="ＭＳ ゴシック"/>
            <family val="3"/>
            <charset val="128"/>
          </rPr>
          <t xml:space="preserve">リストからは、主たる参加希望種目を選択してください。２種目目は不要です。
</t>
        </r>
      </text>
    </comment>
    <comment ref="L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7" authorId="0" shapeId="0">
      <text>
        <r>
          <rPr>
            <b/>
            <sz val="14"/>
            <color indexed="81"/>
            <rFont val="ＭＳ Ｐゴシック"/>
            <family val="3"/>
            <charset val="128"/>
          </rPr>
          <t>生年は西暦で入力してください。</t>
        </r>
      </text>
    </comment>
    <comment ref="K27" authorId="1" shapeId="0">
      <text>
        <r>
          <rPr>
            <b/>
            <sz val="20"/>
            <color indexed="81"/>
            <rFont val="ＭＳ ゴシック"/>
            <family val="3"/>
            <charset val="128"/>
          </rPr>
          <t xml:space="preserve">リストからは、主たる参加希望種目を選択してください。２種目目は不要です。
</t>
        </r>
      </text>
    </comment>
    <comment ref="L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8" authorId="0" shapeId="0">
      <text>
        <r>
          <rPr>
            <b/>
            <sz val="14"/>
            <color indexed="81"/>
            <rFont val="ＭＳ Ｐゴシック"/>
            <family val="3"/>
            <charset val="128"/>
          </rPr>
          <t>生年は西暦で入力してください。</t>
        </r>
      </text>
    </comment>
    <comment ref="K28" authorId="1" shapeId="0">
      <text>
        <r>
          <rPr>
            <b/>
            <sz val="20"/>
            <color indexed="81"/>
            <rFont val="ＭＳ ゴシック"/>
            <family val="3"/>
            <charset val="128"/>
          </rPr>
          <t xml:space="preserve">リストからは、主たる参加希望種目を選択してください。２種目目は不要です。
</t>
        </r>
      </text>
    </comment>
    <comment ref="L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29" authorId="0" shapeId="0">
      <text>
        <r>
          <rPr>
            <b/>
            <sz val="14"/>
            <color indexed="81"/>
            <rFont val="ＭＳ Ｐゴシック"/>
            <family val="3"/>
            <charset val="128"/>
          </rPr>
          <t>生年は西暦で入力してください。</t>
        </r>
      </text>
    </comment>
    <comment ref="K29" authorId="1" shapeId="0">
      <text>
        <r>
          <rPr>
            <b/>
            <sz val="20"/>
            <color indexed="81"/>
            <rFont val="ＭＳ ゴシック"/>
            <family val="3"/>
            <charset val="128"/>
          </rPr>
          <t xml:space="preserve">リストからは、主たる参加希望種目を選択してください。２種目目は不要です。
</t>
        </r>
      </text>
    </comment>
    <comment ref="L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2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0" authorId="0" shapeId="0">
      <text>
        <r>
          <rPr>
            <b/>
            <sz val="14"/>
            <color indexed="81"/>
            <rFont val="ＭＳ Ｐゴシック"/>
            <family val="3"/>
            <charset val="128"/>
          </rPr>
          <t>生年は西暦で入力してください。</t>
        </r>
      </text>
    </comment>
    <comment ref="K30" authorId="1" shapeId="0">
      <text>
        <r>
          <rPr>
            <b/>
            <sz val="20"/>
            <color indexed="81"/>
            <rFont val="ＭＳ ゴシック"/>
            <family val="3"/>
            <charset val="128"/>
          </rPr>
          <t xml:space="preserve">リストからは、主たる参加希望種目を選択してください。２種目目は不要です。
</t>
        </r>
      </text>
    </comment>
    <comment ref="L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1" authorId="0" shapeId="0">
      <text>
        <r>
          <rPr>
            <b/>
            <sz val="14"/>
            <color indexed="81"/>
            <rFont val="ＭＳ Ｐゴシック"/>
            <family val="3"/>
            <charset val="128"/>
          </rPr>
          <t>生年は西暦で入力してください。</t>
        </r>
      </text>
    </comment>
    <comment ref="K31" authorId="1" shapeId="0">
      <text>
        <r>
          <rPr>
            <b/>
            <sz val="20"/>
            <color indexed="81"/>
            <rFont val="ＭＳ ゴシック"/>
            <family val="3"/>
            <charset val="128"/>
          </rPr>
          <t xml:space="preserve">リストからは、主たる参加希望種目を選択してください。２種目目は不要です。
</t>
        </r>
      </text>
    </comment>
    <comment ref="L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2" authorId="0" shapeId="0">
      <text>
        <r>
          <rPr>
            <b/>
            <sz val="14"/>
            <color indexed="81"/>
            <rFont val="ＭＳ Ｐゴシック"/>
            <family val="3"/>
            <charset val="128"/>
          </rPr>
          <t>生年は西暦で入力してください。</t>
        </r>
      </text>
    </comment>
    <comment ref="K32" authorId="1" shapeId="0">
      <text>
        <r>
          <rPr>
            <b/>
            <sz val="20"/>
            <color indexed="81"/>
            <rFont val="ＭＳ ゴシック"/>
            <family val="3"/>
            <charset val="128"/>
          </rPr>
          <t xml:space="preserve">リストからは、主たる参加希望種目を選択してください。２種目目は不要です。
</t>
        </r>
      </text>
    </comment>
    <comment ref="L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3" authorId="0" shapeId="0">
      <text>
        <r>
          <rPr>
            <b/>
            <sz val="14"/>
            <color indexed="81"/>
            <rFont val="ＭＳ Ｐゴシック"/>
            <family val="3"/>
            <charset val="128"/>
          </rPr>
          <t>生年は西暦で入力してください。</t>
        </r>
      </text>
    </comment>
    <comment ref="K33" authorId="1" shapeId="0">
      <text>
        <r>
          <rPr>
            <b/>
            <sz val="20"/>
            <color indexed="81"/>
            <rFont val="ＭＳ ゴシック"/>
            <family val="3"/>
            <charset val="128"/>
          </rPr>
          <t xml:space="preserve">リストからは、主たる参加希望種目を選択してください。２種目目は不要です。
</t>
        </r>
      </text>
    </comment>
    <comment ref="L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4" authorId="0" shapeId="0">
      <text>
        <r>
          <rPr>
            <b/>
            <sz val="14"/>
            <color indexed="81"/>
            <rFont val="ＭＳ Ｐゴシック"/>
            <family val="3"/>
            <charset val="128"/>
          </rPr>
          <t>生年は西暦で入力してください。</t>
        </r>
      </text>
    </comment>
    <comment ref="K34" authorId="1" shapeId="0">
      <text>
        <r>
          <rPr>
            <b/>
            <sz val="20"/>
            <color indexed="81"/>
            <rFont val="ＭＳ ゴシック"/>
            <family val="3"/>
            <charset val="128"/>
          </rPr>
          <t xml:space="preserve">リストからは、主たる参加希望種目を選択してください。２種目目は不要です。
</t>
        </r>
      </text>
    </comment>
    <comment ref="L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5" authorId="0" shapeId="0">
      <text>
        <r>
          <rPr>
            <b/>
            <sz val="14"/>
            <color indexed="81"/>
            <rFont val="ＭＳ Ｐゴシック"/>
            <family val="3"/>
            <charset val="128"/>
          </rPr>
          <t>生年は西暦で入力してください。</t>
        </r>
      </text>
    </comment>
    <comment ref="K35" authorId="1" shapeId="0">
      <text>
        <r>
          <rPr>
            <b/>
            <sz val="20"/>
            <color indexed="81"/>
            <rFont val="ＭＳ ゴシック"/>
            <family val="3"/>
            <charset val="128"/>
          </rPr>
          <t xml:space="preserve">リストからは、主たる参加希望種目を選択してください。２種目目は不要です。
</t>
        </r>
      </text>
    </comment>
    <comment ref="L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6" authorId="0" shapeId="0">
      <text>
        <r>
          <rPr>
            <b/>
            <sz val="14"/>
            <color indexed="81"/>
            <rFont val="ＭＳ Ｐゴシック"/>
            <family val="3"/>
            <charset val="128"/>
          </rPr>
          <t>生年は西暦で入力してください。</t>
        </r>
      </text>
    </comment>
    <comment ref="K36" authorId="1" shapeId="0">
      <text>
        <r>
          <rPr>
            <b/>
            <sz val="20"/>
            <color indexed="81"/>
            <rFont val="ＭＳ ゴシック"/>
            <family val="3"/>
            <charset val="128"/>
          </rPr>
          <t xml:space="preserve">リストからは、主たる参加希望種目を選択してください。２種目目は不要です。
</t>
        </r>
      </text>
    </comment>
    <comment ref="L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7" authorId="0" shapeId="0">
      <text>
        <r>
          <rPr>
            <b/>
            <sz val="14"/>
            <color indexed="81"/>
            <rFont val="ＭＳ Ｐゴシック"/>
            <family val="3"/>
            <charset val="128"/>
          </rPr>
          <t>生年は西暦で入力してください。</t>
        </r>
      </text>
    </comment>
    <comment ref="K37" authorId="1" shapeId="0">
      <text>
        <r>
          <rPr>
            <b/>
            <sz val="20"/>
            <color indexed="81"/>
            <rFont val="ＭＳ ゴシック"/>
            <family val="3"/>
            <charset val="128"/>
          </rPr>
          <t xml:space="preserve">リストからは、主たる参加希望種目を選択してください。２種目目は不要です。
</t>
        </r>
      </text>
    </comment>
    <comment ref="L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8" authorId="0" shapeId="0">
      <text>
        <r>
          <rPr>
            <b/>
            <sz val="14"/>
            <color indexed="81"/>
            <rFont val="ＭＳ Ｐゴシック"/>
            <family val="3"/>
            <charset val="128"/>
          </rPr>
          <t>生年は西暦で入力してください。</t>
        </r>
      </text>
    </comment>
    <comment ref="K38" authorId="1" shapeId="0">
      <text>
        <r>
          <rPr>
            <b/>
            <sz val="20"/>
            <color indexed="81"/>
            <rFont val="ＭＳ ゴシック"/>
            <family val="3"/>
            <charset val="128"/>
          </rPr>
          <t xml:space="preserve">リストからは、主たる参加希望種目を選択してください。２種目目は不要です。
</t>
        </r>
      </text>
    </comment>
    <comment ref="L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39" authorId="0" shapeId="0">
      <text>
        <r>
          <rPr>
            <b/>
            <sz val="14"/>
            <color indexed="81"/>
            <rFont val="ＭＳ Ｐゴシック"/>
            <family val="3"/>
            <charset val="128"/>
          </rPr>
          <t>生年は西暦で入力してください。</t>
        </r>
      </text>
    </comment>
    <comment ref="K39" authorId="1" shapeId="0">
      <text>
        <r>
          <rPr>
            <b/>
            <sz val="20"/>
            <color indexed="81"/>
            <rFont val="ＭＳ ゴシック"/>
            <family val="3"/>
            <charset val="128"/>
          </rPr>
          <t xml:space="preserve">リストからは、主たる参加希望種目を選択してください。２種目目は不要です。
</t>
        </r>
      </text>
    </comment>
    <comment ref="L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3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0" authorId="0" shapeId="0">
      <text>
        <r>
          <rPr>
            <b/>
            <sz val="14"/>
            <color indexed="81"/>
            <rFont val="ＭＳ Ｐゴシック"/>
            <family val="3"/>
            <charset val="128"/>
          </rPr>
          <t>生年は西暦で入力してください。</t>
        </r>
      </text>
    </comment>
    <comment ref="K40" authorId="1" shapeId="0">
      <text>
        <r>
          <rPr>
            <b/>
            <sz val="20"/>
            <color indexed="81"/>
            <rFont val="ＭＳ ゴシック"/>
            <family val="3"/>
            <charset val="128"/>
          </rPr>
          <t xml:space="preserve">リストからは、主たる参加希望種目を選択してください。２種目目は不要です。
</t>
        </r>
      </text>
    </comment>
    <comment ref="L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1" authorId="0" shapeId="0">
      <text>
        <r>
          <rPr>
            <b/>
            <sz val="14"/>
            <color indexed="81"/>
            <rFont val="ＭＳ Ｐゴシック"/>
            <family val="3"/>
            <charset val="128"/>
          </rPr>
          <t>生年は西暦で入力してください。</t>
        </r>
      </text>
    </comment>
    <comment ref="K41" authorId="1" shapeId="0">
      <text>
        <r>
          <rPr>
            <b/>
            <sz val="20"/>
            <color indexed="81"/>
            <rFont val="ＭＳ ゴシック"/>
            <family val="3"/>
            <charset val="128"/>
          </rPr>
          <t xml:space="preserve">リストからは、主たる参加希望種目を選択してください。２種目目は不要です。
</t>
        </r>
      </text>
    </comment>
    <comment ref="L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2" authorId="0" shapeId="0">
      <text>
        <r>
          <rPr>
            <b/>
            <sz val="14"/>
            <color indexed="81"/>
            <rFont val="ＭＳ Ｐゴシック"/>
            <family val="3"/>
            <charset val="128"/>
          </rPr>
          <t>生年は西暦で入力してください。</t>
        </r>
      </text>
    </comment>
    <comment ref="K42" authorId="1" shapeId="0">
      <text>
        <r>
          <rPr>
            <b/>
            <sz val="20"/>
            <color indexed="81"/>
            <rFont val="ＭＳ ゴシック"/>
            <family val="3"/>
            <charset val="128"/>
          </rPr>
          <t xml:space="preserve">リストからは、主たる参加希望種目を選択してください。２種目目は不要です。
</t>
        </r>
      </text>
    </comment>
    <comment ref="L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3" authorId="0" shapeId="0">
      <text>
        <r>
          <rPr>
            <b/>
            <sz val="14"/>
            <color indexed="81"/>
            <rFont val="ＭＳ Ｐゴシック"/>
            <family val="3"/>
            <charset val="128"/>
          </rPr>
          <t>生年は西暦で入力してください。</t>
        </r>
      </text>
    </comment>
    <comment ref="K43" authorId="1" shapeId="0">
      <text>
        <r>
          <rPr>
            <b/>
            <sz val="20"/>
            <color indexed="81"/>
            <rFont val="ＭＳ ゴシック"/>
            <family val="3"/>
            <charset val="128"/>
          </rPr>
          <t xml:space="preserve">リストからは、主たる参加希望種目を選択してください。２種目目は不要です。
</t>
        </r>
      </text>
    </comment>
    <comment ref="L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4" authorId="0" shapeId="0">
      <text>
        <r>
          <rPr>
            <b/>
            <sz val="14"/>
            <color indexed="81"/>
            <rFont val="ＭＳ Ｐゴシック"/>
            <family val="3"/>
            <charset val="128"/>
          </rPr>
          <t>生年は西暦で入力してください。</t>
        </r>
      </text>
    </comment>
    <comment ref="K44" authorId="1" shapeId="0">
      <text>
        <r>
          <rPr>
            <b/>
            <sz val="20"/>
            <color indexed="81"/>
            <rFont val="ＭＳ ゴシック"/>
            <family val="3"/>
            <charset val="128"/>
          </rPr>
          <t xml:space="preserve">リストからは、主たる参加希望種目を選択してください。２種目目は不要です。
</t>
        </r>
      </text>
    </comment>
    <comment ref="L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5" authorId="0" shapeId="0">
      <text>
        <r>
          <rPr>
            <b/>
            <sz val="14"/>
            <color indexed="81"/>
            <rFont val="ＭＳ Ｐゴシック"/>
            <family val="3"/>
            <charset val="128"/>
          </rPr>
          <t>生年は西暦で入力してください。</t>
        </r>
      </text>
    </comment>
    <comment ref="K45" authorId="1" shapeId="0">
      <text>
        <r>
          <rPr>
            <b/>
            <sz val="20"/>
            <color indexed="81"/>
            <rFont val="ＭＳ ゴシック"/>
            <family val="3"/>
            <charset val="128"/>
          </rPr>
          <t xml:space="preserve">リストからは、主たる参加希望種目を選択してください。２種目目は不要です。
</t>
        </r>
      </text>
    </comment>
    <comment ref="L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6" authorId="0" shapeId="0">
      <text>
        <r>
          <rPr>
            <b/>
            <sz val="14"/>
            <color indexed="81"/>
            <rFont val="ＭＳ Ｐゴシック"/>
            <family val="3"/>
            <charset val="128"/>
          </rPr>
          <t>生年は西暦で入力してください。</t>
        </r>
      </text>
    </comment>
    <comment ref="K46" authorId="1" shapeId="0">
      <text>
        <r>
          <rPr>
            <b/>
            <sz val="20"/>
            <color indexed="81"/>
            <rFont val="ＭＳ ゴシック"/>
            <family val="3"/>
            <charset val="128"/>
          </rPr>
          <t xml:space="preserve">リストからは、主たる参加希望種目を選択してください。２種目目は不要です。
</t>
        </r>
      </text>
    </comment>
    <comment ref="L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7" authorId="0" shapeId="0">
      <text>
        <r>
          <rPr>
            <b/>
            <sz val="14"/>
            <color indexed="81"/>
            <rFont val="ＭＳ Ｐゴシック"/>
            <family val="3"/>
            <charset val="128"/>
          </rPr>
          <t>生年は西暦で入力してください。</t>
        </r>
      </text>
    </comment>
    <comment ref="K47" authorId="1" shapeId="0">
      <text>
        <r>
          <rPr>
            <b/>
            <sz val="20"/>
            <color indexed="81"/>
            <rFont val="ＭＳ ゴシック"/>
            <family val="3"/>
            <charset val="128"/>
          </rPr>
          <t xml:space="preserve">リストからは、主たる参加希望種目を選択してください。２種目目は不要です。
</t>
        </r>
      </text>
    </comment>
    <comment ref="L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8" authorId="0" shapeId="0">
      <text>
        <r>
          <rPr>
            <b/>
            <sz val="14"/>
            <color indexed="81"/>
            <rFont val="ＭＳ Ｐゴシック"/>
            <family val="3"/>
            <charset val="128"/>
          </rPr>
          <t>生年は西暦で入力してください。</t>
        </r>
      </text>
    </comment>
    <comment ref="K48" authorId="1" shapeId="0">
      <text>
        <r>
          <rPr>
            <b/>
            <sz val="20"/>
            <color indexed="81"/>
            <rFont val="ＭＳ ゴシック"/>
            <family val="3"/>
            <charset val="128"/>
          </rPr>
          <t xml:space="preserve">リストからは、主たる参加希望種目を選択してください。２種目目は不要です。
</t>
        </r>
      </text>
    </comment>
    <comment ref="L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49" authorId="0" shapeId="0">
      <text>
        <r>
          <rPr>
            <b/>
            <sz val="14"/>
            <color indexed="81"/>
            <rFont val="ＭＳ Ｐゴシック"/>
            <family val="3"/>
            <charset val="128"/>
          </rPr>
          <t>生年は西暦で入力してください。</t>
        </r>
      </text>
    </comment>
    <comment ref="K49" authorId="1" shapeId="0">
      <text>
        <r>
          <rPr>
            <b/>
            <sz val="20"/>
            <color indexed="81"/>
            <rFont val="ＭＳ ゴシック"/>
            <family val="3"/>
            <charset val="128"/>
          </rPr>
          <t xml:space="preserve">リストからは、主たる参加希望種目を選択してください。２種目目は不要です。
</t>
        </r>
      </text>
    </comment>
    <comment ref="L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4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0" authorId="0" shapeId="0">
      <text>
        <r>
          <rPr>
            <b/>
            <sz val="14"/>
            <color indexed="81"/>
            <rFont val="ＭＳ Ｐゴシック"/>
            <family val="3"/>
            <charset val="128"/>
          </rPr>
          <t>生年は西暦で入力してください。</t>
        </r>
      </text>
    </comment>
    <comment ref="K50" authorId="1" shapeId="0">
      <text>
        <r>
          <rPr>
            <b/>
            <sz val="20"/>
            <color indexed="81"/>
            <rFont val="ＭＳ ゴシック"/>
            <family val="3"/>
            <charset val="128"/>
          </rPr>
          <t xml:space="preserve">リストからは、主たる参加希望種目を選択してください。２種目目は不要です。
</t>
        </r>
      </text>
    </comment>
    <comment ref="L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1" authorId="0" shapeId="0">
      <text>
        <r>
          <rPr>
            <b/>
            <sz val="14"/>
            <color indexed="81"/>
            <rFont val="ＭＳ Ｐゴシック"/>
            <family val="3"/>
            <charset val="128"/>
          </rPr>
          <t>生年は西暦で入力してください。</t>
        </r>
      </text>
    </comment>
    <comment ref="K51" authorId="1" shapeId="0">
      <text>
        <r>
          <rPr>
            <b/>
            <sz val="20"/>
            <color indexed="81"/>
            <rFont val="ＭＳ ゴシック"/>
            <family val="3"/>
            <charset val="128"/>
          </rPr>
          <t xml:space="preserve">リストからは、主たる参加希望種目を選択してください。２種目目は不要です。
</t>
        </r>
      </text>
    </comment>
    <comment ref="L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2" authorId="0" shapeId="0">
      <text>
        <r>
          <rPr>
            <b/>
            <sz val="14"/>
            <color indexed="81"/>
            <rFont val="ＭＳ Ｐゴシック"/>
            <family val="3"/>
            <charset val="128"/>
          </rPr>
          <t>生年は西暦で入力してください。</t>
        </r>
      </text>
    </comment>
    <comment ref="K52" authorId="1" shapeId="0">
      <text>
        <r>
          <rPr>
            <b/>
            <sz val="20"/>
            <color indexed="81"/>
            <rFont val="ＭＳ ゴシック"/>
            <family val="3"/>
            <charset val="128"/>
          </rPr>
          <t xml:space="preserve">リストからは、主たる参加希望種目を選択してください。２種目目は不要です。
</t>
        </r>
      </text>
    </comment>
    <comment ref="L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3" authorId="0" shapeId="0">
      <text>
        <r>
          <rPr>
            <b/>
            <sz val="14"/>
            <color indexed="81"/>
            <rFont val="ＭＳ Ｐゴシック"/>
            <family val="3"/>
            <charset val="128"/>
          </rPr>
          <t>生年は西暦で入力してください。</t>
        </r>
      </text>
    </comment>
    <comment ref="K53" authorId="1" shapeId="0">
      <text>
        <r>
          <rPr>
            <b/>
            <sz val="20"/>
            <color indexed="81"/>
            <rFont val="ＭＳ ゴシック"/>
            <family val="3"/>
            <charset val="128"/>
          </rPr>
          <t xml:space="preserve">リストからは、主たる参加希望種目を選択してください。２種目目は不要です。
</t>
        </r>
      </text>
    </comment>
    <comment ref="L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4" authorId="0" shapeId="0">
      <text>
        <r>
          <rPr>
            <b/>
            <sz val="14"/>
            <color indexed="81"/>
            <rFont val="ＭＳ Ｐゴシック"/>
            <family val="3"/>
            <charset val="128"/>
          </rPr>
          <t>生年は西暦で入力してください。</t>
        </r>
      </text>
    </comment>
    <comment ref="K54" authorId="1" shapeId="0">
      <text>
        <r>
          <rPr>
            <b/>
            <sz val="20"/>
            <color indexed="81"/>
            <rFont val="ＭＳ ゴシック"/>
            <family val="3"/>
            <charset val="128"/>
          </rPr>
          <t xml:space="preserve">リストからは、主たる参加希望種目を選択してください。２種目目は不要です。
</t>
        </r>
      </text>
    </comment>
    <comment ref="L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5" authorId="0" shapeId="0">
      <text>
        <r>
          <rPr>
            <b/>
            <sz val="14"/>
            <color indexed="81"/>
            <rFont val="ＭＳ Ｐゴシック"/>
            <family val="3"/>
            <charset val="128"/>
          </rPr>
          <t>生年は西暦で入力してください。</t>
        </r>
      </text>
    </comment>
    <comment ref="K55" authorId="1" shapeId="0">
      <text>
        <r>
          <rPr>
            <b/>
            <sz val="20"/>
            <color indexed="81"/>
            <rFont val="ＭＳ ゴシック"/>
            <family val="3"/>
            <charset val="128"/>
          </rPr>
          <t xml:space="preserve">リストからは、主たる参加希望種目を選択してください。２種目目は不要です。
</t>
        </r>
      </text>
    </comment>
    <comment ref="L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6" authorId="0" shapeId="0">
      <text>
        <r>
          <rPr>
            <b/>
            <sz val="14"/>
            <color indexed="81"/>
            <rFont val="ＭＳ Ｐゴシック"/>
            <family val="3"/>
            <charset val="128"/>
          </rPr>
          <t>生年は西暦で入力してください。</t>
        </r>
      </text>
    </comment>
    <comment ref="K56" authorId="1" shapeId="0">
      <text>
        <r>
          <rPr>
            <b/>
            <sz val="20"/>
            <color indexed="81"/>
            <rFont val="ＭＳ ゴシック"/>
            <family val="3"/>
            <charset val="128"/>
          </rPr>
          <t xml:space="preserve">リストからは、主たる参加希望種目を選択してください。２種目目は不要です。
</t>
        </r>
      </text>
    </comment>
    <comment ref="L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7" authorId="0" shapeId="0">
      <text>
        <r>
          <rPr>
            <b/>
            <sz val="14"/>
            <color indexed="81"/>
            <rFont val="ＭＳ Ｐゴシック"/>
            <family val="3"/>
            <charset val="128"/>
          </rPr>
          <t>生年は西暦で入力してください。</t>
        </r>
      </text>
    </comment>
    <comment ref="K57" authorId="1" shapeId="0">
      <text>
        <r>
          <rPr>
            <b/>
            <sz val="20"/>
            <color indexed="81"/>
            <rFont val="ＭＳ ゴシック"/>
            <family val="3"/>
            <charset val="128"/>
          </rPr>
          <t xml:space="preserve">リストからは、主たる参加希望種目を選択してください。２種目目は不要です。
</t>
        </r>
      </text>
    </comment>
    <comment ref="L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8" authorId="0" shapeId="0">
      <text>
        <r>
          <rPr>
            <b/>
            <sz val="14"/>
            <color indexed="81"/>
            <rFont val="ＭＳ Ｐゴシック"/>
            <family val="3"/>
            <charset val="128"/>
          </rPr>
          <t>生年は西暦で入力してください。</t>
        </r>
      </text>
    </comment>
    <comment ref="K58" authorId="1" shapeId="0">
      <text>
        <r>
          <rPr>
            <b/>
            <sz val="20"/>
            <color indexed="81"/>
            <rFont val="ＭＳ ゴシック"/>
            <family val="3"/>
            <charset val="128"/>
          </rPr>
          <t xml:space="preserve">リストからは、主たる参加希望種目を選択してください。２種目目は不要です。
</t>
        </r>
      </text>
    </comment>
    <comment ref="L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59" authorId="0" shapeId="0">
      <text>
        <r>
          <rPr>
            <b/>
            <sz val="14"/>
            <color indexed="81"/>
            <rFont val="ＭＳ Ｐゴシック"/>
            <family val="3"/>
            <charset val="128"/>
          </rPr>
          <t>生年は西暦で入力してください。</t>
        </r>
      </text>
    </comment>
    <comment ref="K59" authorId="1" shapeId="0">
      <text>
        <r>
          <rPr>
            <b/>
            <sz val="20"/>
            <color indexed="81"/>
            <rFont val="ＭＳ ゴシック"/>
            <family val="3"/>
            <charset val="128"/>
          </rPr>
          <t xml:space="preserve">リストからは、主たる参加希望種目を選択してください。２種目目は不要です。
</t>
        </r>
      </text>
    </comment>
    <comment ref="L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5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0" authorId="0" shapeId="0">
      <text>
        <r>
          <rPr>
            <b/>
            <sz val="14"/>
            <color indexed="81"/>
            <rFont val="ＭＳ Ｐゴシック"/>
            <family val="3"/>
            <charset val="128"/>
          </rPr>
          <t>生年は西暦で入力してください。</t>
        </r>
      </text>
    </comment>
    <comment ref="K60" authorId="1" shapeId="0">
      <text>
        <r>
          <rPr>
            <b/>
            <sz val="20"/>
            <color indexed="81"/>
            <rFont val="ＭＳ ゴシック"/>
            <family val="3"/>
            <charset val="128"/>
          </rPr>
          <t xml:space="preserve">リストからは、主たる参加希望種目を選択してください。２種目目は不要です。
</t>
        </r>
      </text>
    </comment>
    <comment ref="L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1" authorId="0" shapeId="0">
      <text>
        <r>
          <rPr>
            <b/>
            <sz val="14"/>
            <color indexed="81"/>
            <rFont val="ＭＳ Ｐゴシック"/>
            <family val="3"/>
            <charset val="128"/>
          </rPr>
          <t>生年は西暦で入力してください。</t>
        </r>
      </text>
    </comment>
    <comment ref="K61" authorId="1" shapeId="0">
      <text>
        <r>
          <rPr>
            <b/>
            <sz val="20"/>
            <color indexed="81"/>
            <rFont val="ＭＳ ゴシック"/>
            <family val="3"/>
            <charset val="128"/>
          </rPr>
          <t xml:space="preserve">リストからは、主たる参加希望種目を選択してください。２種目目は不要です。
</t>
        </r>
      </text>
    </comment>
    <comment ref="L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2" authorId="0" shapeId="0">
      <text>
        <r>
          <rPr>
            <b/>
            <sz val="14"/>
            <color indexed="81"/>
            <rFont val="ＭＳ Ｐゴシック"/>
            <family val="3"/>
            <charset val="128"/>
          </rPr>
          <t>生年は西暦で入力してください。</t>
        </r>
      </text>
    </comment>
    <comment ref="K62" authorId="1" shapeId="0">
      <text>
        <r>
          <rPr>
            <b/>
            <sz val="20"/>
            <color indexed="81"/>
            <rFont val="ＭＳ ゴシック"/>
            <family val="3"/>
            <charset val="128"/>
          </rPr>
          <t xml:space="preserve">リストからは、主たる参加希望種目を選択してください。２種目目は不要です。
</t>
        </r>
      </text>
    </comment>
    <comment ref="L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3" authorId="0" shapeId="0">
      <text>
        <r>
          <rPr>
            <b/>
            <sz val="14"/>
            <color indexed="81"/>
            <rFont val="ＭＳ Ｐゴシック"/>
            <family val="3"/>
            <charset val="128"/>
          </rPr>
          <t>生年は西暦で入力してください。</t>
        </r>
      </text>
    </comment>
    <comment ref="K63" authorId="1" shapeId="0">
      <text>
        <r>
          <rPr>
            <b/>
            <sz val="20"/>
            <color indexed="81"/>
            <rFont val="ＭＳ ゴシック"/>
            <family val="3"/>
            <charset val="128"/>
          </rPr>
          <t xml:space="preserve">リストからは、主たる参加希望種目を選択してください。２種目目は不要です。
</t>
        </r>
      </text>
    </comment>
    <comment ref="L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4" authorId="0" shapeId="0">
      <text>
        <r>
          <rPr>
            <b/>
            <sz val="14"/>
            <color indexed="81"/>
            <rFont val="ＭＳ Ｐゴシック"/>
            <family val="3"/>
            <charset val="128"/>
          </rPr>
          <t>生年は西暦で入力してください。</t>
        </r>
      </text>
    </comment>
    <comment ref="K64" authorId="1" shapeId="0">
      <text>
        <r>
          <rPr>
            <b/>
            <sz val="20"/>
            <color indexed="81"/>
            <rFont val="ＭＳ ゴシック"/>
            <family val="3"/>
            <charset val="128"/>
          </rPr>
          <t xml:space="preserve">リストからは、主たる参加希望種目を選択してください。２種目目は不要です。
</t>
        </r>
      </text>
    </comment>
    <comment ref="L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5" authorId="0" shapeId="0">
      <text>
        <r>
          <rPr>
            <b/>
            <sz val="14"/>
            <color indexed="81"/>
            <rFont val="ＭＳ Ｐゴシック"/>
            <family val="3"/>
            <charset val="128"/>
          </rPr>
          <t>生年は西暦で入力してください。</t>
        </r>
      </text>
    </comment>
    <comment ref="K65" authorId="1" shapeId="0">
      <text>
        <r>
          <rPr>
            <b/>
            <sz val="20"/>
            <color indexed="81"/>
            <rFont val="ＭＳ ゴシック"/>
            <family val="3"/>
            <charset val="128"/>
          </rPr>
          <t xml:space="preserve">リストからは、主たる参加希望種目を選択してください。２種目目は不要です。
</t>
        </r>
      </text>
    </comment>
    <comment ref="L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6" authorId="0" shapeId="0">
      <text>
        <r>
          <rPr>
            <b/>
            <sz val="14"/>
            <color indexed="81"/>
            <rFont val="ＭＳ Ｐゴシック"/>
            <family val="3"/>
            <charset val="128"/>
          </rPr>
          <t>生年は西暦で入力してください。</t>
        </r>
      </text>
    </comment>
    <comment ref="K66" authorId="1" shapeId="0">
      <text>
        <r>
          <rPr>
            <b/>
            <sz val="20"/>
            <color indexed="81"/>
            <rFont val="ＭＳ ゴシック"/>
            <family val="3"/>
            <charset val="128"/>
          </rPr>
          <t xml:space="preserve">リストからは、主たる参加希望種目を選択してください。２種目目は不要です。
</t>
        </r>
      </text>
    </comment>
    <comment ref="L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7" authorId="0" shapeId="0">
      <text>
        <r>
          <rPr>
            <b/>
            <sz val="14"/>
            <color indexed="81"/>
            <rFont val="ＭＳ Ｐゴシック"/>
            <family val="3"/>
            <charset val="128"/>
          </rPr>
          <t>生年は西暦で入力してください。</t>
        </r>
      </text>
    </comment>
    <comment ref="K67" authorId="1" shapeId="0">
      <text>
        <r>
          <rPr>
            <b/>
            <sz val="20"/>
            <color indexed="81"/>
            <rFont val="ＭＳ ゴシック"/>
            <family val="3"/>
            <charset val="128"/>
          </rPr>
          <t xml:space="preserve">リストからは、主たる参加希望種目を選択してください。２種目目は不要です。
</t>
        </r>
      </text>
    </comment>
    <comment ref="L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8" authorId="0" shapeId="0">
      <text>
        <r>
          <rPr>
            <b/>
            <sz val="14"/>
            <color indexed="81"/>
            <rFont val="ＭＳ Ｐゴシック"/>
            <family val="3"/>
            <charset val="128"/>
          </rPr>
          <t>生年は西暦で入力してください。</t>
        </r>
      </text>
    </comment>
    <comment ref="K68" authorId="1" shapeId="0">
      <text>
        <r>
          <rPr>
            <b/>
            <sz val="20"/>
            <color indexed="81"/>
            <rFont val="ＭＳ ゴシック"/>
            <family val="3"/>
            <charset val="128"/>
          </rPr>
          <t xml:space="preserve">リストからは、主たる参加希望種目を選択してください。２種目目は不要です。
</t>
        </r>
      </text>
    </comment>
    <comment ref="L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69" authorId="0" shapeId="0">
      <text>
        <r>
          <rPr>
            <b/>
            <sz val="14"/>
            <color indexed="81"/>
            <rFont val="ＭＳ Ｐゴシック"/>
            <family val="3"/>
            <charset val="128"/>
          </rPr>
          <t>生年は西暦で入力してください。</t>
        </r>
      </text>
    </comment>
    <comment ref="K69" authorId="1" shapeId="0">
      <text>
        <r>
          <rPr>
            <b/>
            <sz val="20"/>
            <color indexed="81"/>
            <rFont val="ＭＳ ゴシック"/>
            <family val="3"/>
            <charset val="128"/>
          </rPr>
          <t xml:space="preserve">リストからは、主たる参加希望種目を選択してください。２種目目は不要です。
</t>
        </r>
      </text>
    </comment>
    <comment ref="L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6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0" authorId="0" shapeId="0">
      <text>
        <r>
          <rPr>
            <b/>
            <sz val="14"/>
            <color indexed="81"/>
            <rFont val="ＭＳ Ｐゴシック"/>
            <family val="3"/>
            <charset val="128"/>
          </rPr>
          <t>生年は西暦で入力してください。</t>
        </r>
      </text>
    </comment>
    <comment ref="K70" authorId="1" shapeId="0">
      <text>
        <r>
          <rPr>
            <b/>
            <sz val="20"/>
            <color indexed="81"/>
            <rFont val="ＭＳ ゴシック"/>
            <family val="3"/>
            <charset val="128"/>
          </rPr>
          <t xml:space="preserve">リストからは、主たる参加希望種目を選択してください。２種目目は不要です。
</t>
        </r>
      </text>
    </comment>
    <comment ref="L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1" authorId="0" shapeId="0">
      <text>
        <r>
          <rPr>
            <b/>
            <sz val="14"/>
            <color indexed="81"/>
            <rFont val="ＭＳ Ｐゴシック"/>
            <family val="3"/>
            <charset val="128"/>
          </rPr>
          <t>生年は西暦で入力してください。</t>
        </r>
      </text>
    </comment>
    <comment ref="K71" authorId="1" shapeId="0">
      <text>
        <r>
          <rPr>
            <b/>
            <sz val="20"/>
            <color indexed="81"/>
            <rFont val="ＭＳ ゴシック"/>
            <family val="3"/>
            <charset val="128"/>
          </rPr>
          <t xml:space="preserve">リストからは、主たる参加希望種目を選択してください。２種目目は不要です。
</t>
        </r>
      </text>
    </comment>
    <comment ref="L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2" authorId="0" shapeId="0">
      <text>
        <r>
          <rPr>
            <b/>
            <sz val="14"/>
            <color indexed="81"/>
            <rFont val="ＭＳ Ｐゴシック"/>
            <family val="3"/>
            <charset val="128"/>
          </rPr>
          <t>生年は西暦で入力してください。</t>
        </r>
      </text>
    </comment>
    <comment ref="K72" authorId="1" shapeId="0">
      <text>
        <r>
          <rPr>
            <b/>
            <sz val="20"/>
            <color indexed="81"/>
            <rFont val="ＭＳ ゴシック"/>
            <family val="3"/>
            <charset val="128"/>
          </rPr>
          <t xml:space="preserve">リストからは、主たる参加希望種目を選択してください。２種目目は不要です。
</t>
        </r>
      </text>
    </comment>
    <comment ref="L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3" authorId="0" shapeId="0">
      <text>
        <r>
          <rPr>
            <b/>
            <sz val="14"/>
            <color indexed="81"/>
            <rFont val="ＭＳ Ｐゴシック"/>
            <family val="3"/>
            <charset val="128"/>
          </rPr>
          <t>生年は西暦で入力してください。</t>
        </r>
      </text>
    </comment>
    <comment ref="K73" authorId="1" shapeId="0">
      <text>
        <r>
          <rPr>
            <b/>
            <sz val="20"/>
            <color indexed="81"/>
            <rFont val="ＭＳ ゴシック"/>
            <family val="3"/>
            <charset val="128"/>
          </rPr>
          <t xml:space="preserve">リストからは、主たる参加希望種目を選択してください。２種目目は不要です。
</t>
        </r>
      </text>
    </comment>
    <comment ref="L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4" authorId="0" shapeId="0">
      <text>
        <r>
          <rPr>
            <b/>
            <sz val="14"/>
            <color indexed="81"/>
            <rFont val="ＭＳ Ｐゴシック"/>
            <family val="3"/>
            <charset val="128"/>
          </rPr>
          <t>生年は西暦で入力してください。</t>
        </r>
      </text>
    </comment>
    <comment ref="K74" authorId="1" shapeId="0">
      <text>
        <r>
          <rPr>
            <b/>
            <sz val="20"/>
            <color indexed="81"/>
            <rFont val="ＭＳ ゴシック"/>
            <family val="3"/>
            <charset val="128"/>
          </rPr>
          <t xml:space="preserve">リストからは、主たる参加希望種目を選択してください。２種目目は不要です。
</t>
        </r>
      </text>
    </comment>
    <comment ref="L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5" authorId="0" shapeId="0">
      <text>
        <r>
          <rPr>
            <b/>
            <sz val="14"/>
            <color indexed="81"/>
            <rFont val="ＭＳ Ｐゴシック"/>
            <family val="3"/>
            <charset val="128"/>
          </rPr>
          <t>生年は西暦で入力してください。</t>
        </r>
      </text>
    </comment>
    <comment ref="K75" authorId="1" shapeId="0">
      <text>
        <r>
          <rPr>
            <b/>
            <sz val="20"/>
            <color indexed="81"/>
            <rFont val="ＭＳ ゴシック"/>
            <family val="3"/>
            <charset val="128"/>
          </rPr>
          <t xml:space="preserve">リストからは、主たる参加希望種目を選択してください。２種目目は不要です。
</t>
        </r>
      </text>
    </comment>
    <comment ref="L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6" authorId="0" shapeId="0">
      <text>
        <r>
          <rPr>
            <b/>
            <sz val="14"/>
            <color indexed="81"/>
            <rFont val="ＭＳ Ｐゴシック"/>
            <family val="3"/>
            <charset val="128"/>
          </rPr>
          <t>生年は西暦で入力してください。</t>
        </r>
      </text>
    </comment>
    <comment ref="K76" authorId="1" shapeId="0">
      <text>
        <r>
          <rPr>
            <b/>
            <sz val="20"/>
            <color indexed="81"/>
            <rFont val="ＭＳ ゴシック"/>
            <family val="3"/>
            <charset val="128"/>
          </rPr>
          <t xml:space="preserve">リストからは、主たる参加希望種目を選択してください。２種目目は不要です。
</t>
        </r>
      </text>
    </comment>
    <comment ref="L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7" authorId="0" shapeId="0">
      <text>
        <r>
          <rPr>
            <b/>
            <sz val="14"/>
            <color indexed="81"/>
            <rFont val="ＭＳ Ｐゴシック"/>
            <family val="3"/>
            <charset val="128"/>
          </rPr>
          <t>生年は西暦で入力してください。</t>
        </r>
      </text>
    </comment>
    <comment ref="K77" authorId="1" shapeId="0">
      <text>
        <r>
          <rPr>
            <b/>
            <sz val="20"/>
            <color indexed="81"/>
            <rFont val="ＭＳ ゴシック"/>
            <family val="3"/>
            <charset val="128"/>
          </rPr>
          <t xml:space="preserve">リストからは、主たる参加希望種目を選択してください。２種目目は不要です。
</t>
        </r>
      </text>
    </comment>
    <comment ref="L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8" authorId="0" shapeId="0">
      <text>
        <r>
          <rPr>
            <b/>
            <sz val="14"/>
            <color indexed="81"/>
            <rFont val="ＭＳ Ｐゴシック"/>
            <family val="3"/>
            <charset val="128"/>
          </rPr>
          <t>生年は西暦で入力してください。</t>
        </r>
      </text>
    </comment>
    <comment ref="K78" authorId="1" shapeId="0">
      <text>
        <r>
          <rPr>
            <b/>
            <sz val="20"/>
            <color indexed="81"/>
            <rFont val="ＭＳ ゴシック"/>
            <family val="3"/>
            <charset val="128"/>
          </rPr>
          <t xml:space="preserve">リストからは、主たる参加希望種目を選択してください。２種目目は不要です。
</t>
        </r>
      </text>
    </comment>
    <comment ref="L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79" authorId="0" shapeId="0">
      <text>
        <r>
          <rPr>
            <b/>
            <sz val="14"/>
            <color indexed="81"/>
            <rFont val="ＭＳ Ｐゴシック"/>
            <family val="3"/>
            <charset val="128"/>
          </rPr>
          <t>生年は西暦で入力してください。</t>
        </r>
      </text>
    </comment>
    <comment ref="K79" authorId="1" shapeId="0">
      <text>
        <r>
          <rPr>
            <b/>
            <sz val="20"/>
            <color indexed="81"/>
            <rFont val="ＭＳ ゴシック"/>
            <family val="3"/>
            <charset val="128"/>
          </rPr>
          <t xml:space="preserve">リストからは、主たる参加希望種目を選択してください。２種目目は不要です。
</t>
        </r>
      </text>
    </comment>
    <comment ref="L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7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0" authorId="0" shapeId="0">
      <text>
        <r>
          <rPr>
            <b/>
            <sz val="14"/>
            <color indexed="81"/>
            <rFont val="ＭＳ Ｐゴシック"/>
            <family val="3"/>
            <charset val="128"/>
          </rPr>
          <t>生年は西暦で入力してください。</t>
        </r>
      </text>
    </comment>
    <comment ref="K80" authorId="1" shapeId="0">
      <text>
        <r>
          <rPr>
            <b/>
            <sz val="20"/>
            <color indexed="81"/>
            <rFont val="ＭＳ ゴシック"/>
            <family val="3"/>
            <charset val="128"/>
          </rPr>
          <t xml:space="preserve">リストからは、主たる参加希望種目を選択してください。２種目目は不要です。
</t>
        </r>
      </text>
    </comment>
    <comment ref="L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1" authorId="0" shapeId="0">
      <text>
        <r>
          <rPr>
            <b/>
            <sz val="14"/>
            <color indexed="81"/>
            <rFont val="ＭＳ Ｐゴシック"/>
            <family val="3"/>
            <charset val="128"/>
          </rPr>
          <t>生年は西暦で入力してください。</t>
        </r>
      </text>
    </comment>
    <comment ref="K81" authorId="1" shapeId="0">
      <text>
        <r>
          <rPr>
            <b/>
            <sz val="20"/>
            <color indexed="81"/>
            <rFont val="ＭＳ ゴシック"/>
            <family val="3"/>
            <charset val="128"/>
          </rPr>
          <t xml:space="preserve">リストからは、主たる参加希望種目を選択してください。２種目目は不要です。
</t>
        </r>
      </text>
    </comment>
    <comment ref="L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2" authorId="0" shapeId="0">
      <text>
        <r>
          <rPr>
            <b/>
            <sz val="14"/>
            <color indexed="81"/>
            <rFont val="ＭＳ Ｐゴシック"/>
            <family val="3"/>
            <charset val="128"/>
          </rPr>
          <t>生年は西暦で入力してください。</t>
        </r>
      </text>
    </comment>
    <comment ref="K82" authorId="1" shapeId="0">
      <text>
        <r>
          <rPr>
            <b/>
            <sz val="20"/>
            <color indexed="81"/>
            <rFont val="ＭＳ ゴシック"/>
            <family val="3"/>
            <charset val="128"/>
          </rPr>
          <t xml:space="preserve">リストからは、主たる参加希望種目を選択してください。２種目目は不要です。
</t>
        </r>
      </text>
    </comment>
    <comment ref="L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3" authorId="0" shapeId="0">
      <text>
        <r>
          <rPr>
            <b/>
            <sz val="14"/>
            <color indexed="81"/>
            <rFont val="ＭＳ Ｐゴシック"/>
            <family val="3"/>
            <charset val="128"/>
          </rPr>
          <t>生年は西暦で入力してください。</t>
        </r>
      </text>
    </comment>
    <comment ref="K83" authorId="1" shapeId="0">
      <text>
        <r>
          <rPr>
            <b/>
            <sz val="20"/>
            <color indexed="81"/>
            <rFont val="ＭＳ ゴシック"/>
            <family val="3"/>
            <charset val="128"/>
          </rPr>
          <t xml:space="preserve">リストからは、主たる参加希望種目を選択してください。２種目目は不要です。
</t>
        </r>
      </text>
    </comment>
    <comment ref="L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4" authorId="0" shapeId="0">
      <text>
        <r>
          <rPr>
            <b/>
            <sz val="14"/>
            <color indexed="81"/>
            <rFont val="ＭＳ Ｐゴシック"/>
            <family val="3"/>
            <charset val="128"/>
          </rPr>
          <t>生年は西暦で入力してください。</t>
        </r>
      </text>
    </comment>
    <comment ref="K84" authorId="1" shapeId="0">
      <text>
        <r>
          <rPr>
            <b/>
            <sz val="20"/>
            <color indexed="81"/>
            <rFont val="ＭＳ ゴシック"/>
            <family val="3"/>
            <charset val="128"/>
          </rPr>
          <t xml:space="preserve">リストからは、主たる参加希望種目を選択してください。２種目目は不要です。
</t>
        </r>
      </text>
    </comment>
    <comment ref="L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5" authorId="0" shapeId="0">
      <text>
        <r>
          <rPr>
            <b/>
            <sz val="14"/>
            <color indexed="81"/>
            <rFont val="ＭＳ Ｐゴシック"/>
            <family val="3"/>
            <charset val="128"/>
          </rPr>
          <t>生年は西暦で入力してください。</t>
        </r>
      </text>
    </comment>
    <comment ref="K85" authorId="1" shapeId="0">
      <text>
        <r>
          <rPr>
            <b/>
            <sz val="20"/>
            <color indexed="81"/>
            <rFont val="ＭＳ ゴシック"/>
            <family val="3"/>
            <charset val="128"/>
          </rPr>
          <t xml:space="preserve">リストからは、主たる参加希望種目を選択してください。２種目目は不要です。
</t>
        </r>
      </text>
    </comment>
    <comment ref="L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6" authorId="0" shapeId="0">
      <text>
        <r>
          <rPr>
            <b/>
            <sz val="14"/>
            <color indexed="81"/>
            <rFont val="ＭＳ Ｐゴシック"/>
            <family val="3"/>
            <charset val="128"/>
          </rPr>
          <t>生年は西暦で入力してください。</t>
        </r>
      </text>
    </comment>
    <comment ref="K86" authorId="1" shapeId="0">
      <text>
        <r>
          <rPr>
            <b/>
            <sz val="20"/>
            <color indexed="81"/>
            <rFont val="ＭＳ ゴシック"/>
            <family val="3"/>
            <charset val="128"/>
          </rPr>
          <t xml:space="preserve">リストからは、主たる参加希望種目を選択してください。２種目目は不要です。
</t>
        </r>
      </text>
    </comment>
    <comment ref="L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7" authorId="0" shapeId="0">
      <text>
        <r>
          <rPr>
            <b/>
            <sz val="14"/>
            <color indexed="81"/>
            <rFont val="ＭＳ Ｐゴシック"/>
            <family val="3"/>
            <charset val="128"/>
          </rPr>
          <t>生年は西暦で入力してください。</t>
        </r>
      </text>
    </comment>
    <comment ref="K87" authorId="1" shapeId="0">
      <text>
        <r>
          <rPr>
            <b/>
            <sz val="20"/>
            <color indexed="81"/>
            <rFont val="ＭＳ ゴシック"/>
            <family val="3"/>
            <charset val="128"/>
          </rPr>
          <t xml:space="preserve">リストからは、主たる参加希望種目を選択してください。２種目目は不要です。
</t>
        </r>
      </text>
    </comment>
    <comment ref="L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8" authorId="0" shapeId="0">
      <text>
        <r>
          <rPr>
            <b/>
            <sz val="14"/>
            <color indexed="81"/>
            <rFont val="ＭＳ Ｐゴシック"/>
            <family val="3"/>
            <charset val="128"/>
          </rPr>
          <t>生年は西暦で入力してください。</t>
        </r>
      </text>
    </comment>
    <comment ref="K88" authorId="1" shapeId="0">
      <text>
        <r>
          <rPr>
            <b/>
            <sz val="20"/>
            <color indexed="81"/>
            <rFont val="ＭＳ ゴシック"/>
            <family val="3"/>
            <charset val="128"/>
          </rPr>
          <t xml:space="preserve">リストからは、主たる参加希望種目を選択してください。２種目目は不要です。
</t>
        </r>
      </text>
    </comment>
    <comment ref="L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89" authorId="0" shapeId="0">
      <text>
        <r>
          <rPr>
            <b/>
            <sz val="14"/>
            <color indexed="81"/>
            <rFont val="ＭＳ Ｐゴシック"/>
            <family val="3"/>
            <charset val="128"/>
          </rPr>
          <t>生年は西暦で入力してください。</t>
        </r>
      </text>
    </comment>
    <comment ref="K89" authorId="1" shapeId="0">
      <text>
        <r>
          <rPr>
            <b/>
            <sz val="20"/>
            <color indexed="81"/>
            <rFont val="ＭＳ ゴシック"/>
            <family val="3"/>
            <charset val="128"/>
          </rPr>
          <t xml:space="preserve">リストからは、主たる参加希望種目を選択してください。２種目目は不要です。
</t>
        </r>
      </text>
    </comment>
    <comment ref="L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8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0" authorId="0" shapeId="0">
      <text>
        <r>
          <rPr>
            <b/>
            <sz val="14"/>
            <color indexed="81"/>
            <rFont val="ＭＳ Ｐゴシック"/>
            <family val="3"/>
            <charset val="128"/>
          </rPr>
          <t>生年は西暦で入力してください。</t>
        </r>
      </text>
    </comment>
    <comment ref="K90" authorId="1" shapeId="0">
      <text>
        <r>
          <rPr>
            <b/>
            <sz val="20"/>
            <color indexed="81"/>
            <rFont val="ＭＳ ゴシック"/>
            <family val="3"/>
            <charset val="128"/>
          </rPr>
          <t xml:space="preserve">リストからは、主たる参加希望種目を選択してください。２種目目は不要です。
</t>
        </r>
      </text>
    </comment>
    <comment ref="L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0"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1" authorId="0" shapeId="0">
      <text>
        <r>
          <rPr>
            <b/>
            <sz val="14"/>
            <color indexed="81"/>
            <rFont val="ＭＳ Ｐゴシック"/>
            <family val="3"/>
            <charset val="128"/>
          </rPr>
          <t>生年は西暦で入力してください。</t>
        </r>
      </text>
    </comment>
    <comment ref="K91" authorId="1" shapeId="0">
      <text>
        <r>
          <rPr>
            <b/>
            <sz val="20"/>
            <color indexed="81"/>
            <rFont val="ＭＳ ゴシック"/>
            <family val="3"/>
            <charset val="128"/>
          </rPr>
          <t xml:space="preserve">リストからは、主たる参加希望種目を選択してください。２種目目は不要です。
</t>
        </r>
      </text>
    </comment>
    <comment ref="L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1"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2" authorId="0" shapeId="0">
      <text>
        <r>
          <rPr>
            <b/>
            <sz val="14"/>
            <color indexed="81"/>
            <rFont val="ＭＳ Ｐゴシック"/>
            <family val="3"/>
            <charset val="128"/>
          </rPr>
          <t>生年は西暦で入力してください。</t>
        </r>
      </text>
    </comment>
    <comment ref="K92" authorId="1" shapeId="0">
      <text>
        <r>
          <rPr>
            <b/>
            <sz val="20"/>
            <color indexed="81"/>
            <rFont val="ＭＳ ゴシック"/>
            <family val="3"/>
            <charset val="128"/>
          </rPr>
          <t xml:space="preserve">リストからは、主たる参加希望種目を選択してください。２種目目は不要です。
</t>
        </r>
      </text>
    </comment>
    <comment ref="L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2"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3" authorId="0" shapeId="0">
      <text>
        <r>
          <rPr>
            <b/>
            <sz val="14"/>
            <color indexed="81"/>
            <rFont val="ＭＳ Ｐゴシック"/>
            <family val="3"/>
            <charset val="128"/>
          </rPr>
          <t>生年は西暦で入力してください。</t>
        </r>
      </text>
    </comment>
    <comment ref="K93" authorId="1" shapeId="0">
      <text>
        <r>
          <rPr>
            <b/>
            <sz val="20"/>
            <color indexed="81"/>
            <rFont val="ＭＳ ゴシック"/>
            <family val="3"/>
            <charset val="128"/>
          </rPr>
          <t xml:space="preserve">リストからは、主たる参加希望種目を選択してください。２種目目は不要です。
</t>
        </r>
      </text>
    </comment>
    <comment ref="L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3"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4" authorId="0" shapeId="0">
      <text>
        <r>
          <rPr>
            <b/>
            <sz val="14"/>
            <color indexed="81"/>
            <rFont val="ＭＳ Ｐゴシック"/>
            <family val="3"/>
            <charset val="128"/>
          </rPr>
          <t>生年は西暦で入力してください。</t>
        </r>
      </text>
    </comment>
    <comment ref="K94" authorId="1" shapeId="0">
      <text>
        <r>
          <rPr>
            <b/>
            <sz val="20"/>
            <color indexed="81"/>
            <rFont val="ＭＳ ゴシック"/>
            <family val="3"/>
            <charset val="128"/>
          </rPr>
          <t xml:space="preserve">リストからは、主たる参加希望種目を選択してください。２種目目は不要です。
</t>
        </r>
      </text>
    </comment>
    <comment ref="L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4"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5" authorId="0" shapeId="0">
      <text>
        <r>
          <rPr>
            <b/>
            <sz val="14"/>
            <color indexed="81"/>
            <rFont val="ＭＳ Ｐゴシック"/>
            <family val="3"/>
            <charset val="128"/>
          </rPr>
          <t>生年は西暦で入力してください。</t>
        </r>
      </text>
    </comment>
    <comment ref="K95" authorId="1" shapeId="0">
      <text>
        <r>
          <rPr>
            <b/>
            <sz val="20"/>
            <color indexed="81"/>
            <rFont val="ＭＳ ゴシック"/>
            <family val="3"/>
            <charset val="128"/>
          </rPr>
          <t xml:space="preserve">リストからは、主たる参加希望種目を選択してください。２種目目は不要です。
</t>
        </r>
      </text>
    </comment>
    <comment ref="L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5"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6" authorId="0" shapeId="0">
      <text>
        <r>
          <rPr>
            <b/>
            <sz val="14"/>
            <color indexed="81"/>
            <rFont val="ＭＳ Ｐゴシック"/>
            <family val="3"/>
            <charset val="128"/>
          </rPr>
          <t>生年は西暦で入力してください。</t>
        </r>
      </text>
    </comment>
    <comment ref="K96" authorId="1" shapeId="0">
      <text>
        <r>
          <rPr>
            <b/>
            <sz val="20"/>
            <color indexed="81"/>
            <rFont val="ＭＳ ゴシック"/>
            <family val="3"/>
            <charset val="128"/>
          </rPr>
          <t xml:space="preserve">リストからは、主たる参加希望種目を選択してください。２種目目は不要です。
</t>
        </r>
      </text>
    </comment>
    <comment ref="L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6"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7" authorId="0" shapeId="0">
      <text>
        <r>
          <rPr>
            <b/>
            <sz val="14"/>
            <color indexed="81"/>
            <rFont val="ＭＳ Ｐゴシック"/>
            <family val="3"/>
            <charset val="128"/>
          </rPr>
          <t>生年は西暦で入力してください。</t>
        </r>
      </text>
    </comment>
    <comment ref="K97" authorId="1" shapeId="0">
      <text>
        <r>
          <rPr>
            <b/>
            <sz val="20"/>
            <color indexed="81"/>
            <rFont val="ＭＳ ゴシック"/>
            <family val="3"/>
            <charset val="128"/>
          </rPr>
          <t xml:space="preserve">リストからは、主たる参加希望種目を選択してください。２種目目は不要です。
</t>
        </r>
      </text>
    </comment>
    <comment ref="L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7"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8" authorId="0" shapeId="0">
      <text>
        <r>
          <rPr>
            <b/>
            <sz val="14"/>
            <color indexed="81"/>
            <rFont val="ＭＳ Ｐゴシック"/>
            <family val="3"/>
            <charset val="128"/>
          </rPr>
          <t>生年は西暦で入力してください。</t>
        </r>
      </text>
    </comment>
    <comment ref="K98" authorId="1" shapeId="0">
      <text>
        <r>
          <rPr>
            <b/>
            <sz val="20"/>
            <color indexed="81"/>
            <rFont val="ＭＳ ゴシック"/>
            <family val="3"/>
            <charset val="128"/>
          </rPr>
          <t xml:space="preserve">リストからは、主たる参加希望種目を選択してください。２種目目は不要です。
</t>
        </r>
      </text>
    </comment>
    <comment ref="L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8"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F99" authorId="0" shapeId="0">
      <text>
        <r>
          <rPr>
            <b/>
            <sz val="14"/>
            <color indexed="81"/>
            <rFont val="ＭＳ Ｐゴシック"/>
            <family val="3"/>
            <charset val="128"/>
          </rPr>
          <t>生年は西暦で入力してください。</t>
        </r>
      </text>
    </comment>
    <comment ref="K99" authorId="1" shapeId="0">
      <text>
        <r>
          <rPr>
            <b/>
            <sz val="20"/>
            <color indexed="81"/>
            <rFont val="ＭＳ ゴシック"/>
            <family val="3"/>
            <charset val="128"/>
          </rPr>
          <t xml:space="preserve">リストからは、主たる参加希望種目を選択してください。２種目目は不要です。
</t>
        </r>
      </text>
    </comment>
    <comment ref="L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 ref="M99" authorId="0" shapeId="0">
      <text>
        <r>
          <rPr>
            <b/>
            <sz val="12"/>
            <color indexed="81"/>
            <rFont val="ＭＳ Ｐゴシック"/>
            <family val="3"/>
            <charset val="128"/>
          </rPr>
          <t>参加予定日に【半日】【１日】を選択してください。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<sst xmlns="http://schemas.openxmlformats.org/spreadsheetml/2006/main" count="339" uniqueCount="253">
  <si>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</si>
  <si>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</si>
  <si>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</si>
  <si>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</si>
  <si>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</si>
  <si>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</si>
  <si>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</si>
  <si>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</si>
  <si>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</si>
  <si>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</si>
  <si>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</si>
  <si>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</si>
  <si>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</si>
  <si>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</si>
  <si>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</si>
  <si>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</si>
  <si>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</si>
  <si>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</si>
  <si>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</si>
  <si>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</si>
  <si>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</si>
  <si>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</si>
  <si>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</si>
  <si>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</si>
  <si>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</si>
  <si>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</si>
  <si>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</si>
  <si>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</si>
  <si>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</si>
  <si>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</si>
  <si>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</si>
  <si>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</si>
  <si>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</si>
  <si>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</si>
  <si>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</si>
  <si>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</si>
  <si>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</si>
  <si>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</si>
  <si>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</si>
  <si>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</si>
  <si>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</si>
  <si>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</si>
  <si>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</si>
  <si>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</si>
  <si>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</si>
  <si>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</si>
  <si>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</si>
  <si>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</si>
  <si>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</si>
  <si>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</si>
  <si>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</si>
  <si>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</si>
  <si>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</si>
  <si>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</si>
  <si>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</si>
  <si>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</si>
  <si>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</si>
  <si>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</si>
  <si>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</si>
  <si>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</si>
  <si>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</si>
  <si>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</si>
  <si>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</si>
  <si>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</si>
  <si>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</si>
  <si>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</si>
  <si>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</si>
  <si>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</si>
  <si>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</si>
  <si>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</si>
  <si>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</si>
  <si>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</si>
  <si>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</si>
  <si>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</si>
  <si>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</si>
  <si>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</si>
  <si>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参加予定種目</t>
    <rPh sb="0" eb="4">
      <t>サンカヨテイ</t>
    </rPh>
    <rPh sb="4" eb="6">
      <t>シュモク</t>
    </rPh>
    <phoneticPr fontId="4"/>
  </si>
  <si>
    <t>リストから選択</t>
    <rPh sb="5" eb="7">
      <t>センタク</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</si>
  <si>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</si>
  <si>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</si>
  <si>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</si>
  <si>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</si>
  <si>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</si>
  <si>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</si>
  <si>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</si>
  <si>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</si>
  <si>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</si>
  <si>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</si>
  <si>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</si>
  <si>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</si>
  <si>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</si>
  <si>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</si>
  <si>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</si>
  <si>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</si>
  <si>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</si>
  <si>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</si>
  <si>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</si>
  <si>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</si>
  <si>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</si>
  <si>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</si>
  <si>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</si>
  <si>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</si>
  <si>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</si>
  <si>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</si>
  <si>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</si>
  <si>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</si>
  <si>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</si>
  <si>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</si>
  <si>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</si>
  <si>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60"/>
  </si>
  <si>
    <t>当日の流れ</t>
    <rPh sb="0" eb="2">
      <t>トウジツ</t>
    </rPh>
    <rPh sb="3" eb="4">
      <t>ナガ</t>
    </rPh>
    <phoneticPr fontId="60"/>
  </si>
  <si>
    <t>午前講習</t>
    <rPh sb="0" eb="2">
      <t>ゴゼン</t>
    </rPh>
    <rPh sb="2" eb="4">
      <t>コウシュウ</t>
    </rPh>
    <phoneticPr fontId="60"/>
  </si>
  <si>
    <t>　受　　付</t>
    <rPh sb="1" eb="2">
      <t>ウケ</t>
    </rPh>
    <rPh sb="4" eb="5">
      <t>ツキ</t>
    </rPh>
    <phoneticPr fontId="60"/>
  </si>
  <si>
    <t>　教　　室</t>
    <rPh sb="1" eb="2">
      <t>キョウ</t>
    </rPh>
    <rPh sb="4" eb="5">
      <t>シツ</t>
    </rPh>
    <phoneticPr fontId="60"/>
  </si>
  <si>
    <t>　競技場完全撤収</t>
    <rPh sb="1" eb="4">
      <t>キョウギジョウ</t>
    </rPh>
    <rPh sb="4" eb="6">
      <t>カンゼン</t>
    </rPh>
    <rPh sb="6" eb="8">
      <t>テッシュウ</t>
    </rPh>
    <phoneticPr fontId="60"/>
  </si>
  <si>
    <t>参加費</t>
    <rPh sb="0" eb="3">
      <t>サンカヒ</t>
    </rPh>
    <phoneticPr fontId="3"/>
  </si>
  <si>
    <t>８００円</t>
    <rPh sb="3" eb="4">
      <t>エン</t>
    </rPh>
    <phoneticPr fontId="60"/>
  </si>
  <si>
    <t>高校生以上</t>
    <rPh sb="0" eb="5">
      <t>コウコウセイイジョウ</t>
    </rPh>
    <phoneticPr fontId="3"/>
  </si>
  <si>
    <t>６００円</t>
    <rPh sb="3" eb="4">
      <t>エン</t>
    </rPh>
    <phoneticPr fontId="60"/>
  </si>
  <si>
    <t>注意</t>
    <rPh sb="0" eb="2">
      <t>チュウイ</t>
    </rPh>
    <phoneticPr fontId="60"/>
  </si>
  <si>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</si>
  <si>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</si>
  <si>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</si>
  <si>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</si>
  <si>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</si>
  <si>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</si>
  <si>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</si>
  <si>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https://twitter.com/J6Bro</t>
    <phoneticPr fontId="60"/>
  </si>
  <si>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</si>
  <si>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</si>
  <si>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</si>
  <si>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</si>
  <si>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</si>
  <si>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</si>
  <si>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</si>
  <si>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</si>
  <si>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</si>
  <si>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</si>
  <si>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</si>
  <si>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</si>
  <si>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</si>
  <si>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</si>
  <si>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</si>
  <si>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</si>
  <si>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</si>
  <si>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</si>
  <si>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</si>
  <si>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</si>
  <si>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ハードル</t>
    <phoneticPr fontId="3"/>
  </si>
  <si>
    <t>瑞穂会場 参加予定数</t>
    <rPh sb="0" eb="2">
      <t>ミズホ</t>
    </rPh>
    <rPh sb="2" eb="4">
      <t>カイジョウ</t>
    </rPh>
    <rPh sb="9" eb="10">
      <t>スウ</t>
    </rPh>
    <phoneticPr fontId="3"/>
  </si>
  <si>
    <t>１２：００</t>
    <phoneticPr fontId="60"/>
  </si>
  <si>
    <t>１６：００</t>
    <phoneticPr fontId="60"/>
  </si>
  <si>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</si>
  <si>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</si>
  <si>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r>
      <t>　申し込みアドレス　</t>
    </r>
    <r>
      <rPr>
        <b/>
        <sz val="18"/>
        <color theme="1"/>
        <rFont val="ＭＳ Ｐゴシック"/>
        <family val="3"/>
        <charset val="128"/>
      </rPr>
      <t>rikujokyousitu.kyogikai@gmail.com</t>
    </r>
    <rPh sb="1" eb="2">
      <t>モウ</t>
    </rPh>
    <rPh sb="3" eb="4">
      <t>コ</t>
    </rPh>
    <phoneticPr fontId="60"/>
  </si>
  <si>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</si>
  <si>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60"/>
  </si>
  <si>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</si>
  <si>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</si>
  <si>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https://www.facebook.com/rikujokyoshitsu/</t>
    <phoneticPr fontId="60"/>
  </si>
  <si>
    <t>・午前・午後の完全入れ替え制にします。</t>
    <rPh sb="1" eb="3">
      <t>ゴゼン</t>
    </rPh>
    <rPh sb="4" eb="6">
      <t>ゴゴ</t>
    </rPh>
    <rPh sb="7" eb="9">
      <t>カンゼン</t>
    </rPh>
    <rPh sb="9" eb="10">
      <t>イ</t>
    </rPh>
    <rPh sb="11" eb="12">
      <t>カ</t>
    </rPh>
    <rPh sb="13" eb="14">
      <t>セイ</t>
    </rPh>
    <phoneticPr fontId="60"/>
  </si>
  <si>
    <t>８：４０～８：５０</t>
    <phoneticPr fontId="60"/>
  </si>
  <si>
    <t>午後講習</t>
    <rPh sb="0" eb="2">
      <t>ゴゴ</t>
    </rPh>
    <rPh sb="2" eb="4">
      <t>コウシュウ</t>
    </rPh>
    <phoneticPr fontId="60"/>
  </si>
  <si>
    <t>８００円</t>
    <rPh sb="3" eb="4">
      <t>エン</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</si>
  <si>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6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</si>
  <si>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6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</si>
  <si>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60"/>
  </si>
  <si>
    <t>※該当しない場合は✔を入れ、該当する場合は〇を記入すること（体温0.1℃単位の数字を記入）</t>
  </si>
  <si>
    <t>No.</t>
    <phoneticPr fontId="60"/>
  </si>
  <si>
    <t>チェックリスト</t>
    <phoneticPr fontId="60"/>
  </si>
  <si>
    <t>／</t>
    <phoneticPr fontId="60"/>
  </si>
  <si>
    <t>／</t>
    <phoneticPr fontId="60"/>
  </si>
  <si>
    <t>のどの痛みがある</t>
    <rPh sb="3" eb="4">
      <t>イタ</t>
    </rPh>
    <phoneticPr fontId="60"/>
  </si>
  <si>
    <t>咳（せき）が出る</t>
    <rPh sb="6" eb="7">
      <t>デ</t>
    </rPh>
    <phoneticPr fontId="60"/>
  </si>
  <si>
    <t>痰（たん）がでたり、からんだりする</t>
    <phoneticPr fontId="60"/>
  </si>
  <si>
    <t>鼻水（はなみず）、鼻づまりがある　※アレルギーを除く</t>
    <phoneticPr fontId="60"/>
  </si>
  <si>
    <t>頭が痛い</t>
    <rPh sb="0" eb="1">
      <t>アタマ</t>
    </rPh>
    <rPh sb="2" eb="3">
      <t>イタ</t>
    </rPh>
    <phoneticPr fontId="60"/>
  </si>
  <si>
    <t>体のだるさなどがある</t>
    <rPh sb="0" eb="1">
      <t>カラダ</t>
    </rPh>
    <phoneticPr fontId="60"/>
  </si>
  <si>
    <t>発熱の症状がある</t>
    <rPh sb="0" eb="2">
      <t>ハツネツ</t>
    </rPh>
    <rPh sb="3" eb="5">
      <t>ショウジョウ</t>
    </rPh>
    <phoneticPr fontId="60"/>
  </si>
  <si>
    <t>息苦しさがある</t>
    <phoneticPr fontId="60"/>
  </si>
  <si>
    <t>味覚異常(味がしない)</t>
    <rPh sb="0" eb="2">
      <t>ミカク</t>
    </rPh>
    <rPh sb="2" eb="4">
      <t>イジョウ</t>
    </rPh>
    <rPh sb="5" eb="6">
      <t>アジ</t>
    </rPh>
    <phoneticPr fontId="60"/>
  </si>
  <si>
    <t>嗅覚異常(匂いがしない)</t>
    <phoneticPr fontId="60"/>
  </si>
  <si>
    <t>体温</t>
    <rPh sb="0" eb="2">
      <t>タイオン</t>
    </rPh>
    <phoneticPr fontId="60"/>
  </si>
  <si>
    <t>℃</t>
    <phoneticPr fontId="60"/>
  </si>
  <si>
    <t>℃</t>
    <phoneticPr fontId="60"/>
  </si>
  <si>
    <r>
      <t>薬剤の服用</t>
    </r>
    <r>
      <rPr>
        <sz val="11"/>
        <color theme="1"/>
        <rFont val="ＭＳ Ｐゴシック"/>
        <family val="3"/>
        <charset val="128"/>
        <scheme val="minor"/>
      </rPr>
      <t>(解熱剤を含む上記症状を緩和させる薬剤)</t>
    </r>
    <rPh sb="12" eb="14">
      <t>ジョウキ</t>
    </rPh>
    <phoneticPr fontId="60"/>
  </si>
  <si>
    <t>氏名　　　　　　　　　　　　　　　　　　　　　</t>
    <rPh sb="0" eb="2">
      <t>シメイ</t>
    </rPh>
    <phoneticPr fontId="60"/>
  </si>
  <si>
    <t>所属（学校名など）　　　　　　　　　　　　　　　　　　　　　</t>
    <rPh sb="0" eb="2">
      <t>ショゾク</t>
    </rPh>
    <rPh sb="3" eb="6">
      <t>ガッコウメイ</t>
    </rPh>
    <phoneticPr fontId="60"/>
  </si>
  <si>
    <t>連絡先（電話番号）　　　　　　　　　　　   　　</t>
    <rPh sb="0" eb="3">
      <t>レンラクサキ</t>
    </rPh>
    <rPh sb="4" eb="6">
      <t>デンワ</t>
    </rPh>
    <rPh sb="6" eb="8">
      <t>バンゴウ</t>
    </rPh>
    <phoneticPr fontId="60"/>
  </si>
  <si>
    <t>保護者氏名　　　　　　　　　　　　　　　　　　　　　　　　　</t>
    <phoneticPr fontId="60"/>
  </si>
  <si>
    <t>※参加者が未成年の場合</t>
    <phoneticPr fontId="60"/>
  </si>
  <si>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</si>
  <si>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</si>
  <si>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</si>
  <si>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</si>
  <si>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</si>
  <si>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</si>
  <si>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</si>
  <si>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6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</si>
  <si>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60"/>
  </si>
  <si>
    <t>℃</t>
    <phoneticPr fontId="60"/>
  </si>
  <si>
    <t>嗅覚異常(匂いがしない)</t>
    <phoneticPr fontId="60"/>
  </si>
  <si>
    <t>息苦しさがある</t>
    <phoneticPr fontId="60"/>
  </si>
  <si>
    <r>
      <t>鼻水、鼻づまりがある　</t>
    </r>
    <r>
      <rPr>
        <sz val="6"/>
        <color theme="1"/>
        <rFont val="ＭＳ Ｐゴシック"/>
        <family val="3"/>
        <charset val="128"/>
        <scheme val="minor"/>
      </rPr>
      <t>※アレルギーを除く</t>
    </r>
    <phoneticPr fontId="60"/>
  </si>
  <si>
    <t>痰（たん）がでたり、からんだりする</t>
    <phoneticPr fontId="60"/>
  </si>
  <si>
    <t>※大会終了後２週間は健康チェックをすること。</t>
    <rPh sb="1" eb="3">
      <t>タイカイ</t>
    </rPh>
    <rPh sb="3" eb="6">
      <t>シュウリョウゴ</t>
    </rPh>
    <rPh sb="7" eb="9">
      <t>シュウカン</t>
    </rPh>
    <rPh sb="10" eb="12">
      <t>ケンコウ</t>
    </rPh>
    <phoneticPr fontId="6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</si>
  <si>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60"/>
  </si>
  <si>
    <t>←入力　愛知県立・名古屋市立は省いてください。
　個人(未成年)の場合は参加者(保護者)氏名を入力してください。</t>
    <rPh sb="1" eb="3">
      <t>ニュウリョク</t>
    </rPh>
    <rPh sb="4" eb="8">
      <t>アイチケンリ</t>
    </rPh>
    <rPh sb="9" eb="14">
      <t>ナゴヤシリツ</t>
    </rPh>
    <rPh sb="15" eb="16">
      <t>ハブ</t>
    </rPh>
    <rPh sb="25" eb="27">
      <t>コジン</t>
    </rPh>
    <rPh sb="28" eb="31">
      <t>ミセイネン</t>
    </rPh>
    <rPh sb="33" eb="35">
      <t>バアイ</t>
    </rPh>
    <rPh sb="36" eb="39">
      <t>サンカシャ</t>
    </rPh>
    <rPh sb="40" eb="43">
      <t>ホゴシャ</t>
    </rPh>
    <rPh sb="44" eb="46">
      <t>シメイ</t>
    </rPh>
    <rPh sb="47" eb="51">
      <t>ニュウ</t>
    </rPh>
    <phoneticPr fontId="3"/>
  </si>
  <si>
    <t>印刷日</t>
    <rPh sb="0" eb="2">
      <t>インサツ</t>
    </rPh>
    <rPh sb="2" eb="3">
      <t>ビ</t>
    </rPh>
    <phoneticPr fontId="3"/>
  </si>
  <si>
    <t>陸上教室　瑞穂会場</t>
    <rPh sb="0" eb="2">
      <t>リクジョウ</t>
    </rPh>
    <rPh sb="2" eb="4">
      <t>キョウシツ</t>
    </rPh>
    <rPh sb="5" eb="7">
      <t>ミズホ</t>
    </rPh>
    <rPh sb="7" eb="9">
      <t>カイジョウ</t>
    </rPh>
    <phoneticPr fontId="45"/>
  </si>
  <si>
    <t>半日</t>
    <rPh sb="0" eb="2">
      <t>ハンニチ</t>
    </rPh>
    <phoneticPr fontId="3"/>
  </si>
  <si>
    <t>1日</t>
    <rPh sb="1" eb="2">
      <t>ニチ</t>
    </rPh>
    <phoneticPr fontId="3"/>
  </si>
  <si>
    <t>参加予定日</t>
    <rPh sb="0" eb="4">
      <t>サンカヨテイ</t>
    </rPh>
    <rPh sb="4" eb="5">
      <t>ビ</t>
    </rPh>
    <phoneticPr fontId="3"/>
  </si>
  <si>
    <t>中学</t>
    <rPh sb="0" eb="2">
      <t>チュウガク</t>
    </rPh>
    <phoneticPr fontId="3"/>
  </si>
  <si>
    <t>高校生以上</t>
    <rPh sb="0" eb="5">
      <t>コウコウセイイジョウ</t>
    </rPh>
    <phoneticPr fontId="3"/>
  </si>
  <si>
    <t>１２００円</t>
    <rPh sb="4" eb="5">
      <t>エン</t>
    </rPh>
    <phoneticPr fontId="3"/>
  </si>
  <si>
    <t>団体(個人)名</t>
    <rPh sb="0" eb="2">
      <t>ダンタイ</t>
    </rPh>
    <rPh sb="3" eb="5">
      <t>コジン</t>
    </rPh>
    <rPh sb="6" eb="7">
      <t>メイ</t>
    </rPh>
    <phoneticPr fontId="3"/>
  </si>
  <si>
    <t>団体(個人)名ﾌﾘｶﾞﾅ</t>
    <rPh sb="0" eb="2">
      <t>ダンタイ</t>
    </rPh>
    <rPh sb="3" eb="5">
      <t>コジン</t>
    </rPh>
    <rPh sb="6" eb="7">
      <t>メイ</t>
    </rPh>
    <phoneticPr fontId="3"/>
  </si>
  <si>
    <t>団体(個人)住所</t>
    <rPh sb="0" eb="2">
      <t>ダンタイ</t>
    </rPh>
    <rPh sb="3" eb="5">
      <t>コジン</t>
    </rPh>
    <rPh sb="6" eb="8">
      <t>ジュウショ</t>
    </rPh>
    <phoneticPr fontId="3"/>
  </si>
  <si>
    <t>２０２１年度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</si>
  <si>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パロマ瑞穂北陸上競技場</t>
    <rPh sb="5" eb="6">
      <t>キタ</t>
    </rPh>
    <phoneticPr fontId="3"/>
  </si>
  <si>
    <t>短距離・中長距離・障害・跳躍・中学砲丸・ジャベリック・小学生</t>
    <rPh sb="0" eb="3">
      <t>タンキョリ</t>
    </rPh>
    <rPh sb="4" eb="5">
      <t>チュウ</t>
    </rPh>
    <rPh sb="5" eb="6">
      <t>ナガ</t>
    </rPh>
    <rPh sb="6" eb="8">
      <t>キョリ</t>
    </rPh>
    <rPh sb="9" eb="11">
      <t>ショウガイ</t>
    </rPh>
    <rPh sb="12" eb="14">
      <t>チョウヤク</t>
    </rPh>
    <rPh sb="15" eb="17">
      <t>チュウガク</t>
    </rPh>
    <rPh sb="17" eb="19">
      <t>ホウガン</t>
    </rPh>
    <rPh sb="27" eb="30">
      <t>ショウガクセイ</t>
    </rPh>
    <phoneticPr fontId="3"/>
  </si>
  <si>
    <t>１２：４０～１２：５０</t>
    <phoneticPr fontId="60"/>
  </si>
  <si>
    <t>９：００～１１：４０</t>
    <phoneticPr fontId="60"/>
  </si>
  <si>
    <t>１３：００～１５：４０</t>
    <phoneticPr fontId="60"/>
  </si>
  <si>
    <t>参加費は、1日1種目参加、2種目参加で異なります。</t>
    <rPh sb="0" eb="3">
      <t>サンカヒ</t>
    </rPh>
    <rPh sb="6" eb="7">
      <t>ニチ</t>
    </rPh>
    <rPh sb="8" eb="10">
      <t>シュモク</t>
    </rPh>
    <rPh sb="10" eb="12">
      <t>サンカ</t>
    </rPh>
    <rPh sb="14" eb="16">
      <t>シュモク</t>
    </rPh>
    <rPh sb="16" eb="18">
      <t>サンカ</t>
    </rPh>
    <rPh sb="19" eb="20">
      <t>コト</t>
    </rPh>
    <phoneticPr fontId="88"/>
  </si>
  <si>
    <t>１日→</t>
    <rPh sb="1" eb="2">
      <t>ニチ</t>
    </rPh>
    <phoneticPr fontId="88"/>
  </si>
  <si>
    <t>１種目　午前・午後のみ</t>
    <rPh sb="1" eb="3">
      <t>シュモク</t>
    </rPh>
    <rPh sb="4" eb="6">
      <t>ゴゼン</t>
    </rPh>
    <rPh sb="7" eb="9">
      <t>ゴゴ</t>
    </rPh>
    <phoneticPr fontId="60"/>
  </si>
  <si>
    <t>２種目　午前・午後通し</t>
    <rPh sb="1" eb="3">
      <t>シュ</t>
    </rPh>
    <rPh sb="4" eb="6">
      <t>ゴゼン</t>
    </rPh>
    <rPh sb="7" eb="9">
      <t>ゴゴ</t>
    </rPh>
    <rPh sb="9" eb="10">
      <t>トオ</t>
    </rPh>
    <phoneticPr fontId="60"/>
  </si>
  <si>
    <t>小学生</t>
    <rPh sb="0" eb="3">
      <t>ショウガク</t>
    </rPh>
    <phoneticPr fontId="88"/>
  </si>
  <si>
    <t>４００円</t>
    <rPh sb="3" eb="4">
      <t>エン</t>
    </rPh>
    <phoneticPr fontId="60"/>
  </si>
  <si>
    <t>中学生</t>
    <rPh sb="0" eb="3">
      <t>チュウガクセイ</t>
    </rPh>
    <phoneticPr fontId="3"/>
  </si>
  <si>
    <t>９００円</t>
    <rPh sb="3" eb="4">
      <t>エン</t>
    </rPh>
    <phoneticPr fontId="60"/>
  </si>
  <si>
    <t>１２００円</t>
    <rPh sb="4" eb="5">
      <t>エン</t>
    </rPh>
    <phoneticPr fontId="60"/>
  </si>
  <si>
    <t>※小・中学生に限り、県3位以内の生徒は参加費免除となります。</t>
    <phoneticPr fontId="60"/>
  </si>
  <si>
    <t>・参加について・・・新型コロナウィルス感染拡大防止のため、事前申し込みのみとします。当日受付は行いません。</t>
    <rPh sb="1" eb="3">
      <t>サンカ</t>
    </rPh>
    <rPh sb="10" eb="12">
      <t>シンガタ</t>
    </rPh>
    <rPh sb="19" eb="21">
      <t>カンセン</t>
    </rPh>
    <rPh sb="21" eb="23">
      <t>カクダイ</t>
    </rPh>
    <rPh sb="23" eb="25">
      <t>ボウシ</t>
    </rPh>
    <rPh sb="29" eb="31">
      <t>ジゼン</t>
    </rPh>
    <rPh sb="31" eb="32">
      <t>モウ</t>
    </rPh>
    <rPh sb="33" eb="34">
      <t>コ</t>
    </rPh>
    <rPh sb="42" eb="44">
      <t>トウジツ</t>
    </rPh>
    <rPh sb="44" eb="46">
      <t>ウケツケ</t>
    </rPh>
    <rPh sb="47" eb="48">
      <t>オコナ</t>
    </rPh>
    <phoneticPr fontId="60"/>
  </si>
  <si>
    <t>個人での申込も可能です。</t>
    <rPh sb="0" eb="2">
      <t>コジン</t>
    </rPh>
    <rPh sb="4" eb="6">
      <t>モウシコミ</t>
    </rPh>
    <rPh sb="7" eb="9">
      <t>カノウ</t>
    </rPh>
    <phoneticPr fontId="60"/>
  </si>
  <si>
    <t>･予備日について・・・今年度はグラウンドの都合で予備日は有りません。中止となった場案は返金します。</t>
    <rPh sb="1" eb="4">
      <t>ヨビビ</t>
    </rPh>
    <rPh sb="11" eb="14">
      <t>コンネンド</t>
    </rPh>
    <rPh sb="21" eb="23">
      <t>ツゴウ</t>
    </rPh>
    <rPh sb="24" eb="27">
      <t>ヨビビ</t>
    </rPh>
    <rPh sb="28" eb="29">
      <t>ア</t>
    </rPh>
    <rPh sb="34" eb="36">
      <t>チュウシ</t>
    </rPh>
    <rPh sb="40" eb="41">
      <t>バ</t>
    </rPh>
    <rPh sb="41" eb="42">
      <t>アン</t>
    </rPh>
    <rPh sb="43" eb="45">
      <t>ヘンキン</t>
    </rPh>
    <phoneticPr fontId="60"/>
  </si>
  <si>
    <t>　　　　　　　　希望者は、参加申し込み書にサイズを記入し、参加費とTシャツ代を一緒に振り込んでください。　　　　　　　　　　　　</t>
    <phoneticPr fontId="3"/>
  </si>
  <si>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</si>
  <si>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陸上教室瑞穂会場申し込みあて</t>
  </si>
  <si>
    <t>会場責任者　　　可知　裕行（明豊中学校）　　052-692-1616</t>
    <rPh sb="0" eb="2">
      <t>カイジョウ</t>
    </rPh>
    <rPh sb="2" eb="5">
      <t>セキニンシャ</t>
    </rPh>
    <rPh sb="8" eb="10">
      <t>カチ</t>
    </rPh>
    <rPh sb="11" eb="13">
      <t>ヒロユキ</t>
    </rPh>
    <rPh sb="14" eb="19">
      <t>メイホウチュウ</t>
    </rPh>
    <phoneticPr fontId="3"/>
  </si>
  <si>
    <t>①と②のシートを印刷して明豊中学校名古屋市南区豊２－３９－３まで郵送してください。
　　</t>
    <rPh sb="8" eb="10">
      <t>インサツ</t>
    </rPh>
    <rPh sb="12" eb="14">
      <t>メイホウ</t>
    </rPh>
    <rPh sb="14" eb="17">
      <t>チュウガッコウ</t>
    </rPh>
    <rPh sb="32" eb="34">
      <t>ユウソウ</t>
    </rPh>
    <phoneticPr fontId="3"/>
  </si>
  <si>
    <t>１回目半日参加･600円</t>
    <rPh sb="1" eb="2">
      <t>カイ</t>
    </rPh>
    <rPh sb="2" eb="3">
      <t>メ</t>
    </rPh>
    <rPh sb="3" eb="5">
      <t>ハンニチ</t>
    </rPh>
    <rPh sb="5" eb="7">
      <t>サンカ</t>
    </rPh>
    <rPh sb="11" eb="12">
      <t>エン</t>
    </rPh>
    <phoneticPr fontId="3"/>
  </si>
  <si>
    <t>１回目１日参加･900円</t>
    <rPh sb="1" eb="2">
      <t>カイ</t>
    </rPh>
    <rPh sb="2" eb="3">
      <t>メ</t>
    </rPh>
    <rPh sb="4" eb="5">
      <t>ニチ</t>
    </rPh>
    <rPh sb="5" eb="7">
      <t>サンカ</t>
    </rPh>
    <rPh sb="11" eb="12">
      <t>エン</t>
    </rPh>
    <phoneticPr fontId="3"/>
  </si>
  <si>
    <t>２回目１日参加･900円</t>
    <rPh sb="1" eb="2">
      <t>カイ</t>
    </rPh>
    <rPh sb="2" eb="3">
      <t>メ</t>
    </rPh>
    <rPh sb="4" eb="5">
      <t>ニチ</t>
    </rPh>
    <rPh sb="5" eb="7">
      <t>サンカ</t>
    </rPh>
    <rPh sb="11" eb="12">
      <t>エン</t>
    </rPh>
    <phoneticPr fontId="3"/>
  </si>
  <si>
    <t>２回目半日参加･600円</t>
    <rPh sb="1" eb="2">
      <t>カイ</t>
    </rPh>
    <rPh sb="2" eb="3">
      <t>メ</t>
    </rPh>
    <rPh sb="3" eb="5">
      <t>ハンニチ</t>
    </rPh>
    <rPh sb="5" eb="7">
      <t>サンカ</t>
    </rPh>
    <rPh sb="11" eb="12">
      <t>エン</t>
    </rPh>
    <phoneticPr fontId="3"/>
  </si>
  <si>
    <t>２０２１年１０月２９日～１１月３０日</t>
    <rPh sb="4" eb="5">
      <t>ネン</t>
    </rPh>
    <rPh sb="7" eb="8">
      <t>ツキ</t>
    </rPh>
    <rPh sb="10" eb="11">
      <t>ビ</t>
    </rPh>
    <rPh sb="14" eb="15">
      <t>ツキ</t>
    </rPh>
    <rPh sb="17" eb="18">
      <t>ビ</t>
    </rPh>
    <phoneticPr fontId="3"/>
  </si>
  <si>
    <t>中学砲丸投</t>
    <rPh sb="0" eb="2">
      <t>チュウ</t>
    </rPh>
    <rPh sb="2" eb="5">
      <t>ホウ</t>
    </rPh>
    <phoneticPr fontId="3"/>
  </si>
  <si>
    <t>ジャベリック</t>
  </si>
  <si>
    <t>ジャベリック</t>
    <phoneticPr fontId="3"/>
  </si>
  <si>
    <t>中学</t>
    <rPh sb="0" eb="2">
      <t>チュウ</t>
    </rPh>
    <phoneticPr fontId="3"/>
  </si>
  <si>
    <t>〒４５７－０８６３　名古屋市南区豊２－３９－３　明豊中学校　可知　裕行宛</t>
    <rPh sb="24" eb="26">
      <t>メイホウ</t>
    </rPh>
    <rPh sb="26" eb="29">
      <t>チュウガッコウ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</si>
</sst>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s>
  <fonts count="8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4"/>
      <color indexed="81"/>
      <name val="ＭＳ Ｐゴシック"/>
      <family val="3"/>
      <charset val="128"/>
    </font>
    <font>
      <sz val="11"/>
      <color theme="1"/>
      <name val="ＤＨＰ平成明朝体W7"/>
      <family val="3"/>
      <charset val="128"/>
    </font>
    <font>
      <b/>
      <sz val="11"/>
      <color theme="1"/>
      <name val="ＭＳ Ｐゴシック"/>
      <family val="3"/>
      <charset val="128"/>
      <scheme val="minor"/>
    </font>
    <font>
      <sz val="6"/>
      <name val="ＭＳ ゴシック"/>
      <family val="2"/>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xf numFmtId="0" fontId="12" fillId="0" borderId="0">
      <alignment vertical="center"/>
    </xf>
    <xf numFmtId="0" fontId="73" fillId="0" borderId="0">
      <alignment vertical="center"/>
    </xf>
  </cellStyleXfs>
  <cellXfs count="338">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7" xfId="1" applyFont="1" applyBorder="1" applyAlignment="1" applyProtection="1">
      <alignment horizontal="center" vertical="center"/>
    </xf>
    <xf numFmtId="0" fontId="11" fillId="0" borderId="23"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9" fillId="0" borderId="51" xfId="7" applyFont="1" applyBorder="1">
      <alignment vertical="center"/>
    </xf>
    <xf numFmtId="0" fontId="56" fillId="0" borderId="52" xfId="7" applyFont="1" applyBorder="1">
      <alignment vertical="center"/>
    </xf>
    <xf numFmtId="0" fontId="59" fillId="0" borderId="53" xfId="7" applyFont="1" applyBorder="1">
      <alignment vertical="center"/>
    </xf>
    <xf numFmtId="0" fontId="59" fillId="0" borderId="53" xfId="7" applyFont="1" applyBorder="1" applyAlignment="1">
      <alignment horizontal="left" vertical="center"/>
    </xf>
    <xf numFmtId="0" fontId="56" fillId="0" borderId="53" xfId="7" applyFont="1" applyBorder="1">
      <alignment vertical="center"/>
    </xf>
    <xf numFmtId="0" fontId="56" fillId="0" borderId="54" xfId="7" applyFont="1" applyBorder="1">
      <alignment vertical="center"/>
    </xf>
    <xf numFmtId="0" fontId="57" fillId="0" borderId="0" xfId="7" applyFont="1" applyBorder="1">
      <alignment vertical="center"/>
    </xf>
    <xf numFmtId="0" fontId="59" fillId="0" borderId="55" xfId="7" applyFont="1" applyBorder="1" applyAlignment="1">
      <alignment horizontal="left" vertical="center"/>
    </xf>
    <xf numFmtId="0" fontId="59" fillId="0" borderId="56" xfId="7" applyFont="1" applyBorder="1" applyAlignment="1">
      <alignment horizontal="left" vertical="center"/>
    </xf>
    <xf numFmtId="0" fontId="56" fillId="0" borderId="0" xfId="7" applyFont="1" applyBorder="1">
      <alignment vertical="center"/>
    </xf>
    <xf numFmtId="20" fontId="59" fillId="0" borderId="55" xfId="7" applyNumberFormat="1" applyFont="1" applyBorder="1" applyAlignment="1">
      <alignment horizontal="left" vertical="center"/>
    </xf>
    <xf numFmtId="20" fontId="59" fillId="0" borderId="56" xfId="7" applyNumberFormat="1" applyFont="1" applyBorder="1" applyAlignment="1">
      <alignment horizontal="left" vertical="center"/>
    </xf>
    <xf numFmtId="20" fontId="59" fillId="0" borderId="57" xfId="7" applyNumberFormat="1" applyFont="1" applyBorder="1" applyAlignment="1">
      <alignment horizontal="left" vertical="center"/>
    </xf>
    <xf numFmtId="0" fontId="59" fillId="0" borderId="56" xfId="7" applyFont="1" applyBorder="1">
      <alignment vertical="center"/>
    </xf>
    <xf numFmtId="49" fontId="59" fillId="0" borderId="60" xfId="7" applyNumberFormat="1" applyFont="1" applyBorder="1" applyAlignment="1">
      <alignment horizontal="left" vertical="center"/>
    </xf>
    <xf numFmtId="20" fontId="59" fillId="0" borderId="61" xfId="7" applyNumberFormat="1" applyFont="1" applyBorder="1" applyAlignment="1">
      <alignment horizontal="left" vertical="center"/>
    </xf>
    <xf numFmtId="49" fontId="59" fillId="0" borderId="62" xfId="7" applyNumberFormat="1" applyFont="1" applyBorder="1" applyAlignment="1">
      <alignment horizontal="left" vertical="center"/>
    </xf>
    <xf numFmtId="0" fontId="59" fillId="0" borderId="61" xfId="7" applyFont="1" applyBorder="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66" xfId="1" applyFont="1" applyBorder="1" applyAlignment="1" applyProtection="1">
      <alignment horizontal="distributed" vertical="center" indent="1"/>
    </xf>
    <xf numFmtId="0" fontId="34" fillId="0" borderId="69" xfId="0" applyFont="1" applyBorder="1" applyAlignment="1">
      <alignment horizontal="center" vertical="center" wrapText="1"/>
    </xf>
    <xf numFmtId="0" fontId="34" fillId="3" borderId="70" xfId="0" applyFont="1" applyFill="1" applyBorder="1" applyAlignment="1">
      <alignment horizontal="center" vertical="center"/>
    </xf>
    <xf numFmtId="0" fontId="34" fillId="0" borderId="70"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5" fontId="20" fillId="0" borderId="74"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74" xfId="1" applyFont="1" applyBorder="1" applyAlignment="1" applyProtection="1">
      <alignment horizontal="distributed" vertical="center" indent="1"/>
    </xf>
    <xf numFmtId="0" fontId="66" fillId="0" borderId="10" xfId="0" applyFont="1" applyBorder="1" applyAlignment="1">
      <alignment horizontal="center" vertical="center" wrapText="1"/>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6" xfId="1" applyNumberFormat="1" applyFont="1" applyBorder="1" applyAlignment="1" applyProtection="1">
      <alignment horizontal="center" vertical="center"/>
    </xf>
    <xf numFmtId="0" fontId="20" fillId="0" borderId="32" xfId="1" applyNumberFormat="1" applyFont="1" applyBorder="1" applyAlignment="1" applyProtection="1">
      <alignment horizontal="center" vertical="center"/>
    </xf>
    <xf numFmtId="0" fontId="20" fillId="0" borderId="43"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67" xfId="1" applyFont="1" applyBorder="1" applyAlignment="1" applyProtection="1">
      <alignment horizontal="center" vertical="center" shrinkToFit="1"/>
    </xf>
    <xf numFmtId="0" fontId="0" fillId="0" borderId="76" xfId="0" applyBorder="1" applyProtection="1">
      <alignment vertical="center"/>
    </xf>
    <xf numFmtId="0" fontId="10" fillId="0" borderId="77"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80"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2" fillId="0" borderId="0" xfId="7" applyFont="1" applyAlignment="1">
      <alignment vertical="center"/>
    </xf>
    <xf numFmtId="0" fontId="69" fillId="0" borderId="0" xfId="7" applyFont="1" applyAlignment="1">
      <alignment vertical="center"/>
    </xf>
    <xf numFmtId="0" fontId="33" fillId="0" borderId="0" xfId="1" applyFont="1" applyAlignment="1" applyProtection="1">
      <alignment vertical="center"/>
    </xf>
    <xf numFmtId="0" fontId="57" fillId="0" borderId="0" xfId="7" applyFont="1" applyBorder="1" applyAlignment="1">
      <alignment horizontal="center" vertical="center"/>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3" fillId="0" borderId="72" xfId="1" applyFont="1" applyBorder="1" applyAlignment="1" applyProtection="1">
      <alignment horizontal="distributed" vertical="center" wrapText="1" indent="2"/>
    </xf>
    <xf numFmtId="0" fontId="13" fillId="0" borderId="73" xfId="1" applyFont="1" applyBorder="1" applyAlignment="1" applyProtection="1">
      <alignment horizontal="distributed" vertical="center" wrapText="1" indent="2"/>
    </xf>
    <xf numFmtId="0" fontId="13" fillId="0" borderId="75" xfId="1" applyFont="1" applyBorder="1" applyAlignment="1" applyProtection="1">
      <alignment horizontal="distributed" vertical="center" wrapText="1" indent="2"/>
    </xf>
    <xf numFmtId="0" fontId="71" fillId="0" borderId="0" xfId="7" applyFont="1" applyBorder="1" applyAlignment="1">
      <alignment vertical="center"/>
    </xf>
    <xf numFmtId="0" fontId="74" fillId="0" borderId="0" xfId="8" applyFont="1">
      <alignment vertical="center"/>
    </xf>
    <xf numFmtId="0" fontId="76" fillId="0" borderId="0" xfId="8" applyFont="1">
      <alignment vertical="center"/>
    </xf>
    <xf numFmtId="0" fontId="75" fillId="0" borderId="0" xfId="8" applyFont="1">
      <alignment vertical="center"/>
    </xf>
    <xf numFmtId="0" fontId="63" fillId="0" borderId="2" xfId="8" applyBorder="1" applyAlignment="1">
      <alignment horizontal="center" vertical="center"/>
    </xf>
    <xf numFmtId="0" fontId="63" fillId="0" borderId="2" xfId="8" applyBorder="1" applyAlignment="1">
      <alignment vertical="center" wrapText="1"/>
    </xf>
    <xf numFmtId="0" fontId="63" fillId="0" borderId="2" xfId="8" applyBorder="1">
      <alignment vertical="center"/>
    </xf>
    <xf numFmtId="0" fontId="63" fillId="0" borderId="2" xfId="8" applyBorder="1" applyAlignment="1">
      <alignment horizontal="right" vertical="center"/>
    </xf>
    <xf numFmtId="0" fontId="29" fillId="0" borderId="0" xfId="8" applyFont="1">
      <alignment vertical="center"/>
    </xf>
    <xf numFmtId="0" fontId="78" fillId="0" borderId="0" xfId="8" applyFont="1">
      <alignment vertical="center"/>
    </xf>
    <xf numFmtId="0" fontId="77" fillId="0" borderId="0" xfId="8" applyFont="1">
      <alignment vertical="center"/>
    </xf>
    <xf numFmtId="0" fontId="63" fillId="0" borderId="0" xfId="8" applyAlignment="1">
      <alignment vertical="center"/>
    </xf>
    <xf numFmtId="0" fontId="80" fillId="0" borderId="0" xfId="0" applyFont="1" applyAlignment="1">
      <alignment vertical="center"/>
    </xf>
    <xf numFmtId="0" fontId="79" fillId="0" borderId="0" xfId="0" applyFont="1" applyAlignment="1">
      <alignment vertical="center"/>
    </xf>
    <xf numFmtId="0" fontId="78" fillId="0" borderId="2" xfId="8" applyFont="1" applyBorder="1" applyAlignment="1">
      <alignment horizontal="right" vertical="center"/>
    </xf>
    <xf numFmtId="0" fontId="83" fillId="0" borderId="2" xfId="8" applyFont="1" applyBorder="1" applyAlignment="1">
      <alignment horizontal="right" vertical="center"/>
    </xf>
    <xf numFmtId="0" fontId="82" fillId="0" borderId="2" xfId="8" applyFont="1" applyBorder="1">
      <alignment vertical="center"/>
    </xf>
    <xf numFmtId="0" fontId="84" fillId="0" borderId="2" xfId="8" applyFont="1" applyBorder="1" applyAlignment="1">
      <alignment vertical="center" wrapText="1"/>
    </xf>
    <xf numFmtId="0" fontId="82" fillId="0" borderId="2" xfId="8" applyFont="1" applyBorder="1" applyAlignment="1">
      <alignment horizontal="center" vertical="center"/>
    </xf>
    <xf numFmtId="0" fontId="84" fillId="0" borderId="2" xfId="8" applyFont="1" applyBorder="1" applyAlignment="1">
      <alignment horizontal="center" vertical="center"/>
    </xf>
    <xf numFmtId="1" fontId="30" fillId="2" borderId="32" xfId="0" applyNumberFormat="1" applyFont="1" applyFill="1" applyBorder="1" applyAlignment="1" applyProtection="1">
      <alignment horizontal="center" vertical="center" shrinkToFit="1"/>
      <protection locked="0"/>
    </xf>
    <xf numFmtId="1" fontId="30" fillId="2" borderId="43" xfId="0" applyNumberFormat="1" applyFont="1" applyFill="1" applyBorder="1" applyAlignment="1" applyProtection="1">
      <alignment horizontal="center" vertical="center" shrinkToFit="1"/>
      <protection locked="0"/>
    </xf>
    <xf numFmtId="0" fontId="86"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2" xfId="0" applyFont="1" applyFill="1" applyBorder="1" applyAlignment="1">
      <alignment horizontal="center" vertical="center"/>
    </xf>
    <xf numFmtId="0" fontId="34" fillId="0" borderId="21" xfId="0" applyFont="1" applyBorder="1" applyAlignment="1">
      <alignment vertical="center"/>
    </xf>
    <xf numFmtId="0" fontId="34" fillId="0" borderId="19" xfId="0" applyFont="1" applyBorder="1" applyAlignment="1">
      <alignment vertical="center"/>
    </xf>
    <xf numFmtId="0" fontId="34" fillId="0" borderId="16" xfId="0" applyFont="1" applyBorder="1" applyAlignment="1">
      <alignment vertical="center"/>
    </xf>
    <xf numFmtId="0" fontId="34" fillId="0" borderId="22" xfId="0" applyFont="1" applyBorder="1" applyAlignment="1">
      <alignment vertical="center"/>
    </xf>
    <xf numFmtId="0" fontId="34" fillId="0" borderId="22" xfId="0" applyFont="1" applyBorder="1" applyAlignment="1">
      <alignment horizontal="center" vertical="center"/>
    </xf>
    <xf numFmtId="0" fontId="34" fillId="0" borderId="0" xfId="0" applyFont="1" applyBorder="1" applyAlignment="1">
      <alignment vertical="center"/>
    </xf>
    <xf numFmtId="0" fontId="62" fillId="0" borderId="0" xfId="7" applyFont="1" applyAlignment="1">
      <alignment vertical="center" wrapText="1"/>
    </xf>
    <xf numFmtId="0" fontId="59" fillId="0" borderId="57" xfId="7" applyFont="1" applyBorder="1" applyAlignment="1">
      <alignment horizontal="left" vertical="center"/>
    </xf>
    <xf numFmtId="0" fontId="58" fillId="0" borderId="0" xfId="7" applyFont="1" applyBorder="1" applyAlignment="1">
      <alignment horizontal="center" vertical="center"/>
    </xf>
    <xf numFmtId="0" fontId="72" fillId="0" borderId="0" xfId="7" applyFont="1" applyBorder="1">
      <alignment vertical="center"/>
    </xf>
    <xf numFmtId="0" fontId="72" fillId="0" borderId="0" xfId="7" applyFont="1">
      <alignment vertical="center"/>
    </xf>
    <xf numFmtId="0" fontId="13" fillId="0" borderId="89" xfId="1" applyFont="1" applyBorder="1" applyAlignment="1" applyProtection="1">
      <alignment horizontal="distributed" vertical="center" indent="1"/>
    </xf>
    <xf numFmtId="0" fontId="13" fillId="0" borderId="87" xfId="1" applyFont="1" applyBorder="1" applyAlignment="1" applyProtection="1">
      <alignment horizontal="distributed" vertical="center" indent="1"/>
    </xf>
    <xf numFmtId="0" fontId="13" fillId="0" borderId="90" xfId="1" applyFont="1" applyBorder="1" applyAlignment="1" applyProtection="1">
      <alignment horizontal="distributed" vertical="center" indent="1"/>
    </xf>
    <xf numFmtId="5" fontId="20" fillId="0" borderId="90" xfId="1" applyNumberFormat="1" applyFont="1" applyBorder="1" applyAlignment="1" applyProtection="1">
      <alignment vertical="center"/>
    </xf>
    <xf numFmtId="0" fontId="13" fillId="0" borderId="20" xfId="1" applyFont="1" applyBorder="1" applyAlignment="1" applyProtection="1">
      <alignment horizontal="distributed" vertical="center" indent="1"/>
    </xf>
    <xf numFmtId="0" fontId="13" fillId="0" borderId="16" xfId="1" applyFont="1" applyBorder="1" applyAlignment="1" applyProtection="1">
      <alignment horizontal="distributed" vertical="center" indent="1"/>
    </xf>
    <xf numFmtId="0" fontId="13" fillId="0" borderId="44" xfId="1" applyFont="1" applyBorder="1" applyAlignment="1" applyProtection="1">
      <alignment horizontal="distributed" vertical="center" indent="1"/>
    </xf>
    <xf numFmtId="0" fontId="13" fillId="0" borderId="91" xfId="1" applyFont="1" applyBorder="1" applyAlignment="1" applyProtection="1">
      <alignment horizontal="distributed" vertical="center" indent="1"/>
    </xf>
    <xf numFmtId="0" fontId="30" fillId="0" borderId="11"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13" fillId="0" borderId="92" xfId="1" applyFont="1" applyBorder="1" applyAlignment="1" applyProtection="1">
      <alignment horizontal="distributed" vertical="center" indent="1"/>
    </xf>
    <xf numFmtId="0" fontId="20" fillId="0" borderId="93" xfId="1" applyNumberFormat="1" applyFont="1" applyBorder="1" applyAlignment="1" applyProtection="1">
      <alignment vertical="center"/>
    </xf>
    <xf numFmtId="0" fontId="13" fillId="0" borderId="21" xfId="1" applyFont="1" applyBorder="1" applyAlignment="1" applyProtection="1">
      <alignment horizontal="distributed" vertical="center" indent="1"/>
    </xf>
    <xf numFmtId="0" fontId="57" fillId="0" borderId="32" xfId="7" applyFont="1" applyBorder="1" applyAlignment="1">
      <alignment horizontal="right" vertical="center"/>
    </xf>
    <xf numFmtId="0" fontId="57" fillId="0" borderId="65" xfId="7" applyFont="1" applyBorder="1" applyAlignment="1">
      <alignment horizontal="right" vertical="center"/>
    </xf>
    <xf numFmtId="0" fontId="58" fillId="0" borderId="2" xfId="7" applyFont="1" applyBorder="1" applyAlignment="1">
      <alignment horizontal="center" vertical="center"/>
    </xf>
    <xf numFmtId="0" fontId="56" fillId="0" borderId="2" xfId="7" applyFont="1" applyBorder="1" applyAlignment="1">
      <alignment horizontal="center" vertical="center"/>
    </xf>
    <xf numFmtId="0" fontId="54" fillId="0" borderId="0" xfId="7" applyFont="1" applyAlignment="1">
      <alignment horizontal="center" vertical="center"/>
    </xf>
    <xf numFmtId="0" fontId="59" fillId="0" borderId="58" xfId="7" applyFont="1" applyBorder="1" applyAlignment="1">
      <alignment horizontal="left" vertical="center"/>
    </xf>
    <xf numFmtId="0" fontId="59" fillId="0" borderId="57" xfId="7" applyFont="1" applyBorder="1" applyAlignment="1">
      <alignment horizontal="left" vertical="center"/>
    </xf>
    <xf numFmtId="0" fontId="59" fillId="0" borderId="59" xfId="7" applyFont="1" applyBorder="1" applyAlignment="1">
      <alignment horizontal="left" vertical="center"/>
    </xf>
    <xf numFmtId="0" fontId="59" fillId="0" borderId="63" xfId="7" applyFont="1" applyBorder="1" applyAlignment="1">
      <alignment horizontal="left" vertical="center"/>
    </xf>
    <xf numFmtId="0" fontId="59" fillId="0" borderId="62" xfId="7" applyFont="1" applyBorder="1" applyAlignment="1">
      <alignment horizontal="left" vertical="center"/>
    </xf>
    <xf numFmtId="0" fontId="59" fillId="0" borderId="64" xfId="7" applyFont="1" applyBorder="1" applyAlignment="1">
      <alignment horizontal="left" vertical="center"/>
    </xf>
    <xf numFmtId="0" fontId="59" fillId="0" borderId="0" xfId="7" applyFont="1" applyAlignment="1">
      <alignment vertical="center"/>
    </xf>
    <xf numFmtId="0" fontId="57" fillId="0" borderId="32" xfId="7" applyFont="1" applyBorder="1" applyAlignment="1">
      <alignment horizontal="center" vertical="center"/>
    </xf>
    <xf numFmtId="0" fontId="57" fillId="0" borderId="65" xfId="7" applyFont="1" applyBorder="1" applyAlignment="1">
      <alignment horizontal="center" vertical="center"/>
    </xf>
    <xf numFmtId="0" fontId="57" fillId="0" borderId="88" xfId="7" applyFont="1" applyBorder="1" applyAlignment="1">
      <alignment horizontal="center" vertical="center"/>
    </xf>
    <xf numFmtId="0" fontId="62" fillId="0" borderId="0" xfId="7" applyFont="1" applyAlignment="1">
      <alignment vertical="center" wrapText="1"/>
    </xf>
    <xf numFmtId="0" fontId="59" fillId="0" borderId="0" xfId="7" applyFont="1" applyBorder="1" applyAlignment="1">
      <alignment horizontal="left" vertical="center"/>
    </xf>
    <xf numFmtId="0" fontId="59" fillId="0" borderId="18" xfId="7" applyFont="1" applyBorder="1" applyAlignment="1">
      <alignment horizontal="left" vertical="center"/>
    </xf>
    <xf numFmtId="0" fontId="81" fillId="0" borderId="0" xfId="0" applyFont="1" applyAlignment="1">
      <alignment horizontal="center" vertical="center"/>
    </xf>
    <xf numFmtId="0" fontId="79" fillId="0" borderId="0" xfId="0" applyFont="1" applyAlignment="1">
      <alignment horizontal="center" vertical="center"/>
    </xf>
    <xf numFmtId="0" fontId="48" fillId="0" borderId="0" xfId="0" applyFont="1" applyFill="1" applyBorder="1" applyAlignment="1">
      <alignment horizontal="left" vertical="center" wrapText="1" shrinkToFi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78"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79"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8" xfId="0" applyFont="1" applyFill="1" applyBorder="1" applyAlignment="1">
      <alignment horizontal="center" vertical="center" shrinkToFit="1"/>
    </xf>
    <xf numFmtId="0" fontId="41" fillId="3" borderId="39" xfId="0" applyFont="1" applyFill="1" applyBorder="1" applyAlignment="1">
      <alignment horizontal="center" vertical="center" shrinkToFit="1"/>
    </xf>
    <xf numFmtId="177" fontId="42" fillId="3" borderId="39" xfId="0" applyNumberFormat="1" applyFont="1" applyFill="1" applyBorder="1" applyAlignment="1">
      <alignment horizontal="center" vertical="center"/>
    </xf>
    <xf numFmtId="177" fontId="42" fillId="3" borderId="40" xfId="0" applyNumberFormat="1" applyFont="1" applyFill="1" applyBorder="1" applyAlignment="1">
      <alignment horizontal="center" vertical="center"/>
    </xf>
    <xf numFmtId="178" fontId="41" fillId="3" borderId="38" xfId="0" applyNumberFormat="1" applyFont="1" applyFill="1" applyBorder="1" applyAlignment="1">
      <alignment horizontal="center" vertical="center" shrinkToFit="1"/>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0" fontId="30" fillId="0" borderId="24" xfId="0" applyFont="1" applyBorder="1" applyAlignment="1">
      <alignment horizontal="center" vertical="center"/>
    </xf>
    <xf numFmtId="0" fontId="30" fillId="0" borderId="42" xfId="0" applyFont="1" applyBorder="1" applyAlignment="1">
      <alignment horizontal="center" vertical="center"/>
    </xf>
    <xf numFmtId="0" fontId="36" fillId="6" borderId="24" xfId="0" applyFont="1" applyFill="1" applyBorder="1" applyAlignment="1" applyProtection="1">
      <alignment horizontal="right" vertical="center"/>
      <protection locked="0"/>
    </xf>
    <xf numFmtId="0" fontId="36" fillId="6" borderId="42" xfId="0" applyFont="1" applyFill="1" applyBorder="1" applyAlignment="1" applyProtection="1">
      <alignment horizontal="right" vertical="center"/>
      <protection locked="0"/>
    </xf>
    <xf numFmtId="0" fontId="36" fillId="6" borderId="37" xfId="0" applyFont="1" applyFill="1" applyBorder="1" applyAlignment="1" applyProtection="1">
      <alignment horizontal="right" vertical="center"/>
      <protection locked="0"/>
    </xf>
    <xf numFmtId="0" fontId="36" fillId="6" borderId="24" xfId="0" applyFont="1" applyFill="1" applyBorder="1" applyAlignment="1" applyProtection="1">
      <alignment horizontal="center" vertical="center"/>
      <protection locked="0"/>
    </xf>
    <xf numFmtId="0" fontId="36" fillId="6" borderId="42" xfId="0" applyFont="1" applyFill="1" applyBorder="1" applyAlignment="1" applyProtection="1">
      <alignment horizontal="center" vertical="center"/>
      <protection locked="0"/>
    </xf>
    <xf numFmtId="0" fontId="36" fillId="6" borderId="37" xfId="0" applyFont="1" applyFill="1" applyBorder="1" applyAlignment="1" applyProtection="1">
      <alignment horizontal="center" vertical="center"/>
      <protection locked="0"/>
    </xf>
    <xf numFmtId="0" fontId="36" fillId="6" borderId="15"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16"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2" xfId="0" applyFont="1" applyBorder="1" applyAlignment="1">
      <alignment horizontal="center" vertical="center"/>
    </xf>
    <xf numFmtId="0" fontId="32" fillId="0" borderId="0" xfId="0" applyFont="1" applyFill="1" applyBorder="1" applyAlignment="1">
      <alignment vertical="center" wrapText="1"/>
    </xf>
    <xf numFmtId="0" fontId="30" fillId="0" borderId="22" xfId="0" applyFont="1" applyFill="1" applyBorder="1" applyAlignment="1">
      <alignment horizontal="center" vertical="center"/>
    </xf>
    <xf numFmtId="0" fontId="33" fillId="0" borderId="22" xfId="0" applyFont="1" applyBorder="1" applyAlignment="1">
      <alignment horizontal="center" vertical="center"/>
    </xf>
    <xf numFmtId="0" fontId="30" fillId="0" borderId="50" xfId="0" applyFont="1" applyBorder="1" applyAlignment="1">
      <alignment horizontal="distributed" vertical="center" indent="1"/>
    </xf>
    <xf numFmtId="0" fontId="30" fillId="0" borderId="41" xfId="0" applyFont="1" applyBorder="1" applyAlignment="1">
      <alignment horizontal="distributed" vertical="center" indent="1"/>
    </xf>
    <xf numFmtId="0" fontId="36" fillId="6" borderId="31" xfId="0" applyFont="1" applyFill="1" applyBorder="1" applyAlignment="1" applyProtection="1">
      <alignment horizontal="center" vertical="center"/>
      <protection locked="0"/>
    </xf>
    <xf numFmtId="0" fontId="36" fillId="6" borderId="47"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0" borderId="48" xfId="0" applyFont="1" applyBorder="1" applyAlignment="1">
      <alignment horizontal="distributed" vertical="center" indent="1"/>
    </xf>
    <xf numFmtId="0" fontId="30" fillId="0" borderId="49" xfId="0" applyFont="1" applyBorder="1" applyAlignment="1">
      <alignment horizontal="distributed" vertical="center" indent="1"/>
    </xf>
    <xf numFmtId="0" fontId="30" fillId="0" borderId="30" xfId="0" applyFont="1" applyBorder="1" applyAlignment="1">
      <alignment horizontal="distributed" vertical="center" indent="1"/>
    </xf>
    <xf numFmtId="0" fontId="30" fillId="0" borderId="28" xfId="0" applyFont="1" applyBorder="1" applyAlignment="1">
      <alignment horizontal="distributed" vertical="center" indent="1"/>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56" fontId="34" fillId="3" borderId="36" xfId="0" applyNumberFormat="1" applyFont="1" applyFill="1" applyBorder="1" applyAlignment="1" applyProtection="1">
      <alignment horizontal="center" vertical="center"/>
    </xf>
    <xf numFmtId="56" fontId="34" fillId="3" borderId="45" xfId="0" applyNumberFormat="1" applyFont="1" applyFill="1" applyBorder="1" applyAlignment="1" applyProtection="1">
      <alignment horizontal="center" vertical="center"/>
    </xf>
    <xf numFmtId="56" fontId="34" fillId="3" borderId="32"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176" fontId="22" fillId="0" borderId="0" xfId="1" applyNumberFormat="1" applyFont="1" applyAlignment="1" applyProtection="1">
      <alignment horizontal="center" vertical="center"/>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1" xfId="1" applyFont="1" applyBorder="1" applyAlignment="1" applyProtection="1">
      <alignment horizontal="center" vertical="center" shrinkToFit="1"/>
    </xf>
    <xf numFmtId="0" fontId="9" fillId="0" borderId="47"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18" fillId="0" borderId="68"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81" xfId="1" applyFont="1" applyBorder="1" applyAlignment="1" applyProtection="1">
      <alignment horizontal="center" vertical="center"/>
    </xf>
    <xf numFmtId="0" fontId="13" fillId="0" borderId="82" xfId="1" applyFont="1" applyBorder="1" applyAlignment="1" applyProtection="1">
      <alignment horizontal="center" vertical="center"/>
    </xf>
    <xf numFmtId="0" fontId="13" fillId="0" borderId="83" xfId="1" applyFont="1" applyBorder="1" applyAlignment="1" applyProtection="1">
      <alignment horizontal="center" vertical="center"/>
    </xf>
    <xf numFmtId="0" fontId="11" fillId="0" borderId="48" xfId="1" applyFont="1" applyBorder="1" applyAlignment="1" applyProtection="1">
      <alignment horizontal="center" vertical="center" wrapText="1" shrinkToFit="1"/>
    </xf>
    <xf numFmtId="0" fontId="11" fillId="0" borderId="30" xfId="1" applyFont="1" applyBorder="1" applyAlignment="1" applyProtection="1">
      <alignment horizontal="center" vertical="center" wrapText="1" shrinkToFit="1"/>
    </xf>
    <xf numFmtId="0" fontId="77" fillId="0" borderId="0" xfId="8" applyFont="1" applyAlignment="1">
      <alignment horizontal="left" vertical="center"/>
    </xf>
    <xf numFmtId="0" fontId="29" fillId="0" borderId="0" xfId="8" applyFont="1" applyAlignment="1">
      <alignment horizontal="left" vertical="center"/>
    </xf>
    <xf numFmtId="0" fontId="87" fillId="0" borderId="0" xfId="8" applyFont="1" applyAlignment="1">
      <alignment vertical="center"/>
    </xf>
    <xf numFmtId="0" fontId="63" fillId="0" borderId="0" xfId="8" applyAlignment="1">
      <alignment horizontal="center" vertical="center"/>
    </xf>
    <xf numFmtId="0" fontId="75" fillId="0" borderId="84" xfId="8" applyFont="1" applyBorder="1" applyAlignment="1">
      <alignment horizontal="left" vertical="center" wrapText="1"/>
    </xf>
    <xf numFmtId="0" fontId="74" fillId="0" borderId="85" xfId="8" applyFont="1" applyBorder="1" applyAlignment="1">
      <alignment horizontal="left" vertical="center"/>
    </xf>
    <xf numFmtId="0" fontId="74" fillId="0" borderId="86" xfId="8" applyFont="1" applyBorder="1" applyAlignment="1">
      <alignment horizontal="left" vertical="center"/>
    </xf>
    <xf numFmtId="0" fontId="75" fillId="0" borderId="87" xfId="8" applyFont="1" applyBorder="1" applyAlignment="1">
      <alignment horizontal="left" vertical="center"/>
    </xf>
    <xf numFmtId="0" fontId="82" fillId="0" borderId="0" xfId="8" applyFont="1" applyAlignment="1">
      <alignment horizontal="left" vertical="center"/>
    </xf>
    <xf numFmtId="0" fontId="74" fillId="0" borderId="0" xfId="8" applyFont="1" applyAlignment="1">
      <alignment horizontal="left" vertical="center"/>
    </xf>
    <xf numFmtId="0" fontId="74" fillId="0" borderId="0" xfId="8" applyFont="1" applyAlignment="1">
      <alignment horizontal="center" vertical="center"/>
    </xf>
    <xf numFmtId="0" fontId="29" fillId="0" borderId="87" xfId="8" applyFont="1" applyBorder="1" applyAlignment="1">
      <alignment horizontal="left"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495300</xdr:colOff>
      <xdr:row>52</xdr:row>
      <xdr:rowOff>257175</xdr:rowOff>
    </xdr:from>
    <xdr:to>
      <xdr:col>12</xdr:col>
      <xdr:colOff>514350</xdr:colOff>
      <xdr:row>56</xdr:row>
      <xdr:rowOff>266700</xdr:rowOff>
    </xdr:to>
    <xdr:pic>
      <xdr:nvPicPr>
        <xdr:cNvPr id="2" name="図 1" descr="https://qr.quel.jp/tmp/66a100809bfc9e373cee457801fa03c0.png?v=16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3916025"/>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52</xdr:row>
      <xdr:rowOff>104775</xdr:rowOff>
    </xdr:from>
    <xdr:to>
      <xdr:col>7</xdr:col>
      <xdr:colOff>400050</xdr:colOff>
      <xdr:row>56</xdr:row>
      <xdr:rowOff>304800</xdr:rowOff>
    </xdr:to>
    <xdr:pic>
      <xdr:nvPicPr>
        <xdr:cNvPr id="3" name="図 2" descr="https://qr.quel.jp/tmp/c8af6c27e2cd657e59011cb80cc02dc9.png?v=18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13763625"/>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13</xdr:row>
      <xdr:rowOff>38100</xdr:rowOff>
    </xdr:from>
    <xdr:to>
      <xdr:col>12</xdr:col>
      <xdr:colOff>647700</xdr:colOff>
      <xdr:row>20</xdr:row>
      <xdr:rowOff>219075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0" y="3676650"/>
          <a:ext cx="81153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xmlns=""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opLeftCell="A40" zoomScaleNormal="100" zoomScaleSheetLayoutView="100" workbookViewId="0">
      <selection activeCell="C45" sqref="C45"/>
    </sheetView>
  </sheetViews>
  <sheetFormatPr defaultColWidth="9" defaultRowHeight="13.5"/>
  <cols>
    <col min="1" max="1" width="9.5" style="108" customWidth="1"/>
    <col min="2" max="2" width="3.875" style="108" customWidth="1"/>
    <col min="3" max="3" width="7.75" style="108" customWidth="1"/>
    <col min="4" max="4" width="6" style="108" customWidth="1"/>
    <col min="5" max="8" width="11.875" style="108" customWidth="1"/>
    <col min="9" max="10" width="9" style="108"/>
    <col min="11" max="11" width="11.375" style="108" customWidth="1"/>
    <col min="12" max="12" width="9" style="108"/>
    <col min="13" max="13" width="20.25" style="108" bestFit="1" customWidth="1"/>
    <col min="14" max="16384" width="9" style="108"/>
  </cols>
  <sheetData>
    <row r="1" spans="1:16" ht="28.5" customHeight="1">
      <c r="A1" s="247" t="s">
        <v>219</v>
      </c>
      <c r="B1" s="247"/>
      <c r="C1" s="247"/>
      <c r="D1" s="247"/>
      <c r="E1" s="247"/>
      <c r="F1" s="247"/>
      <c r="G1" s="247"/>
      <c r="H1" s="247"/>
      <c r="I1" s="247"/>
      <c r="J1" s="247"/>
      <c r="K1" s="247"/>
      <c r="L1" s="247"/>
      <c r="M1" s="247"/>
      <c r="N1" s="106"/>
      <c r="O1" s="107"/>
      <c r="P1" s="107"/>
    </row>
    <row r="2" spans="1:16" s="110" customFormat="1" ht="21.75" customHeight="1">
      <c r="A2" s="109" t="s">
        <v>92</v>
      </c>
      <c r="B2" s="109"/>
      <c r="C2" s="109" t="s">
        <v>93</v>
      </c>
      <c r="D2" s="109"/>
      <c r="E2" s="109"/>
      <c r="F2" s="109"/>
      <c r="G2" s="109"/>
      <c r="H2" s="109"/>
      <c r="I2" s="109"/>
      <c r="J2" s="109"/>
      <c r="K2" s="109"/>
      <c r="L2" s="109"/>
      <c r="M2" s="109"/>
    </row>
    <row r="3" spans="1:16" s="110" customFormat="1" ht="21.75" customHeight="1">
      <c r="A3" s="109"/>
      <c r="B3" s="109"/>
      <c r="C3" s="109" t="s">
        <v>94</v>
      </c>
      <c r="D3" s="109"/>
      <c r="E3" s="109"/>
      <c r="F3" s="109"/>
      <c r="G3" s="109"/>
      <c r="H3" s="109"/>
      <c r="I3" s="109"/>
      <c r="J3" s="109"/>
      <c r="K3" s="109"/>
      <c r="L3" s="109"/>
      <c r="M3" s="109"/>
    </row>
    <row r="4" spans="1:16" s="110" customFormat="1" ht="21.75" customHeight="1">
      <c r="A4" s="109" t="s">
        <v>95</v>
      </c>
      <c r="B4" s="109"/>
      <c r="C4" s="109" t="s">
        <v>96</v>
      </c>
      <c r="D4" s="109"/>
      <c r="E4" s="109"/>
      <c r="F4" s="109"/>
      <c r="G4" s="109"/>
      <c r="H4" s="109"/>
      <c r="I4" s="109"/>
      <c r="J4" s="109"/>
      <c r="K4" s="109"/>
      <c r="L4" s="109"/>
      <c r="M4" s="109"/>
    </row>
    <row r="5" spans="1:16" s="110" customFormat="1" ht="21.75" customHeight="1">
      <c r="A5" s="109" t="s">
        <v>97</v>
      </c>
      <c r="B5" s="109"/>
      <c r="C5" s="111" t="s">
        <v>98</v>
      </c>
      <c r="D5" s="109"/>
      <c r="E5" s="109"/>
      <c r="F5" s="109"/>
      <c r="G5" s="109"/>
      <c r="H5" s="109"/>
      <c r="I5" s="109"/>
      <c r="J5" s="109"/>
      <c r="K5" s="109"/>
      <c r="L5" s="109"/>
      <c r="M5" s="109"/>
    </row>
    <row r="6" spans="1:16" s="110" customFormat="1" ht="21.75" customHeight="1">
      <c r="A6" s="109" t="s">
        <v>99</v>
      </c>
      <c r="B6" s="109"/>
      <c r="C6" s="111" t="s">
        <v>100</v>
      </c>
      <c r="D6" s="109"/>
      <c r="E6" s="109"/>
      <c r="F6" s="109"/>
      <c r="G6" s="109"/>
      <c r="H6" s="109"/>
      <c r="I6" s="109"/>
      <c r="J6" s="109"/>
      <c r="K6" s="109"/>
      <c r="L6" s="109"/>
      <c r="M6" s="109"/>
    </row>
    <row r="7" spans="1:16" s="110" customFormat="1" ht="21.75" customHeight="1">
      <c r="A7" s="109" t="s">
        <v>101</v>
      </c>
      <c r="B7" s="109"/>
      <c r="C7" s="111" t="s">
        <v>220</v>
      </c>
      <c r="D7" s="109"/>
      <c r="E7" s="109"/>
      <c r="F7" s="109"/>
      <c r="G7" s="109"/>
      <c r="H7" s="109"/>
      <c r="I7" s="109"/>
      <c r="J7" s="109"/>
      <c r="K7" s="109"/>
      <c r="L7" s="109"/>
      <c r="M7" s="109"/>
    </row>
    <row r="8" spans="1:16" s="110" customFormat="1" ht="21.75" customHeight="1">
      <c r="A8" s="109" t="s">
        <v>102</v>
      </c>
      <c r="B8" s="109"/>
      <c r="C8" s="111" t="s">
        <v>221</v>
      </c>
      <c r="D8" s="109"/>
      <c r="E8" s="109"/>
      <c r="F8" s="109"/>
      <c r="G8" s="109"/>
      <c r="H8" s="109"/>
      <c r="I8" s="109"/>
      <c r="J8" s="109"/>
      <c r="K8" s="109"/>
      <c r="L8" s="109"/>
      <c r="M8" s="109"/>
    </row>
    <row r="9" spans="1:16" s="110" customFormat="1" ht="21.75" customHeight="1">
      <c r="A9" s="109" t="s">
        <v>103</v>
      </c>
      <c r="B9" s="109"/>
      <c r="C9" s="111" t="s">
        <v>104</v>
      </c>
      <c r="D9" s="109"/>
      <c r="E9" s="109"/>
      <c r="F9" s="109"/>
      <c r="G9" s="109"/>
      <c r="H9" s="109"/>
      <c r="I9" s="109"/>
      <c r="J9" s="109"/>
      <c r="K9" s="109"/>
      <c r="L9" s="109"/>
      <c r="M9" s="109"/>
    </row>
    <row r="10" spans="1:16" s="110" customFormat="1" ht="21.75" customHeight="1">
      <c r="A10" s="109"/>
      <c r="B10" s="109"/>
      <c r="C10" s="111" t="s">
        <v>105</v>
      </c>
      <c r="D10" s="109"/>
      <c r="E10" s="109"/>
      <c r="F10" s="109"/>
      <c r="G10" s="109"/>
      <c r="H10" s="109"/>
      <c r="I10" s="109"/>
      <c r="J10" s="109"/>
      <c r="K10" s="109"/>
      <c r="L10" s="109"/>
      <c r="M10" s="109"/>
    </row>
    <row r="11" spans="1:16" s="110" customFormat="1" ht="21.75" customHeight="1">
      <c r="A11" s="109"/>
      <c r="B11" s="109"/>
      <c r="C11" s="111" t="s">
        <v>106</v>
      </c>
      <c r="D11" s="109"/>
      <c r="E11" s="109"/>
      <c r="F11" s="109"/>
      <c r="G11" s="109"/>
      <c r="H11" s="109"/>
      <c r="I11" s="109"/>
      <c r="J11" s="109"/>
      <c r="K11" s="109"/>
      <c r="L11" s="109"/>
      <c r="M11" s="109"/>
    </row>
    <row r="12" spans="1:16" s="110" customFormat="1" ht="21.75" customHeight="1">
      <c r="A12" s="109" t="s">
        <v>107</v>
      </c>
      <c r="B12" s="109"/>
      <c r="C12" s="111" t="s">
        <v>108</v>
      </c>
      <c r="D12" s="109"/>
      <c r="E12" s="109"/>
      <c r="F12" s="109"/>
      <c r="G12" s="109"/>
      <c r="H12" s="109"/>
      <c r="I12" s="109"/>
      <c r="J12" s="109"/>
      <c r="K12" s="109"/>
      <c r="L12" s="109"/>
      <c r="M12" s="109"/>
    </row>
    <row r="13" spans="1:16" s="110" customFormat="1" ht="18.75" customHeight="1">
      <c r="A13" s="109"/>
      <c r="B13" s="109"/>
      <c r="C13" s="111"/>
      <c r="D13" s="111"/>
      <c r="E13" s="111"/>
      <c r="F13" s="111"/>
      <c r="G13" s="111"/>
      <c r="H13" s="111"/>
      <c r="I13" s="111"/>
      <c r="J13" s="111"/>
      <c r="K13" s="111"/>
      <c r="L13" s="111"/>
      <c r="M13" s="111"/>
    </row>
    <row r="14" spans="1:16" ht="18.75">
      <c r="A14" s="109" t="s">
        <v>109</v>
      </c>
      <c r="B14" s="109"/>
      <c r="C14" s="109"/>
      <c r="D14" s="109"/>
      <c r="E14" s="109"/>
      <c r="F14" s="109"/>
      <c r="G14" s="109"/>
      <c r="H14" s="109"/>
      <c r="I14" s="109"/>
      <c r="J14" s="109"/>
    </row>
    <row r="15" spans="1:16" ht="18.75">
      <c r="A15" s="109"/>
      <c r="B15" s="109"/>
      <c r="C15" s="109"/>
      <c r="D15" s="109"/>
      <c r="E15" s="109"/>
      <c r="F15" s="109"/>
      <c r="G15" s="109"/>
      <c r="H15" s="109"/>
      <c r="I15" s="109"/>
      <c r="J15" s="109"/>
    </row>
    <row r="16" spans="1:16" ht="18.75">
      <c r="A16" s="109"/>
      <c r="B16" s="109"/>
      <c r="C16" s="109"/>
      <c r="D16" s="109"/>
      <c r="E16" s="109"/>
      <c r="F16" s="109"/>
      <c r="G16" s="109"/>
      <c r="H16" s="109"/>
      <c r="I16" s="109"/>
      <c r="J16" s="109"/>
    </row>
    <row r="17" spans="1:14" ht="18.75">
      <c r="A17" s="109"/>
      <c r="B17" s="109"/>
      <c r="C17" s="109"/>
      <c r="D17" s="109"/>
      <c r="E17" s="109"/>
      <c r="F17" s="109"/>
      <c r="G17" s="109"/>
      <c r="H17" s="109"/>
      <c r="I17" s="109"/>
      <c r="J17" s="109"/>
    </row>
    <row r="18" spans="1:14" ht="18.75">
      <c r="A18" s="109"/>
      <c r="B18" s="109"/>
      <c r="C18" s="109"/>
      <c r="D18" s="109"/>
      <c r="E18" s="109"/>
      <c r="F18" s="109"/>
      <c r="G18" s="109"/>
      <c r="H18" s="109"/>
      <c r="I18" s="109"/>
      <c r="J18" s="109"/>
    </row>
    <row r="19" spans="1:14" ht="18.75">
      <c r="A19" s="109"/>
      <c r="B19" s="109"/>
      <c r="C19" s="109"/>
      <c r="D19" s="109"/>
      <c r="E19" s="109"/>
      <c r="F19" s="109"/>
      <c r="G19" s="109"/>
      <c r="H19" s="109"/>
      <c r="I19" s="109"/>
      <c r="J19" s="109"/>
    </row>
    <row r="20" spans="1:14" ht="18.75">
      <c r="A20" s="109"/>
      <c r="B20" s="109"/>
      <c r="C20" s="109"/>
      <c r="D20" s="109"/>
      <c r="E20" s="109"/>
      <c r="F20" s="109"/>
      <c r="G20" s="109"/>
      <c r="H20" s="109"/>
      <c r="I20" s="109"/>
      <c r="J20" s="109"/>
    </row>
    <row r="21" spans="1:14" ht="18.75">
      <c r="A21" s="109"/>
      <c r="B21" s="109"/>
      <c r="C21" s="109"/>
      <c r="D21" s="109"/>
      <c r="E21" s="109"/>
      <c r="F21" s="109"/>
      <c r="G21" s="109"/>
      <c r="H21" s="109"/>
      <c r="I21" s="109"/>
      <c r="J21" s="109"/>
      <c r="K21" s="109"/>
      <c r="L21" s="109"/>
      <c r="M21" s="109"/>
    </row>
    <row r="22" spans="1:14" s="110" customFormat="1" ht="7.5" customHeight="1">
      <c r="A22" s="109"/>
      <c r="B22" s="109"/>
      <c r="C22" s="112"/>
      <c r="D22" s="111"/>
      <c r="E22" s="111"/>
      <c r="F22" s="109"/>
      <c r="G22" s="109"/>
      <c r="H22" s="109"/>
      <c r="I22" s="109"/>
      <c r="J22" s="109"/>
      <c r="K22" s="109"/>
      <c r="L22" s="109"/>
      <c r="M22" s="109"/>
    </row>
    <row r="23" spans="1:14" ht="21" customHeight="1">
      <c r="A23" s="109" t="s">
        <v>110</v>
      </c>
      <c r="B23" s="109"/>
      <c r="C23" s="109"/>
      <c r="E23" s="113" t="s">
        <v>111</v>
      </c>
      <c r="F23" s="114"/>
      <c r="G23" s="115" t="s">
        <v>162</v>
      </c>
      <c r="H23" s="114"/>
      <c r="I23" s="116"/>
      <c r="J23" s="117"/>
      <c r="K23" s="118"/>
    </row>
    <row r="24" spans="1:14" ht="21" customHeight="1">
      <c r="A24" s="109"/>
      <c r="B24" s="109"/>
      <c r="D24" s="119"/>
      <c r="E24" s="120" t="s">
        <v>161</v>
      </c>
      <c r="F24" s="121"/>
      <c r="G24" s="226" t="s">
        <v>222</v>
      </c>
      <c r="H24" s="121"/>
      <c r="I24" s="248" t="s">
        <v>112</v>
      </c>
      <c r="J24" s="249"/>
      <c r="K24" s="250"/>
    </row>
    <row r="25" spans="1:14" s="122" customFormat="1" ht="21" customHeight="1">
      <c r="A25" s="119"/>
      <c r="B25" s="119"/>
      <c r="D25" s="119"/>
      <c r="E25" s="123" t="s">
        <v>223</v>
      </c>
      <c r="F25" s="124"/>
      <c r="G25" s="125" t="s">
        <v>224</v>
      </c>
      <c r="H25" s="126"/>
      <c r="I25" s="248" t="s">
        <v>113</v>
      </c>
      <c r="J25" s="249"/>
      <c r="K25" s="250"/>
    </row>
    <row r="26" spans="1:14" s="122" customFormat="1" ht="21" customHeight="1">
      <c r="A26" s="119"/>
      <c r="B26" s="119"/>
      <c r="D26" s="119"/>
      <c r="E26" s="127" t="s">
        <v>150</v>
      </c>
      <c r="F26" s="128"/>
      <c r="G26" s="129" t="s">
        <v>151</v>
      </c>
      <c r="H26" s="130"/>
      <c r="I26" s="251" t="s">
        <v>114</v>
      </c>
      <c r="J26" s="252"/>
      <c r="K26" s="253"/>
    </row>
    <row r="27" spans="1:14" s="110" customFormat="1" ht="21" customHeight="1">
      <c r="A27" s="109" t="s">
        <v>115</v>
      </c>
      <c r="B27" s="109"/>
      <c r="C27" s="254" t="s">
        <v>225</v>
      </c>
      <c r="D27" s="254"/>
      <c r="E27" s="254"/>
      <c r="F27" s="254"/>
      <c r="G27" s="254"/>
      <c r="H27" s="254"/>
      <c r="I27" s="254"/>
      <c r="J27" s="254"/>
      <c r="K27" s="254"/>
      <c r="L27" s="254"/>
      <c r="M27" s="254"/>
      <c r="N27" s="111"/>
    </row>
    <row r="28" spans="1:14" s="110" customFormat="1" ht="21" customHeight="1">
      <c r="B28" s="109"/>
      <c r="C28" s="109"/>
      <c r="D28" s="243" t="s">
        <v>226</v>
      </c>
      <c r="E28" s="244"/>
      <c r="F28" s="245" t="s">
        <v>227</v>
      </c>
      <c r="G28" s="245"/>
      <c r="H28" s="246" t="s">
        <v>228</v>
      </c>
      <c r="I28" s="246"/>
      <c r="J28" s="186"/>
      <c r="K28" s="109"/>
      <c r="L28" s="109"/>
    </row>
    <row r="29" spans="1:14" s="110" customFormat="1" ht="21" customHeight="1">
      <c r="B29" s="109"/>
      <c r="C29" s="109"/>
      <c r="D29" s="255" t="s">
        <v>229</v>
      </c>
      <c r="E29" s="256"/>
      <c r="F29" s="245" t="s">
        <v>230</v>
      </c>
      <c r="G29" s="245"/>
      <c r="H29" s="257"/>
      <c r="I29" s="257"/>
      <c r="J29" s="186"/>
      <c r="K29" s="109"/>
      <c r="L29" s="109"/>
    </row>
    <row r="30" spans="1:14" s="110" customFormat="1" ht="21" customHeight="1">
      <c r="A30" s="109"/>
      <c r="B30" s="109"/>
      <c r="C30" s="109"/>
      <c r="D30" s="255" t="s">
        <v>231</v>
      </c>
      <c r="E30" s="256"/>
      <c r="F30" s="245" t="s">
        <v>118</v>
      </c>
      <c r="G30" s="245"/>
      <c r="H30" s="245" t="s">
        <v>232</v>
      </c>
      <c r="I30" s="245"/>
      <c r="J30" s="109"/>
      <c r="K30" s="109"/>
      <c r="L30" s="109"/>
    </row>
    <row r="31" spans="1:14" s="110" customFormat="1" ht="21" customHeight="1">
      <c r="A31" s="109"/>
      <c r="B31" s="109"/>
      <c r="C31" s="109"/>
      <c r="D31" s="255" t="s">
        <v>117</v>
      </c>
      <c r="E31" s="256"/>
      <c r="F31" s="245" t="s">
        <v>116</v>
      </c>
      <c r="G31" s="245"/>
      <c r="H31" s="245" t="s">
        <v>233</v>
      </c>
      <c r="I31" s="245"/>
      <c r="J31" s="109"/>
      <c r="K31" s="109"/>
      <c r="L31" s="109"/>
    </row>
    <row r="32" spans="1:14" s="110" customFormat="1" ht="21" customHeight="1">
      <c r="A32" s="109"/>
      <c r="B32" s="109"/>
      <c r="C32" s="109"/>
      <c r="D32" s="110" t="s">
        <v>234</v>
      </c>
      <c r="E32" s="186"/>
      <c r="F32" s="227"/>
      <c r="G32" s="227"/>
      <c r="I32" s="109"/>
      <c r="J32" s="109"/>
      <c r="K32" s="109"/>
      <c r="L32" s="109"/>
    </row>
    <row r="33" spans="1:14" s="110" customFormat="1" ht="21" customHeight="1">
      <c r="A33" s="109" t="s">
        <v>119</v>
      </c>
      <c r="B33" s="109"/>
      <c r="C33" s="228" t="s">
        <v>235</v>
      </c>
      <c r="D33" s="229"/>
      <c r="E33" s="229"/>
      <c r="F33" s="229"/>
      <c r="G33" s="229"/>
      <c r="H33" s="229"/>
      <c r="I33" s="229"/>
      <c r="J33" s="229"/>
      <c r="K33" s="229"/>
      <c r="L33" s="229"/>
      <c r="M33" s="229"/>
      <c r="N33" s="111"/>
    </row>
    <row r="34" spans="1:14" s="110" customFormat="1" ht="21" customHeight="1">
      <c r="A34" s="109"/>
      <c r="B34" s="109"/>
      <c r="D34" s="193" t="s">
        <v>236</v>
      </c>
      <c r="E34" s="112"/>
      <c r="F34" s="112"/>
      <c r="G34" s="112"/>
      <c r="H34" s="112"/>
      <c r="I34" s="111"/>
      <c r="J34" s="111"/>
      <c r="K34" s="111"/>
      <c r="L34" s="111"/>
      <c r="M34" s="111"/>
    </row>
    <row r="35" spans="1:14" s="110" customFormat="1" ht="21" customHeight="1">
      <c r="A35" s="109"/>
      <c r="B35" s="109"/>
      <c r="C35" s="111" t="s">
        <v>158</v>
      </c>
      <c r="D35" s="111"/>
      <c r="E35" s="111"/>
      <c r="F35" s="111"/>
      <c r="G35" s="111"/>
      <c r="H35" s="111"/>
      <c r="I35" s="111"/>
      <c r="J35" s="111"/>
      <c r="K35" s="111"/>
      <c r="L35" s="111"/>
      <c r="M35" s="111"/>
      <c r="N35" s="111"/>
    </row>
    <row r="36" spans="1:14" s="110" customFormat="1" ht="21" customHeight="1">
      <c r="A36" s="109"/>
      <c r="B36" s="109"/>
      <c r="C36" s="111" t="s">
        <v>160</v>
      </c>
      <c r="D36" s="111"/>
      <c r="E36" s="111"/>
      <c r="F36" s="111"/>
      <c r="G36" s="111"/>
      <c r="H36" s="111"/>
      <c r="I36" s="111"/>
      <c r="J36" s="111"/>
      <c r="K36" s="111"/>
      <c r="L36" s="111"/>
      <c r="M36" s="111"/>
      <c r="N36" s="111"/>
    </row>
    <row r="37" spans="1:14" s="110" customFormat="1" ht="21" customHeight="1">
      <c r="A37" s="109"/>
      <c r="B37" s="109"/>
      <c r="C37" s="111" t="s">
        <v>237</v>
      </c>
      <c r="D37" s="111"/>
      <c r="E37" s="111"/>
      <c r="F37" s="111"/>
      <c r="G37" s="111"/>
      <c r="H37" s="111"/>
      <c r="I37" s="111"/>
      <c r="J37" s="111"/>
      <c r="K37" s="111"/>
      <c r="L37" s="111"/>
      <c r="M37" s="111"/>
      <c r="N37" s="111"/>
    </row>
    <row r="38" spans="1:14" s="110" customFormat="1" ht="21" customHeight="1">
      <c r="A38" s="109"/>
      <c r="B38" s="109"/>
      <c r="C38" s="111" t="s">
        <v>157</v>
      </c>
      <c r="D38" s="111"/>
      <c r="E38" s="111"/>
      <c r="F38" s="111"/>
      <c r="G38" s="111"/>
      <c r="H38" s="111"/>
      <c r="I38" s="111"/>
      <c r="J38" s="111"/>
      <c r="K38" s="111"/>
      <c r="L38" s="111"/>
      <c r="M38" s="111"/>
      <c r="N38" s="111"/>
    </row>
    <row r="39" spans="1:14" s="110" customFormat="1" ht="21" customHeight="1">
      <c r="A39" s="109"/>
      <c r="B39" s="109"/>
      <c r="C39" s="111" t="s">
        <v>238</v>
      </c>
      <c r="D39" s="111"/>
      <c r="E39" s="111"/>
      <c r="F39" s="111"/>
      <c r="G39" s="111"/>
      <c r="H39" s="111"/>
      <c r="I39" s="111"/>
      <c r="J39" s="111"/>
      <c r="K39" s="111"/>
      <c r="L39" s="111"/>
      <c r="M39" s="111"/>
      <c r="N39" s="111"/>
    </row>
    <row r="40" spans="1:14" s="110" customFormat="1" ht="21" customHeight="1">
      <c r="A40" s="109" t="s">
        <v>120</v>
      </c>
      <c r="B40" s="109"/>
      <c r="C40" s="258" t="s">
        <v>152</v>
      </c>
      <c r="D40" s="258"/>
      <c r="E40" s="258"/>
      <c r="F40" s="258"/>
      <c r="G40" s="258"/>
      <c r="H40" s="258"/>
      <c r="I40" s="258"/>
      <c r="J40" s="258"/>
      <c r="K40" s="258"/>
      <c r="L40" s="258"/>
      <c r="M40" s="258"/>
      <c r="N40" s="111"/>
    </row>
    <row r="41" spans="1:14" s="110" customFormat="1" ht="21" customHeight="1">
      <c r="A41" s="109"/>
      <c r="B41" s="109"/>
      <c r="C41" s="258"/>
      <c r="D41" s="258"/>
      <c r="E41" s="258"/>
      <c r="F41" s="258"/>
      <c r="G41" s="258"/>
      <c r="H41" s="258"/>
      <c r="I41" s="258"/>
      <c r="J41" s="258"/>
      <c r="K41" s="258"/>
      <c r="L41" s="258"/>
      <c r="M41" s="258"/>
      <c r="N41" s="111"/>
    </row>
    <row r="42" spans="1:14" s="110" customFormat="1" ht="21" customHeight="1">
      <c r="A42" s="109"/>
      <c r="B42" s="109"/>
      <c r="C42" s="183" t="s">
        <v>153</v>
      </c>
      <c r="D42" s="225"/>
      <c r="E42" s="225"/>
      <c r="F42" s="184"/>
      <c r="G42" s="225"/>
      <c r="H42" s="225"/>
      <c r="I42" s="225"/>
      <c r="J42" s="225"/>
      <c r="K42" s="225"/>
      <c r="L42" s="225"/>
      <c r="M42" s="225"/>
      <c r="N42" s="111"/>
    </row>
    <row r="43" spans="1:14" s="110" customFormat="1" ht="21" customHeight="1" thickBot="1">
      <c r="A43" s="109"/>
      <c r="B43" s="109"/>
      <c r="C43" s="131" t="s">
        <v>121</v>
      </c>
      <c r="D43" s="109"/>
      <c r="E43" s="109"/>
      <c r="F43" s="109"/>
      <c r="G43" s="109"/>
      <c r="H43" s="109"/>
      <c r="I43" s="109"/>
      <c r="J43" s="109"/>
      <c r="K43" s="109"/>
      <c r="L43" s="111"/>
      <c r="M43" s="111"/>
    </row>
    <row r="44" spans="1:14" s="110" customFormat="1" ht="18.75" customHeight="1">
      <c r="A44" s="109"/>
      <c r="B44" s="109"/>
      <c r="C44" s="132" t="s">
        <v>239</v>
      </c>
      <c r="D44" s="133"/>
      <c r="E44" s="133"/>
      <c r="F44" s="133"/>
      <c r="G44" s="133"/>
      <c r="H44" s="133"/>
      <c r="I44" s="133"/>
      <c r="J44" s="133"/>
      <c r="K44" s="133" t="s">
        <v>240</v>
      </c>
      <c r="L44" s="133"/>
      <c r="M44" s="134"/>
    </row>
    <row r="45" spans="1:14" s="110" customFormat="1" ht="33" customHeight="1">
      <c r="A45" s="109"/>
      <c r="B45" s="109"/>
      <c r="C45" s="135" t="s">
        <v>154</v>
      </c>
      <c r="D45" s="119"/>
      <c r="E45" s="119"/>
      <c r="F45" s="119"/>
      <c r="G45" s="119"/>
      <c r="H45" s="119"/>
      <c r="I45" s="119"/>
      <c r="J45" s="259" t="s">
        <v>156</v>
      </c>
      <c r="K45" s="259"/>
      <c r="L45" s="259"/>
      <c r="M45" s="260"/>
    </row>
    <row r="46" spans="1:14" s="110" customFormat="1" ht="18.75" customHeight="1" thickBot="1">
      <c r="A46" s="109"/>
      <c r="B46" s="109"/>
      <c r="C46" s="136" t="s">
        <v>122</v>
      </c>
      <c r="D46" s="137"/>
      <c r="E46" s="137"/>
      <c r="F46" s="137"/>
      <c r="G46" s="137"/>
      <c r="H46" s="137"/>
      <c r="I46" s="137"/>
      <c r="J46" s="137"/>
      <c r="K46" s="137"/>
      <c r="L46" s="137"/>
      <c r="M46" s="138"/>
    </row>
    <row r="47" spans="1:14" s="110" customFormat="1" ht="18.75" customHeight="1">
      <c r="A47" s="109"/>
      <c r="B47" s="109"/>
      <c r="C47" s="111"/>
      <c r="D47" s="111"/>
      <c r="E47" s="111"/>
      <c r="F47" s="111"/>
      <c r="G47" s="111"/>
      <c r="H47" s="111"/>
      <c r="I47" s="111"/>
      <c r="J47" s="111"/>
      <c r="K47" s="111"/>
      <c r="L47" s="111"/>
      <c r="M47" s="111"/>
      <c r="N47" s="111"/>
    </row>
    <row r="48" spans="1:14" s="110" customFormat="1" ht="17.25" customHeight="1">
      <c r="A48" s="109" t="s">
        <v>123</v>
      </c>
      <c r="B48" s="109"/>
      <c r="C48" s="108"/>
      <c r="D48" s="111" t="s">
        <v>247</v>
      </c>
      <c r="E48" s="111"/>
      <c r="F48" s="111"/>
      <c r="G48" s="111"/>
      <c r="H48" s="111"/>
      <c r="I48" s="111"/>
      <c r="J48" s="111"/>
      <c r="K48" s="111"/>
      <c r="L48" s="109"/>
      <c r="M48" s="109"/>
    </row>
    <row r="49" spans="1:14" s="110" customFormat="1" ht="18.75" customHeight="1">
      <c r="A49" s="109"/>
      <c r="B49" s="109"/>
      <c r="C49" s="111"/>
      <c r="D49" s="111"/>
      <c r="E49" s="111"/>
      <c r="F49" s="111"/>
      <c r="G49" s="111"/>
      <c r="H49" s="111"/>
      <c r="I49" s="111"/>
      <c r="J49" s="111"/>
      <c r="K49" s="111"/>
      <c r="L49" s="111"/>
      <c r="M49" s="111"/>
      <c r="N49" s="111"/>
    </row>
    <row r="50" spans="1:14" s="110" customFormat="1" ht="17.25" customHeight="1">
      <c r="A50" s="109" t="s">
        <v>124</v>
      </c>
      <c r="B50" s="109"/>
      <c r="C50" s="111" t="s">
        <v>155</v>
      </c>
      <c r="D50" s="111"/>
      <c r="E50" s="111"/>
      <c r="F50" s="111"/>
      <c r="G50" s="111"/>
      <c r="H50" s="111"/>
      <c r="I50" s="111"/>
      <c r="J50" s="111"/>
      <c r="K50" s="111"/>
      <c r="L50" s="109"/>
      <c r="M50" s="139"/>
    </row>
    <row r="51" spans="1:14" s="110" customFormat="1" ht="17.25" customHeight="1">
      <c r="A51" s="109"/>
      <c r="B51" s="109"/>
      <c r="C51" s="140" t="s">
        <v>125</v>
      </c>
      <c r="D51" s="141"/>
      <c r="E51" s="141"/>
      <c r="F51" s="141"/>
      <c r="G51" s="111"/>
      <c r="H51" s="111"/>
      <c r="I51" s="111"/>
      <c r="J51" s="111"/>
      <c r="K51" s="111"/>
      <c r="L51" s="109"/>
      <c r="M51" s="109"/>
    </row>
    <row r="52" spans="1:14" s="110" customFormat="1" ht="30.75" customHeight="1">
      <c r="A52" s="109"/>
      <c r="B52" s="109"/>
      <c r="C52" s="142" t="s">
        <v>159</v>
      </c>
      <c r="D52" s="111"/>
      <c r="E52" s="111"/>
      <c r="F52" s="111"/>
      <c r="G52" s="111"/>
      <c r="H52" s="111"/>
      <c r="J52" s="143" t="s">
        <v>127</v>
      </c>
      <c r="L52" s="109"/>
      <c r="M52" s="109"/>
    </row>
    <row r="53" spans="1:14" s="110" customFormat="1" ht="30.75" customHeight="1">
      <c r="A53" s="109"/>
      <c r="B53" s="109"/>
      <c r="D53" s="111"/>
      <c r="E53" s="111"/>
      <c r="F53" s="111"/>
      <c r="G53" s="111"/>
      <c r="H53" s="111"/>
      <c r="J53" s="111"/>
      <c r="K53" s="111"/>
      <c r="L53" s="109"/>
      <c r="M53" s="109"/>
    </row>
    <row r="54" spans="1:14" s="110" customFormat="1" ht="30.75" customHeight="1">
      <c r="A54" s="109"/>
      <c r="B54" s="109"/>
      <c r="D54" s="111"/>
      <c r="E54" s="111"/>
      <c r="F54" s="111"/>
      <c r="G54" s="111"/>
      <c r="H54" s="111"/>
      <c r="J54" s="111"/>
      <c r="K54" s="111"/>
      <c r="L54" s="109"/>
      <c r="M54" s="109"/>
    </row>
    <row r="55" spans="1:14" s="110" customFormat="1" ht="30.75" customHeight="1">
      <c r="A55" s="109"/>
      <c r="B55" s="109"/>
      <c r="C55" s="142"/>
      <c r="D55" s="111"/>
      <c r="E55" s="111"/>
      <c r="F55" s="139"/>
      <c r="G55" s="111"/>
      <c r="H55" s="111"/>
      <c r="I55" s="143"/>
      <c r="J55" s="111"/>
      <c r="K55" s="111"/>
      <c r="L55" s="109"/>
      <c r="M55" s="109"/>
    </row>
    <row r="56" spans="1:14" s="110" customFormat="1" ht="30.75" customHeight="1">
      <c r="A56" s="109"/>
      <c r="B56" s="109"/>
      <c r="C56" s="142"/>
      <c r="D56" s="111"/>
      <c r="E56" s="111"/>
      <c r="F56" s="111"/>
      <c r="G56" s="111"/>
      <c r="H56" s="111"/>
      <c r="I56" s="143"/>
      <c r="J56" s="111"/>
      <c r="K56" s="111"/>
      <c r="L56" s="109"/>
      <c r="M56" s="109"/>
    </row>
    <row r="57" spans="1:14" s="110" customFormat="1" ht="30.75" customHeight="1">
      <c r="A57" s="109"/>
      <c r="B57" s="109"/>
      <c r="C57" s="142"/>
      <c r="D57" s="111"/>
      <c r="E57" s="111"/>
      <c r="F57" s="111"/>
      <c r="G57" s="111"/>
      <c r="H57" s="111"/>
      <c r="I57" s="143"/>
      <c r="J57" s="111"/>
      <c r="K57" s="111"/>
      <c r="L57" s="109"/>
      <c r="M57" s="109"/>
    </row>
    <row r="58" spans="1:14" s="110" customFormat="1" ht="18.75" customHeight="1">
      <c r="A58" s="109" t="s">
        <v>126</v>
      </c>
      <c r="B58" s="109"/>
      <c r="C58" s="111" t="s">
        <v>241</v>
      </c>
      <c r="D58" s="109"/>
      <c r="E58" s="109"/>
      <c r="F58" s="109"/>
      <c r="G58" s="109"/>
      <c r="H58" s="109"/>
      <c r="I58" s="109"/>
      <c r="J58" s="109"/>
      <c r="K58" s="109"/>
      <c r="L58" s="109"/>
      <c r="M58" s="109"/>
    </row>
  </sheetData>
  <mergeCells count="19">
    <mergeCell ref="D31:E31"/>
    <mergeCell ref="F31:G31"/>
    <mergeCell ref="H31:I31"/>
    <mergeCell ref="C40:M41"/>
    <mergeCell ref="J45:M45"/>
    <mergeCell ref="D29:E29"/>
    <mergeCell ref="F29:G29"/>
    <mergeCell ref="H29:I29"/>
    <mergeCell ref="D30:E30"/>
    <mergeCell ref="F30:G30"/>
    <mergeCell ref="H30:I30"/>
    <mergeCell ref="D28:E28"/>
    <mergeCell ref="F28:G28"/>
    <mergeCell ref="H28:I28"/>
    <mergeCell ref="A1:M1"/>
    <mergeCell ref="I24:K24"/>
    <mergeCell ref="I25:K25"/>
    <mergeCell ref="I26:K26"/>
    <mergeCell ref="C27:M27"/>
  </mergeCells>
  <phoneticPr fontId="45"/>
  <hyperlinks>
    <hyperlink ref="C52" r:id="rId1"/>
    <hyperlink ref="J52" location="'陸上教室2018~19'!I82" display="https://twitter.com/J6Bro"/>
  </hyperlinks>
  <pageMargins left="0.9055118110236221" right="0.9055118110236221" top="0.55118110236220474" bottom="0.74803149606299213" header="0.31496062992125984" footer="0.31496062992125984"/>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showGridLines="0" tabSelected="1" workbookViewId="0">
      <selection activeCell="C24" sqref="C24"/>
    </sheetView>
  </sheetViews>
  <sheetFormatPr defaultColWidth="9" defaultRowHeight="13.5"/>
  <cols>
    <col min="1" max="1" width="17.875" style="6" customWidth="1"/>
    <col min="2" max="3" width="9" style="6"/>
    <col min="4" max="4" width="9" style="6" customWidth="1"/>
    <col min="5" max="6" width="9" style="6"/>
    <col min="7" max="7" width="13.625" style="6" customWidth="1"/>
    <col min="8" max="8" width="9.125" style="6" customWidth="1"/>
    <col min="9" max="16384" width="9" style="6"/>
  </cols>
  <sheetData>
    <row r="1" spans="1:18" ht="16.5" customHeight="1">
      <c r="A1" s="270" t="s">
        <v>22</v>
      </c>
      <c r="B1" s="270"/>
      <c r="C1" s="270"/>
      <c r="D1" s="270"/>
      <c r="E1" s="270"/>
      <c r="F1" s="270"/>
      <c r="G1" s="270"/>
      <c r="H1" s="270"/>
      <c r="I1" s="270"/>
      <c r="J1" s="270"/>
      <c r="K1" s="270"/>
      <c r="L1" s="270"/>
      <c r="M1" s="270"/>
      <c r="N1" s="270"/>
    </row>
    <row r="2" spans="1:18" customFormat="1" ht="7.5" customHeight="1" thickBot="1"/>
    <row r="3" spans="1:18" ht="19.5" customHeight="1" thickTop="1" thickBot="1">
      <c r="A3" s="24"/>
      <c r="B3" s="271" t="s">
        <v>29</v>
      </c>
      <c r="C3" s="272"/>
      <c r="D3" s="273">
        <v>44166</v>
      </c>
      <c r="E3" s="273"/>
      <c r="F3" s="273"/>
      <c r="G3" s="273"/>
      <c r="H3" s="274"/>
      <c r="J3" s="264" t="s">
        <v>251</v>
      </c>
      <c r="K3" s="265"/>
      <c r="L3" s="265"/>
      <c r="M3" s="266"/>
    </row>
    <row r="4" spans="1:18" ht="18.75" customHeight="1" thickBot="1">
      <c r="B4" s="98" t="s">
        <v>84</v>
      </c>
      <c r="C4" s="75"/>
      <c r="D4" s="75"/>
      <c r="E4" s="75"/>
      <c r="F4" s="75"/>
      <c r="G4" s="75"/>
      <c r="H4" s="75"/>
      <c r="I4" s="75"/>
      <c r="J4" s="267"/>
      <c r="K4" s="268"/>
      <c r="L4" s="268"/>
      <c r="M4" s="269"/>
    </row>
    <row r="5" spans="1:18" ht="19.5" customHeight="1" thickTop="1" thickBot="1">
      <c r="B5" s="271" t="s">
        <v>30</v>
      </c>
      <c r="C5" s="272"/>
      <c r="D5" s="275">
        <v>44168</v>
      </c>
      <c r="E5" s="276"/>
      <c r="F5" s="276"/>
      <c r="G5" s="276"/>
      <c r="H5" s="277"/>
      <c r="I5"/>
      <c r="J5" s="43"/>
      <c r="K5" s="43"/>
      <c r="L5" s="43"/>
      <c r="M5" s="43"/>
      <c r="N5" s="2"/>
    </row>
    <row r="6" spans="1:18" ht="113.25" customHeight="1">
      <c r="B6" s="263" t="s">
        <v>242</v>
      </c>
      <c r="C6" s="263"/>
      <c r="D6" s="263"/>
      <c r="E6" s="263"/>
      <c r="F6" s="263"/>
      <c r="G6" s="263"/>
      <c r="H6" s="263"/>
      <c r="I6"/>
      <c r="J6" s="75"/>
      <c r="K6" s="75"/>
      <c r="L6" s="75"/>
      <c r="M6" s="75"/>
      <c r="N6" s="75"/>
    </row>
    <row r="7" spans="1:18" ht="72" customHeight="1">
      <c r="A7" s="261" t="s">
        <v>193</v>
      </c>
      <c r="B7" s="261"/>
      <c r="C7" s="261"/>
      <c r="D7" s="261"/>
      <c r="E7" s="261"/>
      <c r="F7" s="261"/>
      <c r="G7" s="261"/>
      <c r="H7" s="261"/>
      <c r="I7" s="261"/>
      <c r="J7" s="261"/>
      <c r="K7" s="261"/>
      <c r="L7" s="261"/>
      <c r="M7" s="261"/>
      <c r="N7" s="261"/>
      <c r="O7" s="261"/>
      <c r="P7" s="261"/>
      <c r="Q7" s="261"/>
      <c r="R7" s="261"/>
    </row>
    <row r="8" spans="1:18" ht="45" customHeight="1">
      <c r="A8" s="206"/>
      <c r="B8" s="206"/>
      <c r="C8" s="206"/>
      <c r="D8" s="206"/>
      <c r="E8" s="206"/>
      <c r="F8" s="206"/>
      <c r="G8" s="206"/>
      <c r="H8" s="206"/>
      <c r="I8" s="206"/>
      <c r="J8" s="206"/>
      <c r="K8" s="206"/>
      <c r="L8" s="206"/>
      <c r="M8" s="206"/>
      <c r="N8" s="206"/>
      <c r="O8" s="206"/>
      <c r="P8" s="206"/>
      <c r="Q8" s="206"/>
    </row>
    <row r="9" spans="1:18" ht="72" customHeight="1">
      <c r="A9" s="262" t="s">
        <v>197</v>
      </c>
      <c r="B9" s="262"/>
      <c r="C9" s="262"/>
      <c r="D9" s="262"/>
      <c r="E9" s="262"/>
      <c r="F9" s="262"/>
      <c r="G9" s="262"/>
      <c r="H9" s="262"/>
      <c r="I9" s="262"/>
      <c r="J9" s="262"/>
      <c r="K9" s="262"/>
      <c r="L9" s="262"/>
      <c r="M9" s="262"/>
      <c r="N9" s="262"/>
      <c r="O9" s="262"/>
      <c r="P9" s="262"/>
      <c r="Q9" s="262"/>
    </row>
    <row r="10" spans="1:18" ht="30.75" customHeight="1">
      <c r="A10" s="206"/>
      <c r="B10" s="206"/>
      <c r="C10" s="206"/>
      <c r="D10" s="206"/>
      <c r="E10" s="206"/>
      <c r="F10" s="206"/>
      <c r="G10" s="206"/>
      <c r="H10" s="206"/>
      <c r="I10" s="206"/>
      <c r="J10" s="206"/>
      <c r="K10" s="206"/>
      <c r="L10" s="206"/>
      <c r="M10" s="206"/>
      <c r="N10" s="206"/>
      <c r="O10" s="206"/>
      <c r="P10" s="206"/>
      <c r="Q10" s="206"/>
    </row>
    <row r="11" spans="1:18" ht="16.5" customHeight="1">
      <c r="A11" s="9" t="s">
        <v>24</v>
      </c>
      <c r="B11" s="6" t="s">
        <v>85</v>
      </c>
    </row>
    <row r="12" spans="1:18" ht="16.5" customHeight="1">
      <c r="A12" s="9"/>
      <c r="B12" s="6" t="s">
        <v>88</v>
      </c>
    </row>
    <row r="13" spans="1:18" ht="16.5" customHeight="1">
      <c r="A13" s="7" t="s">
        <v>18</v>
      </c>
      <c r="B13" s="41" t="s">
        <v>28</v>
      </c>
      <c r="C13" s="11"/>
      <c r="D13" s="11"/>
      <c r="E13" s="11"/>
      <c r="F13" s="11"/>
      <c r="G13" s="11"/>
      <c r="H13" s="11"/>
      <c r="I13" s="11"/>
    </row>
    <row r="14" spans="1:18" ht="16.5" customHeight="1">
      <c r="A14" s="7" t="s">
        <v>31</v>
      </c>
      <c r="B14" s="6" t="s">
        <v>130</v>
      </c>
    </row>
    <row r="15" spans="1:18" ht="16.5" customHeight="1">
      <c r="A15" s="7" t="s">
        <v>19</v>
      </c>
      <c r="B15" s="6" t="s">
        <v>133</v>
      </c>
    </row>
    <row r="16" spans="1:18" ht="16.5" customHeight="1">
      <c r="A16" s="8" t="s">
        <v>17</v>
      </c>
    </row>
    <row r="17" spans="1:9" ht="41.25" customHeight="1">
      <c r="A17" s="9" t="s">
        <v>145</v>
      </c>
      <c r="C17" s="65" t="s">
        <v>195</v>
      </c>
      <c r="D17" s="205" t="s">
        <v>194</v>
      </c>
      <c r="E17" s="63"/>
    </row>
    <row r="18" spans="1:9" ht="16.5" customHeight="1">
      <c r="A18" s="8" t="s">
        <v>17</v>
      </c>
      <c r="B18" s="6" t="s">
        <v>32</v>
      </c>
    </row>
    <row r="19" spans="1:9" ht="16.5" customHeight="1">
      <c r="A19" s="8" t="s">
        <v>17</v>
      </c>
      <c r="B19" s="6" t="s">
        <v>129</v>
      </c>
    </row>
    <row r="20" spans="1:9" ht="16.5" customHeight="1">
      <c r="A20" s="9"/>
      <c r="B20" s="65" t="s">
        <v>196</v>
      </c>
    </row>
    <row r="21" spans="1:9" ht="16.5" customHeight="1">
      <c r="A21" s="8" t="s">
        <v>17</v>
      </c>
      <c r="B21" s="45" t="s">
        <v>146</v>
      </c>
      <c r="C21" s="45"/>
      <c r="D21" s="45"/>
      <c r="E21" s="45"/>
      <c r="F21" s="45"/>
      <c r="G21" s="45"/>
      <c r="H21" s="45"/>
      <c r="I21" s="45"/>
    </row>
    <row r="22" spans="1:9" ht="16.5" customHeight="1">
      <c r="A22" s="8" t="s">
        <v>17</v>
      </c>
    </row>
    <row r="23" spans="1:9" ht="16.5" customHeight="1">
      <c r="A23" s="8" t="s">
        <v>17</v>
      </c>
      <c r="C23" s="40" t="s">
        <v>20</v>
      </c>
    </row>
    <row r="24" spans="1:9" s="45" customFormat="1" ht="16.5" customHeight="1">
      <c r="A24" s="44" t="s">
        <v>147</v>
      </c>
      <c r="B24" s="6"/>
      <c r="C24" s="39" t="s">
        <v>252</v>
      </c>
      <c r="D24" s="39"/>
      <c r="E24" s="39"/>
      <c r="F24" s="39"/>
      <c r="G24" s="39"/>
      <c r="H24" s="39"/>
      <c r="I24" s="6"/>
    </row>
    <row r="25" spans="1:9" s="45" customFormat="1" ht="16.5" customHeight="1">
      <c r="A25" s="46" t="s">
        <v>17</v>
      </c>
      <c r="B25" s="6"/>
      <c r="C25" s="6" t="s">
        <v>122</v>
      </c>
      <c r="D25" s="6"/>
      <c r="E25" s="6"/>
      <c r="F25" s="6"/>
      <c r="G25" s="6"/>
      <c r="H25" s="6"/>
      <c r="I25" s="6"/>
    </row>
    <row r="26" spans="1:9" ht="16.5" customHeight="1" thickBot="1">
      <c r="A26" s="8" t="s">
        <v>17</v>
      </c>
    </row>
    <row r="27" spans="1:9" ht="16.5" customHeight="1">
      <c r="A27" s="8" t="s">
        <v>17</v>
      </c>
      <c r="B27" s="29" t="s">
        <v>21</v>
      </c>
      <c r="C27" s="30"/>
      <c r="D27" s="31"/>
      <c r="E27" s="30"/>
      <c r="F27" s="30"/>
      <c r="G27" s="30"/>
      <c r="H27" s="30"/>
      <c r="I27" s="32"/>
    </row>
    <row r="28" spans="1:9" ht="16.5" customHeight="1">
      <c r="A28" s="8" t="s">
        <v>17</v>
      </c>
      <c r="B28" s="33"/>
      <c r="C28" s="34"/>
      <c r="D28" s="34"/>
      <c r="E28" s="34"/>
      <c r="F28" s="34"/>
      <c r="G28" s="34"/>
      <c r="H28" s="34"/>
      <c r="I28" s="35"/>
    </row>
    <row r="29" spans="1:9" ht="24" customHeight="1">
      <c r="A29" s="9" t="s">
        <v>53</v>
      </c>
      <c r="B29" s="33"/>
      <c r="C29" s="103" t="s">
        <v>65</v>
      </c>
      <c r="D29" s="104"/>
      <c r="E29" s="104"/>
      <c r="F29" s="104"/>
      <c r="G29" s="104"/>
      <c r="H29" s="34"/>
      <c r="I29" s="35"/>
    </row>
    <row r="30" spans="1:9" ht="16.5" customHeight="1">
      <c r="B30" s="33"/>
      <c r="C30" s="105" t="s">
        <v>26</v>
      </c>
      <c r="D30" s="34"/>
      <c r="E30" s="34"/>
      <c r="F30" s="34"/>
      <c r="G30" s="34"/>
      <c r="H30" s="34"/>
      <c r="I30" s="35"/>
    </row>
    <row r="31" spans="1:9" ht="16.5" customHeight="1" thickBot="1">
      <c r="B31" s="36"/>
      <c r="C31" s="37"/>
      <c r="D31" s="37"/>
      <c r="E31" s="37"/>
      <c r="F31" s="37"/>
      <c r="G31" s="37"/>
      <c r="H31" s="37"/>
      <c r="I31" s="38"/>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105"/>
  <sheetViews>
    <sheetView zoomScaleNormal="100" workbookViewId="0">
      <pane ySplit="9" topLeftCell="A10" activePane="bottomLeft" state="frozen"/>
      <selection activeCell="A3" sqref="A3"/>
      <selection pane="bottomLeft" activeCell="M14" sqref="M14"/>
    </sheetView>
  </sheetViews>
  <sheetFormatPr defaultColWidth="9" defaultRowHeight="13.5"/>
  <cols>
    <col min="1" max="1" width="4.5" style="1" bestFit="1" customWidth="1"/>
    <col min="2" max="3" width="17.5" style="1" customWidth="1"/>
    <col min="4" max="5" width="5.5" style="1" bestFit="1" customWidth="1"/>
    <col min="6" max="6" width="8.5" style="68" customWidth="1"/>
    <col min="7" max="7" width="8.5" style="66" customWidth="1"/>
    <col min="8" max="8" width="8.25" style="68" customWidth="1"/>
    <col min="9" max="9" width="8.5" style="77" hidden="1" customWidth="1"/>
    <col min="10" max="10" width="8.5" style="77" customWidth="1"/>
    <col min="11" max="11" width="19.5" style="1" customWidth="1"/>
    <col min="12" max="12" width="9.25" style="68" customWidth="1"/>
    <col min="13" max="13" width="9.25" style="1" customWidth="1"/>
    <col min="14" max="14" width="10.25" style="1" customWidth="1"/>
    <col min="15" max="17" width="9" style="1" customWidth="1"/>
    <col min="18" max="18" width="13.875" style="67" customWidth="1"/>
    <col min="19" max="19" width="13.875" style="68" customWidth="1"/>
    <col min="20" max="21" width="13.875" style="77" customWidth="1"/>
    <col min="22" max="31" width="9" style="1" customWidth="1"/>
    <col min="32" max="16384" width="9" style="1"/>
  </cols>
  <sheetData>
    <row r="1" spans="1:24" ht="27" customHeight="1" thickBot="1">
      <c r="A1" s="293" t="s">
        <v>86</v>
      </c>
      <c r="B1" s="293"/>
      <c r="C1" s="218"/>
      <c r="D1" s="292"/>
      <c r="E1" s="292"/>
      <c r="F1" s="292"/>
      <c r="G1" s="292"/>
      <c r="H1" s="292"/>
      <c r="I1" s="216"/>
      <c r="J1" s="217"/>
      <c r="Q1" s="1" t="s">
        <v>134</v>
      </c>
      <c r="R1" s="67">
        <f>COUNTIF(J10:J99,"S")</f>
        <v>0</v>
      </c>
    </row>
    <row r="2" spans="1:24" ht="49.5" customHeight="1" thickBot="1">
      <c r="A2" s="299" t="s">
        <v>216</v>
      </c>
      <c r="B2" s="300"/>
      <c r="C2" s="280"/>
      <c r="D2" s="281"/>
      <c r="E2" s="281"/>
      <c r="F2" s="281"/>
      <c r="G2" s="281"/>
      <c r="H2" s="282"/>
      <c r="J2" s="291" t="s">
        <v>207</v>
      </c>
      <c r="K2" s="291"/>
      <c r="L2" s="291"/>
      <c r="M2" s="291"/>
      <c r="N2" s="291"/>
      <c r="P2" s="67"/>
      <c r="Q2" s="1" t="s">
        <v>135</v>
      </c>
      <c r="R2" s="1">
        <f>COUNTIF(J10:J99,"M")</f>
        <v>0</v>
      </c>
      <c r="S2" s="1"/>
      <c r="T2" s="1"/>
      <c r="U2" s="1"/>
    </row>
    <row r="3" spans="1:24" ht="27.75" customHeight="1" thickBot="1">
      <c r="A3" s="294" t="s">
        <v>217</v>
      </c>
      <c r="B3" s="295"/>
      <c r="C3" s="283"/>
      <c r="D3" s="284"/>
      <c r="E3" s="284"/>
      <c r="F3" s="284"/>
      <c r="G3" s="284"/>
      <c r="H3" s="285"/>
      <c r="J3" s="76" t="s">
        <v>23</v>
      </c>
      <c r="L3" s="1"/>
      <c r="P3" s="67"/>
      <c r="Q3" s="1" t="s">
        <v>136</v>
      </c>
      <c r="R3" s="1">
        <f>COUNTIF(J10:J99,"L")</f>
        <v>0</v>
      </c>
      <c r="S3" s="67"/>
      <c r="T3" s="67"/>
      <c r="U3" s="67"/>
      <c r="V3" s="68">
        <f>COUNTIF(S$10:S$99,"８００円")</f>
        <v>0</v>
      </c>
    </row>
    <row r="4" spans="1:24" ht="27.75" customHeight="1" thickBot="1">
      <c r="A4" s="294" t="s">
        <v>33</v>
      </c>
      <c r="B4" s="295"/>
      <c r="C4" s="283"/>
      <c r="D4" s="284"/>
      <c r="E4" s="284"/>
      <c r="F4" s="284"/>
      <c r="G4" s="284"/>
      <c r="H4" s="285"/>
      <c r="J4" s="74" t="s">
        <v>23</v>
      </c>
      <c r="L4" s="1"/>
      <c r="P4" s="67"/>
      <c r="Q4" s="1" t="s">
        <v>137</v>
      </c>
      <c r="R4" s="1">
        <f>COUNTIF(J10:J99,"O")</f>
        <v>0</v>
      </c>
      <c r="S4" s="1" t="s">
        <v>163</v>
      </c>
      <c r="T4" s="1"/>
      <c r="U4" s="1"/>
      <c r="V4" s="77">
        <f>COUNTIF(S$10:S$99,"１５００円")</f>
        <v>0</v>
      </c>
    </row>
    <row r="5" spans="1:24" ht="27.75" customHeight="1" thickBot="1">
      <c r="A5" s="301" t="s">
        <v>2</v>
      </c>
      <c r="B5" s="302"/>
      <c r="C5" s="286"/>
      <c r="D5" s="287"/>
      <c r="E5" s="287"/>
      <c r="F5" s="287"/>
      <c r="G5" s="287"/>
      <c r="H5" s="288"/>
      <c r="J5" s="74" t="s">
        <v>25</v>
      </c>
      <c r="L5" s="1"/>
      <c r="P5" s="67"/>
      <c r="Q5" s="1" t="s">
        <v>138</v>
      </c>
      <c r="R5" s="1">
        <f>COUNTIF(J10:J99,"XO")</f>
        <v>0</v>
      </c>
      <c r="S5" s="1" t="s">
        <v>215</v>
      </c>
      <c r="T5" s="1"/>
      <c r="U5" s="1"/>
      <c r="V5" s="77">
        <f>COUNTIF(S$10:S$99,"２０００円")</f>
        <v>0</v>
      </c>
    </row>
    <row r="6" spans="1:24" ht="27.75" customHeight="1" thickBot="1">
      <c r="A6" s="294" t="s">
        <v>218</v>
      </c>
      <c r="B6" s="295"/>
      <c r="C6" s="296"/>
      <c r="D6" s="297"/>
      <c r="E6" s="297"/>
      <c r="F6" s="297"/>
      <c r="G6" s="297"/>
      <c r="H6" s="297"/>
      <c r="I6" s="297"/>
      <c r="J6" s="297"/>
      <c r="K6" s="297"/>
      <c r="L6" s="297"/>
      <c r="M6" s="297"/>
      <c r="N6" s="298"/>
      <c r="P6" s="67"/>
      <c r="R6" s="1"/>
      <c r="S6" s="67"/>
      <c r="T6" s="67"/>
      <c r="U6" s="67"/>
      <c r="V6" s="77"/>
    </row>
    <row r="7" spans="1:24" ht="14.25" thickBot="1">
      <c r="A7" s="2"/>
    </row>
    <row r="8" spans="1:24" ht="36.75" customHeight="1">
      <c r="A8" s="13"/>
      <c r="B8" s="20" t="s">
        <v>55</v>
      </c>
      <c r="C8" s="20" t="s">
        <v>56</v>
      </c>
      <c r="D8" s="14" t="s">
        <v>57</v>
      </c>
      <c r="E8" s="16" t="s">
        <v>58</v>
      </c>
      <c r="F8" s="289" t="s">
        <v>67</v>
      </c>
      <c r="G8" s="290"/>
      <c r="H8" s="290"/>
      <c r="I8" s="148"/>
      <c r="J8" s="155" t="s">
        <v>131</v>
      </c>
      <c r="K8" s="85" t="s">
        <v>76</v>
      </c>
      <c r="L8" s="278" t="s">
        <v>212</v>
      </c>
      <c r="M8" s="279"/>
      <c r="N8" s="90" t="s">
        <v>78</v>
      </c>
    </row>
    <row r="9" spans="1:24" ht="14.25" customHeight="1" thickBot="1">
      <c r="A9" s="21" t="s">
        <v>59</v>
      </c>
      <c r="B9" s="10" t="s">
        <v>60</v>
      </c>
      <c r="C9" s="10" t="s">
        <v>54</v>
      </c>
      <c r="D9" s="10" t="s">
        <v>61</v>
      </c>
      <c r="E9" s="18"/>
      <c r="F9" s="17" t="s">
        <v>66</v>
      </c>
      <c r="G9" s="78" t="s">
        <v>68</v>
      </c>
      <c r="H9" s="82" t="s">
        <v>69</v>
      </c>
      <c r="I9" s="149"/>
      <c r="J9" s="19" t="s">
        <v>132</v>
      </c>
      <c r="K9" s="19" t="s">
        <v>77</v>
      </c>
      <c r="L9" s="88">
        <v>44541</v>
      </c>
      <c r="M9" s="89">
        <v>44555</v>
      </c>
      <c r="N9" s="19"/>
      <c r="R9" s="222"/>
      <c r="S9" s="223"/>
      <c r="T9" s="81"/>
      <c r="U9" s="81"/>
    </row>
    <row r="10" spans="1:24">
      <c r="A10" s="22">
        <v>1</v>
      </c>
      <c r="B10" s="25"/>
      <c r="C10" s="25"/>
      <c r="D10" s="25"/>
      <c r="E10" s="26"/>
      <c r="F10" s="72"/>
      <c r="G10" s="79"/>
      <c r="H10" s="83"/>
      <c r="I10" s="150"/>
      <c r="J10" s="101"/>
      <c r="K10" s="86"/>
      <c r="L10" s="72"/>
      <c r="M10" s="213"/>
      <c r="N10" s="238"/>
      <c r="R10" s="69" t="str">
        <f t="shared" ref="R10:R14" si="0">IF(L10="","",IF(L10="半日",600,900))</f>
        <v/>
      </c>
      <c r="S10" s="221" t="str">
        <f>IF(M10="","",IF(M10="半日",600,900))</f>
        <v/>
      </c>
      <c r="T10" s="224">
        <f>SUM(R10:S10)</f>
        <v>0</v>
      </c>
      <c r="U10" s="224" t="str">
        <f>IF(T10=0,"",T10)</f>
        <v/>
      </c>
      <c r="X10" s="1">
        <v>1</v>
      </c>
    </row>
    <row r="11" spans="1:24">
      <c r="A11" s="22">
        <v>2</v>
      </c>
      <c r="B11" s="25"/>
      <c r="C11" s="25"/>
      <c r="D11" s="25"/>
      <c r="E11" s="26"/>
      <c r="F11" s="72"/>
      <c r="G11" s="79"/>
      <c r="H11" s="83"/>
      <c r="I11" s="150"/>
      <c r="J11" s="101"/>
      <c r="K11" s="86"/>
      <c r="L11" s="72"/>
      <c r="M11" s="213"/>
      <c r="N11" s="238"/>
      <c r="P11" s="1" t="s">
        <v>70</v>
      </c>
      <c r="Q11" s="1" t="s">
        <v>5</v>
      </c>
      <c r="R11" s="70" t="str">
        <f t="shared" si="0"/>
        <v/>
      </c>
      <c r="S11" s="71" t="str">
        <f t="shared" ref="S11:S74" si="1">IF(M11="","",IF(M11="半日",600,900))</f>
        <v/>
      </c>
      <c r="T11" s="224">
        <f>SUM(R11:S11)</f>
        <v>0</v>
      </c>
      <c r="U11" s="224" t="str">
        <f t="shared" ref="U11:U74" si="2">IF(T11=0,"",T11)</f>
        <v/>
      </c>
      <c r="V11" s="1" t="s">
        <v>62</v>
      </c>
      <c r="W11" s="1" t="s">
        <v>80</v>
      </c>
      <c r="X11" s="1">
        <v>2</v>
      </c>
    </row>
    <row r="12" spans="1:24">
      <c r="A12" s="22">
        <v>3</v>
      </c>
      <c r="B12" s="25"/>
      <c r="C12" s="25"/>
      <c r="D12" s="25"/>
      <c r="E12" s="26"/>
      <c r="F12" s="72"/>
      <c r="G12" s="79"/>
      <c r="H12" s="83"/>
      <c r="I12" s="150"/>
      <c r="J12" s="101"/>
      <c r="K12" s="86"/>
      <c r="L12" s="72"/>
      <c r="M12" s="213"/>
      <c r="N12" s="238" t="str">
        <f t="shared" ref="N12:N74" si="3">U12</f>
        <v/>
      </c>
      <c r="O12" s="1">
        <f>COUNTIF($K$10:$K$99,"短 距 離")</f>
        <v>0</v>
      </c>
      <c r="P12" s="1" t="s">
        <v>74</v>
      </c>
      <c r="Q12" s="1" t="s">
        <v>4</v>
      </c>
      <c r="R12" s="70" t="str">
        <f t="shared" si="0"/>
        <v/>
      </c>
      <c r="S12" s="71" t="str">
        <f t="shared" si="1"/>
        <v/>
      </c>
      <c r="T12" s="224">
        <f t="shared" ref="T12:T74" si="4">SUM(R12:S12)</f>
        <v>0</v>
      </c>
      <c r="U12" s="224" t="str">
        <f t="shared" si="2"/>
        <v/>
      </c>
      <c r="V12" s="1" t="s">
        <v>63</v>
      </c>
      <c r="X12" s="1">
        <v>3</v>
      </c>
    </row>
    <row r="13" spans="1:24">
      <c r="A13" s="22">
        <v>4</v>
      </c>
      <c r="B13" s="25"/>
      <c r="C13" s="25"/>
      <c r="D13" s="25"/>
      <c r="E13" s="26"/>
      <c r="F13" s="72"/>
      <c r="G13" s="79"/>
      <c r="H13" s="83"/>
      <c r="I13" s="150"/>
      <c r="J13" s="101"/>
      <c r="K13" s="86"/>
      <c r="L13" s="72"/>
      <c r="M13" s="213"/>
      <c r="N13" s="238" t="str">
        <f t="shared" si="3"/>
        <v/>
      </c>
      <c r="O13" s="1">
        <f>COUNTIF($K$10:$K$99,"中長距離")</f>
        <v>0</v>
      </c>
      <c r="P13" s="1" t="s">
        <v>71</v>
      </c>
      <c r="R13" s="70" t="str">
        <f t="shared" si="0"/>
        <v/>
      </c>
      <c r="S13" s="71" t="str">
        <f t="shared" si="1"/>
        <v/>
      </c>
      <c r="T13" s="224">
        <f t="shared" si="4"/>
        <v>0</v>
      </c>
      <c r="U13" s="224" t="str">
        <f t="shared" si="2"/>
        <v/>
      </c>
      <c r="V13" s="1" t="s">
        <v>64</v>
      </c>
      <c r="X13" s="1">
        <v>4</v>
      </c>
    </row>
    <row r="14" spans="1:24">
      <c r="A14" s="22">
        <v>5</v>
      </c>
      <c r="B14" s="25"/>
      <c r="C14" s="25"/>
      <c r="D14" s="25"/>
      <c r="E14" s="26"/>
      <c r="F14" s="72"/>
      <c r="G14" s="79"/>
      <c r="H14" s="83"/>
      <c r="I14" s="150"/>
      <c r="J14" s="101"/>
      <c r="K14" s="86"/>
      <c r="L14" s="72"/>
      <c r="M14" s="213"/>
      <c r="N14" s="238" t="str">
        <f t="shared" si="3"/>
        <v/>
      </c>
      <c r="O14" s="1">
        <f>COUNTIF($K$10:$K$99,"ハードル")</f>
        <v>0</v>
      </c>
      <c r="P14" s="1" t="s">
        <v>148</v>
      </c>
      <c r="R14" s="70" t="str">
        <f t="shared" si="0"/>
        <v/>
      </c>
      <c r="S14" s="71" t="str">
        <f t="shared" si="1"/>
        <v/>
      </c>
      <c r="T14" s="224">
        <f t="shared" si="4"/>
        <v>0</v>
      </c>
      <c r="U14" s="224" t="str">
        <f t="shared" si="2"/>
        <v/>
      </c>
      <c r="X14" s="1">
        <v>5</v>
      </c>
    </row>
    <row r="15" spans="1:24">
      <c r="A15" s="22">
        <v>6</v>
      </c>
      <c r="B15" s="25"/>
      <c r="C15" s="25"/>
      <c r="D15" s="25"/>
      <c r="E15" s="26"/>
      <c r="F15" s="72"/>
      <c r="G15" s="79"/>
      <c r="H15" s="83"/>
      <c r="I15" s="150"/>
      <c r="J15" s="101"/>
      <c r="K15" s="86"/>
      <c r="L15" s="72"/>
      <c r="M15" s="213"/>
      <c r="N15" s="238" t="str">
        <f t="shared" si="3"/>
        <v/>
      </c>
      <c r="O15" s="1">
        <f>COUNTIF($K$10:$K$99,"走 高 跳")</f>
        <v>0</v>
      </c>
      <c r="P15" s="1" t="s">
        <v>75</v>
      </c>
      <c r="R15" s="70" t="str">
        <f>IF(L15="","",IF(L15="半日",600,900))</f>
        <v/>
      </c>
      <c r="S15" s="71" t="str">
        <f t="shared" si="1"/>
        <v/>
      </c>
      <c r="T15" s="224">
        <f t="shared" si="4"/>
        <v>0</v>
      </c>
      <c r="U15" s="224" t="str">
        <f t="shared" si="2"/>
        <v/>
      </c>
      <c r="X15" s="1">
        <v>6</v>
      </c>
    </row>
    <row r="16" spans="1:24">
      <c r="A16" s="22">
        <v>7</v>
      </c>
      <c r="B16" s="25"/>
      <c r="C16" s="25"/>
      <c r="D16" s="25"/>
      <c r="E16" s="26"/>
      <c r="F16" s="72"/>
      <c r="G16" s="79"/>
      <c r="H16" s="83"/>
      <c r="I16" s="150"/>
      <c r="J16" s="101"/>
      <c r="K16" s="86"/>
      <c r="L16" s="72"/>
      <c r="M16" s="213"/>
      <c r="N16" s="238" t="str">
        <f t="shared" si="3"/>
        <v/>
      </c>
      <c r="O16" s="1">
        <f>COUNTIF($K$10:$K$99,"幅･三段跳")</f>
        <v>0</v>
      </c>
      <c r="P16" s="1" t="s">
        <v>73</v>
      </c>
      <c r="R16" s="70" t="str">
        <f t="shared" ref="R16:R79" si="5">IF(L16="","",IF(L16="半日",600,900))</f>
        <v/>
      </c>
      <c r="S16" s="71" t="str">
        <f t="shared" si="1"/>
        <v/>
      </c>
      <c r="T16" s="224">
        <f t="shared" si="4"/>
        <v>0</v>
      </c>
      <c r="U16" s="224" t="str">
        <f t="shared" si="2"/>
        <v/>
      </c>
      <c r="X16" s="1">
        <v>7</v>
      </c>
    </row>
    <row r="17" spans="1:24">
      <c r="A17" s="22">
        <v>8</v>
      </c>
      <c r="B17" s="25"/>
      <c r="C17" s="25"/>
      <c r="D17" s="25"/>
      <c r="E17" s="26"/>
      <c r="F17" s="72"/>
      <c r="G17" s="79"/>
      <c r="H17" s="83"/>
      <c r="I17" s="150"/>
      <c r="J17" s="101"/>
      <c r="K17" s="86"/>
      <c r="L17" s="72"/>
      <c r="M17" s="213"/>
      <c r="N17" s="238" t="str">
        <f t="shared" si="3"/>
        <v/>
      </c>
      <c r="O17" s="1">
        <f>COUNTIF($K$10:$K$99,"中学砲丸投")</f>
        <v>0</v>
      </c>
      <c r="P17" s="1" t="s">
        <v>248</v>
      </c>
      <c r="R17" s="70" t="str">
        <f t="shared" si="5"/>
        <v/>
      </c>
      <c r="S17" s="71" t="str">
        <f t="shared" si="1"/>
        <v/>
      </c>
      <c r="T17" s="224">
        <f t="shared" si="4"/>
        <v>0</v>
      </c>
      <c r="U17" s="224" t="str">
        <f t="shared" si="2"/>
        <v/>
      </c>
      <c r="X17" s="1">
        <v>8</v>
      </c>
    </row>
    <row r="18" spans="1:24">
      <c r="A18" s="22">
        <v>9</v>
      </c>
      <c r="B18" s="25"/>
      <c r="C18" s="25"/>
      <c r="D18" s="25"/>
      <c r="E18" s="26"/>
      <c r="F18" s="72"/>
      <c r="G18" s="79"/>
      <c r="H18" s="83"/>
      <c r="I18" s="150"/>
      <c r="J18" s="101"/>
      <c r="K18" s="86"/>
      <c r="L18" s="72"/>
      <c r="M18" s="213"/>
      <c r="N18" s="238" t="str">
        <f t="shared" si="3"/>
        <v/>
      </c>
      <c r="O18" s="1">
        <f>COUNTIF($K$10:$K$99,"ジャベリック")</f>
        <v>0</v>
      </c>
      <c r="P18" s="1" t="s">
        <v>250</v>
      </c>
      <c r="R18" s="70" t="str">
        <f t="shared" si="5"/>
        <v/>
      </c>
      <c r="S18" s="71" t="str">
        <f t="shared" si="1"/>
        <v/>
      </c>
      <c r="T18" s="224">
        <f t="shared" si="4"/>
        <v>0</v>
      </c>
      <c r="U18" s="224" t="str">
        <f t="shared" si="2"/>
        <v/>
      </c>
      <c r="X18" s="1">
        <v>9</v>
      </c>
    </row>
    <row r="19" spans="1:24">
      <c r="A19" s="22">
        <v>10</v>
      </c>
      <c r="B19" s="25"/>
      <c r="C19" s="25"/>
      <c r="D19" s="25"/>
      <c r="E19" s="26"/>
      <c r="F19" s="72"/>
      <c r="G19" s="79"/>
      <c r="H19" s="83"/>
      <c r="I19" s="150"/>
      <c r="J19" s="101"/>
      <c r="K19" s="86"/>
      <c r="L19" s="72"/>
      <c r="M19" s="213"/>
      <c r="N19" s="238" t="str">
        <f t="shared" si="3"/>
        <v/>
      </c>
      <c r="O19" s="1" t="s">
        <v>210</v>
      </c>
      <c r="Q19" s="1" t="s">
        <v>134</v>
      </c>
      <c r="R19" s="70" t="str">
        <f t="shared" si="5"/>
        <v/>
      </c>
      <c r="S19" s="71" t="str">
        <f t="shared" si="1"/>
        <v/>
      </c>
      <c r="T19" s="224">
        <f t="shared" si="4"/>
        <v>0</v>
      </c>
      <c r="U19" s="224" t="str">
        <f t="shared" si="2"/>
        <v/>
      </c>
      <c r="X19" s="1">
        <v>10</v>
      </c>
    </row>
    <row r="20" spans="1:24">
      <c r="A20" s="22">
        <v>11</v>
      </c>
      <c r="B20" s="25"/>
      <c r="C20" s="25"/>
      <c r="D20" s="25"/>
      <c r="E20" s="26"/>
      <c r="F20" s="72"/>
      <c r="G20" s="79"/>
      <c r="H20" s="83"/>
      <c r="I20" s="150"/>
      <c r="J20" s="101"/>
      <c r="K20" s="86"/>
      <c r="L20" s="72"/>
      <c r="M20" s="213"/>
      <c r="N20" s="238" t="str">
        <f t="shared" si="3"/>
        <v/>
      </c>
      <c r="O20" s="1" t="s">
        <v>211</v>
      </c>
      <c r="Q20" s="1" t="s">
        <v>135</v>
      </c>
      <c r="R20" s="70" t="str">
        <f t="shared" si="5"/>
        <v/>
      </c>
      <c r="S20" s="71" t="str">
        <f t="shared" si="1"/>
        <v/>
      </c>
      <c r="T20" s="224">
        <f t="shared" si="4"/>
        <v>0</v>
      </c>
      <c r="U20" s="224" t="str">
        <f t="shared" si="2"/>
        <v/>
      </c>
      <c r="X20" s="1">
        <v>11</v>
      </c>
    </row>
    <row r="21" spans="1:24">
      <c r="A21" s="22">
        <v>12</v>
      </c>
      <c r="B21" s="25"/>
      <c r="C21" s="25"/>
      <c r="D21" s="25"/>
      <c r="E21" s="26"/>
      <c r="F21" s="72"/>
      <c r="G21" s="79"/>
      <c r="H21" s="83"/>
      <c r="I21" s="150"/>
      <c r="J21" s="101"/>
      <c r="K21" s="86"/>
      <c r="L21" s="72"/>
      <c r="M21" s="213"/>
      <c r="N21" s="238" t="str">
        <f t="shared" si="3"/>
        <v/>
      </c>
      <c r="P21" s="1" t="s">
        <v>89</v>
      </c>
      <c r="Q21" s="1" t="s">
        <v>136</v>
      </c>
      <c r="R21" s="70" t="str">
        <f t="shared" si="5"/>
        <v/>
      </c>
      <c r="S21" s="71" t="str">
        <f t="shared" si="1"/>
        <v/>
      </c>
      <c r="T21" s="224">
        <f t="shared" si="4"/>
        <v>0</v>
      </c>
      <c r="U21" s="224" t="str">
        <f t="shared" si="2"/>
        <v/>
      </c>
      <c r="X21" s="1">
        <v>12</v>
      </c>
    </row>
    <row r="22" spans="1:24">
      <c r="A22" s="22">
        <v>13</v>
      </c>
      <c r="B22" s="25"/>
      <c r="C22" s="25"/>
      <c r="D22" s="25"/>
      <c r="E22" s="26"/>
      <c r="F22" s="72"/>
      <c r="G22" s="79"/>
      <c r="H22" s="83"/>
      <c r="I22" s="150"/>
      <c r="J22" s="101"/>
      <c r="K22" s="86"/>
      <c r="L22" s="72"/>
      <c r="M22" s="213"/>
      <c r="N22" s="238" t="str">
        <f t="shared" si="3"/>
        <v/>
      </c>
      <c r="O22" s="1" t="s">
        <v>213</v>
      </c>
      <c r="P22" s="1" t="s">
        <v>90</v>
      </c>
      <c r="Q22" s="1" t="s">
        <v>137</v>
      </c>
      <c r="R22" s="70" t="str">
        <f t="shared" si="5"/>
        <v/>
      </c>
      <c r="S22" s="71" t="str">
        <f t="shared" si="1"/>
        <v/>
      </c>
      <c r="T22" s="224">
        <f t="shared" si="4"/>
        <v>0</v>
      </c>
      <c r="U22" s="224" t="str">
        <f t="shared" si="2"/>
        <v/>
      </c>
    </row>
    <row r="23" spans="1:24">
      <c r="A23" s="22">
        <v>14</v>
      </c>
      <c r="B23" s="25"/>
      <c r="C23" s="25"/>
      <c r="D23" s="25"/>
      <c r="E23" s="26"/>
      <c r="F23" s="72"/>
      <c r="G23" s="79"/>
      <c r="H23" s="83"/>
      <c r="I23" s="150"/>
      <c r="J23" s="101"/>
      <c r="K23" s="86"/>
      <c r="L23" s="72"/>
      <c r="M23" s="213"/>
      <c r="N23" s="238" t="str">
        <f t="shared" si="3"/>
        <v/>
      </c>
      <c r="O23" s="1" t="s">
        <v>214</v>
      </c>
      <c r="P23" s="1" t="s">
        <v>91</v>
      </c>
      <c r="Q23" s="1" t="s">
        <v>138</v>
      </c>
      <c r="R23" s="70" t="str">
        <f t="shared" si="5"/>
        <v/>
      </c>
      <c r="S23" s="71" t="str">
        <f t="shared" si="1"/>
        <v/>
      </c>
      <c r="T23" s="224">
        <f t="shared" si="4"/>
        <v>0</v>
      </c>
      <c r="U23" s="224" t="str">
        <f t="shared" si="2"/>
        <v/>
      </c>
    </row>
    <row r="24" spans="1:24">
      <c r="A24" s="22">
        <v>15</v>
      </c>
      <c r="B24" s="25"/>
      <c r="C24" s="25"/>
      <c r="D24" s="25"/>
      <c r="E24" s="26"/>
      <c r="F24" s="72"/>
      <c r="G24" s="79"/>
      <c r="H24" s="83"/>
      <c r="I24" s="150"/>
      <c r="J24" s="101"/>
      <c r="K24" s="86"/>
      <c r="L24" s="72"/>
      <c r="M24" s="213"/>
      <c r="N24" s="238" t="str">
        <f t="shared" si="3"/>
        <v/>
      </c>
      <c r="R24" s="70" t="str">
        <f t="shared" si="5"/>
        <v/>
      </c>
      <c r="S24" s="71" t="str">
        <f t="shared" si="1"/>
        <v/>
      </c>
      <c r="T24" s="224">
        <f t="shared" si="4"/>
        <v>0</v>
      </c>
      <c r="U24" s="224" t="str">
        <f t="shared" si="2"/>
        <v/>
      </c>
    </row>
    <row r="25" spans="1:24">
      <c r="A25" s="22">
        <v>16</v>
      </c>
      <c r="B25" s="25"/>
      <c r="C25" s="25"/>
      <c r="D25" s="25"/>
      <c r="E25" s="26"/>
      <c r="F25" s="72"/>
      <c r="G25" s="79"/>
      <c r="H25" s="83"/>
      <c r="I25" s="150"/>
      <c r="J25" s="101"/>
      <c r="K25" s="86"/>
      <c r="L25" s="72"/>
      <c r="M25" s="213"/>
      <c r="N25" s="238" t="str">
        <f t="shared" si="3"/>
        <v/>
      </c>
      <c r="R25" s="70" t="str">
        <f t="shared" si="5"/>
        <v/>
      </c>
      <c r="S25" s="71" t="str">
        <f t="shared" si="1"/>
        <v/>
      </c>
      <c r="T25" s="224">
        <f t="shared" si="4"/>
        <v>0</v>
      </c>
      <c r="U25" s="224" t="str">
        <f t="shared" si="2"/>
        <v/>
      </c>
    </row>
    <row r="26" spans="1:24">
      <c r="A26" s="22">
        <v>17</v>
      </c>
      <c r="B26" s="25"/>
      <c r="C26" s="25"/>
      <c r="D26" s="25"/>
      <c r="E26" s="26"/>
      <c r="F26" s="72"/>
      <c r="G26" s="79"/>
      <c r="H26" s="83"/>
      <c r="I26" s="150"/>
      <c r="J26" s="101"/>
      <c r="K26" s="86"/>
      <c r="L26" s="72"/>
      <c r="M26" s="213"/>
      <c r="N26" s="238" t="str">
        <f t="shared" si="3"/>
        <v/>
      </c>
      <c r="R26" s="70" t="str">
        <f t="shared" si="5"/>
        <v/>
      </c>
      <c r="S26" s="71" t="str">
        <f t="shared" si="1"/>
        <v/>
      </c>
      <c r="T26" s="224">
        <f t="shared" si="4"/>
        <v>0</v>
      </c>
      <c r="U26" s="224" t="str">
        <f t="shared" si="2"/>
        <v/>
      </c>
    </row>
    <row r="27" spans="1:24">
      <c r="A27" s="22">
        <v>18</v>
      </c>
      <c r="B27" s="25"/>
      <c r="C27" s="25"/>
      <c r="D27" s="25"/>
      <c r="E27" s="26"/>
      <c r="F27" s="72"/>
      <c r="G27" s="79"/>
      <c r="H27" s="83"/>
      <c r="I27" s="150"/>
      <c r="J27" s="101"/>
      <c r="K27" s="86"/>
      <c r="L27" s="72"/>
      <c r="M27" s="213"/>
      <c r="N27" s="238" t="str">
        <f t="shared" si="3"/>
        <v/>
      </c>
      <c r="R27" s="70" t="str">
        <f t="shared" si="5"/>
        <v/>
      </c>
      <c r="S27" s="71" t="str">
        <f t="shared" si="1"/>
        <v/>
      </c>
      <c r="T27" s="224">
        <f t="shared" si="4"/>
        <v>0</v>
      </c>
      <c r="U27" s="224" t="str">
        <f t="shared" si="2"/>
        <v/>
      </c>
    </row>
    <row r="28" spans="1:24">
      <c r="A28" s="22">
        <v>19</v>
      </c>
      <c r="B28" s="25"/>
      <c r="C28" s="25"/>
      <c r="D28" s="25"/>
      <c r="E28" s="26"/>
      <c r="F28" s="72"/>
      <c r="G28" s="79"/>
      <c r="H28" s="83"/>
      <c r="I28" s="150"/>
      <c r="J28" s="101"/>
      <c r="K28" s="86"/>
      <c r="L28" s="72"/>
      <c r="M28" s="213"/>
      <c r="N28" s="238" t="str">
        <f t="shared" si="3"/>
        <v/>
      </c>
      <c r="R28" s="70" t="str">
        <f t="shared" si="5"/>
        <v/>
      </c>
      <c r="S28" s="71" t="str">
        <f t="shared" si="1"/>
        <v/>
      </c>
      <c r="T28" s="224">
        <f t="shared" si="4"/>
        <v>0</v>
      </c>
      <c r="U28" s="224" t="str">
        <f t="shared" si="2"/>
        <v/>
      </c>
    </row>
    <row r="29" spans="1:24">
      <c r="A29" s="22">
        <v>20</v>
      </c>
      <c r="B29" s="25"/>
      <c r="C29" s="25"/>
      <c r="D29" s="25"/>
      <c r="E29" s="26"/>
      <c r="F29" s="72"/>
      <c r="G29" s="79"/>
      <c r="H29" s="83"/>
      <c r="I29" s="150"/>
      <c r="J29" s="101"/>
      <c r="K29" s="86"/>
      <c r="L29" s="72"/>
      <c r="M29" s="213"/>
      <c r="N29" s="238" t="str">
        <f t="shared" si="3"/>
        <v/>
      </c>
      <c r="R29" s="70" t="str">
        <f t="shared" si="5"/>
        <v/>
      </c>
      <c r="S29" s="71" t="str">
        <f t="shared" si="1"/>
        <v/>
      </c>
      <c r="T29" s="224">
        <f t="shared" si="4"/>
        <v>0</v>
      </c>
      <c r="U29" s="224" t="str">
        <f t="shared" si="2"/>
        <v/>
      </c>
    </row>
    <row r="30" spans="1:24">
      <c r="A30" s="22">
        <v>21</v>
      </c>
      <c r="B30" s="25"/>
      <c r="C30" s="25"/>
      <c r="D30" s="25"/>
      <c r="E30" s="26"/>
      <c r="F30" s="72"/>
      <c r="G30" s="79"/>
      <c r="H30" s="83"/>
      <c r="I30" s="150"/>
      <c r="J30" s="101"/>
      <c r="K30" s="86"/>
      <c r="L30" s="72"/>
      <c r="M30" s="213"/>
      <c r="N30" s="238" t="str">
        <f t="shared" si="3"/>
        <v/>
      </c>
      <c r="R30" s="70" t="str">
        <f t="shared" si="5"/>
        <v/>
      </c>
      <c r="S30" s="71" t="str">
        <f t="shared" si="1"/>
        <v/>
      </c>
      <c r="T30" s="224">
        <f t="shared" si="4"/>
        <v>0</v>
      </c>
      <c r="U30" s="224" t="str">
        <f t="shared" si="2"/>
        <v/>
      </c>
    </row>
    <row r="31" spans="1:24">
      <c r="A31" s="22">
        <v>22</v>
      </c>
      <c r="B31" s="25"/>
      <c r="C31" s="25"/>
      <c r="D31" s="25"/>
      <c r="E31" s="26"/>
      <c r="F31" s="72"/>
      <c r="G31" s="79"/>
      <c r="H31" s="83"/>
      <c r="I31" s="150"/>
      <c r="J31" s="101"/>
      <c r="K31" s="86"/>
      <c r="L31" s="72"/>
      <c r="M31" s="213"/>
      <c r="N31" s="238" t="str">
        <f t="shared" si="3"/>
        <v/>
      </c>
      <c r="R31" s="70" t="str">
        <f t="shared" si="5"/>
        <v/>
      </c>
      <c r="S31" s="71" t="str">
        <f t="shared" si="1"/>
        <v/>
      </c>
      <c r="T31" s="224">
        <f t="shared" si="4"/>
        <v>0</v>
      </c>
      <c r="U31" s="224" t="str">
        <f t="shared" si="2"/>
        <v/>
      </c>
    </row>
    <row r="32" spans="1:24">
      <c r="A32" s="22">
        <v>23</v>
      </c>
      <c r="B32" s="25"/>
      <c r="C32" s="25"/>
      <c r="D32" s="25"/>
      <c r="E32" s="26"/>
      <c r="F32" s="72"/>
      <c r="G32" s="79"/>
      <c r="H32" s="83"/>
      <c r="I32" s="150"/>
      <c r="J32" s="101"/>
      <c r="K32" s="86"/>
      <c r="L32" s="72"/>
      <c r="M32" s="213"/>
      <c r="N32" s="238" t="str">
        <f t="shared" si="3"/>
        <v/>
      </c>
      <c r="R32" s="70" t="str">
        <f t="shared" si="5"/>
        <v/>
      </c>
      <c r="S32" s="71" t="str">
        <f t="shared" si="1"/>
        <v/>
      </c>
      <c r="T32" s="224">
        <f t="shared" si="4"/>
        <v>0</v>
      </c>
      <c r="U32" s="224" t="str">
        <f t="shared" si="2"/>
        <v/>
      </c>
    </row>
    <row r="33" spans="1:21">
      <c r="A33" s="22">
        <v>24</v>
      </c>
      <c r="B33" s="25"/>
      <c r="C33" s="25"/>
      <c r="D33" s="25"/>
      <c r="E33" s="26"/>
      <c r="F33" s="72"/>
      <c r="G33" s="79"/>
      <c r="H33" s="83"/>
      <c r="I33" s="150"/>
      <c r="J33" s="101"/>
      <c r="K33" s="86"/>
      <c r="L33" s="72"/>
      <c r="M33" s="213"/>
      <c r="N33" s="238" t="str">
        <f t="shared" si="3"/>
        <v/>
      </c>
      <c r="R33" s="70" t="str">
        <f t="shared" si="5"/>
        <v/>
      </c>
      <c r="S33" s="71" t="str">
        <f t="shared" si="1"/>
        <v/>
      </c>
      <c r="T33" s="224">
        <f t="shared" si="4"/>
        <v>0</v>
      </c>
      <c r="U33" s="224" t="str">
        <f t="shared" si="2"/>
        <v/>
      </c>
    </row>
    <row r="34" spans="1:21">
      <c r="A34" s="22">
        <v>25</v>
      </c>
      <c r="B34" s="25"/>
      <c r="C34" s="25"/>
      <c r="D34" s="25"/>
      <c r="E34" s="26"/>
      <c r="F34" s="72"/>
      <c r="G34" s="79"/>
      <c r="H34" s="83"/>
      <c r="I34" s="150"/>
      <c r="J34" s="101"/>
      <c r="K34" s="86"/>
      <c r="L34" s="72"/>
      <c r="M34" s="213"/>
      <c r="N34" s="238" t="str">
        <f t="shared" si="3"/>
        <v/>
      </c>
      <c r="R34" s="70" t="str">
        <f t="shared" si="5"/>
        <v/>
      </c>
      <c r="S34" s="71" t="str">
        <f t="shared" si="1"/>
        <v/>
      </c>
      <c r="T34" s="224">
        <f t="shared" si="4"/>
        <v>0</v>
      </c>
      <c r="U34" s="224" t="str">
        <f t="shared" si="2"/>
        <v/>
      </c>
    </row>
    <row r="35" spans="1:21">
      <c r="A35" s="22">
        <v>26</v>
      </c>
      <c r="B35" s="25"/>
      <c r="C35" s="25"/>
      <c r="D35" s="25"/>
      <c r="E35" s="26"/>
      <c r="F35" s="72"/>
      <c r="G35" s="79"/>
      <c r="H35" s="83"/>
      <c r="I35" s="150"/>
      <c r="J35" s="101"/>
      <c r="K35" s="86"/>
      <c r="L35" s="72"/>
      <c r="M35" s="213"/>
      <c r="N35" s="238" t="str">
        <f t="shared" si="3"/>
        <v/>
      </c>
      <c r="R35" s="70" t="str">
        <f t="shared" si="5"/>
        <v/>
      </c>
      <c r="S35" s="71" t="str">
        <f t="shared" si="1"/>
        <v/>
      </c>
      <c r="T35" s="224">
        <f t="shared" si="4"/>
        <v>0</v>
      </c>
      <c r="U35" s="224" t="str">
        <f t="shared" si="2"/>
        <v/>
      </c>
    </row>
    <row r="36" spans="1:21">
      <c r="A36" s="22">
        <v>27</v>
      </c>
      <c r="B36" s="25"/>
      <c r="C36" s="25"/>
      <c r="D36" s="25"/>
      <c r="E36" s="26"/>
      <c r="F36" s="72"/>
      <c r="G36" s="79"/>
      <c r="H36" s="83"/>
      <c r="I36" s="150"/>
      <c r="J36" s="101"/>
      <c r="K36" s="86"/>
      <c r="L36" s="72"/>
      <c r="M36" s="213"/>
      <c r="N36" s="238" t="str">
        <f t="shared" si="3"/>
        <v/>
      </c>
      <c r="R36" s="70" t="str">
        <f t="shared" si="5"/>
        <v/>
      </c>
      <c r="S36" s="71" t="str">
        <f t="shared" si="1"/>
        <v/>
      </c>
      <c r="T36" s="224">
        <f t="shared" si="4"/>
        <v>0</v>
      </c>
      <c r="U36" s="224" t="str">
        <f t="shared" si="2"/>
        <v/>
      </c>
    </row>
    <row r="37" spans="1:21">
      <c r="A37" s="22">
        <v>28</v>
      </c>
      <c r="B37" s="25"/>
      <c r="C37" s="25"/>
      <c r="D37" s="25"/>
      <c r="E37" s="26"/>
      <c r="F37" s="72"/>
      <c r="G37" s="79"/>
      <c r="H37" s="83"/>
      <c r="I37" s="150"/>
      <c r="J37" s="101"/>
      <c r="K37" s="86"/>
      <c r="L37" s="72"/>
      <c r="M37" s="213"/>
      <c r="N37" s="238" t="str">
        <f t="shared" si="3"/>
        <v/>
      </c>
      <c r="R37" s="70" t="str">
        <f t="shared" si="5"/>
        <v/>
      </c>
      <c r="S37" s="71" t="str">
        <f t="shared" si="1"/>
        <v/>
      </c>
      <c r="T37" s="224">
        <f t="shared" si="4"/>
        <v>0</v>
      </c>
      <c r="U37" s="224" t="str">
        <f t="shared" si="2"/>
        <v/>
      </c>
    </row>
    <row r="38" spans="1:21">
      <c r="A38" s="22">
        <v>29</v>
      </c>
      <c r="B38" s="25"/>
      <c r="C38" s="25"/>
      <c r="D38" s="25"/>
      <c r="E38" s="26"/>
      <c r="F38" s="72"/>
      <c r="G38" s="79"/>
      <c r="H38" s="83"/>
      <c r="I38" s="150"/>
      <c r="J38" s="101"/>
      <c r="K38" s="86"/>
      <c r="L38" s="72"/>
      <c r="M38" s="213"/>
      <c r="N38" s="238" t="str">
        <f t="shared" si="3"/>
        <v/>
      </c>
      <c r="R38" s="70" t="str">
        <f t="shared" si="5"/>
        <v/>
      </c>
      <c r="S38" s="71" t="str">
        <f t="shared" si="1"/>
        <v/>
      </c>
      <c r="T38" s="224">
        <f t="shared" si="4"/>
        <v>0</v>
      </c>
      <c r="U38" s="224" t="str">
        <f t="shared" si="2"/>
        <v/>
      </c>
    </row>
    <row r="39" spans="1:21">
      <c r="A39" s="22">
        <v>30</v>
      </c>
      <c r="B39" s="25"/>
      <c r="C39" s="25"/>
      <c r="D39" s="25"/>
      <c r="E39" s="26"/>
      <c r="F39" s="72"/>
      <c r="G39" s="79"/>
      <c r="H39" s="83"/>
      <c r="I39" s="150"/>
      <c r="J39" s="101"/>
      <c r="K39" s="86"/>
      <c r="L39" s="72"/>
      <c r="M39" s="213"/>
      <c r="N39" s="238" t="str">
        <f t="shared" si="3"/>
        <v/>
      </c>
      <c r="R39" s="70" t="str">
        <f t="shared" si="5"/>
        <v/>
      </c>
      <c r="S39" s="71" t="str">
        <f t="shared" si="1"/>
        <v/>
      </c>
      <c r="T39" s="224">
        <f t="shared" si="4"/>
        <v>0</v>
      </c>
      <c r="U39" s="224" t="str">
        <f t="shared" si="2"/>
        <v/>
      </c>
    </row>
    <row r="40" spans="1:21">
      <c r="A40" s="22">
        <v>31</v>
      </c>
      <c r="B40" s="25"/>
      <c r="C40" s="25"/>
      <c r="D40" s="25"/>
      <c r="E40" s="26"/>
      <c r="F40" s="72"/>
      <c r="G40" s="79"/>
      <c r="H40" s="83"/>
      <c r="I40" s="150"/>
      <c r="J40" s="101"/>
      <c r="K40" s="86"/>
      <c r="L40" s="72"/>
      <c r="M40" s="213"/>
      <c r="N40" s="238" t="str">
        <f t="shared" si="3"/>
        <v/>
      </c>
      <c r="R40" s="70" t="str">
        <f t="shared" si="5"/>
        <v/>
      </c>
      <c r="S40" s="71" t="str">
        <f t="shared" si="1"/>
        <v/>
      </c>
      <c r="T40" s="224">
        <f t="shared" si="4"/>
        <v>0</v>
      </c>
      <c r="U40" s="224" t="str">
        <f t="shared" si="2"/>
        <v/>
      </c>
    </row>
    <row r="41" spans="1:21">
      <c r="A41" s="22">
        <v>32</v>
      </c>
      <c r="B41" s="25"/>
      <c r="C41" s="25"/>
      <c r="D41" s="25"/>
      <c r="E41" s="26"/>
      <c r="F41" s="72"/>
      <c r="G41" s="79"/>
      <c r="H41" s="83"/>
      <c r="I41" s="150"/>
      <c r="J41" s="101"/>
      <c r="K41" s="86"/>
      <c r="L41" s="72"/>
      <c r="M41" s="213"/>
      <c r="N41" s="238" t="str">
        <f t="shared" si="3"/>
        <v/>
      </c>
      <c r="R41" s="70" t="str">
        <f t="shared" si="5"/>
        <v/>
      </c>
      <c r="S41" s="71" t="str">
        <f t="shared" si="1"/>
        <v/>
      </c>
      <c r="T41" s="224">
        <f t="shared" si="4"/>
        <v>0</v>
      </c>
      <c r="U41" s="224" t="str">
        <f t="shared" si="2"/>
        <v/>
      </c>
    </row>
    <row r="42" spans="1:21">
      <c r="A42" s="22">
        <v>33</v>
      </c>
      <c r="B42" s="25"/>
      <c r="C42" s="25"/>
      <c r="D42" s="25"/>
      <c r="E42" s="26"/>
      <c r="F42" s="72"/>
      <c r="G42" s="79"/>
      <c r="H42" s="83"/>
      <c r="I42" s="150"/>
      <c r="J42" s="101"/>
      <c r="K42" s="86"/>
      <c r="L42" s="72"/>
      <c r="M42" s="213"/>
      <c r="N42" s="238" t="str">
        <f t="shared" si="3"/>
        <v/>
      </c>
      <c r="R42" s="70" t="str">
        <f t="shared" si="5"/>
        <v/>
      </c>
      <c r="S42" s="71" t="str">
        <f t="shared" si="1"/>
        <v/>
      </c>
      <c r="T42" s="224">
        <f t="shared" si="4"/>
        <v>0</v>
      </c>
      <c r="U42" s="224" t="str">
        <f t="shared" si="2"/>
        <v/>
      </c>
    </row>
    <row r="43" spans="1:21">
      <c r="A43" s="22">
        <v>34</v>
      </c>
      <c r="B43" s="25"/>
      <c r="C43" s="25"/>
      <c r="D43" s="25"/>
      <c r="E43" s="26"/>
      <c r="F43" s="72"/>
      <c r="G43" s="79"/>
      <c r="H43" s="83"/>
      <c r="I43" s="150"/>
      <c r="J43" s="101"/>
      <c r="K43" s="86"/>
      <c r="L43" s="72"/>
      <c r="M43" s="213"/>
      <c r="N43" s="238" t="str">
        <f t="shared" si="3"/>
        <v/>
      </c>
      <c r="R43" s="70" t="str">
        <f t="shared" si="5"/>
        <v/>
      </c>
      <c r="S43" s="71" t="str">
        <f t="shared" si="1"/>
        <v/>
      </c>
      <c r="T43" s="224">
        <f t="shared" si="4"/>
        <v>0</v>
      </c>
      <c r="U43" s="224" t="str">
        <f t="shared" si="2"/>
        <v/>
      </c>
    </row>
    <row r="44" spans="1:21">
      <c r="A44" s="22">
        <v>35</v>
      </c>
      <c r="B44" s="25"/>
      <c r="C44" s="25"/>
      <c r="D44" s="25"/>
      <c r="E44" s="26"/>
      <c r="F44" s="72"/>
      <c r="G44" s="79"/>
      <c r="H44" s="83"/>
      <c r="I44" s="150"/>
      <c r="J44" s="101"/>
      <c r="K44" s="86"/>
      <c r="L44" s="72"/>
      <c r="M44" s="213"/>
      <c r="N44" s="238" t="str">
        <f t="shared" si="3"/>
        <v/>
      </c>
      <c r="R44" s="70" t="str">
        <f t="shared" si="5"/>
        <v/>
      </c>
      <c r="S44" s="71" t="str">
        <f t="shared" si="1"/>
        <v/>
      </c>
      <c r="T44" s="224">
        <f t="shared" si="4"/>
        <v>0</v>
      </c>
      <c r="U44" s="224" t="str">
        <f t="shared" si="2"/>
        <v/>
      </c>
    </row>
    <row r="45" spans="1:21">
      <c r="A45" s="22">
        <v>36</v>
      </c>
      <c r="B45" s="25"/>
      <c r="C45" s="25"/>
      <c r="D45" s="25"/>
      <c r="E45" s="26"/>
      <c r="F45" s="72"/>
      <c r="G45" s="79"/>
      <c r="H45" s="83"/>
      <c r="I45" s="150"/>
      <c r="J45" s="101"/>
      <c r="K45" s="86"/>
      <c r="L45" s="72"/>
      <c r="M45" s="213"/>
      <c r="N45" s="238" t="str">
        <f t="shared" si="3"/>
        <v/>
      </c>
      <c r="R45" s="70" t="str">
        <f t="shared" si="5"/>
        <v/>
      </c>
      <c r="S45" s="71" t="str">
        <f t="shared" si="1"/>
        <v/>
      </c>
      <c r="T45" s="224">
        <f t="shared" si="4"/>
        <v>0</v>
      </c>
      <c r="U45" s="224" t="str">
        <f t="shared" si="2"/>
        <v/>
      </c>
    </row>
    <row r="46" spans="1:21">
      <c r="A46" s="22">
        <v>37</v>
      </c>
      <c r="B46" s="25"/>
      <c r="C46" s="25"/>
      <c r="D46" s="25"/>
      <c r="E46" s="26"/>
      <c r="F46" s="72"/>
      <c r="G46" s="79"/>
      <c r="H46" s="83"/>
      <c r="I46" s="150"/>
      <c r="J46" s="101"/>
      <c r="K46" s="86"/>
      <c r="L46" s="72"/>
      <c r="M46" s="213"/>
      <c r="N46" s="238" t="str">
        <f t="shared" si="3"/>
        <v/>
      </c>
      <c r="R46" s="70" t="str">
        <f t="shared" si="5"/>
        <v/>
      </c>
      <c r="S46" s="71" t="str">
        <f t="shared" si="1"/>
        <v/>
      </c>
      <c r="T46" s="224">
        <f t="shared" si="4"/>
        <v>0</v>
      </c>
      <c r="U46" s="224" t="str">
        <f t="shared" si="2"/>
        <v/>
      </c>
    </row>
    <row r="47" spans="1:21">
      <c r="A47" s="22">
        <v>38</v>
      </c>
      <c r="B47" s="25"/>
      <c r="C47" s="25"/>
      <c r="D47" s="25"/>
      <c r="E47" s="26"/>
      <c r="F47" s="72"/>
      <c r="G47" s="79"/>
      <c r="H47" s="83"/>
      <c r="I47" s="150"/>
      <c r="J47" s="101"/>
      <c r="K47" s="86"/>
      <c r="L47" s="72"/>
      <c r="M47" s="213"/>
      <c r="N47" s="238" t="str">
        <f t="shared" si="3"/>
        <v/>
      </c>
      <c r="R47" s="70" t="str">
        <f t="shared" si="5"/>
        <v/>
      </c>
      <c r="S47" s="71" t="str">
        <f t="shared" si="1"/>
        <v/>
      </c>
      <c r="T47" s="224">
        <f t="shared" si="4"/>
        <v>0</v>
      </c>
      <c r="U47" s="224" t="str">
        <f t="shared" si="2"/>
        <v/>
      </c>
    </row>
    <row r="48" spans="1:21">
      <c r="A48" s="22">
        <v>39</v>
      </c>
      <c r="B48" s="25"/>
      <c r="C48" s="25"/>
      <c r="D48" s="25"/>
      <c r="E48" s="26"/>
      <c r="F48" s="72"/>
      <c r="G48" s="79"/>
      <c r="H48" s="83"/>
      <c r="I48" s="150"/>
      <c r="J48" s="101"/>
      <c r="K48" s="86"/>
      <c r="L48" s="72"/>
      <c r="M48" s="213"/>
      <c r="N48" s="238" t="str">
        <f t="shared" si="3"/>
        <v/>
      </c>
      <c r="R48" s="70" t="str">
        <f t="shared" si="5"/>
        <v/>
      </c>
      <c r="S48" s="71" t="str">
        <f t="shared" si="1"/>
        <v/>
      </c>
      <c r="T48" s="224">
        <f t="shared" si="4"/>
        <v>0</v>
      </c>
      <c r="U48" s="224" t="str">
        <f t="shared" si="2"/>
        <v/>
      </c>
    </row>
    <row r="49" spans="1:21">
      <c r="A49" s="22">
        <v>40</v>
      </c>
      <c r="B49" s="25"/>
      <c r="C49" s="25"/>
      <c r="D49" s="25"/>
      <c r="E49" s="26"/>
      <c r="F49" s="72"/>
      <c r="G49" s="79"/>
      <c r="H49" s="83"/>
      <c r="I49" s="150"/>
      <c r="J49" s="101"/>
      <c r="K49" s="86"/>
      <c r="L49" s="72"/>
      <c r="M49" s="213"/>
      <c r="N49" s="238" t="str">
        <f t="shared" si="3"/>
        <v/>
      </c>
      <c r="R49" s="70" t="str">
        <f t="shared" si="5"/>
        <v/>
      </c>
      <c r="S49" s="71" t="str">
        <f t="shared" si="1"/>
        <v/>
      </c>
      <c r="T49" s="224">
        <f t="shared" si="4"/>
        <v>0</v>
      </c>
      <c r="U49" s="224" t="str">
        <f t="shared" si="2"/>
        <v/>
      </c>
    </row>
    <row r="50" spans="1:21">
      <c r="A50" s="22">
        <v>41</v>
      </c>
      <c r="B50" s="25"/>
      <c r="C50" s="25"/>
      <c r="D50" s="25"/>
      <c r="E50" s="26"/>
      <c r="F50" s="72"/>
      <c r="G50" s="79"/>
      <c r="H50" s="83"/>
      <c r="I50" s="150"/>
      <c r="J50" s="101"/>
      <c r="K50" s="86"/>
      <c r="L50" s="72"/>
      <c r="M50" s="213"/>
      <c r="N50" s="238" t="str">
        <f t="shared" si="3"/>
        <v/>
      </c>
      <c r="R50" s="70" t="str">
        <f t="shared" si="5"/>
        <v/>
      </c>
      <c r="S50" s="71" t="str">
        <f t="shared" si="1"/>
        <v/>
      </c>
      <c r="T50" s="224">
        <f t="shared" si="4"/>
        <v>0</v>
      </c>
      <c r="U50" s="224" t="str">
        <f t="shared" si="2"/>
        <v/>
      </c>
    </row>
    <row r="51" spans="1:21">
      <c r="A51" s="22">
        <v>42</v>
      </c>
      <c r="B51" s="25"/>
      <c r="C51" s="25"/>
      <c r="D51" s="25"/>
      <c r="E51" s="26"/>
      <c r="F51" s="72"/>
      <c r="G51" s="79"/>
      <c r="H51" s="83"/>
      <c r="I51" s="150"/>
      <c r="J51" s="101"/>
      <c r="K51" s="86"/>
      <c r="L51" s="72"/>
      <c r="M51" s="213"/>
      <c r="N51" s="238" t="str">
        <f t="shared" si="3"/>
        <v/>
      </c>
      <c r="R51" s="70" t="str">
        <f t="shared" si="5"/>
        <v/>
      </c>
      <c r="S51" s="71" t="str">
        <f t="shared" si="1"/>
        <v/>
      </c>
      <c r="T51" s="224">
        <f t="shared" si="4"/>
        <v>0</v>
      </c>
      <c r="U51" s="224" t="str">
        <f t="shared" si="2"/>
        <v/>
      </c>
    </row>
    <row r="52" spans="1:21">
      <c r="A52" s="22">
        <v>43</v>
      </c>
      <c r="B52" s="25"/>
      <c r="C52" s="25"/>
      <c r="D52" s="25"/>
      <c r="E52" s="26"/>
      <c r="F52" s="72"/>
      <c r="G52" s="79"/>
      <c r="H52" s="83"/>
      <c r="I52" s="150"/>
      <c r="J52" s="101"/>
      <c r="K52" s="86"/>
      <c r="L52" s="72"/>
      <c r="M52" s="213"/>
      <c r="N52" s="238" t="str">
        <f t="shared" si="3"/>
        <v/>
      </c>
      <c r="R52" s="70" t="str">
        <f t="shared" si="5"/>
        <v/>
      </c>
      <c r="S52" s="71" t="str">
        <f t="shared" si="1"/>
        <v/>
      </c>
      <c r="T52" s="224">
        <f t="shared" si="4"/>
        <v>0</v>
      </c>
      <c r="U52" s="224" t="str">
        <f t="shared" si="2"/>
        <v/>
      </c>
    </row>
    <row r="53" spans="1:21">
      <c r="A53" s="22">
        <v>44</v>
      </c>
      <c r="B53" s="25"/>
      <c r="C53" s="25"/>
      <c r="D53" s="25"/>
      <c r="E53" s="26"/>
      <c r="F53" s="72"/>
      <c r="G53" s="79"/>
      <c r="H53" s="83"/>
      <c r="I53" s="150"/>
      <c r="J53" s="101"/>
      <c r="K53" s="86"/>
      <c r="L53" s="72"/>
      <c r="M53" s="213"/>
      <c r="N53" s="238" t="str">
        <f t="shared" si="3"/>
        <v/>
      </c>
      <c r="R53" s="70" t="str">
        <f t="shared" si="5"/>
        <v/>
      </c>
      <c r="S53" s="71" t="str">
        <f t="shared" si="1"/>
        <v/>
      </c>
      <c r="T53" s="224">
        <f t="shared" si="4"/>
        <v>0</v>
      </c>
      <c r="U53" s="224" t="str">
        <f t="shared" si="2"/>
        <v/>
      </c>
    </row>
    <row r="54" spans="1:21">
      <c r="A54" s="22">
        <v>45</v>
      </c>
      <c r="B54" s="25"/>
      <c r="C54" s="25"/>
      <c r="D54" s="25"/>
      <c r="E54" s="26"/>
      <c r="F54" s="72"/>
      <c r="G54" s="79"/>
      <c r="H54" s="83"/>
      <c r="I54" s="150"/>
      <c r="J54" s="101"/>
      <c r="K54" s="86"/>
      <c r="L54" s="72"/>
      <c r="M54" s="213"/>
      <c r="N54" s="238" t="str">
        <f t="shared" si="3"/>
        <v/>
      </c>
      <c r="R54" s="70" t="str">
        <f t="shared" si="5"/>
        <v/>
      </c>
      <c r="S54" s="71" t="str">
        <f t="shared" si="1"/>
        <v/>
      </c>
      <c r="T54" s="224">
        <f t="shared" si="4"/>
        <v>0</v>
      </c>
      <c r="U54" s="224" t="str">
        <f t="shared" si="2"/>
        <v/>
      </c>
    </row>
    <row r="55" spans="1:21">
      <c r="A55" s="22">
        <v>46</v>
      </c>
      <c r="B55" s="25"/>
      <c r="C55" s="25"/>
      <c r="D55" s="25"/>
      <c r="E55" s="26"/>
      <c r="F55" s="72"/>
      <c r="G55" s="79"/>
      <c r="H55" s="83"/>
      <c r="I55" s="150"/>
      <c r="J55" s="101"/>
      <c r="K55" s="86"/>
      <c r="L55" s="72"/>
      <c r="M55" s="213"/>
      <c r="N55" s="238" t="str">
        <f t="shared" si="3"/>
        <v/>
      </c>
      <c r="R55" s="70" t="str">
        <f t="shared" si="5"/>
        <v/>
      </c>
      <c r="S55" s="71" t="str">
        <f t="shared" si="1"/>
        <v/>
      </c>
      <c r="T55" s="224">
        <f t="shared" si="4"/>
        <v>0</v>
      </c>
      <c r="U55" s="224" t="str">
        <f t="shared" si="2"/>
        <v/>
      </c>
    </row>
    <row r="56" spans="1:21">
      <c r="A56" s="22">
        <v>47</v>
      </c>
      <c r="B56" s="25"/>
      <c r="C56" s="25"/>
      <c r="D56" s="25"/>
      <c r="E56" s="26"/>
      <c r="F56" s="72"/>
      <c r="G56" s="79"/>
      <c r="H56" s="83"/>
      <c r="I56" s="150"/>
      <c r="J56" s="101"/>
      <c r="K56" s="86"/>
      <c r="L56" s="72"/>
      <c r="M56" s="213"/>
      <c r="N56" s="238" t="str">
        <f t="shared" si="3"/>
        <v/>
      </c>
      <c r="R56" s="70" t="str">
        <f t="shared" si="5"/>
        <v/>
      </c>
      <c r="S56" s="71" t="str">
        <f t="shared" si="1"/>
        <v/>
      </c>
      <c r="T56" s="224">
        <f t="shared" si="4"/>
        <v>0</v>
      </c>
      <c r="U56" s="224" t="str">
        <f t="shared" si="2"/>
        <v/>
      </c>
    </row>
    <row r="57" spans="1:21">
      <c r="A57" s="22">
        <v>48</v>
      </c>
      <c r="B57" s="25"/>
      <c r="C57" s="25"/>
      <c r="D57" s="25"/>
      <c r="E57" s="26"/>
      <c r="F57" s="72"/>
      <c r="G57" s="79"/>
      <c r="H57" s="83"/>
      <c r="I57" s="150"/>
      <c r="J57" s="101"/>
      <c r="K57" s="86"/>
      <c r="L57" s="72"/>
      <c r="M57" s="213"/>
      <c r="N57" s="238" t="str">
        <f t="shared" si="3"/>
        <v/>
      </c>
      <c r="R57" s="70" t="str">
        <f t="shared" si="5"/>
        <v/>
      </c>
      <c r="S57" s="71" t="str">
        <f t="shared" si="1"/>
        <v/>
      </c>
      <c r="T57" s="224">
        <f t="shared" si="4"/>
        <v>0</v>
      </c>
      <c r="U57" s="224" t="str">
        <f t="shared" si="2"/>
        <v/>
      </c>
    </row>
    <row r="58" spans="1:21">
      <c r="A58" s="22">
        <v>49</v>
      </c>
      <c r="B58" s="25"/>
      <c r="C58" s="25"/>
      <c r="D58" s="25"/>
      <c r="E58" s="26"/>
      <c r="F58" s="72"/>
      <c r="G58" s="79"/>
      <c r="H58" s="83"/>
      <c r="I58" s="150"/>
      <c r="J58" s="101"/>
      <c r="K58" s="86"/>
      <c r="L58" s="72"/>
      <c r="M58" s="213"/>
      <c r="N58" s="238" t="str">
        <f t="shared" si="3"/>
        <v/>
      </c>
      <c r="R58" s="70" t="str">
        <f t="shared" si="5"/>
        <v/>
      </c>
      <c r="S58" s="71" t="str">
        <f t="shared" si="1"/>
        <v/>
      </c>
      <c r="T58" s="224">
        <f t="shared" si="4"/>
        <v>0</v>
      </c>
      <c r="U58" s="224" t="str">
        <f t="shared" si="2"/>
        <v/>
      </c>
    </row>
    <row r="59" spans="1:21">
      <c r="A59" s="22">
        <v>50</v>
      </c>
      <c r="B59" s="25"/>
      <c r="C59" s="25"/>
      <c r="D59" s="25"/>
      <c r="E59" s="26"/>
      <c r="F59" s="72"/>
      <c r="G59" s="79"/>
      <c r="H59" s="83"/>
      <c r="I59" s="150"/>
      <c r="J59" s="101"/>
      <c r="K59" s="86"/>
      <c r="L59" s="72"/>
      <c r="M59" s="213"/>
      <c r="N59" s="238" t="str">
        <f t="shared" si="3"/>
        <v/>
      </c>
      <c r="R59" s="70" t="str">
        <f t="shared" si="5"/>
        <v/>
      </c>
      <c r="S59" s="71" t="str">
        <f t="shared" si="1"/>
        <v/>
      </c>
      <c r="T59" s="224">
        <f t="shared" si="4"/>
        <v>0</v>
      </c>
      <c r="U59" s="224" t="str">
        <f t="shared" si="2"/>
        <v/>
      </c>
    </row>
    <row r="60" spans="1:21">
      <c r="A60" s="22">
        <v>51</v>
      </c>
      <c r="B60" s="25"/>
      <c r="C60" s="25"/>
      <c r="D60" s="25"/>
      <c r="E60" s="26"/>
      <c r="F60" s="72"/>
      <c r="G60" s="79"/>
      <c r="H60" s="83"/>
      <c r="I60" s="150"/>
      <c r="J60" s="101"/>
      <c r="K60" s="86"/>
      <c r="L60" s="72"/>
      <c r="M60" s="213"/>
      <c r="N60" s="238" t="str">
        <f t="shared" si="3"/>
        <v/>
      </c>
      <c r="R60" s="70" t="str">
        <f t="shared" si="5"/>
        <v/>
      </c>
      <c r="S60" s="71" t="str">
        <f t="shared" si="1"/>
        <v/>
      </c>
      <c r="T60" s="224">
        <f t="shared" si="4"/>
        <v>0</v>
      </c>
      <c r="U60" s="224" t="str">
        <f t="shared" si="2"/>
        <v/>
      </c>
    </row>
    <row r="61" spans="1:21">
      <c r="A61" s="22">
        <v>52</v>
      </c>
      <c r="B61" s="25"/>
      <c r="C61" s="25"/>
      <c r="D61" s="25"/>
      <c r="E61" s="26"/>
      <c r="F61" s="72"/>
      <c r="G61" s="79"/>
      <c r="H61" s="83"/>
      <c r="I61" s="150"/>
      <c r="J61" s="101"/>
      <c r="K61" s="86"/>
      <c r="L61" s="72"/>
      <c r="M61" s="213"/>
      <c r="N61" s="238" t="str">
        <f t="shared" si="3"/>
        <v/>
      </c>
      <c r="R61" s="70" t="str">
        <f t="shared" si="5"/>
        <v/>
      </c>
      <c r="S61" s="71" t="str">
        <f t="shared" si="1"/>
        <v/>
      </c>
      <c r="T61" s="224">
        <f t="shared" si="4"/>
        <v>0</v>
      </c>
      <c r="U61" s="224" t="str">
        <f t="shared" si="2"/>
        <v/>
      </c>
    </row>
    <row r="62" spans="1:21">
      <c r="A62" s="22">
        <v>53</v>
      </c>
      <c r="B62" s="25"/>
      <c r="C62" s="25"/>
      <c r="D62" s="25"/>
      <c r="E62" s="26"/>
      <c r="F62" s="72"/>
      <c r="G62" s="79"/>
      <c r="H62" s="83"/>
      <c r="I62" s="150"/>
      <c r="J62" s="101"/>
      <c r="K62" s="86"/>
      <c r="L62" s="72"/>
      <c r="M62" s="213"/>
      <c r="N62" s="238" t="str">
        <f t="shared" si="3"/>
        <v/>
      </c>
      <c r="R62" s="70" t="str">
        <f t="shared" si="5"/>
        <v/>
      </c>
      <c r="S62" s="71" t="str">
        <f t="shared" si="1"/>
        <v/>
      </c>
      <c r="T62" s="224">
        <f t="shared" si="4"/>
        <v>0</v>
      </c>
      <c r="U62" s="224" t="str">
        <f t="shared" si="2"/>
        <v/>
      </c>
    </row>
    <row r="63" spans="1:21">
      <c r="A63" s="22">
        <v>54</v>
      </c>
      <c r="B63" s="25"/>
      <c r="C63" s="25"/>
      <c r="D63" s="25"/>
      <c r="E63" s="26"/>
      <c r="F63" s="72"/>
      <c r="G63" s="79"/>
      <c r="H63" s="83"/>
      <c r="I63" s="150"/>
      <c r="J63" s="101"/>
      <c r="K63" s="86"/>
      <c r="L63" s="72"/>
      <c r="M63" s="213"/>
      <c r="N63" s="238" t="str">
        <f t="shared" si="3"/>
        <v/>
      </c>
      <c r="R63" s="70" t="str">
        <f t="shared" si="5"/>
        <v/>
      </c>
      <c r="S63" s="71" t="str">
        <f t="shared" si="1"/>
        <v/>
      </c>
      <c r="T63" s="224">
        <f t="shared" si="4"/>
        <v>0</v>
      </c>
      <c r="U63" s="224" t="str">
        <f t="shared" si="2"/>
        <v/>
      </c>
    </row>
    <row r="64" spans="1:21">
      <c r="A64" s="22">
        <v>55</v>
      </c>
      <c r="B64" s="25"/>
      <c r="C64" s="25"/>
      <c r="D64" s="25"/>
      <c r="E64" s="26"/>
      <c r="F64" s="72"/>
      <c r="G64" s="79"/>
      <c r="H64" s="83"/>
      <c r="I64" s="150"/>
      <c r="J64" s="101"/>
      <c r="K64" s="86"/>
      <c r="L64" s="72"/>
      <c r="M64" s="213"/>
      <c r="N64" s="238" t="str">
        <f t="shared" si="3"/>
        <v/>
      </c>
      <c r="R64" s="70" t="str">
        <f t="shared" si="5"/>
        <v/>
      </c>
      <c r="S64" s="71" t="str">
        <f t="shared" si="1"/>
        <v/>
      </c>
      <c r="T64" s="224">
        <f t="shared" si="4"/>
        <v>0</v>
      </c>
      <c r="U64" s="224" t="str">
        <f t="shared" si="2"/>
        <v/>
      </c>
    </row>
    <row r="65" spans="1:21">
      <c r="A65" s="22">
        <v>56</v>
      </c>
      <c r="B65" s="25"/>
      <c r="C65" s="25"/>
      <c r="D65" s="25"/>
      <c r="E65" s="26"/>
      <c r="F65" s="72"/>
      <c r="G65" s="79"/>
      <c r="H65" s="83"/>
      <c r="I65" s="150"/>
      <c r="J65" s="101"/>
      <c r="K65" s="86"/>
      <c r="L65" s="72"/>
      <c r="M65" s="213"/>
      <c r="N65" s="238" t="str">
        <f t="shared" si="3"/>
        <v/>
      </c>
      <c r="R65" s="70" t="str">
        <f t="shared" si="5"/>
        <v/>
      </c>
      <c r="S65" s="71" t="str">
        <f t="shared" si="1"/>
        <v/>
      </c>
      <c r="T65" s="224">
        <f t="shared" si="4"/>
        <v>0</v>
      </c>
      <c r="U65" s="224" t="str">
        <f t="shared" si="2"/>
        <v/>
      </c>
    </row>
    <row r="66" spans="1:21">
      <c r="A66" s="22">
        <v>57</v>
      </c>
      <c r="B66" s="25"/>
      <c r="C66" s="25"/>
      <c r="D66" s="25"/>
      <c r="E66" s="26"/>
      <c r="F66" s="72"/>
      <c r="G66" s="79"/>
      <c r="H66" s="83"/>
      <c r="I66" s="150"/>
      <c r="J66" s="101"/>
      <c r="K66" s="86"/>
      <c r="L66" s="72"/>
      <c r="M66" s="213"/>
      <c r="N66" s="238" t="str">
        <f t="shared" si="3"/>
        <v/>
      </c>
      <c r="R66" s="70" t="str">
        <f t="shared" si="5"/>
        <v/>
      </c>
      <c r="S66" s="71" t="str">
        <f t="shared" si="1"/>
        <v/>
      </c>
      <c r="T66" s="224">
        <f t="shared" si="4"/>
        <v>0</v>
      </c>
      <c r="U66" s="224" t="str">
        <f t="shared" si="2"/>
        <v/>
      </c>
    </row>
    <row r="67" spans="1:21">
      <c r="A67" s="22">
        <v>58</v>
      </c>
      <c r="B67" s="25"/>
      <c r="C67" s="25"/>
      <c r="D67" s="25"/>
      <c r="E67" s="26"/>
      <c r="F67" s="72"/>
      <c r="G67" s="79"/>
      <c r="H67" s="83"/>
      <c r="I67" s="150"/>
      <c r="J67" s="101"/>
      <c r="K67" s="86"/>
      <c r="L67" s="72"/>
      <c r="M67" s="213"/>
      <c r="N67" s="238" t="str">
        <f t="shared" si="3"/>
        <v/>
      </c>
      <c r="R67" s="70" t="str">
        <f t="shared" si="5"/>
        <v/>
      </c>
      <c r="S67" s="71" t="str">
        <f t="shared" si="1"/>
        <v/>
      </c>
      <c r="T67" s="224">
        <f t="shared" si="4"/>
        <v>0</v>
      </c>
      <c r="U67" s="224" t="str">
        <f t="shared" si="2"/>
        <v/>
      </c>
    </row>
    <row r="68" spans="1:21">
      <c r="A68" s="22">
        <v>59</v>
      </c>
      <c r="B68" s="25"/>
      <c r="C68" s="25"/>
      <c r="D68" s="25"/>
      <c r="E68" s="26"/>
      <c r="F68" s="72"/>
      <c r="G68" s="79"/>
      <c r="H68" s="83"/>
      <c r="I68" s="150"/>
      <c r="J68" s="101"/>
      <c r="K68" s="86"/>
      <c r="L68" s="72"/>
      <c r="M68" s="213"/>
      <c r="N68" s="238" t="str">
        <f t="shared" si="3"/>
        <v/>
      </c>
      <c r="R68" s="70" t="str">
        <f t="shared" si="5"/>
        <v/>
      </c>
      <c r="S68" s="71" t="str">
        <f t="shared" si="1"/>
        <v/>
      </c>
      <c r="T68" s="224">
        <f t="shared" si="4"/>
        <v>0</v>
      </c>
      <c r="U68" s="224" t="str">
        <f t="shared" si="2"/>
        <v/>
      </c>
    </row>
    <row r="69" spans="1:21">
      <c r="A69" s="22">
        <v>60</v>
      </c>
      <c r="B69" s="25"/>
      <c r="C69" s="25"/>
      <c r="D69" s="25"/>
      <c r="E69" s="26"/>
      <c r="F69" s="72"/>
      <c r="G69" s="79"/>
      <c r="H69" s="83"/>
      <c r="I69" s="150"/>
      <c r="J69" s="101"/>
      <c r="K69" s="86"/>
      <c r="L69" s="72"/>
      <c r="M69" s="213"/>
      <c r="N69" s="238" t="str">
        <f t="shared" si="3"/>
        <v/>
      </c>
      <c r="R69" s="70" t="str">
        <f t="shared" si="5"/>
        <v/>
      </c>
      <c r="S69" s="71" t="str">
        <f t="shared" si="1"/>
        <v/>
      </c>
      <c r="T69" s="224">
        <f t="shared" si="4"/>
        <v>0</v>
      </c>
      <c r="U69" s="224" t="str">
        <f t="shared" si="2"/>
        <v/>
      </c>
    </row>
    <row r="70" spans="1:21">
      <c r="A70" s="22">
        <v>61</v>
      </c>
      <c r="B70" s="25"/>
      <c r="C70" s="25"/>
      <c r="D70" s="25"/>
      <c r="E70" s="26"/>
      <c r="F70" s="72"/>
      <c r="G70" s="79"/>
      <c r="H70" s="83"/>
      <c r="I70" s="150"/>
      <c r="J70" s="101"/>
      <c r="K70" s="86"/>
      <c r="L70" s="72"/>
      <c r="M70" s="213"/>
      <c r="N70" s="238" t="str">
        <f t="shared" si="3"/>
        <v/>
      </c>
      <c r="R70" s="70" t="str">
        <f t="shared" si="5"/>
        <v/>
      </c>
      <c r="S70" s="71" t="str">
        <f t="shared" si="1"/>
        <v/>
      </c>
      <c r="T70" s="224">
        <f t="shared" si="4"/>
        <v>0</v>
      </c>
      <c r="U70" s="224" t="str">
        <f t="shared" si="2"/>
        <v/>
      </c>
    </row>
    <row r="71" spans="1:21">
      <c r="A71" s="22">
        <v>62</v>
      </c>
      <c r="B71" s="25"/>
      <c r="C71" s="25"/>
      <c r="D71" s="25"/>
      <c r="E71" s="26"/>
      <c r="F71" s="72"/>
      <c r="G71" s="79"/>
      <c r="H71" s="83"/>
      <c r="I71" s="150"/>
      <c r="J71" s="101"/>
      <c r="K71" s="86"/>
      <c r="L71" s="72"/>
      <c r="M71" s="213"/>
      <c r="N71" s="238" t="str">
        <f t="shared" si="3"/>
        <v/>
      </c>
      <c r="R71" s="70" t="str">
        <f t="shared" si="5"/>
        <v/>
      </c>
      <c r="S71" s="71" t="str">
        <f t="shared" si="1"/>
        <v/>
      </c>
      <c r="T71" s="224">
        <f t="shared" si="4"/>
        <v>0</v>
      </c>
      <c r="U71" s="224" t="str">
        <f t="shared" si="2"/>
        <v/>
      </c>
    </row>
    <row r="72" spans="1:21">
      <c r="A72" s="22">
        <v>63</v>
      </c>
      <c r="B72" s="25"/>
      <c r="C72" s="25"/>
      <c r="D72" s="25"/>
      <c r="E72" s="26"/>
      <c r="F72" s="72"/>
      <c r="G72" s="79"/>
      <c r="H72" s="83"/>
      <c r="I72" s="150"/>
      <c r="J72" s="101"/>
      <c r="K72" s="86"/>
      <c r="L72" s="72"/>
      <c r="M72" s="213"/>
      <c r="N72" s="238" t="str">
        <f t="shared" si="3"/>
        <v/>
      </c>
      <c r="R72" s="70" t="str">
        <f t="shared" si="5"/>
        <v/>
      </c>
      <c r="S72" s="71" t="str">
        <f t="shared" si="1"/>
        <v/>
      </c>
      <c r="T72" s="224">
        <f t="shared" si="4"/>
        <v>0</v>
      </c>
      <c r="U72" s="224" t="str">
        <f t="shared" si="2"/>
        <v/>
      </c>
    </row>
    <row r="73" spans="1:21">
      <c r="A73" s="22">
        <v>64</v>
      </c>
      <c r="B73" s="25"/>
      <c r="C73" s="25"/>
      <c r="D73" s="25"/>
      <c r="E73" s="26"/>
      <c r="F73" s="72"/>
      <c r="G73" s="79"/>
      <c r="H73" s="83"/>
      <c r="I73" s="150"/>
      <c r="J73" s="101"/>
      <c r="K73" s="86"/>
      <c r="L73" s="72"/>
      <c r="M73" s="213"/>
      <c r="N73" s="238" t="str">
        <f t="shared" si="3"/>
        <v/>
      </c>
      <c r="R73" s="70" t="str">
        <f t="shared" si="5"/>
        <v/>
      </c>
      <c r="S73" s="71" t="str">
        <f t="shared" si="1"/>
        <v/>
      </c>
      <c r="T73" s="224">
        <f t="shared" si="4"/>
        <v>0</v>
      </c>
      <c r="U73" s="224" t="str">
        <f t="shared" si="2"/>
        <v/>
      </c>
    </row>
    <row r="74" spans="1:21">
      <c r="A74" s="22">
        <v>65</v>
      </c>
      <c r="B74" s="25"/>
      <c r="C74" s="25"/>
      <c r="D74" s="25"/>
      <c r="E74" s="26"/>
      <c r="F74" s="72"/>
      <c r="G74" s="79"/>
      <c r="H74" s="83"/>
      <c r="I74" s="150"/>
      <c r="J74" s="101"/>
      <c r="K74" s="86"/>
      <c r="L74" s="72"/>
      <c r="M74" s="213"/>
      <c r="N74" s="238" t="str">
        <f t="shared" si="3"/>
        <v/>
      </c>
      <c r="R74" s="70" t="str">
        <f t="shared" si="5"/>
        <v/>
      </c>
      <c r="S74" s="71" t="str">
        <f t="shared" si="1"/>
        <v/>
      </c>
      <c r="T74" s="224">
        <f t="shared" si="4"/>
        <v>0</v>
      </c>
      <c r="U74" s="224" t="str">
        <f t="shared" si="2"/>
        <v/>
      </c>
    </row>
    <row r="75" spans="1:21">
      <c r="A75" s="22">
        <v>66</v>
      </c>
      <c r="B75" s="25"/>
      <c r="C75" s="25"/>
      <c r="D75" s="25"/>
      <c r="E75" s="26"/>
      <c r="F75" s="72"/>
      <c r="G75" s="79"/>
      <c r="H75" s="83"/>
      <c r="I75" s="150"/>
      <c r="J75" s="101"/>
      <c r="K75" s="86"/>
      <c r="L75" s="72"/>
      <c r="M75" s="213"/>
      <c r="N75" s="238" t="str">
        <f t="shared" ref="N75:N99" si="6">U75</f>
        <v/>
      </c>
      <c r="R75" s="70" t="str">
        <f t="shared" si="5"/>
        <v/>
      </c>
      <c r="S75" s="71" t="str">
        <f t="shared" ref="S75:S104" si="7">IF(M75="","",IF(M75="半日",600,900))</f>
        <v/>
      </c>
      <c r="T75" s="224">
        <f t="shared" ref="T75:T98" si="8">SUM(R75:S75)</f>
        <v>0</v>
      </c>
      <c r="U75" s="224" t="str">
        <f t="shared" ref="U75:U99" si="9">IF(T75=0,"",T75)</f>
        <v/>
      </c>
    </row>
    <row r="76" spans="1:21">
      <c r="A76" s="22">
        <v>67</v>
      </c>
      <c r="B76" s="25"/>
      <c r="C76" s="25"/>
      <c r="D76" s="25"/>
      <c r="E76" s="26"/>
      <c r="F76" s="72"/>
      <c r="G76" s="79"/>
      <c r="H76" s="83"/>
      <c r="I76" s="150"/>
      <c r="J76" s="101"/>
      <c r="K76" s="86"/>
      <c r="L76" s="72"/>
      <c r="M76" s="213"/>
      <c r="N76" s="238" t="str">
        <f t="shared" si="6"/>
        <v/>
      </c>
      <c r="R76" s="70" t="str">
        <f t="shared" si="5"/>
        <v/>
      </c>
      <c r="S76" s="71" t="str">
        <f t="shared" si="7"/>
        <v/>
      </c>
      <c r="T76" s="224">
        <f t="shared" si="8"/>
        <v>0</v>
      </c>
      <c r="U76" s="224" t="str">
        <f t="shared" si="9"/>
        <v/>
      </c>
    </row>
    <row r="77" spans="1:21">
      <c r="A77" s="22">
        <v>68</v>
      </c>
      <c r="B77" s="25"/>
      <c r="C77" s="25"/>
      <c r="D77" s="25"/>
      <c r="E77" s="26"/>
      <c r="F77" s="72"/>
      <c r="G77" s="79"/>
      <c r="H77" s="83"/>
      <c r="I77" s="150"/>
      <c r="J77" s="101"/>
      <c r="K77" s="86"/>
      <c r="L77" s="72"/>
      <c r="M77" s="213"/>
      <c r="N77" s="238" t="str">
        <f t="shared" si="6"/>
        <v/>
      </c>
      <c r="R77" s="70" t="str">
        <f t="shared" si="5"/>
        <v/>
      </c>
      <c r="S77" s="71" t="str">
        <f t="shared" si="7"/>
        <v/>
      </c>
      <c r="T77" s="224">
        <f t="shared" si="8"/>
        <v>0</v>
      </c>
      <c r="U77" s="224" t="str">
        <f t="shared" si="9"/>
        <v/>
      </c>
    </row>
    <row r="78" spans="1:21">
      <c r="A78" s="22">
        <v>69</v>
      </c>
      <c r="B78" s="25"/>
      <c r="C78" s="25"/>
      <c r="D78" s="25"/>
      <c r="E78" s="26"/>
      <c r="F78" s="72"/>
      <c r="G78" s="79"/>
      <c r="H78" s="83"/>
      <c r="I78" s="150"/>
      <c r="J78" s="101"/>
      <c r="K78" s="86"/>
      <c r="L78" s="72"/>
      <c r="M78" s="213"/>
      <c r="N78" s="238" t="str">
        <f t="shared" si="6"/>
        <v/>
      </c>
      <c r="R78" s="70" t="str">
        <f t="shared" si="5"/>
        <v/>
      </c>
      <c r="S78" s="71" t="str">
        <f t="shared" si="7"/>
        <v/>
      </c>
      <c r="T78" s="224">
        <f t="shared" si="8"/>
        <v>0</v>
      </c>
      <c r="U78" s="224" t="str">
        <f t="shared" si="9"/>
        <v/>
      </c>
    </row>
    <row r="79" spans="1:21">
      <c r="A79" s="22">
        <v>70</v>
      </c>
      <c r="B79" s="25"/>
      <c r="C79" s="25"/>
      <c r="D79" s="25"/>
      <c r="E79" s="26"/>
      <c r="F79" s="72"/>
      <c r="G79" s="79"/>
      <c r="H79" s="83"/>
      <c r="I79" s="150"/>
      <c r="J79" s="101"/>
      <c r="K79" s="86"/>
      <c r="L79" s="72"/>
      <c r="M79" s="213"/>
      <c r="N79" s="238" t="str">
        <f t="shared" si="6"/>
        <v/>
      </c>
      <c r="R79" s="70" t="str">
        <f t="shared" si="5"/>
        <v/>
      </c>
      <c r="S79" s="71" t="str">
        <f t="shared" si="7"/>
        <v/>
      </c>
      <c r="T79" s="224">
        <f t="shared" si="8"/>
        <v>0</v>
      </c>
      <c r="U79" s="224" t="str">
        <f t="shared" si="9"/>
        <v/>
      </c>
    </row>
    <row r="80" spans="1:21">
      <c r="A80" s="22">
        <v>71</v>
      </c>
      <c r="B80" s="25"/>
      <c r="C80" s="25"/>
      <c r="D80" s="25"/>
      <c r="E80" s="26"/>
      <c r="F80" s="72"/>
      <c r="G80" s="79"/>
      <c r="H80" s="83"/>
      <c r="I80" s="150"/>
      <c r="J80" s="101"/>
      <c r="K80" s="86"/>
      <c r="L80" s="72"/>
      <c r="M80" s="213"/>
      <c r="N80" s="238" t="str">
        <f t="shared" si="6"/>
        <v/>
      </c>
      <c r="R80" s="70" t="str">
        <f t="shared" ref="R80:R99" si="10">IF(L80="","",IF(L80="半日",600,900))</f>
        <v/>
      </c>
      <c r="S80" s="71" t="str">
        <f t="shared" si="7"/>
        <v/>
      </c>
      <c r="T80" s="224">
        <f t="shared" si="8"/>
        <v>0</v>
      </c>
      <c r="U80" s="224" t="str">
        <f t="shared" si="9"/>
        <v/>
      </c>
    </row>
    <row r="81" spans="1:21">
      <c r="A81" s="22">
        <v>72</v>
      </c>
      <c r="B81" s="25"/>
      <c r="C81" s="25"/>
      <c r="D81" s="25"/>
      <c r="E81" s="26"/>
      <c r="F81" s="72"/>
      <c r="G81" s="79"/>
      <c r="H81" s="83"/>
      <c r="I81" s="150"/>
      <c r="J81" s="101"/>
      <c r="K81" s="86"/>
      <c r="L81" s="72"/>
      <c r="M81" s="213"/>
      <c r="N81" s="238" t="str">
        <f t="shared" si="6"/>
        <v/>
      </c>
      <c r="R81" s="70" t="str">
        <f t="shared" si="10"/>
        <v/>
      </c>
      <c r="S81" s="71" t="str">
        <f t="shared" si="7"/>
        <v/>
      </c>
      <c r="T81" s="224">
        <f t="shared" si="8"/>
        <v>0</v>
      </c>
      <c r="U81" s="224" t="str">
        <f t="shared" si="9"/>
        <v/>
      </c>
    </row>
    <row r="82" spans="1:21">
      <c r="A82" s="22">
        <v>73</v>
      </c>
      <c r="B82" s="25"/>
      <c r="C82" s="25"/>
      <c r="D82" s="25"/>
      <c r="E82" s="26"/>
      <c r="F82" s="72"/>
      <c r="G82" s="79"/>
      <c r="H82" s="83"/>
      <c r="I82" s="150"/>
      <c r="J82" s="101"/>
      <c r="K82" s="86"/>
      <c r="L82" s="72"/>
      <c r="M82" s="213"/>
      <c r="N82" s="238" t="str">
        <f t="shared" si="6"/>
        <v/>
      </c>
      <c r="R82" s="70" t="str">
        <f t="shared" si="10"/>
        <v/>
      </c>
      <c r="S82" s="71" t="str">
        <f t="shared" si="7"/>
        <v/>
      </c>
      <c r="T82" s="224">
        <f t="shared" si="8"/>
        <v>0</v>
      </c>
      <c r="U82" s="224" t="str">
        <f t="shared" si="9"/>
        <v/>
      </c>
    </row>
    <row r="83" spans="1:21">
      <c r="A83" s="22">
        <v>74</v>
      </c>
      <c r="B83" s="25"/>
      <c r="C83" s="25"/>
      <c r="D83" s="25"/>
      <c r="E83" s="26"/>
      <c r="F83" s="72"/>
      <c r="G83" s="79"/>
      <c r="H83" s="83"/>
      <c r="I83" s="150"/>
      <c r="J83" s="101"/>
      <c r="K83" s="86"/>
      <c r="L83" s="72"/>
      <c r="M83" s="213"/>
      <c r="N83" s="238" t="str">
        <f t="shared" si="6"/>
        <v/>
      </c>
      <c r="R83" s="70" t="str">
        <f t="shared" si="10"/>
        <v/>
      </c>
      <c r="S83" s="71" t="str">
        <f t="shared" si="7"/>
        <v/>
      </c>
      <c r="T83" s="224">
        <f t="shared" si="8"/>
        <v>0</v>
      </c>
      <c r="U83" s="224" t="str">
        <f t="shared" si="9"/>
        <v/>
      </c>
    </row>
    <row r="84" spans="1:21">
      <c r="A84" s="22">
        <v>75</v>
      </c>
      <c r="B84" s="25"/>
      <c r="C84" s="25"/>
      <c r="D84" s="25"/>
      <c r="E84" s="26"/>
      <c r="F84" s="72"/>
      <c r="G84" s="79"/>
      <c r="H84" s="83"/>
      <c r="I84" s="150"/>
      <c r="J84" s="101"/>
      <c r="K84" s="86"/>
      <c r="L84" s="72"/>
      <c r="M84" s="213"/>
      <c r="N84" s="238" t="str">
        <f t="shared" si="6"/>
        <v/>
      </c>
      <c r="R84" s="70" t="str">
        <f t="shared" si="10"/>
        <v/>
      </c>
      <c r="S84" s="71" t="str">
        <f t="shared" si="7"/>
        <v/>
      </c>
      <c r="T84" s="224">
        <f t="shared" si="8"/>
        <v>0</v>
      </c>
      <c r="U84" s="224" t="str">
        <f t="shared" si="9"/>
        <v/>
      </c>
    </row>
    <row r="85" spans="1:21">
      <c r="A85" s="22">
        <v>76</v>
      </c>
      <c r="B85" s="25"/>
      <c r="C85" s="25"/>
      <c r="D85" s="25"/>
      <c r="E85" s="26"/>
      <c r="F85" s="72"/>
      <c r="G85" s="79"/>
      <c r="H85" s="83"/>
      <c r="I85" s="150"/>
      <c r="J85" s="101"/>
      <c r="K85" s="86"/>
      <c r="L85" s="72"/>
      <c r="M85" s="213"/>
      <c r="N85" s="238" t="str">
        <f t="shared" si="6"/>
        <v/>
      </c>
      <c r="R85" s="70" t="str">
        <f t="shared" si="10"/>
        <v/>
      </c>
      <c r="S85" s="71" t="str">
        <f t="shared" si="7"/>
        <v/>
      </c>
      <c r="T85" s="224">
        <f t="shared" si="8"/>
        <v>0</v>
      </c>
      <c r="U85" s="224" t="str">
        <f t="shared" si="9"/>
        <v/>
      </c>
    </row>
    <row r="86" spans="1:21">
      <c r="A86" s="22">
        <v>77</v>
      </c>
      <c r="B86" s="25"/>
      <c r="C86" s="25"/>
      <c r="D86" s="25"/>
      <c r="E86" s="26"/>
      <c r="F86" s="72"/>
      <c r="G86" s="79"/>
      <c r="H86" s="83"/>
      <c r="I86" s="150"/>
      <c r="J86" s="101"/>
      <c r="K86" s="86"/>
      <c r="L86" s="72"/>
      <c r="M86" s="213"/>
      <c r="N86" s="238" t="str">
        <f t="shared" si="6"/>
        <v/>
      </c>
      <c r="R86" s="70" t="str">
        <f t="shared" si="10"/>
        <v/>
      </c>
      <c r="S86" s="71" t="str">
        <f t="shared" si="7"/>
        <v/>
      </c>
      <c r="T86" s="224">
        <f t="shared" si="8"/>
        <v>0</v>
      </c>
      <c r="U86" s="224" t="str">
        <f t="shared" si="9"/>
        <v/>
      </c>
    </row>
    <row r="87" spans="1:21">
      <c r="A87" s="22">
        <v>78</v>
      </c>
      <c r="B87" s="25"/>
      <c r="C87" s="25"/>
      <c r="D87" s="25"/>
      <c r="E87" s="26"/>
      <c r="F87" s="72"/>
      <c r="G87" s="79"/>
      <c r="H87" s="83"/>
      <c r="I87" s="150"/>
      <c r="J87" s="101"/>
      <c r="K87" s="86"/>
      <c r="L87" s="72"/>
      <c r="M87" s="213"/>
      <c r="N87" s="238" t="str">
        <f t="shared" si="6"/>
        <v/>
      </c>
      <c r="R87" s="70" t="str">
        <f t="shared" si="10"/>
        <v/>
      </c>
      <c r="S87" s="71" t="str">
        <f t="shared" si="7"/>
        <v/>
      </c>
      <c r="T87" s="224">
        <f t="shared" si="8"/>
        <v>0</v>
      </c>
      <c r="U87" s="224" t="str">
        <f t="shared" si="9"/>
        <v/>
      </c>
    </row>
    <row r="88" spans="1:21">
      <c r="A88" s="22">
        <v>79</v>
      </c>
      <c r="B88" s="25"/>
      <c r="C88" s="25"/>
      <c r="D88" s="25"/>
      <c r="E88" s="26"/>
      <c r="F88" s="72"/>
      <c r="G88" s="79"/>
      <c r="H88" s="83"/>
      <c r="I88" s="150"/>
      <c r="J88" s="101"/>
      <c r="K88" s="86"/>
      <c r="L88" s="72"/>
      <c r="M88" s="213"/>
      <c r="N88" s="238" t="str">
        <f t="shared" si="6"/>
        <v/>
      </c>
      <c r="R88" s="70" t="str">
        <f t="shared" si="10"/>
        <v/>
      </c>
      <c r="S88" s="71" t="str">
        <f t="shared" si="7"/>
        <v/>
      </c>
      <c r="T88" s="224">
        <f t="shared" si="8"/>
        <v>0</v>
      </c>
      <c r="U88" s="224" t="str">
        <f t="shared" si="9"/>
        <v/>
      </c>
    </row>
    <row r="89" spans="1:21">
      <c r="A89" s="22">
        <v>80</v>
      </c>
      <c r="B89" s="25"/>
      <c r="C89" s="25"/>
      <c r="D89" s="25"/>
      <c r="E89" s="26"/>
      <c r="F89" s="72"/>
      <c r="G89" s="79"/>
      <c r="H89" s="83"/>
      <c r="I89" s="150"/>
      <c r="J89" s="101"/>
      <c r="K89" s="86"/>
      <c r="L89" s="72"/>
      <c r="M89" s="213"/>
      <c r="N89" s="238" t="str">
        <f t="shared" si="6"/>
        <v/>
      </c>
      <c r="R89" s="70" t="str">
        <f t="shared" si="10"/>
        <v/>
      </c>
      <c r="S89" s="71" t="str">
        <f t="shared" si="7"/>
        <v/>
      </c>
      <c r="T89" s="224">
        <f t="shared" si="8"/>
        <v>0</v>
      </c>
      <c r="U89" s="224" t="str">
        <f t="shared" si="9"/>
        <v/>
      </c>
    </row>
    <row r="90" spans="1:21">
      <c r="A90" s="22">
        <v>81</v>
      </c>
      <c r="B90" s="25"/>
      <c r="C90" s="25"/>
      <c r="D90" s="25"/>
      <c r="E90" s="26"/>
      <c r="F90" s="72"/>
      <c r="G90" s="79"/>
      <c r="H90" s="83"/>
      <c r="I90" s="150"/>
      <c r="J90" s="101"/>
      <c r="K90" s="86"/>
      <c r="L90" s="72"/>
      <c r="M90" s="213"/>
      <c r="N90" s="238" t="str">
        <f t="shared" si="6"/>
        <v/>
      </c>
      <c r="R90" s="70" t="str">
        <f t="shared" si="10"/>
        <v/>
      </c>
      <c r="S90" s="71" t="str">
        <f t="shared" si="7"/>
        <v/>
      </c>
      <c r="T90" s="224">
        <f t="shared" si="8"/>
        <v>0</v>
      </c>
      <c r="U90" s="224" t="str">
        <f t="shared" si="9"/>
        <v/>
      </c>
    </row>
    <row r="91" spans="1:21">
      <c r="A91" s="22">
        <v>82</v>
      </c>
      <c r="B91" s="25"/>
      <c r="C91" s="25"/>
      <c r="D91" s="25"/>
      <c r="E91" s="26"/>
      <c r="F91" s="72"/>
      <c r="G91" s="79"/>
      <c r="H91" s="83"/>
      <c r="I91" s="150"/>
      <c r="J91" s="101"/>
      <c r="K91" s="86"/>
      <c r="L91" s="72"/>
      <c r="M91" s="213"/>
      <c r="N91" s="238" t="str">
        <f t="shared" si="6"/>
        <v/>
      </c>
      <c r="R91" s="70" t="str">
        <f t="shared" si="10"/>
        <v/>
      </c>
      <c r="S91" s="71" t="str">
        <f t="shared" si="7"/>
        <v/>
      </c>
      <c r="T91" s="224">
        <f t="shared" si="8"/>
        <v>0</v>
      </c>
      <c r="U91" s="224" t="str">
        <f t="shared" si="9"/>
        <v/>
      </c>
    </row>
    <row r="92" spans="1:21">
      <c r="A92" s="22">
        <v>83</v>
      </c>
      <c r="B92" s="25"/>
      <c r="C92" s="25"/>
      <c r="D92" s="25"/>
      <c r="E92" s="26"/>
      <c r="F92" s="72"/>
      <c r="G92" s="79"/>
      <c r="H92" s="83"/>
      <c r="I92" s="150"/>
      <c r="J92" s="101"/>
      <c r="K92" s="86"/>
      <c r="L92" s="72"/>
      <c r="M92" s="213"/>
      <c r="N92" s="238" t="str">
        <f t="shared" si="6"/>
        <v/>
      </c>
      <c r="R92" s="70" t="str">
        <f t="shared" si="10"/>
        <v/>
      </c>
      <c r="S92" s="71" t="str">
        <f t="shared" si="7"/>
        <v/>
      </c>
      <c r="T92" s="224">
        <f t="shared" si="8"/>
        <v>0</v>
      </c>
      <c r="U92" s="224" t="str">
        <f t="shared" si="9"/>
        <v/>
      </c>
    </row>
    <row r="93" spans="1:21">
      <c r="A93" s="22">
        <v>84</v>
      </c>
      <c r="B93" s="25"/>
      <c r="C93" s="25"/>
      <c r="D93" s="25"/>
      <c r="E93" s="26"/>
      <c r="F93" s="72"/>
      <c r="G93" s="79"/>
      <c r="H93" s="83"/>
      <c r="I93" s="150"/>
      <c r="J93" s="101"/>
      <c r="K93" s="86"/>
      <c r="L93" s="72"/>
      <c r="M93" s="213"/>
      <c r="N93" s="238"/>
      <c r="R93" s="70" t="str">
        <f t="shared" si="10"/>
        <v/>
      </c>
      <c r="S93" s="71" t="str">
        <f t="shared" si="7"/>
        <v/>
      </c>
      <c r="T93" s="224">
        <f t="shared" si="8"/>
        <v>0</v>
      </c>
      <c r="U93" s="224" t="str">
        <f t="shared" si="9"/>
        <v/>
      </c>
    </row>
    <row r="94" spans="1:21">
      <c r="A94" s="22">
        <v>85</v>
      </c>
      <c r="B94" s="25"/>
      <c r="C94" s="25"/>
      <c r="D94" s="25"/>
      <c r="E94" s="26"/>
      <c r="F94" s="72"/>
      <c r="G94" s="79"/>
      <c r="H94" s="83"/>
      <c r="I94" s="150"/>
      <c r="J94" s="101"/>
      <c r="K94" s="86"/>
      <c r="L94" s="72"/>
      <c r="M94" s="213"/>
      <c r="N94" s="238"/>
      <c r="R94" s="70" t="str">
        <f t="shared" si="10"/>
        <v/>
      </c>
      <c r="S94" s="71" t="str">
        <f t="shared" si="7"/>
        <v/>
      </c>
      <c r="T94" s="224">
        <f t="shared" si="8"/>
        <v>0</v>
      </c>
      <c r="U94" s="224" t="str">
        <f t="shared" si="9"/>
        <v/>
      </c>
    </row>
    <row r="95" spans="1:21">
      <c r="A95" s="22">
        <v>86</v>
      </c>
      <c r="B95" s="25"/>
      <c r="C95" s="25"/>
      <c r="D95" s="25"/>
      <c r="E95" s="26"/>
      <c r="F95" s="72"/>
      <c r="G95" s="79"/>
      <c r="H95" s="83"/>
      <c r="I95" s="150"/>
      <c r="J95" s="101"/>
      <c r="K95" s="86"/>
      <c r="L95" s="72"/>
      <c r="M95" s="213"/>
      <c r="N95" s="238"/>
      <c r="R95" s="70" t="str">
        <f t="shared" si="10"/>
        <v/>
      </c>
      <c r="S95" s="71" t="str">
        <f t="shared" si="7"/>
        <v/>
      </c>
      <c r="T95" s="224">
        <f t="shared" si="8"/>
        <v>0</v>
      </c>
      <c r="U95" s="224" t="str">
        <f t="shared" si="9"/>
        <v/>
      </c>
    </row>
    <row r="96" spans="1:21">
      <c r="A96" s="22">
        <v>87</v>
      </c>
      <c r="B96" s="25"/>
      <c r="C96" s="25"/>
      <c r="D96" s="25"/>
      <c r="E96" s="26"/>
      <c r="F96" s="72"/>
      <c r="G96" s="79"/>
      <c r="H96" s="83"/>
      <c r="I96" s="150"/>
      <c r="J96" s="101"/>
      <c r="K96" s="86"/>
      <c r="L96" s="72"/>
      <c r="M96" s="213"/>
      <c r="N96" s="238"/>
      <c r="R96" s="70" t="str">
        <f t="shared" si="10"/>
        <v/>
      </c>
      <c r="S96" s="71" t="str">
        <f t="shared" si="7"/>
        <v/>
      </c>
      <c r="T96" s="224">
        <f t="shared" si="8"/>
        <v>0</v>
      </c>
      <c r="U96" s="224" t="str">
        <f t="shared" si="9"/>
        <v/>
      </c>
    </row>
    <row r="97" spans="1:21">
      <c r="A97" s="22">
        <v>88</v>
      </c>
      <c r="B97" s="25"/>
      <c r="C97" s="25"/>
      <c r="D97" s="25"/>
      <c r="E97" s="26"/>
      <c r="F97" s="72"/>
      <c r="G97" s="79"/>
      <c r="H97" s="83"/>
      <c r="I97" s="150"/>
      <c r="J97" s="101"/>
      <c r="K97" s="86"/>
      <c r="L97" s="72"/>
      <c r="M97" s="213"/>
      <c r="N97" s="238"/>
      <c r="R97" s="70" t="str">
        <f t="shared" si="10"/>
        <v/>
      </c>
      <c r="S97" s="71" t="str">
        <f t="shared" si="7"/>
        <v/>
      </c>
      <c r="T97" s="224">
        <f t="shared" si="8"/>
        <v>0</v>
      </c>
      <c r="U97" s="224" t="str">
        <f t="shared" si="9"/>
        <v/>
      </c>
    </row>
    <row r="98" spans="1:21">
      <c r="A98" s="22">
        <v>89</v>
      </c>
      <c r="B98" s="25"/>
      <c r="C98" s="25"/>
      <c r="D98" s="25"/>
      <c r="E98" s="26"/>
      <c r="F98" s="72"/>
      <c r="G98" s="79"/>
      <c r="H98" s="83"/>
      <c r="I98" s="150"/>
      <c r="J98" s="101"/>
      <c r="K98" s="86"/>
      <c r="L98" s="72"/>
      <c r="M98" s="213"/>
      <c r="N98" s="238" t="str">
        <f t="shared" si="6"/>
        <v/>
      </c>
      <c r="R98" s="70" t="str">
        <f t="shared" si="10"/>
        <v/>
      </c>
      <c r="S98" s="71" t="str">
        <f t="shared" si="7"/>
        <v/>
      </c>
      <c r="T98" s="224">
        <f t="shared" si="8"/>
        <v>0</v>
      </c>
      <c r="U98" s="224" t="str">
        <f t="shared" si="9"/>
        <v/>
      </c>
    </row>
    <row r="99" spans="1:21" ht="13.5" customHeight="1" thickBot="1">
      <c r="A99" s="12">
        <v>90</v>
      </c>
      <c r="B99" s="27"/>
      <c r="C99" s="27"/>
      <c r="D99" s="27"/>
      <c r="E99" s="28"/>
      <c r="F99" s="73"/>
      <c r="G99" s="80"/>
      <c r="H99" s="84"/>
      <c r="I99" s="151"/>
      <c r="J99" s="102"/>
      <c r="K99" s="87"/>
      <c r="L99" s="73"/>
      <c r="M99" s="214"/>
      <c r="N99" s="239" t="str">
        <f t="shared" si="6"/>
        <v/>
      </c>
      <c r="R99" s="219" t="str">
        <f t="shared" si="10"/>
        <v/>
      </c>
      <c r="S99" s="220" t="str">
        <f t="shared" si="7"/>
        <v/>
      </c>
      <c r="T99" s="224">
        <f>SUM(R99:S99)</f>
        <v>0</v>
      </c>
      <c r="U99" s="224" t="str">
        <f t="shared" si="9"/>
        <v/>
      </c>
    </row>
    <row r="100" spans="1:21" hidden="1">
      <c r="D100" s="1">
        <f>COUNTIF(D10:D99,"女")</f>
        <v>0</v>
      </c>
      <c r="I100" s="77">
        <f>COUNTA(I10:I99)</f>
        <v>0</v>
      </c>
      <c r="L100" s="81"/>
      <c r="M100" s="3"/>
      <c r="S100" s="68" t="str">
        <f t="shared" si="7"/>
        <v/>
      </c>
    </row>
    <row r="101" spans="1:21" hidden="1">
      <c r="D101" s="1">
        <f>COUNTIF(D10:D99,"男")</f>
        <v>0</v>
      </c>
      <c r="S101" s="68" t="str">
        <f t="shared" si="7"/>
        <v/>
      </c>
    </row>
    <row r="102" spans="1:21" hidden="1">
      <c r="L102" s="68">
        <f>COUNTIF(L10:L99,"")</f>
        <v>90</v>
      </c>
      <c r="M102" s="77">
        <f>COUNTIF(M10:M99,"")</f>
        <v>90</v>
      </c>
      <c r="S102" s="68">
        <f t="shared" si="7"/>
        <v>900</v>
      </c>
    </row>
    <row r="103" spans="1:21" hidden="1">
      <c r="L103" s="68">
        <f>90-L102</f>
        <v>0</v>
      </c>
      <c r="M103" s="77">
        <f>90-M102</f>
        <v>0</v>
      </c>
      <c r="S103" s="68">
        <f t="shared" si="7"/>
        <v>900</v>
      </c>
    </row>
    <row r="104" spans="1:21" hidden="1">
      <c r="L104" s="68">
        <f>COUNTIF(L10:L99,"半日")</f>
        <v>0</v>
      </c>
      <c r="M104" s="77">
        <f>COUNTIF(M10:M99,"半日")</f>
        <v>0</v>
      </c>
      <c r="S104" s="68">
        <f t="shared" si="7"/>
        <v>900</v>
      </c>
    </row>
    <row r="105" spans="1:21" hidden="1">
      <c r="L105" s="68">
        <f>COUNTIF(L10:L99,"1日")</f>
        <v>0</v>
      </c>
      <c r="M105" s="77">
        <f>COUNTIF(M10:M99,"1日")</f>
        <v>0</v>
      </c>
    </row>
  </sheetData>
  <sheetProtection selectLockedCells="1"/>
  <mergeCells count="15">
    <mergeCell ref="D1:H1"/>
    <mergeCell ref="A1:B1"/>
    <mergeCell ref="A6:B6"/>
    <mergeCell ref="C6:N6"/>
    <mergeCell ref="A3:B3"/>
    <mergeCell ref="A2:B2"/>
    <mergeCell ref="A4:B4"/>
    <mergeCell ref="A5:B5"/>
    <mergeCell ref="L8:M8"/>
    <mergeCell ref="C2:H2"/>
    <mergeCell ref="C3:H3"/>
    <mergeCell ref="C4:H4"/>
    <mergeCell ref="C5:H5"/>
    <mergeCell ref="F8:H8"/>
    <mergeCell ref="J2:N2"/>
  </mergeCells>
  <phoneticPr fontId="3"/>
  <dataValidations count="11">
    <dataValidation type="list" imeMode="on" allowBlank="1" showInputMessage="1" showErrorMessage="1" sqref="D10:D99">
      <formula1>$Q$11:$Q$12</formula1>
    </dataValidation>
    <dataValidation imeMode="on" allowBlank="1" showInputMessage="1" showErrorMessage="1" sqref="B10:B99 B3:B5"/>
    <dataValidation imeMode="halfKatakana" allowBlank="1" showInputMessage="1" showErrorMessage="1" sqref="C9:C99 C3:H3 C6"/>
    <dataValidation type="list" allowBlank="1" showInputMessage="1" showErrorMessage="1" sqref="H10:H99">
      <formula1>IF(D10="","",IF(D10="男",$R$9:$R$28,$S$9:$S$27))</formula1>
    </dataValidation>
    <dataValidation type="list" imeMode="off" allowBlank="1" showInputMessage="1" showErrorMessage="1" error="．やｍを使用しないでください！_x000a_" sqref="G10:G99">
      <formula1>$X$10:$X$21</formula1>
    </dataValidation>
    <dataValidation imeMode="off" allowBlank="1" showInputMessage="1" showErrorMessage="1" prompt="参加予定日を入力すると、自動計算します。_x000a_" sqref="N10:N99"/>
    <dataValidation type="list" imeMode="off" allowBlank="1" showInputMessage="1" showErrorMessage="1" sqref="M10:M99">
      <formula1>$O$19:$O$20</formula1>
    </dataValidation>
    <dataValidation type="list" allowBlank="1" showInputMessage="1" showErrorMessage="1" sqref="J10:J99">
      <formula1>$Q$19:$Q$23</formula1>
    </dataValidation>
    <dataValidation type="list" allowBlank="1" showInputMessage="1" showErrorMessage="1" sqref="D1:H1">
      <formula1>$O$22:$O$23</formula1>
    </dataValidation>
    <dataValidation type="list" allowBlank="1" showInputMessage="1" showErrorMessage="1" sqref="L10:L99">
      <formula1>$O$19:$O$20</formula1>
    </dataValidation>
    <dataValidation type="list" imeMode="off" allowBlank="1" showInputMessage="1" showErrorMessage="1" sqref="K10:K99">
      <formula1>$P$12:$P$18</formula1>
    </dataValidation>
  </dataValidations>
  <pageMargins left="0.31496062992125984" right="0.31496062992125984" top="0.74803149606299213" bottom="0.74803149606299213" header="0.31496062992125984" footer="0.31496062992125984"/>
  <pageSetup paperSize="9" scale="57" orientation="portrait" r:id="rId1"/>
  <ignoredErrors>
    <ignoredError sqref="N100:N10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7"/>
  <sheetViews>
    <sheetView zoomScaleNormal="100" workbookViewId="0">
      <selection activeCell="E15" sqref="E15"/>
    </sheetView>
  </sheetViews>
  <sheetFormatPr defaultColWidth="9" defaultRowHeight="13.5"/>
  <cols>
    <col min="1" max="1" width="3.75" style="49" customWidth="1"/>
    <col min="2" max="2" width="26.25" style="49" customWidth="1"/>
    <col min="3" max="3" width="10" style="49" customWidth="1"/>
    <col min="4" max="4" width="4.875" style="49" customWidth="1"/>
    <col min="5" max="5" width="5.625" style="49" customWidth="1"/>
    <col min="6" max="6" width="30.875" style="49" customWidth="1"/>
    <col min="7" max="7" width="4.875" style="49" customWidth="1"/>
    <col min="8" max="8" width="7" style="49" customWidth="1"/>
    <col min="9" max="9" width="13.25" style="49" customWidth="1"/>
    <col min="10" max="10" width="3.75" style="49" customWidth="1"/>
    <col min="11" max="11" width="9" style="49"/>
    <col min="12" max="12" width="9" style="49" customWidth="1"/>
    <col min="13" max="16" width="9" style="49" hidden="1" customWidth="1"/>
    <col min="17" max="18" width="9" style="49" customWidth="1"/>
    <col min="19" max="16384" width="9" style="49"/>
  </cols>
  <sheetData>
    <row r="1" spans="1:10" ht="17.25">
      <c r="A1" s="23" t="s">
        <v>87</v>
      </c>
      <c r="B1" s="47"/>
      <c r="C1" s="48"/>
      <c r="D1" s="311"/>
      <c r="E1" s="311"/>
      <c r="F1" s="311"/>
      <c r="G1" s="311"/>
      <c r="H1" s="311"/>
      <c r="I1" s="311"/>
      <c r="J1" s="311"/>
    </row>
    <row r="2" spans="1:10" ht="24.75" customHeight="1">
      <c r="A2" s="312" t="s">
        <v>79</v>
      </c>
      <c r="B2" s="312"/>
      <c r="C2" s="312"/>
      <c r="D2" s="312"/>
      <c r="E2" s="312"/>
      <c r="F2" s="312"/>
      <c r="G2" s="312"/>
      <c r="H2" s="312"/>
      <c r="I2" s="312"/>
      <c r="J2" s="312"/>
    </row>
    <row r="3" spans="1:10" ht="15.75" customHeight="1">
      <c r="A3" s="313" t="str">
        <f>IF(①参加者一覧表!C2="","",①参加者一覧表!C2)</f>
        <v/>
      </c>
      <c r="B3" s="313"/>
      <c r="C3" s="313"/>
      <c r="D3" s="313"/>
      <c r="E3" s="313"/>
      <c r="F3" s="313"/>
      <c r="G3" s="313"/>
      <c r="H3" s="313"/>
      <c r="I3" s="313"/>
      <c r="J3" s="313"/>
    </row>
    <row r="4" spans="1:10" ht="19.5" thickBot="1">
      <c r="A4" s="314" t="s">
        <v>51</v>
      </c>
      <c r="B4" s="314"/>
      <c r="C4" s="314"/>
      <c r="D4" s="314"/>
      <c r="E4" s="314"/>
      <c r="F4" s="314"/>
      <c r="G4" s="314"/>
      <c r="H4" s="314"/>
      <c r="I4" s="314"/>
      <c r="J4" s="314"/>
    </row>
    <row r="5" spans="1:10" ht="19.5" customHeight="1" thickBot="1">
      <c r="A5" s="50"/>
      <c r="B5" s="171" t="s">
        <v>27</v>
      </c>
      <c r="C5" s="170" t="s">
        <v>52</v>
      </c>
      <c r="D5" s="319" t="str">
        <f>IF(①参加者一覧表!C5="","",①参加者一覧表!C5)</f>
        <v/>
      </c>
      <c r="E5" s="319"/>
      <c r="F5" s="320"/>
      <c r="G5" s="146"/>
      <c r="H5" s="146"/>
      <c r="I5" s="51" t="s">
        <v>3</v>
      </c>
      <c r="J5" s="48"/>
    </row>
    <row r="6" spans="1:10" ht="22.5" customHeight="1" thickBot="1">
      <c r="A6" s="48"/>
      <c r="B6" s="61" t="str">
        <f>IF(①参加者一覧表!C4="","",①参加者一覧表!C4)</f>
        <v/>
      </c>
      <c r="C6" s="100" t="s">
        <v>35</v>
      </c>
      <c r="D6" s="316" t="str">
        <f>IF(①参加者一覧表!C2="","",①参加者一覧表!C2)</f>
        <v/>
      </c>
      <c r="E6" s="317"/>
      <c r="F6" s="317"/>
      <c r="G6" s="317"/>
      <c r="H6" s="317"/>
      <c r="I6" s="318"/>
      <c r="J6" s="52"/>
    </row>
    <row r="7" spans="1:10" ht="16.5" customHeight="1" thickBot="1">
      <c r="A7" s="48"/>
      <c r="B7" s="315"/>
      <c r="C7" s="315"/>
      <c r="D7" s="60"/>
      <c r="E7" s="53"/>
      <c r="F7" s="182"/>
      <c r="G7" s="182"/>
      <c r="H7" s="182"/>
      <c r="I7" s="182"/>
      <c r="J7" s="48"/>
    </row>
    <row r="8" spans="1:10" ht="16.5" customHeight="1">
      <c r="A8" s="48"/>
      <c r="B8" s="324" t="s">
        <v>149</v>
      </c>
      <c r="C8" s="306">
        <f>①参加者一覧表!L9</f>
        <v>44541</v>
      </c>
      <c r="D8" s="307"/>
      <c r="E8" s="95">
        <f>IF(①参加者一覧表!L103="","",①参加者一覧表!L103)</f>
        <v>0</v>
      </c>
      <c r="F8" s="179" t="s">
        <v>81</v>
      </c>
      <c r="G8" s="178">
        <f>IF(①参加者一覧表!D101="",0,①参加者一覧表!D101)</f>
        <v>0</v>
      </c>
      <c r="H8" s="99"/>
      <c r="I8" s="48"/>
    </row>
    <row r="9" spans="1:10" ht="16.5" customHeight="1" thickBot="1">
      <c r="A9" s="48"/>
      <c r="B9" s="325"/>
      <c r="C9" s="308">
        <f>①参加者一覧表!M9</f>
        <v>44555</v>
      </c>
      <c r="D9" s="309"/>
      <c r="E9" s="96">
        <f>IF(①参加者一覧表!M103="","",①参加者一覧表!M103)</f>
        <v>0</v>
      </c>
      <c r="F9" s="180" t="s">
        <v>82</v>
      </c>
      <c r="G9" s="175">
        <f>IF(①参加者一覧表!D100="",0,①参加者一覧表!D100)</f>
        <v>0</v>
      </c>
      <c r="H9" s="145"/>
      <c r="I9" s="48"/>
    </row>
    <row r="10" spans="1:10" ht="16.5" customHeight="1" thickBot="1">
      <c r="A10" s="48"/>
      <c r="B10" s="173" t="s">
        <v>74</v>
      </c>
      <c r="C10" s="174">
        <f>①参加者一覧表!O12</f>
        <v>0</v>
      </c>
      <c r="D10" s="94"/>
      <c r="E10" s="94"/>
      <c r="F10" s="181" t="s">
        <v>83</v>
      </c>
      <c r="G10" s="64">
        <f>SUM(G8:G9)</f>
        <v>0</v>
      </c>
      <c r="H10" s="99"/>
      <c r="I10" s="48"/>
    </row>
    <row r="11" spans="1:10" ht="16.5" customHeight="1">
      <c r="A11" s="48"/>
      <c r="B11" s="62" t="s">
        <v>71</v>
      </c>
      <c r="C11" s="175">
        <f>①参加者一覧表!O13</f>
        <v>0</v>
      </c>
      <c r="D11" s="97"/>
      <c r="E11" s="91"/>
      <c r="F11" s="321" t="s">
        <v>142</v>
      </c>
      <c r="G11" s="156" t="s">
        <v>134</v>
      </c>
      <c r="H11" s="159">
        <f>IF(①参加者一覧表!$R$1="","",①参加者一覧表!$R$1)</f>
        <v>0</v>
      </c>
      <c r="I11" s="162">
        <f>IF(H11="","",H11*1800)</f>
        <v>0</v>
      </c>
    </row>
    <row r="12" spans="1:10" ht="16.5" customHeight="1">
      <c r="A12" s="48"/>
      <c r="B12" s="62" t="s">
        <v>72</v>
      </c>
      <c r="C12" s="175">
        <f>①参加者一覧表!O14</f>
        <v>0</v>
      </c>
      <c r="D12" s="97"/>
      <c r="E12" s="91"/>
      <c r="F12" s="322"/>
      <c r="G12" s="157" t="s">
        <v>139</v>
      </c>
      <c r="H12" s="160">
        <f>IF(①参加者一覧表!$R$2="","",①参加者一覧表!$R$2)</f>
        <v>0</v>
      </c>
      <c r="I12" s="163">
        <f>IF(H12="","",H12*1800)</f>
        <v>0</v>
      </c>
      <c r="J12" s="48"/>
    </row>
    <row r="13" spans="1:10" ht="16.5" customHeight="1">
      <c r="A13" s="48"/>
      <c r="B13" s="62" t="s">
        <v>75</v>
      </c>
      <c r="C13" s="175">
        <f>①参加者一覧表!O15</f>
        <v>0</v>
      </c>
      <c r="D13" s="92"/>
      <c r="E13" s="93"/>
      <c r="F13" s="322"/>
      <c r="G13" s="157" t="s">
        <v>136</v>
      </c>
      <c r="H13" s="160">
        <f>IF(①参加者一覧表!$R$3="","",①参加者一覧表!$R$3)</f>
        <v>0</v>
      </c>
      <c r="I13" s="163">
        <f>IF(H13="","",H13*1800)</f>
        <v>0</v>
      </c>
      <c r="J13" s="48"/>
    </row>
    <row r="14" spans="1:10" ht="16.5" customHeight="1">
      <c r="A14" s="48"/>
      <c r="B14" s="240" t="s">
        <v>73</v>
      </c>
      <c r="C14" s="175">
        <f>①参加者一覧表!O16</f>
        <v>0</v>
      </c>
      <c r="D14" s="93"/>
      <c r="E14" s="93"/>
      <c r="F14" s="322"/>
      <c r="G14" s="157" t="s">
        <v>140</v>
      </c>
      <c r="H14" s="160">
        <f>IF(①参加者一覧表!$R$4="","",①参加者一覧表!$R$4)</f>
        <v>0</v>
      </c>
      <c r="I14" s="163">
        <f>IF(H14="","",H14*1800)</f>
        <v>0</v>
      </c>
      <c r="J14" s="48"/>
    </row>
    <row r="15" spans="1:10" ht="16.5" customHeight="1" thickBot="1">
      <c r="A15" s="48"/>
      <c r="B15" s="62" t="s">
        <v>248</v>
      </c>
      <c r="C15" s="241">
        <f>①参加者一覧表!O17</f>
        <v>0</v>
      </c>
      <c r="D15" s="93"/>
      <c r="E15" s="93"/>
      <c r="F15" s="323"/>
      <c r="G15" s="158" t="s">
        <v>141</v>
      </c>
      <c r="H15" s="161">
        <f>IF(①参加者一覧表!$R$5="","",①参加者一覧表!$R$5)</f>
        <v>0</v>
      </c>
      <c r="I15" s="164">
        <f>IF(H15="","",H15*1800)</f>
        <v>0</v>
      </c>
      <c r="J15" s="48"/>
    </row>
    <row r="16" spans="1:10" ht="16.5" customHeight="1" thickBot="1">
      <c r="A16" s="48"/>
      <c r="B16" s="242" t="s">
        <v>249</v>
      </c>
      <c r="C16" s="177">
        <f>①参加者一覧表!O18</f>
        <v>0</v>
      </c>
      <c r="D16" s="172"/>
      <c r="E16" s="172"/>
      <c r="F16" s="173" t="s">
        <v>243</v>
      </c>
      <c r="G16" s="234" t="s">
        <v>128</v>
      </c>
      <c r="H16" s="235">
        <f>①参加者一覧表!L104</f>
        <v>0</v>
      </c>
      <c r="I16" s="162">
        <f>①参加者一覧表!L104*600</f>
        <v>0</v>
      </c>
      <c r="J16" s="48"/>
    </row>
    <row r="17" spans="1:10" ht="16.5" customHeight="1" thickBot="1">
      <c r="A17" s="48"/>
      <c r="F17" s="176" t="s">
        <v>244</v>
      </c>
      <c r="G17" s="236" t="s">
        <v>128</v>
      </c>
      <c r="H17" s="237">
        <f>①参加者一覧表!L105</f>
        <v>0</v>
      </c>
      <c r="I17" s="153">
        <f>①参加者一覧表!L105*900</f>
        <v>0</v>
      </c>
      <c r="J17" s="48"/>
    </row>
    <row r="18" spans="1:10" ht="16.5" customHeight="1">
      <c r="A18" s="48"/>
      <c r="F18" s="230" t="s">
        <v>246</v>
      </c>
      <c r="G18" s="231" t="s">
        <v>128</v>
      </c>
      <c r="H18" s="232">
        <f>①参加者一覧表!M104</f>
        <v>0</v>
      </c>
      <c r="I18" s="233">
        <f>①参加者一覧表!M104*600</f>
        <v>0</v>
      </c>
      <c r="J18" s="48"/>
    </row>
    <row r="19" spans="1:10" ht="16.5" customHeight="1" thickBot="1">
      <c r="A19" s="48"/>
      <c r="B19" s="144"/>
      <c r="C19" s="144"/>
      <c r="D19" s="42"/>
      <c r="E19" s="55"/>
      <c r="F19" s="62" t="s">
        <v>245</v>
      </c>
      <c r="G19" s="147" t="s">
        <v>128</v>
      </c>
      <c r="H19" s="154">
        <f>①参加者一覧表!M105</f>
        <v>0</v>
      </c>
      <c r="I19" s="152">
        <f>①参加者一覧表!M105*900</f>
        <v>0</v>
      </c>
      <c r="J19" s="48"/>
    </row>
    <row r="20" spans="1:10" ht="16.5" customHeight="1" thickTop="1" thickBot="1">
      <c r="B20" s="56"/>
      <c r="C20" s="56"/>
      <c r="D20" s="54"/>
      <c r="E20" s="55"/>
      <c r="F20" s="190" t="s">
        <v>34</v>
      </c>
      <c r="G20" s="191"/>
      <c r="H20" s="192"/>
      <c r="I20" s="153">
        <f>SUM(I11:I19)</f>
        <v>0</v>
      </c>
    </row>
    <row r="21" spans="1:10" ht="16.5" customHeight="1">
      <c r="A21" s="48"/>
      <c r="B21" s="55"/>
      <c r="C21" s="55"/>
      <c r="D21" s="144"/>
      <c r="E21" s="144"/>
      <c r="J21" s="48"/>
    </row>
    <row r="22" spans="1:10" ht="16.5" customHeight="1">
      <c r="B22" s="57"/>
      <c r="C22" s="57"/>
      <c r="D22" s="56"/>
      <c r="E22" s="56"/>
      <c r="F22" s="215" t="s">
        <v>208</v>
      </c>
      <c r="G22" s="310">
        <f ca="1">TODAY()</f>
        <v>44516</v>
      </c>
      <c r="H22" s="310"/>
      <c r="I22" s="310"/>
      <c r="J22" s="48"/>
    </row>
    <row r="23" spans="1:10" ht="18.75">
      <c r="B23" s="57"/>
      <c r="C23" s="57"/>
      <c r="D23" s="55"/>
      <c r="E23" s="55"/>
      <c r="F23" s="144"/>
      <c r="G23" s="144"/>
      <c r="H23" s="144"/>
      <c r="I23" s="144"/>
      <c r="J23" s="144"/>
    </row>
    <row r="24" spans="1:10" ht="18.75">
      <c r="A24" s="185" t="s">
        <v>144</v>
      </c>
      <c r="B24" s="58"/>
      <c r="C24" s="55"/>
      <c r="D24" s="57"/>
      <c r="E24" s="57"/>
      <c r="J24" s="48"/>
    </row>
    <row r="25" spans="1:10" ht="18.75">
      <c r="A25" s="48"/>
      <c r="B25" s="58"/>
      <c r="C25" s="55"/>
      <c r="D25" s="57"/>
      <c r="E25" s="57"/>
      <c r="J25" s="48"/>
    </row>
    <row r="26" spans="1:10" ht="18.75">
      <c r="A26" s="48"/>
      <c r="B26" s="58"/>
      <c r="C26" s="55"/>
      <c r="D26" s="55"/>
      <c r="E26" s="55"/>
      <c r="F26" s="57"/>
      <c r="G26" s="57"/>
      <c r="H26" s="57"/>
      <c r="I26" s="57"/>
      <c r="J26" s="48"/>
    </row>
    <row r="27" spans="1:10" ht="14.25">
      <c r="A27" s="48"/>
      <c r="B27" s="58"/>
      <c r="C27" s="55"/>
      <c r="D27" s="55"/>
      <c r="E27" s="55"/>
      <c r="F27" s="59"/>
      <c r="G27" s="59"/>
      <c r="H27" s="59"/>
      <c r="I27" s="55"/>
      <c r="J27" s="48"/>
    </row>
    <row r="28" spans="1:10" ht="14.25">
      <c r="B28" s="58"/>
      <c r="C28" s="55"/>
      <c r="D28" s="55"/>
      <c r="E28" s="55"/>
      <c r="F28" s="59"/>
      <c r="G28" s="59"/>
      <c r="H28" s="59"/>
      <c r="I28" s="55"/>
    </row>
    <row r="29" spans="1:10" ht="14.25">
      <c r="B29" s="58"/>
      <c r="C29" s="55"/>
      <c r="D29" s="55"/>
      <c r="E29" s="55"/>
      <c r="F29" s="59"/>
      <c r="G29" s="59"/>
      <c r="H29" s="59"/>
      <c r="I29" s="55"/>
    </row>
    <row r="30" spans="1:10" ht="14.25">
      <c r="B30" s="58"/>
      <c r="C30" s="55"/>
      <c r="D30" s="55"/>
      <c r="E30" s="55"/>
      <c r="F30" s="59"/>
      <c r="G30" s="59"/>
      <c r="H30" s="59"/>
      <c r="I30" s="55"/>
    </row>
    <row r="31" spans="1:10" ht="14.25">
      <c r="B31" s="58"/>
      <c r="C31" s="55"/>
      <c r="D31" s="55"/>
      <c r="E31" s="55"/>
      <c r="F31" s="59"/>
      <c r="G31" s="59"/>
      <c r="H31" s="59"/>
      <c r="I31" s="55"/>
    </row>
    <row r="32" spans="1:10" ht="14.25">
      <c r="B32" s="58"/>
      <c r="C32" s="55"/>
      <c r="D32" s="55"/>
      <c r="E32" s="55"/>
      <c r="F32" s="59"/>
      <c r="G32" s="59"/>
      <c r="H32" s="59"/>
      <c r="I32" s="55"/>
    </row>
    <row r="33" spans="2:9" ht="14.25">
      <c r="B33" s="58"/>
      <c r="C33" s="55"/>
      <c r="D33" s="55"/>
      <c r="E33" s="55"/>
      <c r="F33" s="59"/>
      <c r="G33" s="59"/>
      <c r="H33" s="59"/>
      <c r="I33" s="55"/>
    </row>
    <row r="34" spans="2:9" ht="14.25">
      <c r="B34" s="58"/>
      <c r="C34" s="55"/>
      <c r="D34" s="55"/>
      <c r="E34" s="55"/>
      <c r="F34" s="59"/>
      <c r="G34" s="59"/>
      <c r="H34" s="59"/>
      <c r="I34" s="55"/>
    </row>
    <row r="35" spans="2:9" ht="14.25">
      <c r="B35" s="58"/>
      <c r="C35" s="55"/>
      <c r="D35" s="55"/>
      <c r="E35" s="55"/>
      <c r="F35" s="59"/>
      <c r="G35" s="59"/>
      <c r="H35" s="59"/>
      <c r="I35" s="55"/>
    </row>
    <row r="36" spans="2:9" ht="14.25">
      <c r="B36" s="58"/>
      <c r="C36" s="55"/>
      <c r="D36" s="55"/>
      <c r="E36" s="55"/>
      <c r="F36" s="59"/>
      <c r="G36" s="59"/>
      <c r="H36" s="59"/>
      <c r="I36" s="55"/>
    </row>
    <row r="37" spans="2:9" ht="14.25">
      <c r="B37" s="58"/>
      <c r="C37" s="55"/>
      <c r="D37" s="55"/>
      <c r="E37" s="55"/>
      <c r="F37" s="59"/>
      <c r="G37" s="59"/>
      <c r="H37" s="59"/>
      <c r="I37" s="55"/>
    </row>
    <row r="38" spans="2:9" ht="14.25">
      <c r="B38" s="58"/>
      <c r="C38" s="55"/>
      <c r="D38" s="55"/>
      <c r="E38" s="55"/>
      <c r="F38" s="59"/>
      <c r="G38" s="59"/>
      <c r="H38" s="59"/>
      <c r="I38" s="55"/>
    </row>
    <row r="39" spans="2:9" ht="14.25">
      <c r="B39" s="58"/>
      <c r="C39" s="55"/>
      <c r="D39" s="55"/>
      <c r="E39" s="55"/>
      <c r="F39" s="59"/>
      <c r="G39" s="59"/>
      <c r="H39" s="59"/>
      <c r="I39" s="55"/>
    </row>
    <row r="40" spans="2:9" ht="14.25">
      <c r="B40" s="58"/>
      <c r="C40" s="55"/>
      <c r="D40" s="55"/>
      <c r="E40" s="55"/>
      <c r="F40" s="59"/>
      <c r="G40" s="59"/>
      <c r="H40" s="59"/>
      <c r="I40" s="55"/>
    </row>
    <row r="41" spans="2:9" ht="14.25">
      <c r="B41" s="58"/>
      <c r="C41" s="55"/>
      <c r="D41" s="55"/>
      <c r="E41" s="55"/>
      <c r="F41" s="59"/>
      <c r="G41" s="59"/>
      <c r="H41" s="59"/>
      <c r="I41" s="55"/>
    </row>
    <row r="42" spans="2:9" ht="14.25">
      <c r="D42" s="55"/>
      <c r="E42" s="55"/>
      <c r="F42" s="59"/>
      <c r="G42" s="59"/>
      <c r="H42" s="59"/>
      <c r="I42" s="55"/>
    </row>
    <row r="43" spans="2:9" ht="14.25">
      <c r="D43" s="55"/>
      <c r="E43" s="55"/>
      <c r="F43" s="59"/>
      <c r="G43" s="59"/>
      <c r="H43" s="59"/>
      <c r="I43" s="55"/>
    </row>
    <row r="44" spans="2:9" ht="14.25">
      <c r="F44" s="59"/>
      <c r="G44" s="59"/>
      <c r="H44" s="59"/>
      <c r="I44" s="55"/>
    </row>
    <row r="48" spans="2:9" ht="14.25" thickBot="1">
      <c r="B48" s="169"/>
      <c r="C48" s="169"/>
    </row>
    <row r="49" spans="1:8" ht="14.25" thickBot="1"/>
    <row r="50" spans="1:8" ht="19.5" thickBot="1">
      <c r="B50" s="168" t="s">
        <v>35</v>
      </c>
      <c r="C50" s="187" t="str">
        <f>D6</f>
        <v/>
      </c>
      <c r="D50" s="169"/>
      <c r="E50" s="169"/>
    </row>
    <row r="51" spans="1:8" ht="15" thickBot="1">
      <c r="B51" s="303" t="s">
        <v>143</v>
      </c>
      <c r="C51" s="156" t="s">
        <v>134</v>
      </c>
      <c r="F51" s="169"/>
      <c r="G51" s="169"/>
      <c r="H51" s="169"/>
    </row>
    <row r="52" spans="1:8" ht="19.5" thickBot="1">
      <c r="A52" s="169"/>
      <c r="B52" s="304"/>
      <c r="C52" s="157" t="s">
        <v>139</v>
      </c>
      <c r="D52" s="188"/>
      <c r="E52" s="188"/>
    </row>
    <row r="53" spans="1:8" ht="19.5" thickBot="1">
      <c r="B53" s="304"/>
      <c r="C53" s="157" t="s">
        <v>136</v>
      </c>
      <c r="D53" s="165">
        <f>IF(①参加者一覧表!$R$1="","",①参加者一覧表!$R$1)</f>
        <v>0</v>
      </c>
      <c r="F53" s="188"/>
      <c r="G53" s="188"/>
      <c r="H53" s="189"/>
    </row>
    <row r="54" spans="1:8" ht="14.25">
      <c r="B54" s="304"/>
      <c r="C54" s="157" t="s">
        <v>140</v>
      </c>
      <c r="D54" s="166">
        <f>IF(①参加者一覧表!$R$2="","",①参加者一覧表!$R$2)</f>
        <v>0</v>
      </c>
    </row>
    <row r="55" spans="1:8" ht="15" thickBot="1">
      <c r="B55" s="305"/>
      <c r="C55" s="158" t="s">
        <v>141</v>
      </c>
      <c r="D55" s="166">
        <f>IF(①参加者一覧表!$R$3="","",①参加者一覧表!$R$3)</f>
        <v>0</v>
      </c>
    </row>
    <row r="56" spans="1:8" ht="14.25">
      <c r="D56" s="166">
        <f>IF(①参加者一覧表!$R$4="","",①参加者一覧表!$R$4)</f>
        <v>0</v>
      </c>
    </row>
    <row r="57" spans="1:8" ht="15" thickBot="1">
      <c r="D57" s="167">
        <f>IF(①参加者一覧表!$R$5="","",①参加者一覧表!$R$5)</f>
        <v>0</v>
      </c>
    </row>
  </sheetData>
  <sheetProtection selectLockedCells="1" selectUnlockedCells="1"/>
  <mergeCells count="13">
    <mergeCell ref="B51:B55"/>
    <mergeCell ref="C8:D8"/>
    <mergeCell ref="C9:D9"/>
    <mergeCell ref="G22:I22"/>
    <mergeCell ref="D1:J1"/>
    <mergeCell ref="A2:J2"/>
    <mergeCell ref="A3:J3"/>
    <mergeCell ref="A4:J4"/>
    <mergeCell ref="B7:C7"/>
    <mergeCell ref="D6:I6"/>
    <mergeCell ref="D5:F5"/>
    <mergeCell ref="F11:F15"/>
    <mergeCell ref="B8:B9"/>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C1" sqref="C1:F1"/>
    </sheetView>
  </sheetViews>
  <sheetFormatPr defaultColWidth="9" defaultRowHeight="13.5"/>
  <cols>
    <col min="1" max="1" width="9" style="139"/>
    <col min="2" max="2" width="50.375" style="139" customWidth="1"/>
    <col min="3" max="16384" width="9" style="139"/>
  </cols>
  <sheetData>
    <row r="1" spans="1:10" ht="26.45" customHeight="1">
      <c r="A1" s="204"/>
      <c r="B1" s="204"/>
      <c r="C1" s="328" t="s">
        <v>191</v>
      </c>
      <c r="D1" s="328"/>
      <c r="E1" s="328"/>
      <c r="F1" s="328"/>
      <c r="G1" s="329" t="s">
        <v>192</v>
      </c>
      <c r="H1" s="329"/>
      <c r="I1" s="329"/>
      <c r="J1" s="329"/>
    </row>
    <row r="2" spans="1:10" ht="19.5" thickBot="1">
      <c r="A2" s="194" t="s">
        <v>164</v>
      </c>
    </row>
    <row r="3" spans="1:10" ht="72.599999999999994" customHeight="1" thickTop="1" thickBot="1">
      <c r="A3" s="330" t="s">
        <v>165</v>
      </c>
      <c r="B3" s="331"/>
      <c r="C3" s="331"/>
      <c r="D3" s="331"/>
      <c r="E3" s="331"/>
      <c r="F3" s="331"/>
      <c r="G3" s="331"/>
      <c r="H3" s="331"/>
      <c r="I3" s="331"/>
      <c r="J3" s="332"/>
    </row>
    <row r="4" spans="1:10" s="196" customFormat="1" ht="12.75" thickTop="1">
      <c r="A4" s="195" t="s">
        <v>166</v>
      </c>
    </row>
    <row r="5" spans="1:10" s="196" customFormat="1" ht="12">
      <c r="A5" s="333" t="s">
        <v>167</v>
      </c>
      <c r="B5" s="333"/>
      <c r="C5" s="333"/>
      <c r="D5" s="333"/>
      <c r="E5" s="333"/>
      <c r="F5" s="333"/>
      <c r="G5" s="333"/>
      <c r="H5" s="333"/>
      <c r="I5" s="333"/>
      <c r="J5" s="333"/>
    </row>
    <row r="6" spans="1:10" ht="33.950000000000003" customHeight="1">
      <c r="A6" s="197" t="s">
        <v>168</v>
      </c>
      <c r="B6" s="197" t="s">
        <v>169</v>
      </c>
      <c r="C6" s="197" t="s">
        <v>170</v>
      </c>
      <c r="D6" s="197" t="s">
        <v>170</v>
      </c>
      <c r="E6" s="197" t="s">
        <v>171</v>
      </c>
      <c r="F6" s="197" t="s">
        <v>171</v>
      </c>
      <c r="G6" s="197" t="s">
        <v>170</v>
      </c>
      <c r="H6" s="197" t="s">
        <v>171</v>
      </c>
      <c r="I6" s="197" t="s">
        <v>171</v>
      </c>
      <c r="J6" s="197" t="s">
        <v>170</v>
      </c>
    </row>
    <row r="7" spans="1:10" ht="23.1" customHeight="1">
      <c r="A7" s="197">
        <v>1</v>
      </c>
      <c r="B7" s="198" t="s">
        <v>172</v>
      </c>
      <c r="C7" s="199"/>
      <c r="D7" s="199"/>
      <c r="E7" s="199"/>
      <c r="F7" s="199"/>
      <c r="G7" s="199"/>
      <c r="H7" s="199"/>
      <c r="I7" s="199"/>
      <c r="J7" s="199"/>
    </row>
    <row r="8" spans="1:10" ht="23.1" customHeight="1">
      <c r="A8" s="197">
        <v>2</v>
      </c>
      <c r="B8" s="199" t="s">
        <v>173</v>
      </c>
      <c r="C8" s="199"/>
      <c r="D8" s="199"/>
      <c r="E8" s="199"/>
      <c r="F8" s="199"/>
      <c r="G8" s="199"/>
      <c r="H8" s="199"/>
      <c r="I8" s="199"/>
      <c r="J8" s="199"/>
    </row>
    <row r="9" spans="1:10" ht="23.1" customHeight="1">
      <c r="A9" s="197">
        <v>3</v>
      </c>
      <c r="B9" s="199" t="s">
        <v>174</v>
      </c>
      <c r="C9" s="199"/>
      <c r="D9" s="199"/>
      <c r="E9" s="199"/>
      <c r="F9" s="199"/>
      <c r="G9" s="199"/>
      <c r="H9" s="199"/>
      <c r="I9" s="199"/>
      <c r="J9" s="199"/>
    </row>
    <row r="10" spans="1:10" ht="23.1" customHeight="1">
      <c r="A10" s="197">
        <v>4</v>
      </c>
      <c r="B10" s="199" t="s">
        <v>175</v>
      </c>
      <c r="C10" s="199"/>
      <c r="D10" s="199"/>
      <c r="E10" s="199"/>
      <c r="F10" s="199"/>
      <c r="G10" s="199"/>
      <c r="H10" s="199"/>
      <c r="I10" s="199"/>
      <c r="J10" s="199"/>
    </row>
    <row r="11" spans="1:10" ht="23.1" customHeight="1">
      <c r="A11" s="197">
        <v>5</v>
      </c>
      <c r="B11" s="199" t="s">
        <v>176</v>
      </c>
      <c r="C11" s="199"/>
      <c r="D11" s="199"/>
      <c r="E11" s="199"/>
      <c r="F11" s="199"/>
      <c r="G11" s="199"/>
      <c r="H11" s="199"/>
      <c r="I11" s="199"/>
      <c r="J11" s="199"/>
    </row>
    <row r="12" spans="1:10" ht="23.1" customHeight="1">
      <c r="A12" s="197">
        <v>6</v>
      </c>
      <c r="B12" s="199" t="s">
        <v>177</v>
      </c>
      <c r="C12" s="199"/>
      <c r="D12" s="199"/>
      <c r="E12" s="199"/>
      <c r="F12" s="199"/>
      <c r="G12" s="199"/>
      <c r="H12" s="199"/>
      <c r="I12" s="199"/>
      <c r="J12" s="199"/>
    </row>
    <row r="13" spans="1:10" ht="23.1" customHeight="1">
      <c r="A13" s="197">
        <v>7</v>
      </c>
      <c r="B13" s="199" t="s">
        <v>178</v>
      </c>
      <c r="C13" s="199"/>
      <c r="D13" s="199"/>
      <c r="E13" s="199"/>
      <c r="F13" s="199"/>
      <c r="G13" s="199"/>
      <c r="H13" s="199"/>
      <c r="I13" s="199"/>
      <c r="J13" s="199"/>
    </row>
    <row r="14" spans="1:10" ht="23.1" customHeight="1">
      <c r="A14" s="197">
        <v>8</v>
      </c>
      <c r="B14" s="199" t="s">
        <v>179</v>
      </c>
      <c r="C14" s="199"/>
      <c r="D14" s="199"/>
      <c r="E14" s="199"/>
      <c r="F14" s="199"/>
      <c r="G14" s="199"/>
      <c r="H14" s="199"/>
      <c r="I14" s="199"/>
      <c r="J14" s="199"/>
    </row>
    <row r="15" spans="1:10" ht="23.1" customHeight="1">
      <c r="A15" s="197">
        <v>9</v>
      </c>
      <c r="B15" s="199" t="s">
        <v>180</v>
      </c>
      <c r="C15" s="199"/>
      <c r="D15" s="199"/>
      <c r="E15" s="199"/>
      <c r="F15" s="199"/>
      <c r="G15" s="199"/>
      <c r="H15" s="199"/>
      <c r="I15" s="199"/>
      <c r="J15" s="199"/>
    </row>
    <row r="16" spans="1:10" ht="23.1" customHeight="1">
      <c r="A16" s="197">
        <v>10</v>
      </c>
      <c r="B16" s="199" t="s">
        <v>181</v>
      </c>
      <c r="C16" s="199"/>
      <c r="D16" s="199"/>
      <c r="E16" s="199"/>
      <c r="F16" s="199"/>
      <c r="G16" s="199"/>
      <c r="H16" s="199"/>
      <c r="I16" s="199"/>
      <c r="J16" s="199"/>
    </row>
    <row r="17" spans="1:10" ht="23.1" customHeight="1">
      <c r="A17" s="197">
        <v>11</v>
      </c>
      <c r="B17" s="199" t="s">
        <v>182</v>
      </c>
      <c r="C17" s="200" t="s">
        <v>183</v>
      </c>
      <c r="D17" s="200" t="s">
        <v>183</v>
      </c>
      <c r="E17" s="200" t="s">
        <v>183</v>
      </c>
      <c r="F17" s="200" t="s">
        <v>183</v>
      </c>
      <c r="G17" s="200" t="s">
        <v>183</v>
      </c>
      <c r="H17" s="200" t="s">
        <v>183</v>
      </c>
      <c r="I17" s="200" t="s">
        <v>183</v>
      </c>
      <c r="J17" s="200" t="s">
        <v>184</v>
      </c>
    </row>
    <row r="18" spans="1:10" ht="23.1" customHeight="1">
      <c r="A18" s="197">
        <v>12</v>
      </c>
      <c r="B18" s="199" t="s">
        <v>185</v>
      </c>
      <c r="C18" s="199"/>
      <c r="D18" s="199"/>
      <c r="E18" s="199"/>
      <c r="F18" s="199"/>
      <c r="G18" s="199"/>
      <c r="H18" s="199"/>
      <c r="I18" s="199"/>
      <c r="J18" s="199"/>
    </row>
    <row r="19" spans="1:10" ht="12.6" customHeight="1"/>
    <row r="20" spans="1:10" s="201" customFormat="1" ht="14.25">
      <c r="A20" s="326" t="s">
        <v>186</v>
      </c>
      <c r="B20" s="327"/>
      <c r="C20" s="326" t="s">
        <v>187</v>
      </c>
      <c r="D20" s="326"/>
      <c r="E20" s="326"/>
      <c r="F20" s="326"/>
      <c r="G20" s="326"/>
      <c r="H20" s="326"/>
      <c r="I20" s="326"/>
      <c r="J20" s="326"/>
    </row>
    <row r="21" spans="1:10" s="201" customFormat="1" ht="13.5" customHeight="1">
      <c r="C21" s="202" t="s">
        <v>190</v>
      </c>
    </row>
    <row r="22" spans="1:10" s="201" customFormat="1" ht="14.25">
      <c r="A22" s="326" t="s">
        <v>188</v>
      </c>
      <c r="B22" s="327"/>
      <c r="C22" s="203" t="s">
        <v>189</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A2" sqref="A2:P2"/>
    </sheetView>
  </sheetViews>
  <sheetFormatPr defaultColWidth="9" defaultRowHeight="13.5"/>
  <cols>
    <col min="1" max="1" width="4.125" style="139" customWidth="1"/>
    <col min="2" max="2" width="29" style="139" customWidth="1"/>
    <col min="3" max="16" width="6.5" style="139" customWidth="1"/>
    <col min="17" max="16384" width="9" style="139"/>
  </cols>
  <sheetData>
    <row r="1" spans="1:16" ht="41.45" customHeight="1">
      <c r="A1" s="336" t="s">
        <v>209</v>
      </c>
      <c r="B1" s="329"/>
      <c r="C1" s="329"/>
      <c r="D1" s="329"/>
      <c r="E1" s="329"/>
      <c r="F1" s="329"/>
      <c r="G1" s="329"/>
      <c r="H1" s="329"/>
      <c r="I1" s="329"/>
      <c r="J1" s="329"/>
      <c r="K1" s="329"/>
      <c r="L1" s="329"/>
      <c r="M1" s="329"/>
      <c r="N1" s="329"/>
      <c r="O1" s="329"/>
      <c r="P1" s="329"/>
    </row>
    <row r="2" spans="1:16" ht="33.6" customHeight="1">
      <c r="A2" s="335" t="s">
        <v>206</v>
      </c>
      <c r="B2" s="335"/>
      <c r="C2" s="335"/>
      <c r="D2" s="335"/>
      <c r="E2" s="335"/>
      <c r="F2" s="335"/>
      <c r="G2" s="335"/>
      <c r="H2" s="335"/>
      <c r="I2" s="335"/>
      <c r="J2" s="335"/>
      <c r="K2" s="335"/>
      <c r="L2" s="335"/>
      <c r="M2" s="335"/>
      <c r="N2" s="335"/>
      <c r="O2" s="335"/>
      <c r="P2" s="335"/>
    </row>
    <row r="3" spans="1:16" s="201" customFormat="1" ht="20.45" customHeight="1">
      <c r="A3" s="327" t="s">
        <v>205</v>
      </c>
      <c r="B3" s="327"/>
      <c r="C3" s="327"/>
      <c r="D3" s="327"/>
      <c r="E3" s="327"/>
      <c r="F3" s="327"/>
      <c r="G3" s="327"/>
      <c r="H3" s="327"/>
      <c r="I3" s="327"/>
      <c r="J3" s="327"/>
      <c r="K3" s="327"/>
      <c r="L3" s="327"/>
      <c r="M3" s="327"/>
      <c r="N3" s="327"/>
      <c r="O3" s="327"/>
      <c r="P3" s="327"/>
    </row>
    <row r="4" spans="1:16" s="201" customFormat="1" ht="20.45" customHeight="1">
      <c r="A4" s="337" t="s">
        <v>167</v>
      </c>
      <c r="B4" s="337"/>
      <c r="C4" s="337"/>
      <c r="D4" s="337"/>
      <c r="E4" s="337"/>
      <c r="F4" s="337"/>
      <c r="G4" s="337"/>
      <c r="H4" s="337"/>
      <c r="I4" s="337"/>
      <c r="J4" s="337"/>
      <c r="K4" s="337"/>
      <c r="L4" s="337"/>
      <c r="M4" s="337"/>
      <c r="N4" s="337"/>
      <c r="O4" s="337"/>
      <c r="P4" s="337"/>
    </row>
    <row r="5" spans="1:16" ht="29.45" customHeight="1">
      <c r="A5" s="197" t="s">
        <v>168</v>
      </c>
      <c r="B5" s="197" t="s">
        <v>169</v>
      </c>
      <c r="C5" s="212" t="s">
        <v>170</v>
      </c>
      <c r="D5" s="211" t="s">
        <v>170</v>
      </c>
      <c r="E5" s="211" t="s">
        <v>170</v>
      </c>
      <c r="F5" s="211" t="s">
        <v>170</v>
      </c>
      <c r="G5" s="211" t="s">
        <v>170</v>
      </c>
      <c r="H5" s="211" t="s">
        <v>170</v>
      </c>
      <c r="I5" s="211" t="s">
        <v>170</v>
      </c>
      <c r="J5" s="211" t="s">
        <v>170</v>
      </c>
      <c r="K5" s="211" t="s">
        <v>170</v>
      </c>
      <c r="L5" s="211" t="s">
        <v>170</v>
      </c>
      <c r="M5" s="211" t="s">
        <v>170</v>
      </c>
      <c r="N5" s="211" t="s">
        <v>170</v>
      </c>
      <c r="O5" s="211" t="s">
        <v>170</v>
      </c>
      <c r="P5" s="211" t="s">
        <v>170</v>
      </c>
    </row>
    <row r="6" spans="1:16" ht="24.95" customHeight="1">
      <c r="A6" s="197">
        <v>1</v>
      </c>
      <c r="B6" s="210" t="s">
        <v>172</v>
      </c>
      <c r="C6" s="199"/>
      <c r="D6" s="199"/>
      <c r="E6" s="199"/>
      <c r="F6" s="199"/>
      <c r="G6" s="199"/>
      <c r="H6" s="199"/>
      <c r="I6" s="199"/>
      <c r="J6" s="199"/>
      <c r="K6" s="199"/>
      <c r="L6" s="199"/>
      <c r="M6" s="199"/>
      <c r="N6" s="199"/>
      <c r="O6" s="199"/>
      <c r="P6" s="199"/>
    </row>
    <row r="7" spans="1:16" ht="24.95" customHeight="1">
      <c r="A7" s="197">
        <v>2</v>
      </c>
      <c r="B7" s="209" t="s">
        <v>173</v>
      </c>
      <c r="C7" s="199"/>
      <c r="D7" s="199"/>
      <c r="E7" s="199"/>
      <c r="F7" s="199"/>
      <c r="G7" s="199"/>
      <c r="H7" s="199"/>
      <c r="I7" s="199"/>
      <c r="J7" s="199"/>
      <c r="K7" s="199"/>
      <c r="L7" s="199"/>
      <c r="M7" s="199"/>
      <c r="N7" s="199"/>
      <c r="O7" s="199"/>
      <c r="P7" s="199"/>
    </row>
    <row r="8" spans="1:16" ht="24.95" customHeight="1">
      <c r="A8" s="197">
        <v>3</v>
      </c>
      <c r="B8" s="209" t="s">
        <v>204</v>
      </c>
      <c r="C8" s="199"/>
      <c r="D8" s="199"/>
      <c r="E8" s="199"/>
      <c r="F8" s="199"/>
      <c r="G8" s="199"/>
      <c r="H8" s="199"/>
      <c r="I8" s="199"/>
      <c r="J8" s="199"/>
      <c r="K8" s="199"/>
      <c r="L8" s="199"/>
      <c r="M8" s="199"/>
      <c r="N8" s="199"/>
      <c r="O8" s="199"/>
      <c r="P8" s="199"/>
    </row>
    <row r="9" spans="1:16" ht="24.95" customHeight="1">
      <c r="A9" s="197">
        <v>4</v>
      </c>
      <c r="B9" s="209" t="s">
        <v>203</v>
      </c>
      <c r="C9" s="199"/>
      <c r="D9" s="199"/>
      <c r="E9" s="199"/>
      <c r="F9" s="199"/>
      <c r="G9" s="199"/>
      <c r="H9" s="199"/>
      <c r="I9" s="199"/>
      <c r="J9" s="199"/>
      <c r="K9" s="199"/>
      <c r="L9" s="199"/>
      <c r="M9" s="199"/>
      <c r="N9" s="199"/>
      <c r="O9" s="199"/>
      <c r="P9" s="199"/>
    </row>
    <row r="10" spans="1:16" ht="24.95" customHeight="1">
      <c r="A10" s="197">
        <v>5</v>
      </c>
      <c r="B10" s="209" t="s">
        <v>176</v>
      </c>
      <c r="C10" s="199"/>
      <c r="D10" s="199"/>
      <c r="E10" s="199"/>
      <c r="F10" s="199"/>
      <c r="G10" s="199"/>
      <c r="H10" s="199"/>
      <c r="I10" s="199"/>
      <c r="J10" s="199"/>
      <c r="K10" s="199"/>
      <c r="L10" s="199"/>
      <c r="M10" s="199"/>
      <c r="N10" s="199"/>
      <c r="O10" s="199"/>
      <c r="P10" s="199"/>
    </row>
    <row r="11" spans="1:16" ht="24.95" customHeight="1">
      <c r="A11" s="197">
        <v>6</v>
      </c>
      <c r="B11" s="209" t="s">
        <v>177</v>
      </c>
      <c r="C11" s="199"/>
      <c r="D11" s="199"/>
      <c r="E11" s="199"/>
      <c r="F11" s="199"/>
      <c r="G11" s="199"/>
      <c r="H11" s="199"/>
      <c r="I11" s="199"/>
      <c r="J11" s="199"/>
      <c r="K11" s="199"/>
      <c r="L11" s="199"/>
      <c r="M11" s="199"/>
      <c r="N11" s="199"/>
      <c r="O11" s="199"/>
      <c r="P11" s="199"/>
    </row>
    <row r="12" spans="1:16" ht="24.95" customHeight="1">
      <c r="A12" s="197">
        <v>7</v>
      </c>
      <c r="B12" s="209" t="s">
        <v>178</v>
      </c>
      <c r="C12" s="199"/>
      <c r="D12" s="199"/>
      <c r="E12" s="199"/>
      <c r="F12" s="199"/>
      <c r="G12" s="199"/>
      <c r="H12" s="199"/>
      <c r="I12" s="199"/>
      <c r="J12" s="199"/>
      <c r="K12" s="199"/>
      <c r="L12" s="199"/>
      <c r="M12" s="199"/>
      <c r="N12" s="199"/>
      <c r="O12" s="199"/>
      <c r="P12" s="199"/>
    </row>
    <row r="13" spans="1:16" ht="24.95" customHeight="1">
      <c r="A13" s="197">
        <v>8</v>
      </c>
      <c r="B13" s="209" t="s">
        <v>202</v>
      </c>
      <c r="C13" s="199"/>
      <c r="D13" s="199"/>
      <c r="E13" s="199"/>
      <c r="F13" s="199"/>
      <c r="G13" s="199"/>
      <c r="H13" s="199"/>
      <c r="I13" s="199"/>
      <c r="J13" s="199"/>
      <c r="K13" s="199"/>
      <c r="L13" s="199"/>
      <c r="M13" s="199"/>
      <c r="N13" s="199"/>
      <c r="O13" s="199"/>
      <c r="P13" s="199"/>
    </row>
    <row r="14" spans="1:16" ht="24.95" customHeight="1">
      <c r="A14" s="197">
        <v>9</v>
      </c>
      <c r="B14" s="209" t="s">
        <v>180</v>
      </c>
      <c r="C14" s="199"/>
      <c r="D14" s="199"/>
      <c r="E14" s="199"/>
      <c r="F14" s="199"/>
      <c r="G14" s="199"/>
      <c r="H14" s="199"/>
      <c r="I14" s="199"/>
      <c r="J14" s="199"/>
      <c r="K14" s="199"/>
      <c r="L14" s="199"/>
      <c r="M14" s="199"/>
      <c r="N14" s="199"/>
      <c r="O14" s="199"/>
      <c r="P14" s="199"/>
    </row>
    <row r="15" spans="1:16" ht="24.95" customHeight="1">
      <c r="A15" s="197">
        <v>10</v>
      </c>
      <c r="B15" s="209" t="s">
        <v>201</v>
      </c>
      <c r="C15" s="199"/>
      <c r="D15" s="199"/>
      <c r="E15" s="199"/>
      <c r="F15" s="199"/>
      <c r="G15" s="199"/>
      <c r="H15" s="199"/>
      <c r="I15" s="199"/>
      <c r="J15" s="199"/>
      <c r="K15" s="199"/>
      <c r="L15" s="199"/>
      <c r="M15" s="199"/>
      <c r="N15" s="199"/>
      <c r="O15" s="199"/>
      <c r="P15" s="199"/>
    </row>
    <row r="16" spans="1:16" ht="24.95" customHeight="1">
      <c r="A16" s="197">
        <v>11</v>
      </c>
      <c r="B16" s="209" t="s">
        <v>182</v>
      </c>
      <c r="C16" s="208" t="s">
        <v>200</v>
      </c>
      <c r="D16" s="207" t="s">
        <v>200</v>
      </c>
      <c r="E16" s="207" t="s">
        <v>200</v>
      </c>
      <c r="F16" s="207" t="s">
        <v>200</v>
      </c>
      <c r="G16" s="207" t="s">
        <v>200</v>
      </c>
      <c r="H16" s="207" t="s">
        <v>200</v>
      </c>
      <c r="I16" s="207" t="s">
        <v>200</v>
      </c>
      <c r="J16" s="207" t="s">
        <v>200</v>
      </c>
      <c r="K16" s="207" t="s">
        <v>200</v>
      </c>
      <c r="L16" s="207" t="s">
        <v>200</v>
      </c>
      <c r="M16" s="207" t="s">
        <v>200</v>
      </c>
      <c r="N16" s="207" t="s">
        <v>200</v>
      </c>
      <c r="O16" s="207" t="s">
        <v>200</v>
      </c>
      <c r="P16" s="207" t="s">
        <v>200</v>
      </c>
    </row>
    <row r="17" spans="1:16" ht="12.6" customHeight="1"/>
    <row r="18" spans="1:16" s="196" customFormat="1" ht="18.600000000000001" customHeight="1">
      <c r="A18" s="334" t="s">
        <v>199</v>
      </c>
      <c r="B18" s="334"/>
      <c r="C18" s="334"/>
      <c r="D18" s="334"/>
      <c r="E18" s="334"/>
      <c r="F18" s="334"/>
      <c r="G18" s="334"/>
      <c r="H18" s="334"/>
      <c r="I18" s="334"/>
      <c r="J18" s="334"/>
      <c r="K18" s="334"/>
      <c r="L18" s="334"/>
      <c r="M18" s="334"/>
      <c r="N18" s="334"/>
      <c r="O18" s="334"/>
      <c r="P18" s="334"/>
    </row>
    <row r="19" spans="1:16" s="196" customFormat="1" ht="18.600000000000001" customHeight="1">
      <c r="A19" s="334" t="s">
        <v>198</v>
      </c>
      <c r="B19" s="334"/>
      <c r="C19" s="334"/>
      <c r="D19" s="334"/>
      <c r="E19" s="334"/>
      <c r="F19" s="334"/>
      <c r="G19" s="334"/>
      <c r="H19" s="334"/>
      <c r="I19" s="334"/>
      <c r="J19" s="334"/>
      <c r="K19" s="334"/>
      <c r="L19" s="334"/>
      <c r="M19" s="334"/>
      <c r="N19" s="334"/>
      <c r="O19" s="334"/>
      <c r="P19" s="334"/>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36</v>
      </c>
      <c r="B1" t="s">
        <v>37</v>
      </c>
      <c r="C1" t="s">
        <v>38</v>
      </c>
      <c r="D1" t="s">
        <v>39</v>
      </c>
      <c r="E1" t="s">
        <v>40</v>
      </c>
      <c r="F1" t="s">
        <v>41</v>
      </c>
      <c r="G1" t="s">
        <v>42</v>
      </c>
      <c r="H1" t="s">
        <v>43</v>
      </c>
      <c r="I1" t="s">
        <v>44</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IF(①参加者一覧表!N10="","",①参加者一覧表!N10)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IF(①参加者一覧表!N11="","",①参加者一覧表!N11)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IF(①参加者一覧表!N12="","",①参加者一覧表!N12)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IF(①参加者一覧表!N13="","",①参加者一覧表!N13)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IF(①参加者一覧表!N14="","",①参加者一覧表!N14)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IF(①参加者一覧表!N15="","",①参加者一覧表!N15)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IF(①参加者一覧表!N16="","",①参加者一覧表!N16)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IF(①参加者一覧表!N17="","",①参加者一覧表!N17)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IF(①参加者一覧表!N18="","",①参加者一覧表!N18)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IF(①参加者一覧表!N19="","",①参加者一覧表!N19)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IF(①参加者一覧表!N20="","",①参加者一覧表!N20)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IF(①参加者一覧表!N21="","",①参加者一覧表!N21)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IF(①参加者一覧表!N22="","",①参加者一覧表!N22)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IF(①参加者一覧表!N23="","",①参加者一覧表!N23)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IF(①参加者一覧表!N24="","",①参加者一覧表!N24)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IF(①参加者一覧表!N25="","",①参加者一覧表!N25)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IF(①参加者一覧表!N26="","",①参加者一覧表!N26)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IF(①参加者一覧表!N27="","",①参加者一覧表!N27)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IF(①参加者一覧表!N28="","",①参加者一覧表!N28)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IF(①参加者一覧表!N29="","",①参加者一覧表!N29)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IF(①参加者一覧表!N30="","",①参加者一覧表!N30)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IF(①参加者一覧表!N31="","",①参加者一覧表!N31)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IF(①参加者一覧表!N32="","",①参加者一覧表!N32)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IF(①参加者一覧表!N33="","",①参加者一覧表!N33)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IF(①参加者一覧表!N34="","",①参加者一覧表!N34)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IF(①参加者一覧表!N35="","",①参加者一覧表!N35)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IF(①参加者一覧表!N36="","",①参加者一覧表!N36)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IF(①参加者一覧表!N37="","",①参加者一覧表!N37)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IF(①参加者一覧表!N38="","",①参加者一覧表!N38)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IF(①参加者一覧表!N39="","",①参加者一覧表!N39)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IF(①参加者一覧表!N40="","",①参加者一覧表!N40)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IF(①参加者一覧表!N41="","",①参加者一覧表!N41)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IF(①参加者一覧表!N42="","",①参加者一覧表!N42)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IF(①参加者一覧表!N43="","",①参加者一覧表!N43)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IF(①参加者一覧表!N44="","",①参加者一覧表!N44)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IF(①参加者一覧表!N45="","",①参加者一覧表!N45)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IF(①参加者一覧表!N46="","",①参加者一覧表!N46)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IF(①参加者一覧表!N47="","",①参加者一覧表!N47)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IF(①参加者一覧表!N48="","",①参加者一覧表!N48)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IF(①参加者一覧表!N49="","",①参加者一覧表!N49)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IF(①参加者一覧表!N50="","",①参加者一覧表!N50)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IF(①参加者一覧表!N51="","",①参加者一覧表!N51)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IF(①参加者一覧表!N52="","",①参加者一覧表!N52)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IF(①参加者一覧表!N53="","",①参加者一覧表!N53)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IF(①参加者一覧表!N54="","",①参加者一覧表!N54)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IF(①参加者一覧表!N55="","",①参加者一覧表!N55)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IF(①参加者一覧表!N56="","",①参加者一覧表!N56)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IF(①参加者一覧表!N57="","",①参加者一覧表!N57)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IF(①参加者一覧表!N58="","",①参加者一覧表!N58)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IF(①参加者一覧表!N59="","",①参加者一覧表!N59)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IF(①参加者一覧表!N60="","",①参加者一覧表!N60)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IF(①参加者一覧表!N61="","",①参加者一覧表!N61)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IF(①参加者一覧表!N62="","",①参加者一覧表!N62)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IF(①参加者一覧表!N63="","",①参加者一覧表!N63)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IF(①参加者一覧表!N64="","",①参加者一覧表!N64)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IF(①参加者一覧表!N65="","",①参加者一覧表!N65)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IF(①参加者一覧表!N66="","",①参加者一覧表!N66)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IF(①参加者一覧表!N67="","",①参加者一覧表!N67)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IF(①参加者一覧表!N68="","",①参加者一覧表!N68)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IF(①参加者一覧表!N69="","",①参加者一覧表!N69)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IF(①参加者一覧表!N70="","",①参加者一覧表!N70)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IF(①参加者一覧表!N71="","",①参加者一覧表!N71)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IF(①参加者一覧表!N72="","",①参加者一覧表!N72)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IF(①参加者一覧表!N73="","",①参加者一覧表!N73)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IF(①参加者一覧表!N74="","",①参加者一覧表!N74)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IF(①参加者一覧表!N75="","",①参加者一覧表!N75)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IF(①参加者一覧表!N76="","",①参加者一覧表!N76)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IF(①参加者一覧表!N77="","",①参加者一覧表!N77)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IF(①参加者一覧表!N78="","",①参加者一覧表!N78)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IF(①参加者一覧表!N79="","",①参加者一覧表!N79)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IF(①参加者一覧表!N80="","",①参加者一覧表!N80)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IF(①参加者一覧表!N81="","",①参加者一覧表!N81)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IF(①参加者一覧表!N82="","",①参加者一覧表!N82)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IF(①参加者一覧表!N83="","",①参加者一覧表!N83)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IF(①参加者一覧表!N84="","",①参加者一覧表!N84)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IF(①参加者一覧表!N85="","",①参加者一覧表!N85)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IF(①参加者一覧表!N86="","",①参加者一覧表!N86)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IF(①参加者一覧表!N87="","",①参加者一覧表!N87)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IF(①参加者一覧表!N88="","",①参加者一覧表!N88)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IF(①参加者一覧表!N89="","",①参加者一覧表!N89)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IF(①参加者一覧表!N90="","",①参加者一覧表!N90)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IF(①参加者一覧表!N91="","",①参加者一覧表!N91)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IF(①参加者一覧表!N92="","",①参加者一覧表!N92)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IF(①参加者一覧表!N93="","",①参加者一覧表!N93)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IF(①参加者一覧表!N94="","",①参加者一覧表!N94)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IF(①参加者一覧表!N95="","",①参加者一覧表!N95)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IF(①参加者一覧表!N96="","",①参加者一覧表!N96)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IF(①参加者一覧表!N97="","",①参加者一覧表!N97)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IF(①参加者一覧表!N98="","",①参加者一覧表!N98)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IF(①参加者一覧表!N99="","",①参加者一覧表!N99)</f>
        <v/>
      </c>
      <c r="I91" t="str">
        <f>IF(H91="","",IF(①参加者一覧表!F99="","",IF(D91=1,VLOOKUP(①参加者一覧表!F99,#REF!,2,FALSE),VLOOKUP(①参加者一覧表!F99,#REF!,2,FALSE)))&amp;" "&amp;①参加者一覧表!G99)</f>
        <v/>
      </c>
    </row>
    <row r="92" spans="1:9">
      <c r="A92" s="15"/>
      <c r="B92" s="15"/>
      <c r="C92" s="15"/>
      <c r="D92" s="15"/>
      <c r="E92" s="15"/>
      <c r="F92" s="15"/>
      <c r="G92" s="15"/>
      <c r="H92" s="15"/>
      <c r="I92" s="15"/>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36</v>
      </c>
      <c r="B1" t="s">
        <v>43</v>
      </c>
      <c r="C1" t="s">
        <v>37</v>
      </c>
      <c r="D1" t="s">
        <v>38</v>
      </c>
      <c r="E1" t="s">
        <v>45</v>
      </c>
      <c r="F1" t="s">
        <v>44</v>
      </c>
      <c r="G1" t="s">
        <v>46</v>
      </c>
      <c r="H1" t="s">
        <v>47</v>
      </c>
      <c r="I1" t="s">
        <v>48</v>
      </c>
      <c r="J1" t="s">
        <v>49</v>
      </c>
      <c r="K1" t="s">
        <v>50</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5" t="e">
        <f>IF(#REF!="","",1610000+#REF!*10)</f>
        <v>#REF!</v>
      </c>
      <c r="B8" s="5" t="e">
        <f>IF(A8="","",#REF!)</f>
        <v>#REF!</v>
      </c>
      <c r="C8" s="5" t="e">
        <f>IF(A8="","",#REF!)</f>
        <v>#REF!</v>
      </c>
      <c r="D8" s="5" t="e">
        <f>IF(A8="","",#REF!)</f>
        <v>#REF!</v>
      </c>
      <c r="E8" s="5"/>
      <c r="F8" s="5"/>
      <c r="G8" s="5">
        <v>1</v>
      </c>
      <c r="H8" s="5" t="e">
        <f>IF(A8="","",#REF!)</f>
        <v>#REF!</v>
      </c>
      <c r="I8" s="5" t="e">
        <f>IF(A8="","",#REF!)</f>
        <v>#REF!</v>
      </c>
      <c r="J8" s="5" t="e">
        <f>IF(A8="","",#REF!)</f>
        <v>#REF!</v>
      </c>
      <c r="K8" s="5" t="e">
        <f>IF(A8="","",#REF!)</f>
        <v>#REF!</v>
      </c>
      <c r="L8" s="5" t="e">
        <f t="shared" si="0"/>
        <v>#REF!</v>
      </c>
      <c r="M8" s="5" t="e">
        <f>IF(A8="","",#REF!)</f>
        <v>#REF!</v>
      </c>
    </row>
    <row r="9" spans="1:13">
      <c r="A9" s="5" t="e">
        <f>IF(#REF!="","",1610000+#REF!*10)</f>
        <v>#REF!</v>
      </c>
      <c r="B9" s="5" t="e">
        <f>IF(A9="","",#REF!)</f>
        <v>#REF!</v>
      </c>
      <c r="C9" s="5" t="e">
        <f>IF(A9="","",#REF!)</f>
        <v>#REF!</v>
      </c>
      <c r="D9" s="5" t="e">
        <f>IF(A9="","",#REF!)</f>
        <v>#REF!</v>
      </c>
      <c r="E9" s="5"/>
      <c r="F9" s="5"/>
      <c r="G9" s="5">
        <v>2</v>
      </c>
      <c r="H9" s="5" t="e">
        <f>IF(A9="","",#REF!)</f>
        <v>#REF!</v>
      </c>
      <c r="I9" s="5" t="e">
        <f>IF(A9="","",#REF!)</f>
        <v>#REF!</v>
      </c>
      <c r="J9" s="5" t="e">
        <f>IF(A9="","",#REF!)</f>
        <v>#REF!</v>
      </c>
      <c r="K9" s="5" t="e">
        <f>IF(A9="","",#REF!)</f>
        <v>#REF!</v>
      </c>
      <c r="L9" s="5" t="e">
        <f t="shared" si="0"/>
        <v>#REF!</v>
      </c>
      <c r="M9" s="5" t="e">
        <f>IF(A9="","",#REF!)</f>
        <v>#REF!</v>
      </c>
    </row>
    <row r="10" spans="1:13">
      <c r="A10" s="5" t="e">
        <f>IF(#REF!="","",1610000+#REF!*10)</f>
        <v>#REF!</v>
      </c>
      <c r="B10" s="5" t="e">
        <f>IF(A10="","",#REF!)</f>
        <v>#REF!</v>
      </c>
      <c r="C10" s="5" t="e">
        <f>IF(A10="","",#REF!)</f>
        <v>#REF!</v>
      </c>
      <c r="D10" s="5" t="e">
        <f>IF(A10="","",#REF!)</f>
        <v>#REF!</v>
      </c>
      <c r="E10" s="5"/>
      <c r="F10" s="5"/>
      <c r="G10" s="5">
        <v>3</v>
      </c>
      <c r="H10" s="5" t="e">
        <f>IF(A10="","",#REF!)</f>
        <v>#REF!</v>
      </c>
      <c r="I10" s="5" t="e">
        <f>IF(A10="","",#REF!)</f>
        <v>#REF!</v>
      </c>
      <c r="J10" s="5" t="e">
        <f>IF(A10="","",#REF!)</f>
        <v>#REF!</v>
      </c>
      <c r="K10" s="5" t="e">
        <f>IF(A10="","",#REF!)</f>
        <v>#REF!</v>
      </c>
      <c r="L10" s="5" t="e">
        <f t="shared" si="0"/>
        <v>#REF!</v>
      </c>
      <c r="M10" s="5" t="e">
        <f>IF(A10="","",#REF!)</f>
        <v>#REF!</v>
      </c>
    </row>
    <row r="11" spans="1:13">
      <c r="A11" s="5" t="e">
        <f>IF(#REF!="","",1610000+#REF!*10)</f>
        <v>#REF!</v>
      </c>
      <c r="B11" s="5" t="e">
        <f>IF(A11="","",#REF!)</f>
        <v>#REF!</v>
      </c>
      <c r="C11" s="5" t="e">
        <f>IF(A11="","",#REF!)</f>
        <v>#REF!</v>
      </c>
      <c r="D11" s="5" t="e">
        <f>IF(A11="","",#REF!)</f>
        <v>#REF!</v>
      </c>
      <c r="E11" s="5"/>
      <c r="F11" s="5"/>
      <c r="G11" s="5">
        <v>4</v>
      </c>
      <c r="H11" s="5" t="e">
        <f>IF(A11="","",#REF!)</f>
        <v>#REF!</v>
      </c>
      <c r="I11" s="5" t="e">
        <f>IF(A11="","",#REF!)</f>
        <v>#REF!</v>
      </c>
      <c r="J11" s="5" t="e">
        <f>IF(A11="","",#REF!)</f>
        <v>#REF!</v>
      </c>
      <c r="K11" s="5" t="e">
        <f>IF(A11="","",#REF!)</f>
        <v>#REF!</v>
      </c>
      <c r="L11" s="5" t="e">
        <f t="shared" si="0"/>
        <v>#REF!</v>
      </c>
      <c r="M11" s="5" t="e">
        <f>IF(A11="","",#REF!)</f>
        <v>#REF!</v>
      </c>
    </row>
    <row r="12" spans="1:13">
      <c r="A12" s="5" t="e">
        <f>IF(#REF!="","",1610000+#REF!*10)</f>
        <v>#REF!</v>
      </c>
      <c r="B12" s="5" t="e">
        <f>IF(A12="","",#REF!)</f>
        <v>#REF!</v>
      </c>
      <c r="C12" s="5" t="e">
        <f>IF(A12="","",#REF!)</f>
        <v>#REF!</v>
      </c>
      <c r="D12" s="5" t="e">
        <f>IF(A12="","",#REF!)</f>
        <v>#REF!</v>
      </c>
      <c r="E12" s="5"/>
      <c r="F12" s="5"/>
      <c r="G12" s="5">
        <v>5</v>
      </c>
      <c r="H12" s="5" t="e">
        <f>IF(A12="","",#REF!)</f>
        <v>#REF!</v>
      </c>
      <c r="I12" s="5" t="e">
        <f>IF(A12="","",#REF!)</f>
        <v>#REF!</v>
      </c>
      <c r="J12" s="5" t="e">
        <f>IF(A12="","",#REF!)</f>
        <v>#REF!</v>
      </c>
      <c r="K12" s="5" t="e">
        <f>IF(A12="","",#REF!)</f>
        <v>#REF!</v>
      </c>
      <c r="L12" s="5" t="e">
        <f t="shared" si="0"/>
        <v>#REF!</v>
      </c>
      <c r="M12" s="5" t="e">
        <f>IF(A12="","",#REF!)</f>
        <v>#REF!</v>
      </c>
    </row>
    <row r="13" spans="1:13">
      <c r="A13" s="5" t="e">
        <f>IF(#REF!="","",1610000+#REF!*10)</f>
        <v>#REF!</v>
      </c>
      <c r="B13" s="5" t="e">
        <f>IF(A13="","",#REF!)</f>
        <v>#REF!</v>
      </c>
      <c r="C13" s="5" t="e">
        <f>IF(A13="","",#REF!)</f>
        <v>#REF!</v>
      </c>
      <c r="D13" s="5" t="e">
        <f>IF(A13="","",#REF!)</f>
        <v>#REF!</v>
      </c>
      <c r="E13" s="5"/>
      <c r="F13" s="5"/>
      <c r="G13" s="5">
        <v>6</v>
      </c>
      <c r="H13" s="5" t="e">
        <f>IF(A13="","",#REF!)</f>
        <v>#REF!</v>
      </c>
      <c r="I13" s="5" t="e">
        <f>IF(A13="","",#REF!)</f>
        <v>#REF!</v>
      </c>
      <c r="J13" s="5" t="e">
        <f>IF(A13="","",#REF!)</f>
        <v>#REF!</v>
      </c>
      <c r="K13" s="5" t="e">
        <f>IF(A13="","",#REF!)</f>
        <v>#REF!</v>
      </c>
      <c r="L13" s="5" t="e">
        <f t="shared" si="0"/>
        <v>#REF!</v>
      </c>
      <c r="M13" s="5"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4" t="e">
        <f>IF(#REF!="","",1620000+#REF!*10)</f>
        <v>#REF!</v>
      </c>
      <c r="B20" s="4" t="e">
        <f>IF(A20="","",#REF!)</f>
        <v>#REF!</v>
      </c>
      <c r="C20" s="4" t="e">
        <f>IF(A20="","",#REF!)</f>
        <v>#REF!</v>
      </c>
      <c r="D20" s="4" t="e">
        <f>IF(A20="","",#REF!)</f>
        <v>#REF!</v>
      </c>
      <c r="E20" s="4"/>
      <c r="F20" s="4"/>
      <c r="G20" s="4">
        <v>1</v>
      </c>
      <c r="H20" s="4" t="e">
        <f>IF(A20="","",#REF!)</f>
        <v>#REF!</v>
      </c>
      <c r="I20" s="4" t="e">
        <f>IF(A20="","",#REF!)</f>
        <v>#REF!</v>
      </c>
      <c r="J20" s="4" t="e">
        <f>IF(A20="","",#REF!)</f>
        <v>#REF!</v>
      </c>
      <c r="K20" s="4" t="e">
        <f>IF(A20="","",#REF!)</f>
        <v>#REF!</v>
      </c>
      <c r="L20" s="4" t="e">
        <f t="shared" si="0"/>
        <v>#REF!</v>
      </c>
      <c r="M20" s="4" t="e">
        <f>IF(A20="","",#REF!)</f>
        <v>#REF!</v>
      </c>
    </row>
    <row r="21" spans="1:13">
      <c r="A21" s="4" t="e">
        <f>IF(#REF!="","",1620000+#REF!*10)</f>
        <v>#REF!</v>
      </c>
      <c r="B21" s="4" t="e">
        <f>IF(A21="","",#REF!)</f>
        <v>#REF!</v>
      </c>
      <c r="C21" s="4" t="e">
        <f>IF(A21="","",#REF!)</f>
        <v>#REF!</v>
      </c>
      <c r="D21" s="4" t="e">
        <f>IF(A21="","",#REF!)</f>
        <v>#REF!</v>
      </c>
      <c r="E21" s="4"/>
      <c r="F21" s="4"/>
      <c r="G21" s="4">
        <v>2</v>
      </c>
      <c r="H21" s="4" t="e">
        <f>IF(A21="","",#REF!)</f>
        <v>#REF!</v>
      </c>
      <c r="I21" s="4" t="e">
        <f>IF(A21="","",#REF!)</f>
        <v>#REF!</v>
      </c>
      <c r="J21" s="4" t="e">
        <f>IF(A21="","",#REF!)</f>
        <v>#REF!</v>
      </c>
      <c r="K21" s="4" t="e">
        <f>IF(A21="","",#REF!)</f>
        <v>#REF!</v>
      </c>
      <c r="L21" s="4" t="e">
        <f t="shared" si="0"/>
        <v>#REF!</v>
      </c>
      <c r="M21" s="4" t="e">
        <f>IF(A21="","",#REF!)</f>
        <v>#REF!</v>
      </c>
    </row>
    <row r="22" spans="1:13">
      <c r="A22" s="4" t="e">
        <f>IF(#REF!="","",1620000+#REF!*10)</f>
        <v>#REF!</v>
      </c>
      <c r="B22" s="4" t="e">
        <f>IF(A22="","",#REF!)</f>
        <v>#REF!</v>
      </c>
      <c r="C22" s="4" t="e">
        <f>IF(A22="","",#REF!)</f>
        <v>#REF!</v>
      </c>
      <c r="D22" s="4" t="e">
        <f>IF(A22="","",#REF!)</f>
        <v>#REF!</v>
      </c>
      <c r="E22" s="4"/>
      <c r="F22" s="4"/>
      <c r="G22" s="4">
        <v>3</v>
      </c>
      <c r="H22" s="4" t="e">
        <f>IF(A22="","",#REF!)</f>
        <v>#REF!</v>
      </c>
      <c r="I22" s="4" t="e">
        <f>IF(A22="","",#REF!)</f>
        <v>#REF!</v>
      </c>
      <c r="J22" s="4" t="e">
        <f>IF(A22="","",#REF!)</f>
        <v>#REF!</v>
      </c>
      <c r="K22" s="4" t="e">
        <f>IF(A22="","",#REF!)</f>
        <v>#REF!</v>
      </c>
      <c r="L22" s="4" t="e">
        <f t="shared" si="0"/>
        <v>#REF!</v>
      </c>
      <c r="M22" s="4" t="e">
        <f>IF(A22="","",#REF!)</f>
        <v>#REF!</v>
      </c>
    </row>
    <row r="23" spans="1:13">
      <c r="A23" s="4" t="e">
        <f>IF(#REF!="","",1620000+#REF!*10)</f>
        <v>#REF!</v>
      </c>
      <c r="B23" s="4" t="e">
        <f>IF(A23="","",#REF!)</f>
        <v>#REF!</v>
      </c>
      <c r="C23" s="4" t="e">
        <f>IF(A23="","",#REF!)</f>
        <v>#REF!</v>
      </c>
      <c r="D23" s="4" t="e">
        <f>IF(A23="","",#REF!)</f>
        <v>#REF!</v>
      </c>
      <c r="E23" s="4"/>
      <c r="F23" s="4"/>
      <c r="G23" s="4">
        <v>4</v>
      </c>
      <c r="H23" s="4" t="e">
        <f>IF(A23="","",#REF!)</f>
        <v>#REF!</v>
      </c>
      <c r="I23" s="4" t="e">
        <f>IF(A23="","",#REF!)</f>
        <v>#REF!</v>
      </c>
      <c r="J23" s="4" t="e">
        <f>IF(A23="","",#REF!)</f>
        <v>#REF!</v>
      </c>
      <c r="K23" s="4" t="e">
        <f>IF(A23="","",#REF!)</f>
        <v>#REF!</v>
      </c>
      <c r="L23" s="4" t="e">
        <f t="shared" si="0"/>
        <v>#REF!</v>
      </c>
      <c r="M23" s="4" t="e">
        <f>IF(A23="","",#REF!)</f>
        <v>#REF!</v>
      </c>
    </row>
    <row r="24" spans="1:13">
      <c r="A24" s="4" t="e">
        <f>IF(#REF!="","",1620000+#REF!*10)</f>
        <v>#REF!</v>
      </c>
      <c r="B24" s="4" t="e">
        <f>IF(A24="","",#REF!)</f>
        <v>#REF!</v>
      </c>
      <c r="C24" s="4" t="e">
        <f>IF(A24="","",#REF!)</f>
        <v>#REF!</v>
      </c>
      <c r="D24" s="4" t="e">
        <f>IF(A24="","",#REF!)</f>
        <v>#REF!</v>
      </c>
      <c r="E24" s="4"/>
      <c r="F24" s="4"/>
      <c r="G24" s="4">
        <v>5</v>
      </c>
      <c r="H24" s="4" t="e">
        <f>IF(A24="","",#REF!)</f>
        <v>#REF!</v>
      </c>
      <c r="I24" s="4" t="e">
        <f>IF(A24="","",#REF!)</f>
        <v>#REF!</v>
      </c>
      <c r="J24" s="4" t="e">
        <f>IF(A24="","",#REF!)</f>
        <v>#REF!</v>
      </c>
      <c r="K24" s="4" t="e">
        <f>IF(A24="","",#REF!)</f>
        <v>#REF!</v>
      </c>
      <c r="L24" s="4" t="e">
        <f t="shared" si="0"/>
        <v>#REF!</v>
      </c>
      <c r="M24" s="4" t="e">
        <f>IF(A24="","",#REF!)</f>
        <v>#REF!</v>
      </c>
    </row>
    <row r="25" spans="1:13">
      <c r="A25" s="4" t="e">
        <f>IF(#REF!="","",1620000+#REF!*10)</f>
        <v>#REF!</v>
      </c>
      <c r="B25" s="4" t="e">
        <f>IF(A25="","",#REF!)</f>
        <v>#REF!</v>
      </c>
      <c r="C25" s="4" t="e">
        <f>IF(A25="","",#REF!)</f>
        <v>#REF!</v>
      </c>
      <c r="D25" s="4" t="e">
        <f>IF(A25="","",#REF!)</f>
        <v>#REF!</v>
      </c>
      <c r="E25" s="4"/>
      <c r="F25" s="4"/>
      <c r="G25" s="4">
        <v>6</v>
      </c>
      <c r="H25" s="4" t="e">
        <f>IF(A25="","",#REF!)</f>
        <v>#REF!</v>
      </c>
      <c r="I25" s="4" t="e">
        <f>IF(A25="","",#REF!)</f>
        <v>#REF!</v>
      </c>
      <c r="J25" s="4" t="e">
        <f>IF(A25="","",#REF!)</f>
        <v>#REF!</v>
      </c>
      <c r="K25" s="4" t="e">
        <f>IF(A25="","",#REF!)</f>
        <v>#REF!</v>
      </c>
      <c r="L25" s="4" t="e">
        <f t="shared" si="0"/>
        <v>#REF!</v>
      </c>
      <c r="M25" s="4"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陸上教室2019~20</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'陸上教室2019~20'!Print_Area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2019-08-28T07:59:26Z</cp:lastPrinted>
  <dcterms:created xsi:type="dcterms:W3CDTF">2013-01-03T14:12:28Z</dcterms:created>
  <dcterms:modified xsi:type="dcterms:W3CDTF">2021-11-16T09:07:09Z</dcterms:modified>
</cp:coreProperties>
</file>