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9クラス別\"/>
    </mc:Choice>
  </mc:AlternateContent>
  <bookViews>
    <workbookView xWindow="0" yWindow="34380" windowWidth="23040" windowHeight="9555" tabRatio="925"/>
  </bookViews>
  <sheets>
    <sheet name="要項" sheetId="28"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④申し込み表!$A$1:$G$13</definedName>
    <definedName name="_xlnm.Print_Area" localSheetId="0">要項!$A$1:$H$111</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0">[1]一覧表!#REF!</definedName>
    <definedName name="小">[1]一覧表!#REF!</definedName>
    <definedName name="小リレー" localSheetId="7">[1]一覧表!#REF!</definedName>
    <definedName name="小リレー" localSheetId="0">[1]一覧表!#REF!</definedName>
    <definedName name="小リレー">[1]一覧表!#REF!</definedName>
    <definedName name="小学校" localSheetId="7">[1]一覧表!#REF!</definedName>
    <definedName name="小学校" localSheetId="0">[1]一覧表!#REF!</definedName>
    <definedName name="小学校">[1]一覧表!#REF!</definedName>
    <definedName name="小学生" localSheetId="7">[1]一覧表!#REF!</definedName>
    <definedName name="小学生" localSheetId="0">[1]一覧表!#REF!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B15" i="28" l="1"/>
  <c r="B5" i="28"/>
  <c r="T12" i="3"/>
  <c r="T13" i="3"/>
  <c r="T14" i="3"/>
  <c r="T15" i="3"/>
  <c r="T16" i="3"/>
  <c r="T17" i="3"/>
  <c r="T18" i="3"/>
  <c r="T19" i="3"/>
  <c r="T20" i="3"/>
  <c r="T21" i="3"/>
  <c r="T22" i="3"/>
  <c r="T23" i="3"/>
  <c r="T24" i="3"/>
  <c r="T25" i="3"/>
  <c r="T26" i="3"/>
  <c r="T27" i="3"/>
  <c r="T28" i="3"/>
  <c r="T29" i="3"/>
  <c r="T30" i="3"/>
  <c r="T31" i="3"/>
  <c r="T32" i="3"/>
  <c r="T33" i="3"/>
  <c r="T34" i="3"/>
  <c r="T35" i="3"/>
  <c r="T36" i="3"/>
  <c r="T37" i="3"/>
  <c r="T38" i="3"/>
  <c r="S4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J100" i="3"/>
  <c r="C6" i="7"/>
  <c r="C5" i="7"/>
  <c r="C4" i="7"/>
  <c r="C3" i="17"/>
  <c r="E3" i="2"/>
  <c r="D3" i="2"/>
  <c r="E4" i="2"/>
  <c r="D4" i="2"/>
  <c r="E5" i="2"/>
  <c r="D5" i="2"/>
  <c r="E6" i="2"/>
  <c r="D6" i="2"/>
  <c r="E7" i="2"/>
  <c r="D7" i="2"/>
  <c r="E8" i="2"/>
  <c r="D8" i="2"/>
  <c r="E9" i="2"/>
  <c r="D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D2" i="2"/>
  <c r="D83" i="2"/>
  <c r="A83" i="2"/>
  <c r="D75" i="2"/>
  <c r="A75" i="2"/>
  <c r="D90" i="2"/>
  <c r="A90" i="2"/>
  <c r="D86" i="2"/>
  <c r="A86" i="2"/>
  <c r="D82" i="2"/>
  <c r="A82" i="2"/>
  <c r="D78" i="2"/>
  <c r="A78" i="2"/>
  <c r="D74" i="2"/>
  <c r="A74" i="2"/>
  <c r="D70" i="2"/>
  <c r="A70" i="2"/>
  <c r="D66" i="2"/>
  <c r="A66" i="2"/>
  <c r="D62" i="2"/>
  <c r="A62" i="2"/>
  <c r="D58" i="2"/>
  <c r="A58" i="2"/>
  <c r="D54" i="2"/>
  <c r="A54" i="2"/>
  <c r="D50" i="2"/>
  <c r="A50" i="2"/>
  <c r="D46" i="2"/>
  <c r="A46" i="2"/>
  <c r="D42" i="2"/>
  <c r="A42" i="2"/>
  <c r="D38" i="2"/>
  <c r="A38" i="2"/>
  <c r="D34" i="2"/>
  <c r="A34" i="2"/>
  <c r="D30" i="2"/>
  <c r="A30" i="2"/>
  <c r="D26" i="2"/>
  <c r="A26" i="2"/>
  <c r="D22" i="2"/>
  <c r="A22" i="2"/>
  <c r="D18" i="2"/>
  <c r="A18" i="2"/>
  <c r="D14" i="2"/>
  <c r="A14" i="2"/>
  <c r="D10" i="2"/>
  <c r="D89" i="2"/>
  <c r="A89" i="2"/>
  <c r="D81" i="2"/>
  <c r="A81" i="2"/>
  <c r="D77" i="2"/>
  <c r="A77" i="2"/>
  <c r="D73" i="2"/>
  <c r="A73" i="2"/>
  <c r="D69" i="2"/>
  <c r="A69" i="2"/>
  <c r="D65" i="2"/>
  <c r="A65" i="2"/>
  <c r="D61" i="2"/>
  <c r="A61" i="2"/>
  <c r="D57" i="2"/>
  <c r="A57" i="2"/>
  <c r="D53" i="2"/>
  <c r="A53" i="2"/>
  <c r="D49" i="2"/>
  <c r="A49" i="2"/>
  <c r="D45" i="2"/>
  <c r="A45" i="2"/>
  <c r="D41" i="2"/>
  <c r="A41" i="2"/>
  <c r="D37" i="2"/>
  <c r="A37" i="2"/>
  <c r="D33" i="2"/>
  <c r="A33" i="2"/>
  <c r="D29" i="2"/>
  <c r="A29" i="2"/>
  <c r="D25" i="2"/>
  <c r="A25" i="2"/>
  <c r="D21" i="2"/>
  <c r="A21" i="2"/>
  <c r="D17" i="2"/>
  <c r="A17" i="2"/>
  <c r="D13" i="2"/>
  <c r="D85" i="2"/>
  <c r="A85" i="2"/>
  <c r="D88" i="2"/>
  <c r="A88" i="2"/>
  <c r="D84" i="2"/>
  <c r="A84" i="2"/>
  <c r="D80" i="2"/>
  <c r="A80" i="2"/>
  <c r="D76" i="2"/>
  <c r="A76" i="2"/>
  <c r="D72" i="2"/>
  <c r="A72" i="2"/>
  <c r="D68" i="2"/>
  <c r="A68" i="2"/>
  <c r="D64" i="2"/>
  <c r="A64" i="2"/>
  <c r="D60" i="2"/>
  <c r="A60" i="2"/>
  <c r="D56" i="2"/>
  <c r="A56" i="2"/>
  <c r="D52" i="2"/>
  <c r="A52" i="2"/>
  <c r="D48" i="2"/>
  <c r="A48" i="2"/>
  <c r="D44" i="2"/>
  <c r="A44" i="2"/>
  <c r="D40" i="2"/>
  <c r="A40" i="2"/>
  <c r="D36" i="2"/>
  <c r="A36" i="2"/>
  <c r="D32" i="2"/>
  <c r="A32" i="2"/>
  <c r="D28" i="2"/>
  <c r="A28" i="2"/>
  <c r="D24" i="2"/>
  <c r="A24" i="2"/>
  <c r="D20" i="2"/>
  <c r="A20" i="2"/>
  <c r="D16" i="2"/>
  <c r="A16" i="2"/>
  <c r="D12" i="2"/>
  <c r="D87" i="2"/>
  <c r="A87" i="2"/>
  <c r="D79" i="2"/>
  <c r="A79" i="2"/>
  <c r="D71" i="2"/>
  <c r="A71" i="2"/>
  <c r="D67" i="2"/>
  <c r="A67" i="2"/>
  <c r="D63" i="2"/>
  <c r="A63" i="2"/>
  <c r="D59" i="2"/>
  <c r="A59" i="2"/>
  <c r="D55" i="2"/>
  <c r="A55" i="2"/>
  <c r="D51" i="2"/>
  <c r="A51" i="2"/>
  <c r="D47" i="2"/>
  <c r="A47" i="2"/>
  <c r="D43" i="2"/>
  <c r="A43" i="2"/>
  <c r="D39" i="2"/>
  <c r="A39" i="2"/>
  <c r="D35" i="2"/>
  <c r="A35" i="2"/>
  <c r="D31" i="2"/>
  <c r="A31" i="2"/>
  <c r="D27" i="2"/>
  <c r="A27" i="2"/>
  <c r="D23" i="2"/>
  <c r="A23" i="2"/>
  <c r="D19" i="2"/>
  <c r="A19" i="2"/>
  <c r="D15" i="2"/>
  <c r="A15" i="2"/>
  <c r="D91" i="2"/>
  <c r="A91" i="2"/>
  <c r="D11" i="2"/>
  <c r="A95" i="2"/>
  <c r="N2" i="7"/>
  <c r="O3" i="7"/>
  <c r="N4" i="7"/>
  <c r="N3" i="7"/>
  <c r="O4" i="7"/>
  <c r="F103" i="3"/>
  <c r="F102" i="3"/>
  <c r="N5" i="7"/>
  <c r="O5" i="7"/>
  <c r="F104" i="3"/>
  <c r="F10" i="17"/>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O6" i="7"/>
  <c r="N6" i="7"/>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N7" i="7"/>
  <c r="O7"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O8" i="7"/>
  <c r="N8" i="7"/>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N9" i="7"/>
  <c r="O9" i="7"/>
  <c r="P1" i="5"/>
  <c r="G2" i="2"/>
  <c r="N10" i="7"/>
  <c r="O10" i="7"/>
  <c r="C1" i="7"/>
  <c r="N11" i="7"/>
  <c r="O11" i="7"/>
  <c r="B12" i="17"/>
  <c r="A12" i="17"/>
  <c r="B8" i="17"/>
  <c r="F8" i="17"/>
  <c r="O12" i="7"/>
  <c r="N12" i="7"/>
  <c r="B11" i="17"/>
  <c r="A11" i="17"/>
  <c r="N13" i="7"/>
  <c r="O13" i="7"/>
  <c r="A4" i="17"/>
  <c r="O14" i="7"/>
  <c r="N14" i="7"/>
  <c r="L100" i="3"/>
  <c r="H100" i="3"/>
  <c r="N15" i="7"/>
  <c r="O15" i="7"/>
  <c r="F100" i="3"/>
  <c r="X8" i="5"/>
  <c r="R8" i="5"/>
  <c r="L8" i="5"/>
  <c r="F8" i="5"/>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J10" i="3"/>
  <c r="AJ11" i="3"/>
  <c r="AL10" i="3"/>
  <c r="AL11" i="3"/>
  <c r="AH10" i="3"/>
  <c r="AH11" i="3"/>
  <c r="N16" i="7"/>
  <c r="O16" i="7"/>
  <c r="B6" i="17"/>
  <c r="F6" i="17"/>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N17" i="7"/>
  <c r="O17" i="7"/>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O18" i="7"/>
  <c r="N18" i="7"/>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N19" i="7"/>
  <c r="O19" i="7"/>
  <c r="E12" i="17"/>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O20" i="7"/>
  <c r="N20" i="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I21" i="2"/>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I28" i="2"/>
  <c r="AG36" i="3"/>
  <c r="AG28" i="2"/>
  <c r="AD28" i="2"/>
  <c r="AH28" i="2"/>
  <c r="AC28" i="2"/>
  <c r="AG24" i="2"/>
  <c r="AC24" i="2"/>
  <c r="AD24" i="2"/>
  <c r="AH24" i="2"/>
  <c r="I22" i="2"/>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F23" i="2"/>
  <c r="H23" i="2"/>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9" i="2"/>
  <c r="W9" i="2"/>
  <c r="F7" i="2"/>
  <c r="H7" i="2"/>
  <c r="X4"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G31" i="3"/>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1" i="3"/>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A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G38" i="3"/>
  <c r="W28" i="2"/>
  <c r="I17" i="2"/>
  <c r="S11" i="2"/>
  <c r="W8" i="2"/>
  <c r="X5" i="2"/>
  <c r="W74" i="2"/>
  <c r="Q71" i="2"/>
  <c r="F27" i="2"/>
  <c r="H27" i="2"/>
  <c r="J27" i="2"/>
  <c r="P27" i="2"/>
  <c r="T27" i="2"/>
  <c r="X27" i="2"/>
  <c r="M27" i="2"/>
  <c r="R27" i="2"/>
  <c r="V27" i="2"/>
  <c r="Z27" i="2"/>
  <c r="O24" i="2"/>
  <c r="I24" i="2"/>
  <c r="AG32" i="3"/>
  <c r="U24" i="2"/>
  <c r="I15" i="2"/>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c r="J11" i="2"/>
  <c r="P11" i="2"/>
  <c r="T11" i="2"/>
  <c r="X11" i="2"/>
  <c r="M11" i="2"/>
  <c r="R11" i="2"/>
  <c r="V11" i="2"/>
  <c r="Z11" i="2"/>
  <c r="I6" i="2"/>
  <c r="A6" i="2"/>
  <c r="S6" i="2"/>
  <c r="S87" i="2"/>
  <c r="I87" i="2"/>
  <c r="S86" i="2"/>
  <c r="W81" i="2"/>
  <c r="L81" i="2"/>
  <c r="Q80" i="2"/>
  <c r="Q74" i="2"/>
  <c r="J73" i="2"/>
  <c r="W73" i="2"/>
  <c r="W71" i="2"/>
  <c r="O66" i="2"/>
  <c r="I45" i="2"/>
  <c r="U45" i="2"/>
  <c r="O45" i="2"/>
  <c r="L43" i="2"/>
  <c r="Q28" i="2"/>
  <c r="Y28" i="2"/>
  <c r="L28" i="2"/>
  <c r="U28" i="2"/>
  <c r="S27" i="2"/>
  <c r="I27" i="2"/>
  <c r="I26" i="2"/>
  <c r="AG34" i="3"/>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A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I5" i="2"/>
  <c r="A5" i="2"/>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Q25" i="2"/>
  <c r="I16" i="2"/>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G40" i="3"/>
  <c r="S32" i="2"/>
  <c r="Q32" i="2"/>
  <c r="L32" i="2"/>
  <c r="U32" i="2"/>
  <c r="Y32" i="2"/>
  <c r="O18" i="2"/>
  <c r="I18" i="2"/>
  <c r="S18" i="2"/>
  <c r="X79" i="2"/>
  <c r="P79" i="2"/>
  <c r="F79" i="2"/>
  <c r="X73" i="2"/>
  <c r="P73" i="2"/>
  <c r="F73" i="2"/>
  <c r="I68" i="2"/>
  <c r="Y58" i="2"/>
  <c r="Y55" i="2"/>
  <c r="I49" i="2"/>
  <c r="I31" i="2"/>
  <c r="AG39" i="3"/>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I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G37" i="3"/>
  <c r="Y24" i="2"/>
  <c r="Q24" i="2"/>
  <c r="X23" i="2"/>
  <c r="T23" i="2"/>
  <c r="P23" i="2"/>
  <c r="J23" i="2"/>
  <c r="O22" i="2"/>
  <c r="S20" i="2"/>
  <c r="I20" i="2"/>
  <c r="Y19" i="2"/>
  <c r="U19" i="2"/>
  <c r="Q19" i="2"/>
  <c r="L19" i="2"/>
  <c r="Y17" i="2"/>
  <c r="Q17" i="2"/>
  <c r="S13" i="2"/>
  <c r="I13" i="2"/>
  <c r="A13" i="2"/>
  <c r="S8" i="2"/>
  <c r="I8" i="2"/>
  <c r="A8" i="2"/>
  <c r="Y7" i="2"/>
  <c r="U7" i="2"/>
  <c r="Q7" i="2"/>
  <c r="L7" i="2"/>
  <c r="Y6" i="2"/>
  <c r="X3" i="2"/>
  <c r="P3" i="2"/>
  <c r="W43" i="2"/>
  <c r="O43" i="2"/>
  <c r="W38" i="2"/>
  <c r="O36" i="2"/>
  <c r="W29" i="2"/>
  <c r="O29" i="2"/>
  <c r="W22" i="2"/>
  <c r="W20" i="2"/>
  <c r="O20" i="2"/>
  <c r="O19" i="2"/>
  <c r="W13" i="2"/>
  <c r="O13" i="2"/>
  <c r="S35" i="2"/>
  <c r="O35" i="2"/>
  <c r="I35" i="2"/>
  <c r="W7" i="2"/>
  <c r="I7" i="2"/>
  <c r="A7" i="2"/>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c r="J2" i="2"/>
  <c r="Y3" i="2"/>
  <c r="U3" i="2"/>
  <c r="Q3" i="2"/>
  <c r="I3" i="2"/>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c r="B37" i="2"/>
  <c r="Y34" i="2"/>
  <c r="U34" i="2"/>
  <c r="Q34" i="2"/>
  <c r="L34" i="2"/>
  <c r="Z33" i="2"/>
  <c r="X33" i="2"/>
  <c r="V33" i="2"/>
  <c r="T33" i="2"/>
  <c r="R33" i="2"/>
  <c r="P33" i="2"/>
  <c r="M33" i="2"/>
  <c r="J33" i="2"/>
  <c r="F33" i="2"/>
  <c r="H33" i="2"/>
  <c r="B33" i="2"/>
  <c r="Y30" i="2"/>
  <c r="U30" i="2"/>
  <c r="Q30" i="2"/>
  <c r="L30" i="2"/>
  <c r="Z29" i="2"/>
  <c r="X29" i="2"/>
  <c r="V29" i="2"/>
  <c r="T29" i="2"/>
  <c r="R29" i="2"/>
  <c r="P29" i="2"/>
  <c r="M29" i="2"/>
  <c r="J29" i="2"/>
  <c r="F29" i="2"/>
  <c r="H29" i="2"/>
  <c r="B29" i="2"/>
  <c r="Y26" i="2"/>
  <c r="U26" i="2"/>
  <c r="Q26" i="2"/>
  <c r="L26" i="2"/>
  <c r="Z25" i="2"/>
  <c r="X25" i="2"/>
  <c r="V25" i="2"/>
  <c r="T25" i="2"/>
  <c r="R25" i="2"/>
  <c r="P25" i="2"/>
  <c r="M25" i="2"/>
  <c r="J25" i="2"/>
  <c r="F25" i="2"/>
  <c r="H25" i="2"/>
  <c r="B25" i="2"/>
  <c r="Y22" i="2"/>
  <c r="U22" i="2"/>
  <c r="Q22" i="2"/>
  <c r="L22" i="2"/>
  <c r="Z21" i="2"/>
  <c r="X21" i="2"/>
  <c r="V21" i="2"/>
  <c r="T21" i="2"/>
  <c r="R21" i="2"/>
  <c r="P21" i="2"/>
  <c r="M21" i="2"/>
  <c r="J21" i="2"/>
  <c r="F21" i="2"/>
  <c r="H21" i="2"/>
  <c r="B21" i="2"/>
  <c r="Y18" i="2"/>
  <c r="U18" i="2"/>
  <c r="Q18" i="2"/>
  <c r="L18" i="2"/>
  <c r="Z17" i="2"/>
  <c r="X17" i="2"/>
  <c r="V17" i="2"/>
  <c r="T17" i="2"/>
  <c r="R17" i="2"/>
  <c r="P17" i="2"/>
  <c r="M17" i="2"/>
  <c r="J17" i="2"/>
  <c r="F17" i="2"/>
  <c r="H17" i="2"/>
  <c r="B17" i="2"/>
  <c r="Y14" i="2"/>
  <c r="U14" i="2"/>
  <c r="Q14" i="2"/>
  <c r="L14" i="2"/>
  <c r="Z13" i="2"/>
  <c r="X13" i="2"/>
  <c r="V13" i="2"/>
  <c r="T13" i="2"/>
  <c r="R13" i="2"/>
  <c r="P13" i="2"/>
  <c r="M13" i="2"/>
  <c r="J13" i="2"/>
  <c r="F13" i="2"/>
  <c r="H13" i="2"/>
  <c r="B13" i="2"/>
  <c r="Y10" i="2"/>
  <c r="U10" i="2"/>
  <c r="Q10" i="2"/>
  <c r="L10" i="2"/>
  <c r="P9" i="2"/>
  <c r="M9" i="2"/>
  <c r="J9" i="2"/>
  <c r="F9" i="2"/>
  <c r="H9" i="2"/>
  <c r="B9" i="2"/>
  <c r="U6" i="2"/>
  <c r="Q6" i="2"/>
  <c r="L6" i="2"/>
  <c r="F5"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F26" i="2"/>
  <c r="H26" i="2"/>
  <c r="B26" i="2"/>
  <c r="Z24" i="2"/>
  <c r="X24" i="2"/>
  <c r="V24" i="2"/>
  <c r="T24" i="2"/>
  <c r="R24" i="2"/>
  <c r="P24" i="2"/>
  <c r="M24" i="2"/>
  <c r="J24" i="2"/>
  <c r="F24" i="2"/>
  <c r="H24" i="2"/>
  <c r="B24" i="2"/>
  <c r="Z22" i="2"/>
  <c r="X22" i="2"/>
  <c r="V22" i="2"/>
  <c r="T22" i="2"/>
  <c r="R22" i="2"/>
  <c r="P22" i="2"/>
  <c r="M22" i="2"/>
  <c r="J22" i="2"/>
  <c r="F22" i="2"/>
  <c r="H22" i="2"/>
  <c r="B22" i="2"/>
  <c r="Z20" i="2"/>
  <c r="X20" i="2"/>
  <c r="V20" i="2"/>
  <c r="T20" i="2"/>
  <c r="R20" i="2"/>
  <c r="P20" i="2"/>
  <c r="M20" i="2"/>
  <c r="J20" i="2"/>
  <c r="F20" i="2"/>
  <c r="H20" i="2"/>
  <c r="B20" i="2"/>
  <c r="Z18" i="2"/>
  <c r="X18" i="2"/>
  <c r="V18" i="2"/>
  <c r="T18" i="2"/>
  <c r="R18" i="2"/>
  <c r="P18" i="2"/>
  <c r="M18" i="2"/>
  <c r="J18" i="2"/>
  <c r="F18" i="2"/>
  <c r="H18" i="2"/>
  <c r="B18" i="2"/>
  <c r="Z16" i="2"/>
  <c r="X16" i="2"/>
  <c r="V16" i="2"/>
  <c r="T16" i="2"/>
  <c r="R16" i="2"/>
  <c r="P16" i="2"/>
  <c r="M16" i="2"/>
  <c r="J16" i="2"/>
  <c r="F16" i="2"/>
  <c r="H16" i="2"/>
  <c r="B16" i="2"/>
  <c r="Z14" i="2"/>
  <c r="X14" i="2"/>
  <c r="V14" i="2"/>
  <c r="T14" i="2"/>
  <c r="R14" i="2"/>
  <c r="P14" i="2"/>
  <c r="M14" i="2"/>
  <c r="J14" i="2"/>
  <c r="F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F8" i="2"/>
  <c r="H8" i="2"/>
  <c r="B8" i="2"/>
  <c r="V6" i="2"/>
  <c r="T6" i="2"/>
  <c r="P6" i="2"/>
  <c r="M6" i="2"/>
  <c r="J6" i="2"/>
  <c r="F6" i="2"/>
  <c r="H6" i="2"/>
  <c r="B6" i="2"/>
  <c r="L4" i="2"/>
  <c r="I4" i="2"/>
  <c r="A4" i="2"/>
  <c r="F4" i="2"/>
  <c r="H4" i="2"/>
  <c r="M3" i="2"/>
  <c r="J3" i="2"/>
  <c r="F3" i="2"/>
  <c r="H3" i="2"/>
  <c r="B2" i="2"/>
  <c r="Q2" i="2"/>
  <c r="U2" i="2"/>
  <c r="W2" i="2"/>
  <c r="X2" i="2"/>
  <c r="M2" i="2"/>
  <c r="T2" i="2"/>
  <c r="Y2" i="2"/>
  <c r="C4" i="17"/>
  <c r="F2" i="2"/>
  <c r="N21" i="7"/>
  <c r="O21" i="7"/>
  <c r="AE11" i="2"/>
  <c r="A11" i="2"/>
  <c r="O7" i="2"/>
  <c r="R7" i="2"/>
  <c r="R6" i="2"/>
  <c r="O6" i="2"/>
  <c r="V5" i="2"/>
  <c r="W5" i="2"/>
  <c r="Z5" i="2"/>
  <c r="S5" i="2"/>
  <c r="V4" i="2"/>
  <c r="V3" i="2"/>
  <c r="A3" i="2"/>
  <c r="AA8" i="2"/>
  <c r="R4"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c r="AG29" i="3"/>
  <c r="AA29" i="3"/>
  <c r="AA35" i="3"/>
  <c r="AG35" i="3"/>
  <c r="AG24" i="3"/>
  <c r="AA24" i="3"/>
  <c r="AG25" i="3"/>
  <c r="AA25" i="3"/>
  <c r="AG26" i="3"/>
  <c r="AA26" i="3"/>
  <c r="AG23" i="3"/>
  <c r="AA23" i="3"/>
  <c r="AG22" i="3"/>
  <c r="AO22" i="3"/>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O22" i="7"/>
  <c r="N22" i="7"/>
  <c r="AM18" i="3"/>
  <c r="AO18" i="3"/>
  <c r="AK13" i="3"/>
  <c r="AI13" i="3"/>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N23" i="7"/>
  <c r="O23" i="7"/>
  <c r="AK16" i="3"/>
  <c r="AI16" i="3"/>
  <c r="AM11" i="3"/>
  <c r="AO11" i="3"/>
  <c r="AO19" i="3"/>
  <c r="AM19" i="3"/>
  <c r="AI11" i="3"/>
  <c r="AK11" i="3"/>
  <c r="N24" i="7"/>
  <c r="O24" i="7"/>
  <c r="AO8" i="3"/>
  <c r="AO9" i="3"/>
  <c r="U9" i="5"/>
  <c r="W9" i="5"/>
  <c r="AM8" i="3"/>
  <c r="AM9" i="3"/>
  <c r="R14" i="5"/>
  <c r="AK8" i="3"/>
  <c r="AK9" i="3"/>
  <c r="I9" i="5"/>
  <c r="AI8" i="3"/>
  <c r="AI9" i="3"/>
  <c r="C11" i="5"/>
  <c r="N25" i="7"/>
  <c r="O25" i="7"/>
  <c r="I10" i="5"/>
  <c r="K10" i="5"/>
  <c r="L14" i="5"/>
  <c r="I13" i="5"/>
  <c r="A13" i="19"/>
  <c r="I11" i="5"/>
  <c r="J11" i="5"/>
  <c r="I12" i="5"/>
  <c r="A12" i="19"/>
  <c r="I8" i="5"/>
  <c r="J8" i="5"/>
  <c r="F14" i="5"/>
  <c r="C10" i="5"/>
  <c r="D10" i="5"/>
  <c r="C9" i="5"/>
  <c r="E9" i="5"/>
  <c r="C12" i="5"/>
  <c r="E12" i="5"/>
  <c r="C13" i="5"/>
  <c r="D13" i="5"/>
  <c r="C8" i="5"/>
  <c r="A2" i="19"/>
  <c r="A21" i="19"/>
  <c r="K21" i="19"/>
  <c r="U10" i="5"/>
  <c r="V10" i="5"/>
  <c r="U12" i="5"/>
  <c r="V12" i="5"/>
  <c r="U13" i="5"/>
  <c r="W13" i="5"/>
  <c r="O8" i="5"/>
  <c r="P8" i="5"/>
  <c r="O13" i="5"/>
  <c r="A19" i="19"/>
  <c r="J19" i="19"/>
  <c r="X14" i="5"/>
  <c r="O12" i="5"/>
  <c r="Q12" i="5"/>
  <c r="O9" i="5"/>
  <c r="P9" i="5"/>
  <c r="O10" i="5"/>
  <c r="P10" i="5"/>
  <c r="O11" i="5"/>
  <c r="Q11" i="5"/>
  <c r="U8" i="5"/>
  <c r="V8" i="5"/>
  <c r="U11" i="5"/>
  <c r="A23" i="19"/>
  <c r="K23" i="19"/>
  <c r="V9" i="5"/>
  <c r="W12" i="5"/>
  <c r="A9" i="19"/>
  <c r="J9" i="5"/>
  <c r="K9" i="5"/>
  <c r="D11" i="5"/>
  <c r="E11" i="5"/>
  <c r="A5" i="19"/>
  <c r="O26" i="7"/>
  <c r="N26" i="7"/>
  <c r="J12" i="5"/>
  <c r="J10" i="5"/>
  <c r="K8" i="5"/>
  <c r="J13" i="5"/>
  <c r="A3" i="19"/>
  <c r="K3" i="19"/>
  <c r="A11" i="19"/>
  <c r="B11" i="19"/>
  <c r="A10" i="19"/>
  <c r="M10" i="19"/>
  <c r="L21" i="19"/>
  <c r="K13" i="5"/>
  <c r="K11" i="5"/>
  <c r="A8" i="19"/>
  <c r="I8" i="19"/>
  <c r="D12" i="5"/>
  <c r="B21" i="19"/>
  <c r="D9" i="5"/>
  <c r="M21" i="19"/>
  <c r="H21" i="19"/>
  <c r="K12" i="5"/>
  <c r="D21" i="19"/>
  <c r="C19" i="19"/>
  <c r="D8" i="5"/>
  <c r="I2" i="19"/>
  <c r="A4" i="19"/>
  <c r="B4" i="19"/>
  <c r="E8" i="5"/>
  <c r="H2" i="19"/>
  <c r="E10" i="5"/>
  <c r="A7" i="19"/>
  <c r="D7" i="19"/>
  <c r="C21" i="19"/>
  <c r="J21" i="19"/>
  <c r="E13" i="5"/>
  <c r="I21" i="19"/>
  <c r="L19" i="19"/>
  <c r="B19" i="19"/>
  <c r="M19" i="19"/>
  <c r="D19" i="19"/>
  <c r="A6" i="19"/>
  <c r="D6" i="19"/>
  <c r="K19" i="19"/>
  <c r="P11" i="5"/>
  <c r="F101" i="3"/>
  <c r="B7" i="17"/>
  <c r="F7" i="17"/>
  <c r="F9" i="17"/>
  <c r="A24" i="19"/>
  <c r="B24" i="19"/>
  <c r="A20" i="19"/>
  <c r="B20" i="19"/>
  <c r="A25" i="19"/>
  <c r="L25" i="19"/>
  <c r="W10" i="5"/>
  <c r="A22" i="19"/>
  <c r="J22" i="19"/>
  <c r="Q10" i="5"/>
  <c r="V13" i="5"/>
  <c r="L23" i="19"/>
  <c r="M23" i="19"/>
  <c r="B23" i="19"/>
  <c r="A15" i="19"/>
  <c r="K15" i="19"/>
  <c r="C23" i="19"/>
  <c r="J23" i="19"/>
  <c r="D23" i="19"/>
  <c r="Q13" i="5"/>
  <c r="H19" i="19"/>
  <c r="P12" i="5"/>
  <c r="A18" i="19"/>
  <c r="L18" i="19"/>
  <c r="W8" i="5"/>
  <c r="P13" i="5"/>
  <c r="I19" i="19"/>
  <c r="A16" i="19"/>
  <c r="L16" i="19"/>
  <c r="Q8" i="5"/>
  <c r="W11" i="5"/>
  <c r="H23" i="19"/>
  <c r="Q9" i="5"/>
  <c r="A14" i="19"/>
  <c r="J14" i="19"/>
  <c r="A17" i="19"/>
  <c r="M17" i="19"/>
  <c r="V11" i="5"/>
  <c r="I23" i="19"/>
  <c r="J2" i="19"/>
  <c r="K2" i="19"/>
  <c r="M2" i="19"/>
  <c r="B2" i="19"/>
  <c r="D2" i="19"/>
  <c r="L2" i="19"/>
  <c r="C2" i="19"/>
  <c r="M9" i="19"/>
  <c r="J9" i="19"/>
  <c r="K9" i="19"/>
  <c r="B9" i="19"/>
  <c r="L9" i="19"/>
  <c r="C9" i="19"/>
  <c r="D9" i="19"/>
  <c r="I9" i="19"/>
  <c r="H9" i="19"/>
  <c r="C12" i="19"/>
  <c r="L12" i="19"/>
  <c r="J12" i="19"/>
  <c r="B12" i="19"/>
  <c r="D12" i="19"/>
  <c r="M12" i="19"/>
  <c r="K12" i="19"/>
  <c r="I12" i="19"/>
  <c r="H12" i="19"/>
  <c r="K13" i="19"/>
  <c r="J13" i="19"/>
  <c r="C13" i="19"/>
  <c r="L13" i="19"/>
  <c r="B13" i="19"/>
  <c r="M13" i="19"/>
  <c r="D13" i="19"/>
  <c r="I13" i="19"/>
  <c r="H13" i="19"/>
  <c r="M5" i="19"/>
  <c r="J5" i="19"/>
  <c r="B5" i="19"/>
  <c r="K5" i="19"/>
  <c r="L5" i="19"/>
  <c r="C5" i="19"/>
  <c r="D5" i="19"/>
  <c r="I5" i="19"/>
  <c r="H5" i="19"/>
  <c r="N27" i="7"/>
  <c r="O27" i="7"/>
  <c r="C3" i="19"/>
  <c r="B3" i="19"/>
  <c r="M11" i="19"/>
  <c r="K11" i="19"/>
  <c r="J3" i="19"/>
  <c r="H11" i="19"/>
  <c r="I3" i="19"/>
  <c r="D11" i="19"/>
  <c r="J11" i="19"/>
  <c r="I4" i="19"/>
  <c r="C11" i="19"/>
  <c r="L11" i="19"/>
  <c r="H3" i="19"/>
  <c r="L3" i="19"/>
  <c r="M3" i="19"/>
  <c r="K4" i="19"/>
  <c r="I11" i="19"/>
  <c r="D3" i="19"/>
  <c r="L10" i="19"/>
  <c r="H8" i="19"/>
  <c r="K10" i="19"/>
  <c r="D8" i="19"/>
  <c r="H10" i="19"/>
  <c r="J10" i="19"/>
  <c r="L8" i="19"/>
  <c r="D10" i="19"/>
  <c r="C10" i="19"/>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I25" i="19"/>
  <c r="J25" i="19"/>
  <c r="D20" i="19"/>
  <c r="M20" i="19"/>
  <c r="J15" i="19"/>
  <c r="C25" i="19"/>
  <c r="M25" i="19"/>
  <c r="K20" i="19"/>
  <c r="H20" i="19"/>
  <c r="J20" i="19"/>
  <c r="I20" i="19"/>
  <c r="C20" i="19"/>
  <c r="B14" i="19"/>
  <c r="L14" i="19"/>
  <c r="M15" i="19"/>
  <c r="B15" i="19"/>
  <c r="B18" i="19"/>
  <c r="C15" i="19"/>
  <c r="L15" i="19"/>
  <c r="H15" i="19"/>
  <c r="K17" i="19"/>
  <c r="D15" i="19"/>
  <c r="D16" i="19"/>
  <c r="D14" i="19"/>
  <c r="C14" i="19"/>
  <c r="H14" i="19"/>
  <c r="M14" i="19"/>
  <c r="D18" i="19"/>
  <c r="H18" i="19"/>
  <c r="M18" i="19"/>
  <c r="J18" i="19"/>
  <c r="K18" i="19"/>
  <c r="I18" i="19"/>
  <c r="C18" i="19"/>
  <c r="H16" i="19"/>
  <c r="K16" i="19"/>
  <c r="B16" i="19"/>
  <c r="L17" i="19"/>
  <c r="J16" i="19"/>
  <c r="I16" i="19"/>
  <c r="K14" i="19"/>
  <c r="C17" i="19"/>
  <c r="J17" i="19"/>
  <c r="I14" i="19"/>
  <c r="D17" i="19"/>
  <c r="H17" i="19"/>
  <c r="I17" i="19"/>
  <c r="B17" i="19"/>
  <c r="O28" i="7"/>
  <c r="N28" i="7"/>
  <c r="N29" i="7"/>
  <c r="O29" i="7"/>
  <c r="O30" i="7"/>
  <c r="N30" i="7"/>
  <c r="N31" i="7"/>
  <c r="O31" i="7"/>
  <c r="N32" i="7"/>
  <c r="O32" i="7"/>
  <c r="N33" i="7"/>
  <c r="O33" i="7"/>
  <c r="O34" i="7"/>
  <c r="N34" i="7"/>
  <c r="N35" i="7"/>
  <c r="O35" i="7"/>
  <c r="O36" i="7"/>
  <c r="N36" i="7"/>
  <c r="N37" i="7"/>
  <c r="O37" i="7"/>
  <c r="N38" i="7"/>
  <c r="O38" i="7"/>
  <c r="N39" i="7"/>
  <c r="O39" i="7"/>
  <c r="O40" i="7"/>
  <c r="N40" i="7"/>
  <c r="N41" i="7"/>
  <c r="O41" i="7"/>
  <c r="O42" i="7"/>
  <c r="N42" i="7"/>
  <c r="N43" i="7"/>
  <c r="O43" i="7"/>
  <c r="O44" i="7"/>
  <c r="N44" i="7"/>
  <c r="N45" i="7"/>
  <c r="O45" i="7"/>
  <c r="N46" i="7"/>
  <c r="O46" i="7"/>
  <c r="N47" i="7"/>
  <c r="O47" i="7"/>
  <c r="O48" i="7"/>
  <c r="N48" i="7"/>
  <c r="N49" i="7"/>
  <c r="O49" i="7"/>
  <c r="O50" i="7"/>
  <c r="N50" i="7"/>
  <c r="N51" i="7"/>
  <c r="O51" i="7"/>
  <c r="N52" i="7"/>
  <c r="O52" i="7"/>
  <c r="N53" i="7"/>
  <c r="O53" i="7"/>
  <c r="O54" i="7"/>
  <c r="N54" i="7"/>
  <c r="N55" i="7"/>
  <c r="O55" i="7"/>
  <c r="O56" i="7"/>
  <c r="N56" i="7"/>
  <c r="N57" i="7"/>
  <c r="O57" i="7"/>
  <c r="O58" i="7"/>
  <c r="N58" i="7"/>
  <c r="N59" i="7"/>
  <c r="O59" i="7"/>
  <c r="N60" i="7"/>
  <c r="O60" i="7"/>
  <c r="N61" i="7"/>
  <c r="O61" i="7"/>
  <c r="O62" i="7"/>
  <c r="N62" i="7"/>
  <c r="N63" i="7"/>
  <c r="O63" i="7"/>
  <c r="O64" i="7"/>
  <c r="N64" i="7"/>
  <c r="N65" i="7"/>
  <c r="O65" i="7"/>
  <c r="N66" i="7"/>
  <c r="O66" i="7"/>
  <c r="N67" i="7"/>
  <c r="O67" i="7"/>
  <c r="O68" i="7"/>
  <c r="N68" i="7"/>
  <c r="N69" i="7"/>
  <c r="O69" i="7"/>
  <c r="O70" i="7"/>
  <c r="N70" i="7"/>
  <c r="N71" i="7"/>
  <c r="O71" i="7"/>
  <c r="N72" i="7"/>
  <c r="O72" i="7"/>
  <c r="N73" i="7"/>
  <c r="O73" i="7"/>
  <c r="O74" i="7"/>
  <c r="N74" i="7"/>
  <c r="N75" i="7"/>
  <c r="O75" i="7"/>
  <c r="O76" i="7"/>
  <c r="N76" i="7"/>
  <c r="N77" i="7"/>
  <c r="O77" i="7"/>
  <c r="O78" i="7"/>
  <c r="N78" i="7"/>
  <c r="N79" i="7"/>
  <c r="O79" i="7"/>
  <c r="N80" i="7"/>
  <c r="O80" i="7"/>
  <c r="N81" i="7"/>
  <c r="O81" i="7"/>
  <c r="O82" i="7"/>
  <c r="N82" i="7"/>
  <c r="N83" i="7"/>
  <c r="O83" i="7"/>
  <c r="N84" i="7"/>
  <c r="O84" i="7"/>
  <c r="N85" i="7"/>
  <c r="O85" i="7"/>
  <c r="O86" i="7"/>
  <c r="N86" i="7"/>
  <c r="N87" i="7"/>
  <c r="O87" i="7"/>
  <c r="O88" i="7"/>
  <c r="N88" i="7"/>
  <c r="N89" i="7"/>
  <c r="O89" i="7"/>
  <c r="O90" i="7"/>
  <c r="N90" i="7"/>
  <c r="N91" i="7"/>
  <c r="O91" i="7"/>
  <c r="O92" i="7"/>
  <c r="N92" i="7"/>
  <c r="N93" i="7"/>
  <c r="O93" i="7"/>
  <c r="N94" i="7"/>
  <c r="O94" i="7"/>
  <c r="N95" i="7"/>
  <c r="O95" i="7"/>
  <c r="O96" i="7"/>
  <c r="N96" i="7"/>
  <c r="N97" i="7"/>
  <c r="O97" i="7"/>
  <c r="O98" i="7"/>
  <c r="N98" i="7"/>
  <c r="N99" i="7"/>
  <c r="O99" i="7"/>
  <c r="O100" i="7"/>
  <c r="N100" i="7"/>
  <c r="N101" i="7"/>
  <c r="O101" i="7"/>
  <c r="O102" i="7"/>
  <c r="N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11"/>
            <color indexed="81"/>
            <rFont val="ＭＳ Ｐゴシック"/>
            <family val="3"/>
            <charset val="128"/>
          </rPr>
          <t>アルファベットは入力しないでください。
○101
☓A101</t>
        </r>
      </text>
    </comment>
    <comment ref="E10" authorId="0" shapeId="0">
      <text>
        <r>
          <rPr>
            <b/>
            <sz val="9"/>
            <color indexed="81"/>
            <rFont val="ＭＳ ゴシック"/>
            <family val="3"/>
            <charset val="128"/>
          </rPr>
          <t>入力の必要はありません</t>
        </r>
      </text>
    </comment>
    <comment ref="G10" authorId="2"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<sst xmlns="http://schemas.openxmlformats.org/spreadsheetml/2006/main" count="14901" uniqueCount="5620">
  <si>
    <t>ﾅﾝﾊﾞｰ</t>
    <phoneticPr fontId="8"/>
  </si>
  <si>
    <t>学年</t>
    <rPh sb="0" eb="2">
      <t>ガクネン</t>
    </rPh>
    <phoneticPr fontId="8"/>
  </si>
  <si>
    <t>男</t>
    <rPh sb="0" eb="1">
      <t>オトコ</t>
    </rPh>
    <phoneticPr fontId="8"/>
  </si>
  <si>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</si>
  <si>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</si>
  <si>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</si>
  <si>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</si>
  <si>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</si>
  <si>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</si>
  <si>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</si>
  <si>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</si>
  <si>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</si>
  <si>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</si>
  <si>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</si>
  <si>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</si>
  <si>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</si>
  <si>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</si>
  <si>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</si>
  <si>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</si>
  <si>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</si>
  <si>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</si>
  <si>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</si>
  <si>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</si>
  <si>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</si>
  <si>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</si>
  <si>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</si>
  <si>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</si>
  <si>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</si>
  <si>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</si>
  <si>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</si>
  <si>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</si>
  <si>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</si>
  <si>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</si>
  <si>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</si>
  <si>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</si>
  <si>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</si>
  <si>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</si>
  <si>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8"/>
  </si>
  <si>
    <t>性別</t>
    <rPh sb="0" eb="2">
      <t>セイベツ</t>
    </rPh>
    <phoneticPr fontId="8"/>
  </si>
  <si>
    <t>学年</t>
    <rPh sb="0" eb="2">
      <t>ガクネン</t>
    </rPh>
    <phoneticPr fontId="8"/>
  </si>
  <si>
    <t>記録</t>
    <rPh sb="0" eb="2">
      <t>キロク</t>
    </rPh>
    <phoneticPr fontId="8"/>
  </si>
  <si>
    <t>種目１</t>
    <rPh sb="0" eb="2">
      <t>シュモク</t>
    </rPh>
    <phoneticPr fontId="8"/>
  </si>
  <si>
    <t>記録１</t>
    <rPh sb="0" eb="2">
      <t>キロク</t>
    </rPh>
    <phoneticPr fontId="8"/>
  </si>
  <si>
    <t>例</t>
    <rPh sb="0" eb="1">
      <t>レイ</t>
    </rPh>
    <phoneticPr fontId="8"/>
  </si>
  <si>
    <t>4X100mR</t>
    <phoneticPr fontId="8"/>
  </si>
  <si>
    <t>4X400mR</t>
    <phoneticPr fontId="8"/>
  </si>
  <si>
    <t>氏　名</t>
    <rPh sb="0" eb="1">
      <t>シ</t>
    </rPh>
    <rPh sb="2" eb="3">
      <t>メイ</t>
    </rPh>
    <phoneticPr fontId="8"/>
  </si>
  <si>
    <t>A4サイズ</t>
    <phoneticPr fontId="12"/>
  </si>
  <si>
    <t>女</t>
    <rPh sb="0" eb="1">
      <t>オンナ</t>
    </rPh>
    <phoneticPr fontId="8"/>
  </si>
  <si>
    <t>男</t>
    <rPh sb="0" eb="1">
      <t>オトコ</t>
    </rPh>
    <phoneticPr fontId="8"/>
  </si>
  <si>
    <t>○</t>
    <phoneticPr fontId="8"/>
  </si>
  <si>
    <t>大会名</t>
    <rPh sb="0" eb="2">
      <t>タイカイ</t>
    </rPh>
    <rPh sb="2" eb="3">
      <t>メイ</t>
    </rPh>
    <phoneticPr fontId="8"/>
  </si>
  <si>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</si>
  <si>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</si>
  <si>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</si>
  <si>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</si>
  <si>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</si>
  <si>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</si>
  <si>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</si>
  <si>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</si>
  <si>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</si>
  <si>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</si>
  <si>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</si>
  <si>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8"/>
  </si>
  <si>
    <t>申込チーム数</t>
    <rPh sb="0" eb="2">
      <t>モウシコミ</t>
    </rPh>
    <rPh sb="5" eb="6">
      <t>スウ</t>
    </rPh>
    <phoneticPr fontId="8"/>
  </si>
  <si>
    <t>②選手情報入力</t>
    <rPh sb="1" eb="3">
      <t>センシュ</t>
    </rPh>
    <rPh sb="3" eb="5">
      <t>ジョウホウ</t>
    </rPh>
    <rPh sb="5" eb="7">
      <t>ニュウリョク</t>
    </rPh>
    <phoneticPr fontId="8"/>
  </si>
  <si>
    <t xml:space="preserve">チーム名 </t>
    <rPh sb="3" eb="4">
      <t>メイ</t>
    </rPh>
    <phoneticPr fontId="8"/>
  </si>
  <si>
    <t>54秒23</t>
    <rPh sb="2" eb="3">
      <t>ビョウ</t>
    </rPh>
    <phoneticPr fontId="8"/>
  </si>
  <si>
    <t>↓</t>
    <phoneticPr fontId="8"/>
  </si>
  <si>
    <t>期　日</t>
    <rPh sb="0" eb="1">
      <t>キ</t>
    </rPh>
    <rPh sb="2" eb="3">
      <t>ヒ</t>
    </rPh>
    <phoneticPr fontId="8"/>
  </si>
  <si>
    <t>会　場</t>
    <rPh sb="0" eb="1">
      <t>カイ</t>
    </rPh>
    <rPh sb="2" eb="3">
      <t>バ</t>
    </rPh>
    <phoneticPr fontId="8"/>
  </si>
  <si>
    <t>　　②選手情報の入力</t>
    <rPh sb="3" eb="5">
      <t>センシュ</t>
    </rPh>
    <rPh sb="5" eb="7">
      <t>ジョウホウ</t>
    </rPh>
    <rPh sb="8" eb="10">
      <t>ニュウリョク</t>
    </rPh>
    <phoneticPr fontId="8"/>
  </si>
  <si>
    <t>送付先</t>
    <rPh sb="0" eb="2">
      <t>ソウフ</t>
    </rPh>
    <rPh sb="2" eb="3">
      <t>サキ</t>
    </rPh>
    <phoneticPr fontId="8"/>
  </si>
  <si>
    <t>　★問い合わせ先</t>
    <rPh sb="2" eb="3">
      <t>ト</t>
    </rPh>
    <rPh sb="4" eb="5">
      <t>ア</t>
    </rPh>
    <rPh sb="7" eb="8">
      <t>サキ</t>
    </rPh>
    <phoneticPr fontId="8"/>
  </si>
  <si>
    <t>　★データ入力前にこのページの内容を必ずお読みください。</t>
    <rPh sb="5" eb="7">
      <t>ニュウリョク</t>
    </rPh>
    <rPh sb="7" eb="8">
      <t>マエ</t>
    </rPh>
    <rPh sb="15" eb="17">
      <t>ナイヨウ</t>
    </rPh>
    <rPh sb="18" eb="19">
      <t>カナラ</t>
    </rPh>
    <rPh sb="21" eb="22">
      <t>ヨ</t>
    </rPh>
    <phoneticPr fontId="8"/>
  </si>
  <si>
    <t>12秒00</t>
    <rPh sb="2" eb="3">
      <t>ビョウ</t>
    </rPh>
    <phoneticPr fontId="8"/>
  </si>
  <si>
    <t>　　 のときは整数で表示されます。</t>
    <rPh sb="7" eb="9">
      <t>セイスウ</t>
    </rPh>
    <rPh sb="10" eb="12">
      <t>ヒョウジ</t>
    </rPh>
    <phoneticPr fontId="8"/>
  </si>
  <si>
    <t>　　なっていることを確認してください。</t>
    <rPh sb="10" eb="12">
      <t>カクニン</t>
    </rPh>
    <phoneticPr fontId="8"/>
  </si>
  <si>
    <t>←入力</t>
    <rPh sb="1" eb="3">
      <t>ニュウリョク</t>
    </rPh>
    <phoneticPr fontId="8"/>
  </si>
  <si>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8"/>
  </si>
  <si>
    <t>○</t>
    <phoneticPr fontId="8"/>
  </si>
  <si>
    <t>男100m</t>
    <rPh sb="0" eb="1">
      <t>ダン</t>
    </rPh>
    <phoneticPr fontId="8"/>
  </si>
  <si>
    <t>★記録がない場合は空欄にしてください。</t>
    <rPh sb="1" eb="3">
      <t>キロク</t>
    </rPh>
    <rPh sb="6" eb="8">
      <t>バアイ</t>
    </rPh>
    <rPh sb="9" eb="11">
      <t>クウラン</t>
    </rPh>
    <phoneticPr fontId="8"/>
  </si>
  <si>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8"/>
  </si>
  <si>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8"/>
  </si>
  <si>
    <t>Ord</t>
    <phoneticPr fontId="8"/>
  </si>
  <si>
    <r>
      <t>　　※</t>
    </r>
    <r>
      <rPr>
        <b/>
        <sz val="11"/>
        <color indexed="10"/>
        <rFont val="ＭＳ ゴシック"/>
        <family val="3"/>
        <charset val="128"/>
      </rPr>
      <t>記録は、次のとおり入力してください。</t>
    </r>
    <rPh sb="3" eb="5">
      <t>キロク</t>
    </rPh>
    <rPh sb="7" eb="8">
      <t>ツギ</t>
    </rPh>
    <rPh sb="12" eb="14">
      <t>ニュウリョク</t>
    </rPh>
    <phoneticPr fontId="8"/>
  </si>
  <si>
    <t>4分07秒00</t>
    <rPh sb="1" eb="2">
      <t>フン</t>
    </rPh>
    <rPh sb="4" eb="5">
      <t>ビョウ</t>
    </rPh>
    <phoneticPr fontId="8"/>
  </si>
  <si>
    <t>4.07.00</t>
    <phoneticPr fontId="8"/>
  </si>
  <si>
    <t>氏　名</t>
    <rPh sb="0" eb="1">
      <t>シ</t>
    </rPh>
    <rPh sb="2" eb="3">
      <t>メイ</t>
    </rPh>
    <phoneticPr fontId="8"/>
  </si>
  <si>
    <t>　＜注意事項等＞</t>
    <rPh sb="2" eb="4">
      <t>チュウイ</t>
    </rPh>
    <rPh sb="4" eb="6">
      <t>ジコウ</t>
    </rPh>
    <rPh sb="6" eb="7">
      <t>トウ</t>
    </rPh>
    <phoneticPr fontId="8"/>
  </si>
  <si>
    <t>　 ※記録が１分未満で、10分の1以下が「00」</t>
    <rPh sb="3" eb="5">
      <t>キロク</t>
    </rPh>
    <rPh sb="7" eb="8">
      <t>フン</t>
    </rPh>
    <rPh sb="8" eb="10">
      <t>ミマン</t>
    </rPh>
    <rPh sb="14" eb="15">
      <t>ブン</t>
    </rPh>
    <rPh sb="17" eb="19">
      <t>イカ</t>
    </rPh>
    <phoneticPr fontId="8"/>
  </si>
  <si>
    <t>例１</t>
    <rPh sb="0" eb="1">
      <t>レイ</t>
    </rPh>
    <phoneticPr fontId="8"/>
  </si>
  <si>
    <t>例２</t>
    <rPh sb="0" eb="1">
      <t>レイ</t>
    </rPh>
    <phoneticPr fontId="8"/>
  </si>
  <si>
    <t>例３</t>
    <rPh sb="0" eb="1">
      <t>レイ</t>
    </rPh>
    <phoneticPr fontId="8"/>
  </si>
  <si>
    <t>ﾌﾘｶﾞﾅ</t>
    <phoneticPr fontId="8"/>
  </si>
  <si>
    <t>種目</t>
    <rPh sb="0" eb="2">
      <t>シュモク</t>
    </rPh>
    <phoneticPr fontId="42"/>
  </si>
  <si>
    <t>ﾅﾝﾊﾞｰ</t>
    <phoneticPr fontId="8"/>
  </si>
  <si>
    <t>男4X100mR</t>
    <rPh sb="0" eb="1">
      <t>オトコ</t>
    </rPh>
    <phoneticPr fontId="8"/>
  </si>
  <si>
    <t>男4X400mR</t>
    <rPh sb="0" eb="1">
      <t>オトコ</t>
    </rPh>
    <phoneticPr fontId="8"/>
  </si>
  <si>
    <t>女4X100mR</t>
    <phoneticPr fontId="8"/>
  </si>
  <si>
    <t>女4X400mR</t>
    <phoneticPr fontId="8"/>
  </si>
  <si>
    <t>男子</t>
    <rPh sb="0" eb="2">
      <t>ダンシ</t>
    </rPh>
    <phoneticPr fontId="42"/>
  </si>
  <si>
    <t>女子</t>
    <rPh sb="0" eb="2">
      <t>ジョシ</t>
    </rPh>
    <phoneticPr fontId="42"/>
  </si>
  <si>
    <t>リレー</t>
    <phoneticPr fontId="42"/>
  </si>
  <si>
    <t>種目</t>
    <rPh sb="0" eb="2">
      <t>シュモク</t>
    </rPh>
    <phoneticPr fontId="42"/>
  </si>
  <si>
    <t>No</t>
    <phoneticPr fontId="42"/>
  </si>
  <si>
    <t>FLAG</t>
    <phoneticPr fontId="42"/>
  </si>
  <si>
    <t>記録</t>
    <rPh sb="0" eb="2">
      <t>キロク</t>
    </rPh>
    <phoneticPr fontId="4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</si>
  <si>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8"/>
  </si>
  <si>
    <r>
      <t xml:space="preserve">ﾌﾘｶﾞﾅ
</t>
    </r>
    <r>
      <rPr>
        <b/>
        <sz val="8"/>
        <color indexed="10"/>
        <rFont val="ＭＳ 明朝"/>
        <family val="1"/>
        <charset val="128"/>
      </rPr>
      <t>姓と名の間に
半角ｽﾍﾟｰｽ1つ</t>
    </r>
    <rPh sb="13" eb="15">
      <t>ハンカク</t>
    </rPh>
    <phoneticPr fontId="8"/>
  </si>
  <si>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8"/>
  </si>
  <si>
    <t>ｶﾅ</t>
    <phoneticPr fontId="8"/>
  </si>
  <si>
    <t>　・必要事項を入力してください。</t>
    <rPh sb="2" eb="4">
      <t>ヒツヨウ</t>
    </rPh>
    <rPh sb="4" eb="6">
      <t>ジコウ</t>
    </rPh>
    <rPh sb="7" eb="9">
      <t>ニュウリョク</t>
    </rPh>
    <phoneticPr fontId="8"/>
  </si>
  <si>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8"/>
  </si>
  <si>
    <t>⇒</t>
    <phoneticPr fontId="8"/>
  </si>
  <si>
    <t>20m</t>
    <phoneticPr fontId="8"/>
  </si>
  <si>
    <t>20m00</t>
    <phoneticPr fontId="8"/>
  </si>
  <si>
    <t>※データを修正する場合は、必ず「Delete」キーを使用してください。</t>
    <rPh sb="5" eb="7">
      <t>シュウセイ</t>
    </rPh>
    <rPh sb="9" eb="11">
      <t>バアイ</t>
    </rPh>
    <rPh sb="13" eb="14">
      <t>カナラ</t>
    </rPh>
    <rPh sb="26" eb="28">
      <t>シヨウ</t>
    </rPh>
    <phoneticPr fontId="8"/>
  </si>
  <si>
    <t>競技者NO</t>
    <rPh sb="0" eb="3">
      <t>キョウギシャ</t>
    </rPh>
    <phoneticPr fontId="8"/>
  </si>
  <si>
    <t>男400R</t>
    <rPh sb="0" eb="1">
      <t>オトコ</t>
    </rPh>
    <phoneticPr fontId="8"/>
  </si>
  <si>
    <t>リレー記録</t>
    <rPh sb="3" eb="5">
      <t>キロク</t>
    </rPh>
    <phoneticPr fontId="8"/>
  </si>
  <si>
    <t>4X100mR</t>
  </si>
  <si>
    <t>4X400mR</t>
  </si>
  <si>
    <t>男子</t>
    <rPh sb="0" eb="2">
      <t>ダンシ</t>
    </rPh>
    <phoneticPr fontId="8"/>
  </si>
  <si>
    <t>女子</t>
    <rPh sb="0" eb="2">
      <t>ジョシ</t>
    </rPh>
    <phoneticPr fontId="8"/>
  </si>
  <si>
    <t>男1600R</t>
    <rPh sb="0" eb="1">
      <t>オトコ</t>
    </rPh>
    <phoneticPr fontId="8"/>
  </si>
  <si>
    <t>女400R</t>
    <rPh sb="0" eb="1">
      <t>オンナ</t>
    </rPh>
    <phoneticPr fontId="8"/>
  </si>
  <si>
    <t>女1600R</t>
    <rPh sb="0" eb="1">
      <t>オンナ</t>
    </rPh>
    <phoneticPr fontId="8"/>
  </si>
  <si>
    <t>※必要事項を全て入力してください。</t>
    <rPh sb="1" eb="3">
      <t>ヒツヨウ</t>
    </rPh>
    <rPh sb="3" eb="5">
      <t>ジコウ</t>
    </rPh>
    <rPh sb="6" eb="7">
      <t>スベ</t>
    </rPh>
    <rPh sb="8" eb="10">
      <t>ニュウリョク</t>
    </rPh>
    <phoneticPr fontId="8"/>
  </si>
  <si>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8"/>
  </si>
  <si>
    <t>※リレーにエントリーをする選手とチームの記録を確認してください。</t>
    <rPh sb="13" eb="15">
      <t>センシュ</t>
    </rPh>
    <rPh sb="20" eb="22">
      <t>キロク</t>
    </rPh>
    <rPh sb="23" eb="25">
      <t>カクニン</t>
    </rPh>
    <phoneticPr fontId="8"/>
  </si>
  <si>
    <t>③リレー情報確認</t>
    <rPh sb="4" eb="6">
      <t>ジョウホウ</t>
    </rPh>
    <rPh sb="6" eb="8">
      <t>カクニン</t>
    </rPh>
    <phoneticPr fontId="8"/>
  </si>
  <si>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8"/>
  </si>
  <si>
    <t>パロマ瑞穂スタジアム・パロマ瑞穂北陸上競技場</t>
    <rPh sb="3" eb="5">
      <t>ミズホ</t>
    </rPh>
    <rPh sb="14" eb="16">
      <t>ミズホ</t>
    </rPh>
    <rPh sb="16" eb="17">
      <t>キタ</t>
    </rPh>
    <rPh sb="17" eb="22">
      <t>リクジョウキョウギジョウ</t>
    </rPh>
    <phoneticPr fontId="8"/>
  </si>
  <si>
    <t>〒463-8799　守山郵便局　私書箱１４号　名古屋地区陸上競技協会</t>
    <rPh sb="23" eb="26">
      <t>ナゴヤ</t>
    </rPh>
    <rPh sb="26" eb="28">
      <t>チク</t>
    </rPh>
    <phoneticPr fontId="8"/>
  </si>
  <si>
    <t>勝見　昌弘　宛</t>
    <rPh sb="0" eb="2">
      <t>カツミ</t>
    </rPh>
    <rPh sb="3" eb="5">
      <t>マサヒロ</t>
    </rPh>
    <rPh sb="6" eb="7">
      <t>アテ</t>
    </rPh>
    <phoneticPr fontId="8"/>
  </si>
  <si>
    <t>種　目　数</t>
    <rPh sb="0" eb="1">
      <t>シュ</t>
    </rPh>
    <rPh sb="2" eb="3">
      <t>メ</t>
    </rPh>
    <rPh sb="4" eb="5">
      <t>スウ</t>
    </rPh>
    <phoneticPr fontId="12"/>
  </si>
  <si>
    <t>種目数</t>
    <rPh sb="0" eb="3">
      <t>シュモクスウ</t>
    </rPh>
    <phoneticPr fontId="12"/>
  </si>
  <si>
    <t>リレー</t>
    <phoneticPr fontId="12"/>
  </si>
  <si>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8"/>
  </si>
  <si>
    <t>部</t>
    <rPh sb="0" eb="1">
      <t>ブ</t>
    </rPh>
    <phoneticPr fontId="12"/>
  </si>
  <si>
    <t>申込責任者</t>
    <rPh sb="0" eb="2">
      <t>モウシコミ</t>
    </rPh>
    <rPh sb="2" eb="5">
      <t>セキニ</t>
    </rPh>
    <phoneticPr fontId="8"/>
  </si>
  <si>
    <t>役員ができる方のお名前を入力してください</t>
    <rPh sb="0" eb="2">
      <t>ヤクイン</t>
    </rPh>
    <rPh sb="6" eb="7">
      <t>カタ</t>
    </rPh>
    <rPh sb="9" eb="11">
      <t>ナマ</t>
    </rPh>
    <rPh sb="12" eb="14">
      <t>ニュウリョク</t>
    </rPh>
    <phoneticPr fontId="8"/>
  </si>
  <si>
    <t>toiawase.nagoya@gmail.com</t>
    <phoneticPr fontId="8"/>
  </si>
  <si>
    <t>メール送信期限</t>
    <rPh sb="3" eb="5">
      <t>ソウシン</t>
    </rPh>
    <rPh sb="5" eb="7">
      <t>キゲン</t>
    </rPh>
    <phoneticPr fontId="8"/>
  </si>
  <si>
    <t>書類郵送期限　</t>
    <rPh sb="0" eb="2">
      <t>ショルイ</t>
    </rPh>
    <rPh sb="2" eb="4">
      <t>ユウソウ</t>
    </rPh>
    <rPh sb="4" eb="6">
      <t>キゲン</t>
    </rPh>
    <phoneticPr fontId="8"/>
  </si>
  <si>
    <t>メール送信後に郵送願います。</t>
    <rPh sb="3" eb="6">
      <t>ソウシンゴ</t>
    </rPh>
    <rPh sb="7" eb="10">
      <t>ユウソウネガ</t>
    </rPh>
    <phoneticPr fontId="8"/>
  </si>
  <si>
    <t>　★作業の流れは次のとおりです。　データの入力は①②のシートのみです。</t>
    <rPh sb="2" eb="4">
      <t>サギョウ</t>
    </rPh>
    <rPh sb="5" eb="6">
      <t>ナガ</t>
    </rPh>
    <rPh sb="8" eb="9">
      <t>ツギ</t>
    </rPh>
    <rPh sb="21" eb="23">
      <t>ニュウリョク</t>
    </rPh>
    <phoneticPr fontId="8"/>
  </si>
  <si>
    <t>　　①団体情報の入力</t>
    <rPh sb="3" eb="5">
      <t>ダンタイ</t>
    </rPh>
    <rPh sb="5" eb="7">
      <t>ジョウホウ</t>
    </rPh>
    <rPh sb="8" eb="10">
      <t>ニュウリョク</t>
    </rPh>
    <phoneticPr fontId="8"/>
  </si>
  <si>
    <t>・プログラム購入部数もこちらで入力となります。</t>
    <rPh sb="6" eb="8">
      <t>コウニュウ</t>
    </rPh>
    <rPh sb="8" eb="10">
      <t>ブスウ</t>
    </rPh>
    <rPh sb="15" eb="17">
      <t>ニュウリョク</t>
    </rPh>
    <phoneticPr fontId="8"/>
  </si>
  <si>
    <t>↓</t>
    <phoneticPr fontId="8"/>
  </si>
  <si>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8"/>
  </si>
  <si>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8"/>
  </si>
  <si>
    <r>
      <t>◎トラック種目・・・・分秒をドット「．」で区切り、</t>
    </r>
    <r>
      <rPr>
        <b/>
        <u/>
        <sz val="11"/>
        <color indexed="10"/>
        <rFont val="ＭＳ ゴシック"/>
        <family val="3"/>
        <charset val="128"/>
      </rPr>
      <t>100分の1秒まで入力</t>
    </r>
    <rPh sb="5" eb="7">
      <t>シュモク</t>
    </rPh>
    <phoneticPr fontId="8"/>
  </si>
  <si>
    <r>
      <t>◎フィールド種目・・・メートルを「m」で区切り、</t>
    </r>
    <r>
      <rPr>
        <b/>
        <u/>
        <sz val="11"/>
        <color indexed="10"/>
        <rFont val="ＭＳ ゴシック"/>
        <family val="3"/>
        <charset val="128"/>
      </rPr>
      <t>cm単位まで入力（「cm」の文字は入れない）</t>
    </r>
    <rPh sb="6" eb="8">
      <t>シュモク</t>
    </rPh>
    <phoneticPr fontId="8"/>
  </si>
  <si>
    <t>⇒</t>
    <phoneticPr fontId="8"/>
  </si>
  <si>
    <t>↓</t>
    <phoneticPr fontId="8"/>
  </si>
  <si>
    <r>
      <t>　・入力したファイルを送信してください。</t>
    </r>
    <r>
      <rPr>
        <b/>
        <sz val="12"/>
        <color indexed="8"/>
        <rFont val="ＭＳ 明朝"/>
        <family val="1"/>
        <charset val="128"/>
      </rPr>
      <t/>
    </r>
    <rPh sb="2" eb="4">
      <t>ニュウリョク</t>
    </rPh>
    <phoneticPr fontId="8"/>
  </si>
  <si>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8"/>
  </si>
  <si>
    <t xml:space="preserve">mail：   </t>
    <phoneticPr fontId="8"/>
  </si>
  <si>
    <t>　　③種目別人数の確認・印刷</t>
    <rPh sb="3" eb="6">
      <t>シュモクベツ</t>
    </rPh>
    <rPh sb="6" eb="8">
      <t>ニンズウ</t>
    </rPh>
    <rPh sb="9" eb="11">
      <t>カクニン</t>
    </rPh>
    <rPh sb="12" eb="14">
      <t>インサツ</t>
    </rPh>
    <phoneticPr fontId="8"/>
  </si>
  <si>
    <t>　　④ファイルの保存</t>
    <rPh sb="8" eb="10">
      <t>ホゾン</t>
    </rPh>
    <phoneticPr fontId="8"/>
  </si>
  <si>
    <t>　　⑤メール送信</t>
    <rPh sb="6" eb="8">
      <t>ソウシン</t>
    </rPh>
    <phoneticPr fontId="8"/>
  </si>
  <si>
    <t>　　⑥参加料の振込</t>
    <rPh sb="3" eb="6">
      <t>サンカリョウ</t>
    </rPh>
    <rPh sb="7" eb="9">
      <t>フリコミ</t>
    </rPh>
    <phoneticPr fontId="8"/>
  </si>
  <si>
    <t>　　⑦郵送</t>
    <rPh sb="3" eb="5">
      <t>ユウソウ</t>
    </rPh>
    <phoneticPr fontId="8"/>
  </si>
  <si>
    <t>　　⑧申込完了</t>
    <rPh sb="3" eb="5">
      <t>モウシコミ</t>
    </rPh>
    <rPh sb="5" eb="7">
      <t>カンリョウ</t>
    </rPh>
    <phoneticPr fontId="8"/>
  </si>
  <si>
    <t>①団体情報入力</t>
    <rPh sb="1" eb="3">
      <t>ダン</t>
    </rPh>
    <rPh sb="3" eb="5">
      <t>ジョウホウ</t>
    </rPh>
    <rPh sb="5" eb="7">
      <t>ニュウリョク</t>
    </rPh>
    <phoneticPr fontId="8"/>
  </si>
  <si>
    <t>団体コード</t>
    <rPh sb="0" eb="2">
      <t>ダンタイ</t>
    </rPh>
    <phoneticPr fontId="8"/>
  </si>
  <si>
    <t>略称団体名</t>
    <rPh sb="0" eb="2">
      <t>リャクショウ</t>
    </rPh>
    <rPh sb="2" eb="4">
      <t>ダンタ</t>
    </rPh>
    <rPh sb="4" eb="5">
      <t>メイ</t>
    </rPh>
    <phoneticPr fontId="8"/>
  </si>
  <si>
    <t>団体名ﾌﾘｶﾞﾅ</t>
    <rPh sb="0" eb="3">
      <t>ダンタイメイ</t>
    </rPh>
    <phoneticPr fontId="8"/>
  </si>
  <si>
    <t>申込責任者</t>
    <rPh sb="0" eb="2">
      <t>モウシコミ</t>
    </rPh>
    <rPh sb="2" eb="5">
      <t>セキニンシャ</t>
    </rPh>
    <phoneticPr fontId="8"/>
  </si>
  <si>
    <t>役員のできる方のお名前を入力してください</t>
    <rPh sb="0" eb="2">
      <t>ヤクイン</t>
    </rPh>
    <rPh sb="6" eb="7">
      <t>カタ</t>
    </rPh>
    <rPh sb="9" eb="11">
      <t>ナマ</t>
    </rPh>
    <rPh sb="12" eb="14">
      <t>ニュウリョク</t>
    </rPh>
    <phoneticPr fontId="8"/>
  </si>
  <si>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8"/>
  </si>
  <si>
    <t>種目２</t>
    <rPh sb="0" eb="2">
      <t>シュモク</t>
    </rPh>
    <phoneticPr fontId="8"/>
  </si>
  <si>
    <t>記録２</t>
    <rPh sb="0" eb="2">
      <t>キロク</t>
    </rPh>
    <phoneticPr fontId="8"/>
  </si>
  <si>
    <t>男4X100mR</t>
  </si>
  <si>
    <t>男4X400mR</t>
  </si>
  <si>
    <t>女4X100mR</t>
  </si>
  <si>
    <t>女4X400mR</t>
  </si>
  <si>
    <t>種目数×700円</t>
    <rPh sb="0" eb="2">
      <t>シュモク</t>
    </rPh>
    <rPh sb="2" eb="3">
      <t>スウ</t>
    </rPh>
    <rPh sb="7" eb="8">
      <t>エン</t>
    </rPh>
    <phoneticPr fontId="8"/>
  </si>
  <si>
    <t>リレー参加数✕1000円</t>
    <rPh sb="3" eb="6">
      <t>サンカスウ</t>
    </rPh>
    <rPh sb="11" eb="12">
      <t>エン</t>
    </rPh>
    <phoneticPr fontId="8"/>
  </si>
  <si>
    <t>支払金額</t>
    <rPh sb="0" eb="4">
      <t>シハライキンガク</t>
    </rPh>
    <phoneticPr fontId="8"/>
  </si>
  <si>
    <t>プログラム購入部数</t>
    <phoneticPr fontId="8"/>
  </si>
  <si>
    <t>部</t>
    <rPh sb="0" eb="1">
      <t>ブ</t>
    </rPh>
    <phoneticPr fontId="8"/>
  </si>
  <si>
    <t>6m99</t>
    <phoneticPr fontId="8"/>
  </si>
  <si>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</si>
  <si>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</si>
  <si>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</si>
  <si>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</si>
  <si>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</si>
  <si>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</si>
  <si>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</si>
  <si>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</si>
  <si>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</si>
  <si>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</si>
  <si>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</si>
  <si>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</si>
  <si>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</si>
  <si>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</si>
  <si>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</si>
  <si>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</si>
  <si>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</si>
  <si>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</si>
  <si>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</si>
  <si>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</si>
  <si>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</si>
  <si>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</si>
  <si>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</si>
  <si>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</si>
  <si>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</si>
  <si>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</si>
  <si>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</si>
  <si>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</si>
  <si>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</si>
  <si>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</si>
  <si>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</si>
  <si>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</si>
  <si>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</si>
  <si>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</si>
  <si>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</si>
  <si>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</si>
  <si>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</si>
  <si>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</si>
  <si>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</si>
  <si>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</si>
  <si>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</si>
  <si>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</si>
  <si>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</si>
  <si>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</si>
  <si>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</si>
  <si>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</si>
  <si>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</si>
  <si>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</si>
  <si>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</si>
  <si>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</si>
  <si>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</si>
  <si>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</si>
  <si>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</si>
  <si>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</si>
  <si>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</si>
  <si>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</si>
  <si>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</si>
  <si>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</si>
  <si>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</si>
  <si>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</si>
  <si>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</si>
  <si>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</si>
  <si>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</si>
  <si>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2"/>
  </si>
  <si>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</si>
  <si>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</si>
  <si>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</si>
  <si>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</si>
  <si>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</si>
  <si>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</si>
  <si>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</si>
  <si>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</si>
  <si>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</si>
  <si>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</si>
  <si>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</si>
  <si>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</si>
  <si>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</si>
  <si>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</si>
  <si>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</si>
  <si>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</si>
  <si>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</si>
  <si>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</si>
  <si>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</si>
  <si>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</si>
  <si>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</si>
  <si>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</si>
  <si>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</si>
  <si>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</si>
  <si>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</si>
  <si>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</si>
  <si>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</si>
  <si>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</si>
  <si>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</si>
  <si>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</si>
  <si>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</si>
  <si>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</si>
  <si>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</si>
  <si>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</si>
  <si>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</si>
  <si>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</si>
  <si>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2"/>
  </si>
  <si>
    <t>伊藤　道郎</t>
  </si>
  <si>
    <t>イトウ　ミチロウ</t>
  </si>
  <si>
    <t>B248</t>
  </si>
  <si>
    <t>B249</t>
    <phoneticPr fontId="42"/>
  </si>
  <si>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</si>
  <si>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</si>
  <si>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</si>
  <si>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</si>
  <si>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</si>
  <si>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</si>
  <si>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</si>
  <si>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</si>
  <si>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</si>
  <si>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</si>
  <si>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</si>
  <si>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</si>
  <si>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</si>
  <si>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</si>
  <si>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</si>
  <si>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</si>
  <si>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</si>
  <si>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</si>
  <si>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</si>
  <si>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</si>
  <si>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</si>
  <si>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</si>
  <si>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</si>
  <si>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</si>
  <si>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</si>
  <si>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</si>
  <si>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</si>
  <si>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</si>
  <si>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</si>
  <si>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</si>
  <si>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</si>
  <si>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</si>
  <si>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</si>
  <si>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</si>
  <si>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</si>
  <si>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</si>
  <si>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</si>
  <si>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</si>
  <si>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</si>
  <si>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</si>
  <si>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</si>
  <si>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</si>
  <si>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</si>
  <si>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</si>
  <si>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</si>
  <si>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</si>
  <si>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</si>
  <si>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</si>
  <si>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</si>
  <si>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</si>
  <si>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</si>
  <si>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</si>
  <si>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</si>
  <si>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</si>
  <si>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</si>
  <si>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</si>
  <si>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</si>
  <si>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</si>
  <si>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</si>
  <si>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</si>
  <si>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</si>
  <si>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</si>
  <si>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</si>
  <si>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</si>
  <si>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</si>
  <si>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</si>
  <si>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</si>
  <si>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</si>
  <si>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</si>
  <si>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</si>
  <si>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</si>
  <si>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</si>
  <si>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</si>
  <si>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</si>
  <si>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</si>
  <si>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</si>
  <si>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</si>
  <si>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</si>
  <si>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</si>
  <si>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</si>
  <si>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</si>
  <si>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</si>
  <si>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</si>
  <si>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</si>
  <si>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</si>
  <si>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</si>
  <si>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</si>
  <si>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</si>
  <si>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</si>
  <si>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</si>
  <si>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</si>
  <si>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</si>
  <si>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</si>
  <si>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</si>
  <si>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</si>
  <si>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</si>
  <si>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</si>
  <si>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</si>
  <si>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</si>
  <si>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</si>
  <si>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</si>
  <si>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</si>
  <si>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</si>
  <si>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</si>
  <si>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</si>
  <si>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</si>
  <si>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</si>
  <si>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</si>
  <si>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</si>
  <si>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</si>
  <si>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</si>
  <si>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</si>
  <si>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</si>
  <si>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</si>
  <si>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</si>
  <si>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</si>
  <si>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</si>
  <si>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</si>
  <si>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</si>
  <si>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</si>
  <si>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</si>
  <si>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</si>
  <si>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</si>
  <si>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</si>
  <si>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</si>
  <si>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</si>
  <si>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</si>
  <si>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</si>
  <si>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</si>
  <si>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</si>
  <si>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</si>
  <si>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</si>
  <si>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</si>
  <si>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</si>
  <si>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</si>
  <si>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</si>
  <si>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</si>
  <si>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</si>
  <si>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</si>
  <si>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</si>
  <si>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</si>
  <si>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</si>
  <si>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</si>
  <si>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</si>
  <si>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</si>
  <si>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</si>
  <si>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</si>
  <si>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</si>
  <si>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</si>
  <si>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</si>
  <si>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</si>
  <si>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</si>
  <si>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</si>
  <si>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</si>
  <si>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</si>
  <si>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</si>
  <si>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</si>
  <si>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</si>
  <si>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</si>
  <si>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</si>
  <si>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</si>
  <si>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</si>
  <si>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</si>
  <si>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</si>
  <si>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</si>
  <si>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</si>
  <si>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</si>
  <si>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</si>
  <si>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</si>
  <si>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</si>
  <si>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</si>
  <si>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</si>
  <si>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</si>
  <si>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</si>
  <si>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</si>
  <si>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</si>
  <si>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</si>
  <si>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</si>
  <si>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</si>
  <si>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</si>
  <si>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</si>
  <si>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</si>
  <si>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</si>
  <si>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</si>
  <si>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</si>
  <si>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</si>
  <si>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</si>
  <si>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</si>
  <si>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</si>
  <si>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</si>
  <si>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</si>
  <si>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</si>
  <si>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</si>
  <si>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</si>
  <si>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</si>
  <si>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</si>
  <si>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</si>
  <si>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</si>
  <si>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</si>
  <si>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</si>
  <si>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</si>
  <si>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</si>
  <si>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</si>
  <si>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</si>
  <si>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</si>
  <si>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</si>
  <si>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</si>
  <si>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</si>
  <si>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</si>
  <si>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</si>
  <si>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</si>
  <si>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</si>
  <si>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</si>
  <si>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</si>
  <si>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</si>
  <si>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</si>
  <si>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</si>
  <si>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</si>
  <si>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</si>
  <si>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</si>
  <si>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</si>
  <si>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</si>
  <si>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</si>
  <si>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</si>
  <si>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</si>
  <si>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</si>
  <si>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</si>
  <si>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</si>
  <si>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</si>
  <si>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</si>
  <si>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</si>
  <si>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</si>
  <si>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</si>
  <si>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</si>
  <si>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</si>
  <si>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</si>
  <si>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</si>
  <si>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</si>
  <si>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</si>
  <si>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</si>
  <si>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</si>
  <si>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</si>
  <si>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</si>
  <si>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</si>
  <si>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</si>
  <si>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</si>
  <si>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</si>
  <si>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</si>
  <si>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</si>
  <si>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</si>
  <si>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</si>
  <si>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</si>
  <si>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</si>
  <si>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</si>
  <si>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</si>
  <si>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</si>
  <si>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</si>
  <si>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</si>
  <si>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</si>
  <si>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</si>
  <si>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</si>
  <si>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</si>
  <si>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</si>
  <si>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</si>
  <si>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</si>
  <si>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</si>
  <si>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</si>
  <si>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</si>
  <si>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</si>
  <si>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</si>
  <si>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</si>
  <si>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</si>
  <si>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</si>
  <si>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</si>
  <si>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</si>
  <si>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</si>
  <si>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</si>
  <si>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</si>
  <si>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</si>
  <si>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</si>
  <si>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</si>
  <si>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</si>
  <si>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</si>
  <si>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</si>
  <si>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</si>
  <si>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</si>
  <si>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</si>
  <si>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</si>
  <si>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</si>
  <si>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</si>
  <si>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</si>
  <si>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</si>
  <si>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</si>
  <si>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</si>
  <si>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</si>
  <si>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</si>
  <si>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</si>
  <si>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</si>
  <si>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</si>
  <si>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</si>
  <si>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</si>
  <si>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</si>
  <si>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</si>
  <si>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</si>
  <si>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</si>
  <si>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</si>
  <si>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</si>
  <si>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</si>
  <si>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</si>
  <si>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</si>
  <si>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</si>
  <si>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</si>
  <si>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</si>
  <si>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</si>
  <si>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</si>
  <si>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</si>
  <si>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</si>
  <si>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</si>
  <si>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</si>
  <si>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</si>
  <si>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</si>
  <si>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</si>
  <si>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</si>
  <si>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</si>
  <si>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</si>
  <si>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</si>
  <si>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</si>
  <si>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</si>
  <si>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</si>
  <si>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</si>
  <si>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</si>
  <si>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</si>
  <si>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</si>
  <si>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</si>
  <si>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</si>
  <si>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</si>
  <si>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</si>
  <si>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</si>
  <si>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</si>
  <si>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</si>
  <si>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</si>
  <si>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</si>
  <si>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</si>
  <si>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</si>
  <si>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</si>
  <si>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</si>
  <si>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</si>
  <si>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</si>
  <si>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</si>
  <si>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</si>
  <si>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</si>
  <si>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</si>
  <si>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</si>
  <si>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</si>
  <si>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</si>
  <si>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</si>
  <si>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</si>
  <si>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</si>
  <si>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</si>
  <si>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</si>
  <si>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</si>
  <si>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</si>
  <si>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</si>
  <si>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</si>
  <si>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</si>
  <si>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</si>
  <si>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</si>
  <si>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</si>
  <si>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</si>
  <si>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</si>
  <si>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</si>
  <si>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</si>
  <si>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</si>
  <si>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</si>
  <si>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</si>
  <si>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</si>
  <si>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</si>
  <si>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</si>
  <si>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</si>
  <si>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</si>
  <si>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</si>
  <si>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</si>
  <si>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</si>
  <si>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</si>
  <si>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</si>
  <si>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</si>
  <si>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</si>
  <si>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</si>
  <si>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</si>
  <si>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</si>
  <si>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</si>
  <si>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</si>
  <si>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</si>
  <si>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</si>
  <si>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</si>
  <si>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</si>
  <si>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</si>
  <si>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</si>
  <si>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</si>
  <si>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</si>
  <si>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</si>
  <si>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</si>
  <si>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</si>
  <si>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</si>
  <si>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</si>
  <si>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</si>
  <si>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</si>
  <si>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</si>
  <si>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</si>
  <si>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</si>
  <si>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</si>
  <si>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</si>
  <si>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</si>
  <si>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</si>
  <si>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</si>
  <si>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</si>
  <si>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</si>
  <si>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</si>
  <si>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</si>
  <si>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</si>
  <si>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</si>
  <si>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</si>
  <si>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</si>
  <si>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</si>
  <si>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</si>
  <si>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</si>
  <si>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</si>
  <si>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</si>
  <si>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</si>
  <si>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</si>
  <si>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</si>
  <si>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</si>
  <si>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</si>
  <si>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</si>
  <si>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</si>
  <si>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</si>
  <si>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</si>
  <si>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</si>
  <si>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</si>
  <si>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</si>
  <si>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</si>
  <si>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</si>
  <si>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</si>
  <si>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</si>
  <si>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</si>
  <si>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</si>
  <si>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</si>
  <si>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</si>
  <si>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</si>
  <si>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</si>
  <si>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</si>
  <si>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</si>
  <si>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</si>
  <si>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</si>
  <si>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</si>
  <si>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</si>
  <si>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</si>
  <si>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</si>
  <si>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</si>
  <si>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</si>
  <si>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</si>
  <si>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</si>
  <si>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</si>
  <si>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</si>
  <si>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</si>
  <si>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</si>
  <si>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</si>
  <si>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</si>
  <si>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</si>
  <si>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</si>
  <si>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</si>
  <si>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</si>
  <si>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</si>
  <si>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</si>
  <si>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</si>
  <si>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</si>
  <si>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</si>
  <si>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</si>
  <si>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</si>
  <si>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</si>
  <si>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</si>
  <si>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</si>
  <si>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</si>
  <si>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</si>
  <si>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</si>
  <si>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</si>
  <si>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</si>
  <si>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</si>
  <si>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</si>
  <si>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</si>
  <si>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</si>
  <si>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</si>
  <si>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</si>
  <si>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</si>
  <si>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</si>
  <si>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</si>
  <si>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</si>
  <si>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</si>
  <si>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</si>
  <si>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</si>
  <si>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</si>
  <si>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</si>
  <si>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</si>
  <si>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</si>
  <si>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</si>
  <si>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</si>
  <si>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</si>
  <si>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</si>
  <si>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</si>
  <si>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</si>
  <si>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</si>
  <si>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</si>
  <si>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</si>
  <si>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</si>
  <si>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</si>
  <si>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</si>
  <si>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</si>
  <si>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</si>
  <si>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</si>
  <si>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</si>
  <si>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</si>
  <si>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</si>
  <si>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</si>
  <si>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</si>
  <si>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</si>
  <si>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</si>
  <si>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</si>
  <si>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</si>
  <si>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</si>
  <si>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</si>
  <si>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</si>
  <si>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</si>
  <si>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</si>
  <si>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</si>
  <si>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</si>
  <si>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</si>
  <si>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</si>
  <si>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</si>
  <si>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</si>
  <si>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</si>
  <si>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</si>
  <si>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</si>
  <si>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</si>
  <si>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</si>
  <si>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</si>
  <si>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</si>
  <si>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</si>
  <si>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</si>
  <si>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</si>
  <si>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</si>
  <si>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</si>
  <si>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</si>
  <si>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</si>
  <si>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</si>
  <si>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</si>
  <si>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</si>
  <si>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</si>
  <si>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</si>
  <si>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</si>
  <si>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</si>
  <si>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</si>
  <si>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</si>
  <si>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</si>
  <si>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</si>
  <si>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</si>
  <si>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</si>
  <si>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</si>
  <si>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</si>
  <si>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</si>
  <si>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</si>
  <si>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</si>
  <si>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</si>
  <si>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</si>
  <si>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</si>
  <si>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</si>
  <si>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</si>
  <si>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</si>
  <si>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</si>
  <si>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</si>
  <si>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</si>
  <si>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</si>
  <si>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</si>
  <si>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</si>
  <si>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</si>
  <si>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</si>
  <si>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</si>
  <si>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</si>
  <si>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</si>
  <si>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</si>
  <si>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</si>
  <si>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</si>
  <si>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</si>
  <si>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</si>
  <si>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</si>
  <si>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</si>
  <si>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</si>
  <si>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</si>
  <si>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</si>
  <si>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</si>
  <si>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</si>
  <si>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</si>
  <si>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</si>
  <si>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</si>
  <si>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</si>
  <si>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</si>
  <si>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</si>
  <si>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</si>
  <si>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</si>
  <si>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</si>
  <si>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</si>
  <si>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</si>
  <si>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</si>
  <si>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</si>
  <si>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</si>
  <si>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</si>
  <si>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</si>
  <si>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</si>
  <si>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</si>
  <si>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</si>
  <si>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</si>
  <si>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</si>
  <si>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</si>
  <si>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</si>
  <si>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</si>
  <si>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</si>
  <si>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</si>
  <si>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</si>
  <si>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</si>
  <si>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</si>
  <si>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</si>
  <si>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</si>
  <si>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</si>
  <si>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</si>
  <si>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</si>
  <si>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</si>
  <si>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</si>
  <si>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</si>
  <si>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</si>
  <si>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</si>
  <si>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</si>
  <si>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</si>
  <si>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</si>
  <si>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</si>
  <si>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</si>
  <si>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</si>
  <si>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</si>
  <si>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</si>
  <si>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</si>
  <si>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</si>
  <si>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</si>
  <si>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</si>
  <si>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</si>
  <si>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</si>
  <si>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</si>
  <si>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</si>
  <si>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</si>
  <si>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</si>
  <si>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</si>
  <si>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</si>
  <si>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</si>
  <si>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</si>
  <si>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</si>
  <si>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</si>
  <si>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</si>
  <si>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</si>
  <si>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</si>
  <si>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</si>
  <si>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</si>
  <si>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</si>
  <si>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</si>
  <si>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</si>
  <si>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</si>
  <si>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</si>
  <si>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</si>
  <si>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</si>
  <si>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</si>
  <si>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</si>
  <si>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</si>
  <si>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</si>
  <si>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</si>
  <si>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</si>
  <si>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</si>
  <si>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</si>
  <si>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</si>
  <si>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</si>
  <si>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</si>
  <si>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</si>
  <si>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</si>
  <si>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</si>
  <si>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</si>
  <si>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</si>
  <si>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</si>
  <si>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</si>
  <si>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</si>
  <si>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</si>
  <si>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</si>
  <si>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</si>
  <si>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</si>
  <si>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</si>
  <si>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</si>
  <si>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</si>
  <si>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</si>
  <si>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</si>
  <si>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</si>
  <si>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</si>
  <si>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</si>
  <si>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</si>
  <si>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</si>
  <si>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</si>
  <si>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</si>
  <si>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</si>
  <si>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</si>
  <si>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</si>
  <si>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</si>
  <si>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</si>
  <si>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</si>
  <si>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</si>
  <si>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</si>
  <si>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</si>
  <si>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</si>
  <si>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</si>
  <si>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</si>
  <si>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</si>
  <si>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</si>
  <si>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</si>
  <si>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</si>
  <si>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</si>
  <si>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</si>
  <si>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</si>
  <si>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</si>
  <si>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</si>
  <si>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</si>
  <si>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</si>
  <si>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</si>
  <si>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</si>
  <si>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</si>
  <si>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</si>
  <si>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</si>
  <si>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</si>
  <si>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</si>
  <si>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</si>
  <si>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</si>
  <si>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</si>
  <si>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</si>
  <si>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</si>
  <si>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</si>
  <si>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</si>
  <si>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</si>
  <si>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</si>
  <si>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</si>
  <si>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</si>
  <si>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</si>
  <si>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</si>
  <si>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</si>
  <si>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</si>
  <si>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</si>
  <si>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</si>
  <si>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</si>
  <si>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</si>
  <si>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</si>
  <si>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</si>
  <si>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</si>
  <si>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</si>
  <si>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</si>
  <si>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</si>
  <si>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</si>
  <si>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</si>
  <si>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</si>
  <si>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</si>
  <si>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</si>
  <si>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</si>
  <si>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</si>
  <si>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</si>
  <si>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</si>
  <si>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</si>
  <si>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</si>
  <si>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</si>
  <si>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</si>
  <si>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</si>
  <si>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</si>
  <si>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</si>
  <si>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</si>
  <si>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</si>
  <si>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</si>
  <si>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</si>
  <si>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</si>
  <si>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</si>
  <si>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</si>
  <si>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</si>
  <si>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</si>
  <si>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</si>
  <si>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</si>
  <si>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</si>
  <si>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</si>
  <si>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</si>
  <si>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</si>
  <si>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</si>
  <si>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</si>
  <si>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</si>
  <si>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</si>
  <si>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</si>
  <si>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</si>
  <si>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</si>
  <si>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</si>
  <si>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</si>
  <si>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</si>
  <si>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</si>
  <si>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</si>
  <si>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</si>
  <si>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</si>
  <si>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</si>
  <si>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</si>
  <si>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</si>
  <si>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</si>
  <si>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</si>
  <si>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</si>
  <si>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</si>
  <si>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</si>
  <si>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</si>
  <si>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</si>
  <si>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</si>
  <si>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</si>
  <si>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</si>
  <si>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</si>
  <si>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</si>
  <si>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</si>
  <si>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</si>
  <si>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</si>
  <si>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</si>
  <si>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</si>
  <si>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</si>
  <si>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</si>
  <si>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</si>
  <si>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</si>
  <si>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</si>
  <si>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</si>
  <si>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</si>
  <si>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</si>
  <si>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</si>
  <si>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</si>
  <si>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</si>
  <si>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</si>
  <si>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</si>
  <si>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</si>
  <si>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</si>
  <si>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</si>
  <si>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</si>
  <si>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</si>
  <si>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</si>
  <si>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</si>
  <si>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</si>
  <si>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</si>
  <si>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</si>
  <si>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</si>
  <si>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</si>
  <si>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</si>
  <si>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</si>
  <si>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</si>
  <si>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</si>
  <si>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</si>
  <si>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</si>
  <si>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</si>
  <si>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</si>
  <si>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</si>
  <si>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</si>
  <si>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</si>
  <si>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</si>
  <si>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</si>
  <si>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</si>
  <si>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</si>
  <si>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</si>
  <si>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</si>
  <si>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</si>
  <si>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</si>
  <si>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</si>
  <si>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</si>
  <si>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</si>
  <si>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</si>
  <si>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</si>
  <si>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</si>
  <si>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</si>
  <si>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</si>
  <si>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</si>
  <si>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</si>
  <si>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</si>
  <si>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</si>
  <si>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</si>
  <si>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</si>
  <si>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</si>
  <si>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</si>
  <si>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</si>
  <si>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</si>
  <si>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</si>
  <si>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</si>
  <si>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</si>
  <si>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</si>
  <si>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</si>
  <si>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</si>
  <si>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</si>
  <si>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</si>
  <si>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</si>
  <si>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</si>
  <si>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</si>
  <si>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</si>
  <si>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</si>
  <si>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</si>
  <si>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</si>
  <si>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</si>
  <si>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</si>
  <si>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</si>
  <si>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</si>
  <si>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</si>
  <si>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</si>
  <si>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</si>
  <si>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</si>
  <si>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</si>
  <si>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</si>
  <si>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</si>
  <si>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</si>
  <si>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</si>
  <si>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</si>
  <si>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</si>
  <si>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</si>
  <si>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</si>
  <si>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</si>
  <si>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</si>
  <si>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</si>
  <si>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</si>
  <si>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</si>
  <si>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</si>
  <si>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</si>
  <si>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</si>
  <si>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</si>
  <si>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</si>
  <si>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</si>
  <si>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</si>
  <si>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</si>
  <si>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</si>
  <si>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</si>
  <si>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</si>
  <si>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</si>
  <si>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</si>
  <si>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</si>
  <si>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</si>
  <si>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</si>
  <si>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</si>
  <si>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</si>
  <si>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</si>
  <si>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</si>
  <si>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</si>
  <si>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</si>
  <si>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</si>
  <si>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</si>
  <si>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</si>
  <si>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</si>
  <si>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</si>
  <si>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</si>
  <si>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</si>
  <si>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</si>
  <si>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</si>
  <si>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</si>
  <si>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</si>
  <si>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</si>
  <si>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</si>
  <si>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</si>
  <si>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</si>
  <si>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</si>
  <si>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</si>
  <si>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</si>
  <si>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</si>
  <si>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</si>
  <si>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</si>
  <si>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</si>
  <si>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</si>
  <si>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</si>
  <si>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</si>
  <si>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</si>
  <si>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</si>
  <si>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</si>
  <si>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</si>
  <si>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</si>
  <si>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</si>
  <si>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</si>
  <si>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</si>
  <si>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</si>
  <si>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</si>
  <si>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</si>
  <si>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</si>
  <si>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</si>
  <si>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</si>
  <si>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</si>
  <si>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</si>
  <si>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</si>
  <si>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</si>
  <si>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</si>
  <si>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</si>
  <si>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</si>
  <si>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</si>
  <si>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</si>
  <si>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</si>
  <si>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</si>
  <si>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</si>
  <si>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</si>
  <si>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</si>
  <si>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</si>
  <si>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</si>
  <si>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</si>
  <si>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</si>
  <si>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</si>
  <si>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</si>
  <si>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</si>
  <si>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</si>
  <si>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</si>
  <si>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</si>
  <si>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</si>
  <si>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</si>
  <si>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</si>
  <si>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</si>
  <si>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</si>
  <si>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</si>
  <si>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</si>
  <si>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</si>
  <si>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</si>
  <si>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</si>
  <si>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</si>
  <si>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</si>
  <si>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</si>
  <si>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</si>
  <si>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</si>
  <si>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</si>
  <si>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</si>
  <si>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</si>
  <si>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</si>
  <si>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</si>
  <si>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</si>
  <si>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</si>
  <si>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</si>
  <si>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</si>
  <si>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</si>
  <si>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</si>
  <si>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</si>
  <si>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</si>
  <si>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</si>
  <si>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</si>
  <si>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</si>
  <si>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</si>
  <si>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</si>
  <si>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</si>
  <si>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</si>
  <si>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</si>
  <si>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</si>
  <si>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</si>
  <si>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</si>
  <si>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</si>
  <si>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</si>
  <si>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</si>
  <si>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</si>
  <si>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</si>
  <si>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</si>
  <si>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</si>
  <si>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</si>
  <si>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</si>
  <si>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</si>
  <si>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</si>
  <si>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</si>
  <si>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</si>
  <si>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</si>
  <si>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</si>
  <si>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</si>
  <si>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</si>
  <si>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</si>
  <si>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</si>
  <si>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</si>
  <si>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</si>
  <si>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</si>
  <si>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</si>
  <si>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</si>
  <si>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</si>
  <si>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</si>
  <si>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</si>
  <si>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</si>
  <si>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</si>
  <si>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</si>
  <si>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</si>
  <si>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</si>
  <si>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</si>
  <si>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</si>
  <si>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</si>
  <si>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</si>
  <si>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</si>
  <si>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</si>
  <si>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</si>
  <si>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</si>
  <si>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</si>
  <si>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</si>
  <si>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</si>
  <si>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</si>
  <si>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</si>
  <si>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</si>
  <si>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</si>
  <si>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</si>
  <si>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</si>
  <si>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</si>
  <si>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</si>
  <si>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</si>
  <si>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</si>
  <si>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</si>
  <si>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</si>
  <si>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</si>
  <si>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</si>
  <si>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</si>
  <si>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</si>
  <si>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</si>
  <si>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</si>
  <si>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</si>
  <si>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</si>
  <si>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</si>
  <si>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</si>
  <si>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</si>
  <si>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</si>
  <si>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</si>
  <si>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</si>
  <si>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</si>
  <si>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</si>
  <si>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</si>
  <si>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</si>
  <si>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</si>
  <si>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</si>
  <si>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</si>
  <si>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</si>
  <si>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</si>
  <si>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</si>
  <si>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</si>
  <si>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</si>
  <si>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</si>
  <si>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</si>
  <si>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</si>
  <si>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</si>
  <si>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</si>
  <si>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</si>
  <si>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</si>
  <si>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</si>
  <si>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</si>
  <si>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</si>
  <si>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</si>
  <si>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</si>
  <si>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</si>
  <si>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</si>
  <si>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</si>
  <si>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</si>
  <si>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</si>
  <si>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</si>
  <si>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</si>
  <si>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</si>
  <si>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</si>
  <si>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</si>
  <si>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</si>
  <si>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</si>
  <si>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</si>
  <si>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</si>
  <si>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</si>
  <si>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</si>
  <si>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</si>
  <si>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</si>
  <si>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</si>
  <si>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</si>
  <si>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</si>
  <si>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</si>
  <si>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</si>
  <si>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</si>
  <si>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</si>
  <si>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</si>
  <si>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</si>
  <si>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</si>
  <si>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</si>
  <si>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</si>
  <si>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</si>
  <si>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</si>
  <si>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</si>
  <si>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</si>
  <si>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</si>
  <si>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</si>
  <si>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</si>
  <si>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</si>
  <si>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</si>
  <si>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</si>
  <si>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</si>
  <si>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</si>
  <si>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</si>
  <si>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</si>
  <si>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</si>
  <si>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</si>
  <si>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</si>
  <si>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</si>
  <si>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</si>
  <si>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</si>
  <si>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</si>
  <si>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</si>
  <si>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</si>
  <si>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</si>
  <si>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</si>
  <si>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</si>
  <si>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</si>
  <si>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</si>
  <si>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</si>
  <si>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</si>
  <si>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</si>
  <si>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</si>
  <si>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</si>
  <si>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</si>
  <si>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</si>
  <si>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</si>
  <si>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</si>
  <si>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</si>
  <si>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</si>
  <si>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</si>
  <si>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</si>
  <si>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</si>
  <si>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</si>
  <si>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</si>
  <si>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</si>
  <si>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</si>
  <si>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</si>
  <si>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</si>
  <si>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</si>
  <si>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</si>
  <si>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</si>
  <si>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</si>
  <si>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</si>
  <si>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</si>
  <si>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</si>
  <si>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</si>
  <si>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</si>
  <si>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</si>
  <si>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</si>
  <si>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</si>
  <si>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</si>
  <si>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</si>
  <si>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</si>
  <si>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</si>
  <si>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</si>
  <si>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</si>
  <si>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</si>
  <si>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</si>
  <si>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</si>
  <si>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</si>
  <si>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</si>
  <si>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</si>
  <si>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</si>
  <si>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</si>
  <si>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</si>
  <si>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</si>
  <si>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</si>
  <si>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</si>
  <si>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</si>
  <si>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</si>
  <si>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</si>
  <si>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</si>
  <si>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</si>
  <si>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</si>
  <si>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</si>
  <si>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</si>
  <si>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</si>
  <si>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</si>
  <si>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</si>
  <si>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</si>
  <si>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</si>
  <si>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</si>
  <si>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</si>
  <si>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</si>
  <si>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</si>
  <si>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</si>
  <si>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</si>
  <si>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</si>
  <si>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</si>
  <si>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</si>
  <si>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</si>
  <si>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</si>
  <si>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</si>
  <si>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</si>
  <si>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</si>
  <si>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</si>
  <si>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</si>
  <si>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</si>
  <si>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</si>
  <si>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</si>
  <si>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</si>
  <si>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</si>
  <si>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</si>
  <si>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</si>
  <si>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</si>
  <si>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</si>
  <si>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</si>
  <si>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</si>
  <si>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</si>
  <si>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</si>
  <si>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</si>
  <si>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</si>
  <si>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</si>
  <si>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</si>
  <si>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</si>
  <si>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</si>
  <si>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</si>
  <si>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</si>
  <si>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</si>
  <si>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</si>
  <si>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</si>
  <si>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</si>
  <si>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</si>
  <si>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</si>
  <si>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</si>
  <si>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</si>
  <si>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</si>
  <si>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</si>
  <si>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</si>
  <si>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</si>
  <si>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</si>
  <si>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</si>
  <si>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</si>
  <si>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</si>
  <si>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</si>
  <si>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</si>
  <si>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</si>
  <si>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</si>
  <si>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</si>
  <si>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</si>
  <si>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</si>
  <si>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</si>
  <si>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</si>
  <si>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</si>
  <si>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</si>
  <si>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</si>
  <si>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</si>
  <si>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</si>
  <si>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</si>
  <si>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</si>
  <si>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</si>
  <si>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</si>
  <si>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</si>
  <si>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</si>
  <si>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</si>
  <si>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</si>
  <si>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</si>
  <si>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</si>
  <si>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</si>
  <si>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</si>
  <si>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</si>
  <si>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</si>
  <si>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</si>
  <si>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</si>
  <si>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</si>
  <si>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</si>
  <si>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</si>
  <si>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</si>
  <si>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</si>
  <si>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</si>
  <si>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</si>
  <si>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</si>
  <si>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</si>
  <si>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</si>
  <si>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</si>
  <si>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</si>
  <si>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</si>
  <si>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</si>
  <si>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</si>
  <si>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</si>
  <si>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</si>
  <si>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</si>
  <si>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</si>
  <si>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</si>
  <si>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</si>
  <si>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</si>
  <si>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</si>
  <si>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</si>
  <si>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</si>
  <si>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</si>
  <si>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</si>
  <si>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</si>
  <si>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</si>
  <si>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</si>
  <si>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</si>
  <si>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</si>
  <si>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</si>
  <si>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</si>
  <si>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</si>
  <si>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</si>
  <si>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</si>
  <si>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</si>
  <si>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</si>
  <si>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</si>
  <si>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</si>
  <si>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</si>
  <si>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</si>
  <si>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</si>
  <si>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</si>
  <si>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</si>
  <si>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</si>
  <si>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</si>
  <si>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</si>
  <si>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</si>
  <si>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</si>
  <si>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</si>
  <si>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</si>
  <si>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</si>
  <si>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</si>
  <si>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</si>
  <si>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</si>
  <si>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</si>
  <si>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</si>
  <si>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</si>
  <si>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</si>
  <si>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</si>
  <si>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</si>
  <si>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</si>
  <si>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</si>
  <si>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</si>
  <si>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</si>
  <si>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</si>
  <si>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</si>
  <si>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</si>
  <si>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</si>
  <si>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</si>
  <si>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</si>
  <si>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</si>
  <si>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</si>
  <si>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</si>
  <si>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</si>
  <si>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</si>
  <si>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</si>
  <si>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</si>
  <si>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</si>
  <si>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</si>
  <si>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</si>
  <si>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</si>
  <si>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</si>
  <si>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</si>
  <si>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</si>
  <si>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</si>
  <si>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</si>
  <si>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</si>
  <si>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</si>
  <si>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</si>
  <si>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</si>
  <si>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</si>
  <si>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</si>
  <si>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</si>
  <si>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</si>
  <si>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</si>
  <si>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</si>
  <si>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</si>
  <si>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</si>
  <si>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</si>
  <si>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</si>
  <si>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</si>
  <si>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</si>
  <si>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</si>
  <si>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</si>
  <si>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</si>
  <si>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</si>
  <si>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</si>
  <si>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</si>
  <si>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</si>
  <si>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</si>
  <si>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</si>
  <si>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</si>
  <si>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</si>
  <si>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</si>
  <si>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</si>
  <si>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</si>
  <si>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</si>
  <si>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</si>
  <si>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</si>
  <si>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</si>
  <si>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</si>
  <si>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</si>
  <si>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</si>
  <si>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</si>
  <si>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</si>
  <si>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</si>
  <si>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</si>
  <si>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</si>
  <si>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</si>
  <si>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</si>
  <si>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</si>
  <si>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</si>
  <si>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</si>
  <si>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</si>
  <si>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</si>
  <si>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</si>
  <si>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</si>
  <si>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</si>
  <si>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</si>
  <si>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</si>
  <si>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</si>
  <si>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</si>
  <si>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</si>
  <si>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</si>
  <si>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</si>
  <si>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</si>
  <si>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</si>
  <si>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</si>
  <si>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</si>
  <si>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</si>
  <si>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</si>
  <si>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</si>
  <si>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</si>
  <si>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</si>
  <si>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</si>
  <si>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</si>
  <si>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</si>
  <si>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</si>
  <si>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</si>
  <si>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</si>
  <si>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</si>
  <si>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</si>
  <si>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</si>
  <si>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</si>
  <si>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</si>
  <si>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</si>
  <si>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</si>
  <si>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</si>
  <si>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</si>
  <si>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</si>
  <si>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</si>
  <si>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</si>
  <si>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</si>
  <si>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</si>
  <si>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</si>
  <si>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</si>
  <si>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</si>
  <si>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</si>
  <si>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</si>
  <si>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</si>
  <si>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</si>
  <si>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</si>
  <si>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</si>
  <si>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</si>
  <si>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</si>
  <si>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</si>
  <si>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</si>
  <si>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</si>
  <si>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</si>
  <si>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</si>
  <si>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</si>
  <si>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</si>
  <si>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</si>
  <si>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</si>
  <si>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</si>
  <si>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</si>
  <si>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</si>
  <si>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</si>
  <si>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</si>
  <si>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</si>
  <si>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</si>
  <si>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</si>
  <si>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</si>
  <si>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</si>
  <si>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</si>
  <si>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</si>
  <si>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</si>
  <si>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</si>
  <si>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</si>
  <si>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</si>
  <si>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</si>
  <si>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</si>
  <si>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</si>
  <si>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</si>
  <si>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</si>
  <si>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</si>
  <si>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</si>
  <si>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</si>
  <si>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</si>
  <si>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</si>
  <si>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</si>
  <si>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</si>
  <si>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</si>
  <si>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</si>
  <si>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</si>
  <si>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</si>
  <si>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</si>
  <si>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</si>
  <si>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</si>
  <si>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</si>
  <si>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</si>
  <si>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</si>
  <si>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</si>
  <si>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</si>
  <si>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</si>
  <si>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</si>
  <si>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</si>
  <si>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</si>
  <si>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</si>
  <si>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</si>
  <si>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</si>
  <si>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</si>
  <si>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</si>
  <si>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</si>
  <si>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</si>
  <si>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</si>
  <si>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</si>
  <si>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</si>
  <si>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</si>
  <si>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</si>
  <si>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</si>
  <si>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</si>
  <si>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</si>
  <si>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</si>
  <si>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</si>
  <si>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</si>
  <si>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</si>
  <si>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</si>
  <si>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</si>
  <si>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</si>
  <si>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</si>
  <si>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</si>
  <si>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</si>
  <si>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</si>
  <si>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</si>
  <si>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</si>
  <si>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</si>
  <si>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</si>
  <si>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</si>
  <si>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</si>
  <si>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</si>
  <si>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</si>
  <si>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</si>
  <si>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</si>
  <si>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</si>
  <si>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</si>
  <si>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</si>
  <si>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</si>
  <si>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</si>
  <si>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</si>
  <si>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</si>
  <si>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</si>
  <si>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</si>
  <si>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</si>
  <si>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</si>
  <si>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</si>
  <si>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</si>
  <si>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</si>
  <si>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</si>
  <si>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</si>
  <si>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</si>
  <si>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</si>
  <si>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</si>
  <si>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</si>
  <si>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</si>
  <si>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</si>
  <si>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</si>
  <si>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</si>
  <si>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</si>
  <si>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</si>
  <si>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</si>
  <si>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</si>
  <si>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</si>
  <si>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</si>
  <si>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</si>
  <si>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</si>
  <si>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</si>
  <si>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</si>
  <si>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</si>
  <si>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</si>
  <si>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</si>
  <si>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</si>
  <si>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</si>
  <si>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</si>
  <si>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</si>
  <si>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</si>
  <si>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</si>
  <si>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</si>
  <si>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</si>
  <si>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</si>
  <si>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</si>
  <si>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</si>
  <si>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</si>
  <si>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</si>
  <si>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</si>
  <si>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</si>
  <si>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</si>
  <si>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</si>
  <si>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</si>
  <si>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</si>
  <si>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</si>
  <si>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</si>
  <si>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</si>
  <si>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</si>
  <si>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</si>
  <si>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</si>
  <si>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</si>
  <si>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</si>
  <si>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</si>
  <si>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</si>
  <si>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</si>
  <si>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</si>
  <si>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</si>
  <si>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</si>
  <si>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</si>
  <si>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</si>
  <si>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</si>
  <si>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</si>
  <si>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</si>
  <si>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</si>
  <si>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</si>
  <si>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</si>
  <si>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</si>
  <si>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</si>
  <si>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</si>
  <si>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</si>
  <si>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</si>
  <si>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</si>
  <si>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</si>
  <si>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</si>
  <si>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</si>
  <si>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</si>
  <si>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</si>
  <si>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</si>
  <si>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</si>
  <si>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</si>
  <si>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</si>
  <si>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</si>
  <si>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</si>
  <si>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</si>
  <si>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</si>
  <si>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</si>
  <si>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</si>
  <si>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</si>
  <si>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</si>
  <si>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</si>
  <si>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</si>
  <si>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</si>
  <si>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</si>
  <si>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</si>
  <si>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</si>
  <si>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</si>
  <si>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</si>
  <si>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</si>
  <si>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</si>
  <si>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</si>
  <si>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</si>
  <si>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</si>
  <si>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</si>
  <si>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</si>
  <si>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</si>
  <si>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</si>
  <si>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</si>
  <si>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</si>
  <si>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</si>
  <si>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</si>
  <si>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</si>
  <si>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</si>
  <si>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</si>
  <si>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</si>
  <si>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</si>
  <si>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</si>
  <si>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</si>
  <si>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</si>
  <si>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</si>
  <si>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</si>
  <si>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</si>
  <si>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</si>
  <si>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</si>
  <si>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</si>
  <si>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</si>
  <si>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</si>
  <si>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</si>
  <si>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</si>
  <si>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</si>
  <si>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</si>
  <si>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</si>
  <si>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</si>
  <si>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</si>
  <si>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</si>
  <si>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</si>
  <si>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</si>
  <si>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</si>
  <si>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</si>
  <si>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</si>
  <si>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</si>
  <si>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</si>
  <si>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</si>
  <si>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</si>
  <si>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</si>
  <si>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</si>
  <si>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</si>
  <si>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</si>
  <si>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</si>
  <si>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</si>
  <si>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</si>
  <si>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</si>
  <si>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</si>
  <si>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</si>
  <si>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</si>
  <si>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</si>
  <si>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</si>
  <si>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</si>
  <si>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</si>
  <si>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</si>
  <si>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</si>
  <si>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</si>
  <si>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</si>
  <si>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</si>
  <si>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</si>
  <si>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</si>
  <si>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</si>
  <si>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</si>
  <si>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</si>
  <si>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</si>
  <si>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</si>
  <si>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</si>
  <si>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</si>
  <si>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</si>
  <si>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</si>
  <si>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</si>
  <si>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</si>
  <si>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</si>
  <si>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</si>
  <si>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</si>
  <si>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</si>
  <si>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</si>
  <si>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</si>
  <si>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</si>
  <si>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</si>
  <si>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</si>
  <si>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</si>
  <si>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</si>
  <si>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</si>
  <si>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</si>
  <si>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</si>
  <si>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</si>
  <si>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</si>
  <si>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</si>
  <si>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</si>
  <si>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</si>
  <si>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</si>
  <si>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</si>
  <si>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</si>
  <si>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</si>
  <si>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</si>
  <si>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</si>
  <si>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</si>
  <si>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</si>
  <si>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</si>
  <si>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</si>
  <si>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</si>
  <si>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</si>
  <si>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</si>
  <si>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</si>
  <si>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</si>
  <si>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</si>
  <si>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</si>
  <si>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</si>
  <si>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</si>
  <si>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</si>
  <si>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</si>
  <si>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</si>
  <si>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</si>
  <si>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</si>
  <si>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</si>
  <si>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</si>
  <si>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</si>
  <si>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</si>
  <si>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</si>
  <si>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</si>
  <si>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</si>
  <si>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</si>
  <si>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</si>
  <si>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</si>
  <si>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</si>
  <si>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</si>
  <si>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</si>
  <si>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</si>
  <si>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</si>
  <si>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</si>
  <si>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</si>
  <si>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</si>
  <si>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</si>
  <si>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</si>
  <si>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</si>
  <si>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</si>
  <si>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</si>
  <si>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</si>
  <si>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</si>
  <si>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</si>
  <si>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</si>
  <si>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</si>
  <si>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</si>
  <si>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</si>
  <si>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</si>
  <si>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</si>
  <si>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</si>
  <si>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</si>
  <si>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</si>
  <si>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</si>
  <si>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</si>
  <si>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</si>
  <si>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</si>
  <si>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</si>
  <si>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</si>
  <si>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</si>
  <si>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</si>
  <si>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</si>
  <si>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</si>
  <si>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</si>
  <si>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</si>
  <si>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</si>
  <si>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</si>
  <si>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</si>
  <si>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</si>
  <si>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</si>
  <si>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</si>
  <si>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</si>
  <si>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</si>
  <si>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</si>
  <si>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</si>
  <si>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</si>
  <si>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</si>
  <si>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</si>
  <si>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</si>
  <si>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</si>
  <si>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</si>
  <si>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</si>
  <si>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</si>
  <si>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</si>
  <si>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</si>
  <si>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</si>
  <si>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</si>
  <si>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</si>
  <si>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</si>
  <si>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</si>
  <si>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</si>
  <si>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</si>
  <si>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</si>
  <si>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</si>
  <si>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</si>
  <si>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</si>
  <si>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</si>
  <si>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</si>
  <si>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</si>
  <si>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</si>
  <si>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</si>
  <si>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</si>
  <si>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</si>
  <si>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</si>
  <si>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</si>
  <si>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</si>
  <si>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</si>
  <si>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</si>
  <si>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</si>
  <si>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</si>
  <si>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</si>
  <si>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</si>
  <si>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</si>
  <si>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</si>
  <si>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</si>
  <si>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</si>
  <si>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</si>
  <si>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</si>
  <si>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</si>
  <si>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</si>
  <si>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</si>
  <si>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</si>
  <si>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</si>
  <si>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</si>
  <si>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</si>
  <si>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</si>
  <si>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</si>
  <si>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</si>
  <si>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</si>
  <si>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</si>
  <si>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</si>
  <si>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</si>
  <si>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</si>
  <si>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</si>
  <si>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</si>
  <si>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</si>
  <si>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</si>
  <si>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</si>
  <si>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</si>
  <si>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</si>
  <si>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</si>
  <si>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</si>
  <si>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</si>
  <si>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</si>
  <si>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</si>
  <si>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</si>
  <si>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</si>
  <si>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</si>
  <si>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</si>
  <si>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</si>
  <si>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</si>
  <si>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</si>
  <si>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</si>
  <si>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</si>
  <si>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</si>
  <si>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</si>
  <si>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</si>
  <si>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</si>
  <si>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</si>
  <si>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</si>
  <si>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</si>
  <si>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</si>
  <si>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</si>
  <si>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</si>
  <si>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</si>
  <si>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</si>
  <si>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</si>
  <si>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</si>
  <si>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</si>
  <si>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</si>
  <si>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</si>
  <si>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</si>
  <si>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</si>
  <si>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</si>
  <si>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</si>
  <si>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</si>
  <si>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</si>
  <si>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</si>
  <si>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</si>
  <si>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</si>
  <si>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</si>
  <si>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</si>
  <si>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</si>
  <si>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</si>
  <si>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</si>
  <si>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</si>
  <si>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</si>
  <si>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</si>
  <si>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</si>
  <si>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</si>
  <si>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</si>
  <si>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</si>
  <si>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</si>
  <si>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</si>
  <si>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</si>
  <si>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</si>
  <si>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</si>
  <si>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</si>
  <si>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</si>
  <si>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</si>
  <si>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</si>
  <si>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</si>
  <si>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</si>
  <si>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</si>
  <si>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</si>
  <si>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</si>
  <si>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</si>
  <si>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</si>
  <si>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</si>
  <si>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</si>
  <si>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</si>
  <si>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</si>
  <si>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</si>
  <si>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</si>
  <si>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</si>
  <si>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</si>
  <si>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</si>
  <si>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</si>
  <si>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</si>
  <si>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</si>
  <si>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</si>
  <si>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</si>
  <si>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</si>
  <si>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</si>
  <si>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</si>
  <si>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</si>
  <si>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</si>
  <si>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</si>
  <si>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</si>
  <si>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</si>
  <si>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</si>
  <si>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</si>
  <si>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</si>
  <si>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</si>
  <si>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</si>
  <si>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</si>
  <si>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</si>
  <si>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</si>
  <si>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</si>
  <si>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</si>
  <si>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</si>
  <si>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</si>
  <si>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</si>
  <si>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</si>
  <si>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</si>
  <si>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</si>
  <si>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</si>
  <si>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</si>
  <si>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</si>
  <si>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</si>
  <si>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</si>
  <si>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</si>
  <si>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</si>
  <si>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</si>
  <si>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</si>
  <si>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</si>
  <si>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</si>
  <si>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</si>
  <si>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</si>
  <si>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</si>
  <si>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</si>
  <si>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</si>
  <si>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</si>
  <si>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</si>
  <si>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</si>
  <si>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</si>
  <si>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</si>
  <si>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</si>
  <si>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</si>
  <si>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</si>
  <si>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</si>
  <si>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</si>
  <si>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</si>
  <si>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</si>
  <si>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</si>
  <si>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</si>
  <si>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</si>
  <si>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</si>
  <si>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</si>
  <si>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</si>
  <si>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</si>
  <si>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</si>
  <si>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</si>
  <si>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</si>
  <si>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</si>
  <si>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</si>
  <si>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</si>
  <si>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</si>
  <si>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</si>
  <si>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</si>
  <si>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</si>
  <si>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</si>
  <si>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</si>
  <si>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</si>
  <si>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</si>
  <si>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</si>
  <si>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</si>
  <si>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</si>
  <si>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</si>
  <si>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</si>
  <si>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</si>
  <si>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</si>
  <si>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</si>
  <si>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</si>
  <si>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</si>
  <si>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</si>
  <si>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</si>
  <si>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</si>
  <si>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</si>
  <si>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</si>
  <si>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</si>
  <si>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</si>
  <si>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</si>
  <si>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</si>
  <si>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</si>
  <si>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</si>
  <si>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</si>
  <si>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</si>
  <si>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</si>
  <si>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</si>
  <si>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</si>
  <si>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</si>
  <si>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</si>
  <si>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</si>
  <si>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</si>
  <si>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</si>
  <si>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</si>
  <si>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</si>
  <si>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</si>
  <si>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</si>
  <si>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</si>
  <si>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</si>
  <si>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</si>
  <si>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</si>
  <si>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</si>
  <si>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</si>
  <si>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</si>
  <si>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</si>
  <si>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</si>
  <si>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</si>
  <si>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</si>
  <si>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</si>
  <si>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</si>
  <si>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</si>
  <si>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</si>
  <si>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</si>
  <si>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</si>
  <si>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</si>
  <si>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</si>
  <si>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</si>
  <si>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</si>
  <si>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</si>
  <si>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</si>
  <si>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</si>
  <si>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</si>
  <si>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</si>
  <si>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</si>
  <si>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</si>
  <si>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</si>
  <si>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</si>
  <si>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</si>
  <si>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</si>
  <si>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</si>
  <si>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</si>
  <si>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</si>
  <si>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</si>
  <si>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</si>
  <si>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</si>
  <si>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</si>
  <si>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</si>
  <si>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</si>
  <si>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</si>
  <si>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</si>
  <si>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</si>
  <si>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</si>
  <si>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</si>
  <si>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</si>
  <si>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</si>
  <si>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</si>
  <si>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</si>
  <si>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</si>
  <si>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</si>
  <si>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</si>
  <si>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</si>
  <si>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</si>
  <si>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</si>
  <si>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</si>
  <si>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</si>
  <si>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</si>
  <si>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</si>
  <si>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</si>
  <si>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</si>
  <si>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</si>
  <si>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</si>
  <si>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</si>
  <si>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</si>
  <si>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</si>
  <si>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</si>
  <si>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</si>
  <si>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</si>
  <si>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</si>
  <si>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</si>
  <si>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</si>
  <si>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</si>
  <si>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</si>
  <si>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</si>
  <si>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</si>
  <si>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</si>
  <si>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</si>
  <si>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</si>
  <si>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</si>
  <si>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</si>
  <si>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</si>
  <si>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</si>
  <si>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</si>
  <si>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</si>
  <si>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</si>
  <si>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</si>
  <si>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</si>
  <si>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</si>
  <si>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</si>
  <si>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</si>
  <si>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</si>
  <si>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</si>
  <si>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</si>
  <si>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</si>
  <si>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</si>
  <si>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</si>
  <si>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</si>
  <si>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</si>
  <si>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</si>
  <si>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</si>
  <si>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</si>
  <si>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</si>
  <si>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</si>
  <si>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</si>
  <si>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</si>
  <si>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</si>
  <si>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</si>
  <si>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</si>
  <si>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</si>
  <si>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</si>
  <si>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</si>
  <si>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</si>
  <si>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</si>
  <si>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</si>
  <si>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</si>
  <si>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</si>
  <si>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</si>
  <si>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</si>
  <si>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</si>
  <si>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</si>
  <si>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</si>
  <si>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</si>
  <si>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</si>
  <si>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</si>
  <si>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</si>
  <si>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</si>
  <si>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</si>
  <si>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</si>
  <si>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</si>
  <si>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</si>
  <si>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</si>
  <si>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</si>
  <si>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</si>
  <si>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</si>
  <si>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</si>
  <si>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</si>
  <si>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</si>
  <si>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</si>
  <si>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</si>
  <si>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</si>
  <si>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</si>
  <si>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</si>
  <si>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</si>
  <si>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</si>
  <si>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</si>
  <si>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</si>
  <si>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</si>
  <si>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</si>
  <si>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</si>
  <si>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</si>
  <si>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</si>
  <si>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</si>
  <si>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</si>
  <si>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</si>
  <si>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</si>
  <si>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</si>
  <si>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</si>
  <si>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</si>
  <si>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</si>
  <si>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</si>
  <si>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</si>
  <si>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</si>
  <si>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</si>
  <si>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</si>
  <si>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</si>
  <si>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</si>
  <si>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</si>
  <si>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</si>
  <si>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</si>
  <si>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</si>
  <si>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</si>
  <si>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</si>
  <si>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</si>
  <si>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</si>
  <si>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</si>
  <si>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</si>
  <si>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</si>
  <si>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</si>
  <si>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</si>
  <si>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</si>
  <si>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</si>
  <si>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</si>
  <si>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</si>
  <si>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</si>
  <si>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</si>
  <si>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</si>
  <si>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</si>
  <si>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</si>
  <si>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</si>
  <si>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</si>
  <si>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</si>
  <si>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</si>
  <si>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</si>
  <si>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</si>
  <si>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</si>
  <si>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</si>
  <si>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</si>
  <si>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</si>
  <si>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</si>
  <si>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</si>
  <si>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</si>
  <si>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</si>
  <si>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</si>
  <si>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</si>
  <si>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</si>
  <si>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</si>
  <si>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</si>
  <si>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</si>
  <si>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</si>
  <si>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</si>
  <si>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</si>
  <si>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</si>
  <si>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</si>
  <si>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</si>
  <si>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</si>
  <si>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</si>
  <si>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</si>
  <si>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</si>
  <si>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</si>
  <si>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</si>
  <si>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</si>
  <si>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</si>
  <si>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</si>
  <si>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</si>
  <si>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</si>
  <si>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</si>
  <si>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</si>
  <si>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</si>
  <si>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</si>
  <si>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</si>
  <si>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</si>
  <si>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</si>
  <si>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</si>
  <si>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</si>
  <si>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</si>
  <si>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</si>
  <si>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</si>
  <si>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</si>
  <si>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</si>
  <si>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</si>
  <si>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</si>
  <si>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</si>
  <si>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</si>
  <si>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</si>
  <si>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</si>
  <si>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</si>
  <si>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</si>
  <si>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</si>
  <si>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</si>
  <si>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</si>
  <si>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</si>
  <si>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</si>
  <si>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</si>
  <si>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</si>
  <si>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</si>
  <si>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</si>
  <si>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</si>
  <si>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</si>
  <si>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</si>
  <si>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</si>
  <si>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</si>
  <si>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</si>
  <si>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</si>
  <si>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</si>
  <si>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</si>
  <si>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</si>
  <si>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</si>
  <si>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</si>
  <si>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</si>
  <si>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</si>
  <si>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</si>
  <si>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</si>
  <si>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</si>
  <si>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</si>
  <si>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</si>
  <si>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</si>
  <si>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</si>
  <si>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</si>
  <si>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</si>
  <si>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</si>
  <si>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</si>
  <si>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</si>
  <si>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</si>
  <si>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</si>
  <si>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</si>
  <si>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</si>
  <si>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</si>
  <si>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</si>
  <si>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</si>
  <si>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</si>
  <si>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</si>
  <si>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</si>
  <si>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</si>
  <si>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</si>
  <si>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</si>
  <si>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</si>
  <si>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</si>
  <si>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</si>
  <si>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</si>
  <si>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</si>
  <si>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</si>
  <si>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</si>
  <si>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</si>
  <si>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</si>
  <si>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</si>
  <si>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</si>
  <si>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</si>
  <si>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</si>
  <si>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</si>
  <si>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</si>
  <si>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</si>
  <si>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</si>
  <si>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</si>
  <si>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</si>
  <si>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</si>
  <si>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</si>
  <si>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</si>
  <si>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</si>
  <si>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</si>
  <si>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</si>
  <si>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</si>
  <si>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</si>
  <si>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</si>
  <si>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</si>
  <si>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</si>
  <si>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</si>
  <si>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</si>
  <si>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</si>
  <si>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</si>
  <si>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</si>
  <si>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</si>
  <si>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</si>
  <si>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</si>
  <si>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</si>
  <si>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</si>
  <si>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</si>
  <si>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</si>
  <si>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</si>
  <si>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</si>
  <si>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</si>
  <si>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</si>
  <si>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</si>
  <si>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</si>
  <si>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</si>
  <si>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</si>
  <si>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</si>
  <si>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</si>
  <si>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</si>
  <si>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</si>
  <si>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</si>
  <si>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</si>
  <si>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</si>
  <si>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</si>
  <si>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</si>
  <si>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</si>
  <si>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</si>
  <si>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</si>
  <si>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</si>
  <si>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</si>
  <si>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</si>
  <si>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</si>
  <si>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</si>
  <si>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</si>
  <si>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</si>
  <si>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</si>
  <si>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</si>
  <si>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</si>
  <si>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</si>
  <si>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</si>
  <si>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</si>
  <si>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</si>
  <si>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</si>
  <si>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</si>
  <si>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</si>
  <si>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</si>
  <si>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</si>
  <si>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</si>
  <si>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</si>
  <si>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</si>
  <si>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</si>
  <si>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</si>
  <si>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</si>
  <si>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</si>
  <si>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</si>
  <si>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</si>
  <si>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</si>
  <si>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</si>
  <si>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</si>
  <si>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</si>
  <si>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</si>
  <si>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</si>
  <si>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</si>
  <si>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</si>
  <si>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</si>
  <si>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</si>
  <si>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</si>
  <si>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</si>
  <si>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</si>
  <si>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</si>
  <si>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</si>
  <si>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</si>
  <si>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</si>
  <si>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</si>
  <si>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</si>
  <si>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</si>
  <si>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</si>
  <si>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</si>
  <si>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</si>
  <si>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</si>
  <si>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</si>
  <si>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</si>
  <si>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</si>
  <si>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</si>
  <si>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</si>
  <si>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</si>
  <si>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</si>
  <si>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</si>
  <si>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</si>
  <si>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</si>
  <si>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</si>
  <si>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</si>
  <si>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</si>
  <si>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</si>
  <si>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</si>
  <si>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</si>
  <si>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</si>
  <si>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</si>
  <si>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</si>
  <si>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</si>
  <si>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</si>
  <si>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</si>
  <si>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</si>
  <si>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</si>
  <si>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</si>
  <si>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</si>
  <si>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</si>
  <si>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</si>
  <si>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</si>
  <si>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</si>
  <si>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</si>
  <si>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</si>
  <si>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</si>
  <si>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</si>
  <si>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</si>
  <si>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</si>
  <si>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</si>
  <si>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</si>
  <si>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</si>
  <si>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</si>
  <si>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</si>
  <si>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</si>
  <si>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</si>
  <si>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</si>
  <si>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</si>
  <si>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</si>
  <si>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</si>
  <si>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</si>
  <si>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</si>
  <si>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</si>
  <si>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</si>
  <si>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</si>
  <si>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</si>
  <si>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</si>
  <si>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</si>
  <si>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</si>
  <si>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</si>
  <si>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</si>
  <si>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</si>
  <si>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</si>
  <si>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</si>
  <si>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</si>
  <si>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</si>
  <si>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</si>
  <si>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</si>
  <si>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</si>
  <si>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</si>
  <si>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</si>
  <si>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</si>
  <si>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</si>
  <si>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</si>
  <si>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</si>
  <si>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</si>
  <si>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</si>
  <si>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</si>
  <si>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2"/>
  </si>
  <si>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</si>
  <si>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</si>
  <si>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</si>
  <si>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</si>
  <si>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</si>
  <si>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</si>
  <si>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</si>
  <si>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</si>
  <si>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</si>
  <si>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</si>
  <si>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</si>
  <si>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</si>
  <si>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</si>
  <si>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</si>
  <si>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</si>
  <si>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</si>
  <si>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</si>
  <si>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</si>
  <si>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</si>
  <si>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</si>
  <si>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</si>
  <si>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</si>
  <si>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</si>
  <si>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</si>
  <si>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</si>
  <si>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</si>
  <si>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</si>
  <si>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</si>
  <si>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</si>
  <si>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</si>
  <si>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</si>
  <si>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</si>
  <si>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</si>
  <si>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</si>
  <si>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</si>
  <si>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</si>
  <si>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</si>
  <si>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</si>
  <si>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</si>
  <si>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</si>
  <si>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</si>
  <si>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</si>
  <si>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</si>
  <si>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</si>
  <si>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</si>
  <si>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</si>
  <si>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</si>
  <si>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</si>
  <si>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</si>
  <si>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</si>
  <si>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</si>
  <si>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</si>
  <si>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</si>
  <si>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</si>
  <si>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</si>
  <si>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</si>
  <si>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</si>
  <si>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</si>
  <si>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</si>
  <si>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</si>
  <si>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</si>
  <si>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</si>
  <si>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</si>
  <si>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</si>
  <si>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</si>
  <si>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</si>
  <si>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</si>
  <si>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</si>
  <si>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</si>
  <si>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</si>
  <si>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</si>
  <si>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</si>
  <si>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</si>
  <si>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</si>
  <si>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</si>
  <si>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</si>
  <si>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</si>
  <si>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</si>
  <si>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</si>
  <si>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</si>
  <si>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</si>
  <si>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</si>
  <si>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</si>
  <si>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</si>
  <si>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</si>
  <si>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</si>
  <si>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</si>
  <si>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</si>
  <si>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</si>
  <si>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</si>
  <si>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</si>
  <si>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</si>
  <si>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</si>
  <si>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</si>
  <si>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</si>
  <si>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</si>
  <si>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</si>
  <si>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</si>
  <si>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</si>
  <si>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</si>
  <si>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</si>
  <si>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</si>
  <si>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</si>
  <si>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</si>
  <si>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</si>
  <si>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</si>
  <si>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</si>
  <si>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</si>
  <si>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</si>
  <si>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</si>
  <si>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</si>
  <si>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</si>
  <si>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</si>
  <si>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</si>
  <si>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</si>
  <si>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</si>
  <si>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</si>
  <si>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</si>
  <si>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</si>
  <si>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</si>
  <si>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</si>
  <si>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</si>
  <si>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</si>
  <si>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</si>
  <si>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</si>
  <si>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2"/>
  </si>
  <si>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</si>
  <si>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</si>
  <si>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</si>
  <si>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</si>
  <si>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</si>
  <si>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</si>
  <si>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</si>
  <si>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</si>
  <si>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</si>
  <si>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</si>
  <si>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</si>
  <si>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</si>
  <si>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</si>
  <si>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</si>
  <si>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</si>
  <si>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</si>
  <si>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</si>
  <si>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</si>
  <si>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</si>
  <si>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</si>
  <si>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</si>
  <si>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</si>
  <si>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</si>
  <si>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</si>
  <si>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</si>
  <si>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</si>
  <si>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</si>
  <si>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</si>
  <si>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</si>
  <si>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</si>
  <si>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</si>
  <si>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</si>
  <si>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</si>
  <si>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</si>
  <si>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</si>
  <si>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</si>
  <si>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</si>
  <si>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</si>
  <si>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</si>
  <si>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</si>
  <si>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</si>
  <si>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</si>
  <si>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</si>
  <si>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</si>
  <si>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</si>
  <si>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</si>
  <si>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</si>
  <si>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</si>
  <si>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</si>
  <si>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</si>
  <si>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</si>
  <si>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</si>
  <si>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</si>
  <si>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</si>
  <si>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</si>
  <si>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</si>
  <si>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</si>
  <si>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</si>
  <si>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</si>
  <si>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</si>
  <si>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</si>
  <si>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</si>
  <si>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</si>
  <si>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</si>
  <si>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</si>
  <si>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</si>
  <si>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</si>
  <si>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</si>
  <si>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</si>
  <si>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</si>
  <si>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</si>
  <si>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</si>
  <si>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</si>
  <si>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</si>
  <si>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</si>
  <si>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</si>
  <si>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</si>
  <si>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</si>
  <si>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</si>
  <si>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</si>
  <si>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</si>
  <si>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</si>
  <si>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</si>
  <si>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</si>
  <si>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</si>
  <si>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</si>
  <si>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</si>
  <si>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</si>
  <si>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</si>
  <si>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</si>
  <si>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</si>
  <si>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</si>
  <si>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</si>
  <si>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</si>
  <si>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</si>
  <si>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</si>
  <si>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</si>
  <si>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</si>
  <si>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</si>
  <si>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</si>
  <si>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</si>
  <si>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</si>
  <si>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</si>
  <si>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</si>
  <si>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</si>
  <si>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</si>
  <si>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</si>
  <si>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</si>
  <si>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</si>
  <si>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</si>
  <si>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</si>
  <si>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</si>
  <si>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</si>
  <si>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</si>
  <si>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</si>
  <si>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</si>
  <si>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</si>
  <si>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</si>
  <si>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</si>
  <si>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</si>
  <si>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</si>
  <si>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</si>
  <si>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</si>
  <si>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</si>
  <si>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</si>
  <si>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</si>
  <si>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</si>
  <si>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</si>
  <si>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</si>
  <si>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</si>
  <si>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</si>
  <si>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</si>
  <si>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</si>
  <si>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</si>
  <si>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</si>
  <si>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</si>
  <si>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</si>
  <si>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</si>
  <si>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</si>
  <si>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</si>
  <si>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</si>
  <si>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</si>
  <si>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</si>
  <si>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</si>
  <si>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</si>
  <si>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</si>
  <si>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</si>
  <si>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</si>
  <si>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</si>
  <si>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</si>
  <si>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</si>
  <si>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</si>
  <si>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</si>
  <si>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</si>
  <si>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</si>
  <si>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</si>
  <si>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</si>
  <si>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</si>
  <si>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</si>
  <si>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</si>
  <si>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</si>
  <si>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</si>
  <si>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</si>
  <si>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</si>
  <si>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</si>
  <si>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</si>
  <si>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</si>
  <si>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</si>
  <si>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</si>
  <si>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</si>
  <si>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</si>
  <si>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</si>
  <si>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</si>
  <si>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</si>
  <si>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</si>
  <si>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</si>
  <si>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</si>
  <si>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</si>
  <si>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</si>
  <si>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</si>
  <si>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</si>
  <si>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</si>
  <si>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</si>
  <si>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</si>
  <si>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</si>
  <si>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</si>
  <si>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</si>
  <si>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</si>
  <si>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</si>
  <si>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</si>
  <si>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</si>
  <si>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</si>
  <si>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</si>
  <si>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</si>
  <si>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</si>
  <si>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</si>
  <si>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</si>
  <si>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</si>
  <si>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</si>
  <si>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</si>
  <si>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</si>
  <si>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</si>
  <si>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</si>
  <si>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</si>
  <si>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</si>
  <si>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</si>
  <si>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</si>
  <si>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</si>
  <si>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</si>
  <si>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</si>
  <si>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</si>
  <si>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</si>
  <si>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</si>
  <si>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</si>
  <si>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</si>
  <si>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</si>
  <si>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</si>
  <si>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</si>
  <si>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</si>
  <si>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</si>
  <si>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</si>
  <si>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</si>
  <si>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</si>
  <si>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</si>
  <si>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</si>
  <si>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</si>
  <si>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</si>
  <si>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</si>
  <si>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</si>
  <si>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</si>
  <si>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</si>
  <si>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</si>
  <si>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</si>
  <si>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</si>
  <si>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</si>
  <si>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</si>
  <si>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</si>
  <si>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</si>
  <si>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</si>
  <si>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</si>
  <si>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</si>
  <si>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</si>
  <si>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</si>
  <si>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</si>
  <si>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</si>
  <si>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</si>
  <si>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</si>
  <si>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</si>
  <si>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</si>
  <si>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</si>
  <si>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</si>
  <si>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</si>
  <si>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</si>
  <si>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</si>
  <si>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</si>
  <si>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</si>
  <si>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</si>
  <si>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</si>
  <si>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</si>
  <si>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</si>
  <si>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</si>
  <si>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</si>
  <si>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</si>
  <si>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</si>
  <si>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</si>
  <si>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</si>
  <si>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</si>
  <si>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</si>
  <si>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</si>
  <si>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</si>
  <si>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</si>
  <si>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</si>
  <si>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</si>
  <si>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</si>
  <si>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</si>
  <si>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</si>
  <si>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</si>
  <si>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</si>
  <si>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</si>
  <si>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</si>
  <si>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</si>
  <si>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</si>
  <si>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</si>
  <si>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</si>
  <si>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</si>
  <si>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</si>
  <si>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</si>
  <si>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</si>
  <si>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</si>
  <si>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</si>
  <si>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</si>
  <si>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</si>
  <si>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</si>
  <si>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</si>
  <si>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</si>
  <si>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</si>
  <si>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</si>
  <si>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</si>
  <si>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</si>
  <si>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</si>
  <si>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</si>
  <si>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</si>
  <si>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</si>
  <si>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</si>
  <si>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</si>
  <si>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</si>
  <si>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</si>
  <si>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</si>
  <si>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</si>
  <si>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</si>
  <si>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</si>
  <si>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</si>
  <si>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</si>
  <si>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</si>
  <si>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</si>
  <si>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</si>
  <si>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</si>
  <si>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</si>
  <si>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</si>
  <si>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</si>
  <si>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</si>
  <si>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</si>
  <si>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</si>
  <si>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</si>
  <si>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</si>
  <si>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</si>
  <si>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</si>
  <si>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</si>
  <si>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</si>
  <si>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</si>
  <si>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</si>
  <si>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</si>
  <si>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</si>
  <si>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</si>
  <si>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</si>
  <si>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</si>
  <si>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</si>
  <si>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</si>
  <si>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</si>
  <si>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</si>
  <si>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</si>
  <si>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</si>
  <si>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</si>
  <si>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</si>
  <si>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</si>
  <si>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</si>
  <si>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</si>
  <si>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</si>
  <si>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</si>
  <si>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</si>
  <si>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</si>
  <si>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</si>
  <si>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</si>
  <si>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</si>
  <si>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</si>
  <si>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</si>
  <si>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</si>
  <si>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</si>
  <si>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</si>
  <si>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</si>
  <si>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</si>
  <si>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</si>
  <si>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</si>
  <si>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</si>
  <si>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</si>
  <si>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</si>
  <si>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</si>
  <si>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</si>
  <si>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</si>
  <si>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</si>
  <si>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</si>
  <si>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</si>
  <si>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</si>
  <si>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</si>
  <si>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</si>
  <si>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</si>
  <si>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</si>
  <si>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</si>
  <si>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</si>
  <si>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</si>
  <si>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</si>
  <si>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</si>
  <si>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</si>
  <si>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</si>
  <si>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</si>
  <si>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</si>
  <si>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</si>
  <si>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</si>
  <si>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</si>
  <si>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</si>
  <si>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</si>
  <si>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</si>
  <si>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</si>
  <si>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</si>
  <si>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</si>
  <si>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</si>
  <si>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</si>
  <si>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</si>
  <si>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</si>
  <si>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</si>
  <si>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</si>
  <si>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</si>
  <si>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</si>
  <si>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</si>
  <si>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</si>
  <si>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</si>
  <si>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</si>
  <si>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</si>
  <si>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</si>
  <si>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</si>
  <si>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</si>
  <si>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</si>
  <si>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</si>
  <si>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</si>
  <si>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</si>
  <si>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</si>
  <si>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</si>
  <si>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</si>
  <si>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</si>
  <si>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</si>
  <si>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</si>
  <si>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</si>
  <si>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</si>
  <si>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</si>
  <si>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</si>
  <si>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</si>
  <si>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</si>
  <si>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</si>
  <si>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</si>
  <si>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</si>
  <si>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</si>
  <si>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</si>
  <si>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</si>
  <si>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</si>
  <si>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</si>
  <si>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</si>
  <si>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</si>
  <si>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</si>
  <si>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</si>
  <si>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</si>
  <si>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</si>
  <si>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</si>
  <si>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</si>
  <si>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</si>
  <si>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</si>
  <si>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</si>
  <si>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</si>
  <si>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</si>
  <si>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</si>
  <si>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</si>
  <si>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</si>
  <si>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</si>
  <si>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</si>
  <si>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</si>
  <si>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</si>
  <si>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</si>
  <si>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</si>
  <si>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</si>
  <si>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</si>
  <si>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</si>
  <si>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</si>
  <si>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</si>
  <si>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</si>
  <si>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</si>
  <si>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</si>
  <si>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</si>
  <si>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</si>
  <si>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</si>
  <si>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</si>
  <si>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</si>
  <si>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</si>
  <si>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</si>
  <si>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</si>
  <si>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</si>
  <si>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</si>
  <si>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</si>
  <si>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</si>
  <si>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</si>
  <si>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</si>
  <si>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</si>
  <si>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</si>
  <si>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</si>
  <si>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</si>
  <si>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</si>
  <si>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</si>
  <si>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</si>
  <si>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</si>
  <si>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</si>
  <si>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</si>
  <si>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</si>
  <si>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</si>
  <si>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</si>
  <si>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</si>
  <si>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</si>
  <si>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</si>
  <si>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</si>
  <si>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</si>
  <si>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</si>
  <si>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</si>
  <si>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</si>
  <si>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</si>
  <si>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</si>
  <si>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</si>
  <si>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</si>
  <si>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</si>
  <si>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</si>
  <si>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</si>
  <si>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</si>
  <si>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</si>
  <si>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</si>
  <si>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</si>
  <si>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</si>
  <si>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</si>
  <si>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</si>
  <si>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</si>
  <si>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</si>
  <si>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</si>
  <si>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</si>
  <si>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</si>
  <si>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</si>
  <si>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</si>
  <si>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</si>
  <si>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</si>
  <si>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</si>
  <si>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</si>
  <si>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</si>
  <si>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</si>
  <si>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</si>
  <si>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</si>
  <si>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</si>
  <si>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</si>
  <si>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</si>
  <si>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</si>
  <si>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</si>
  <si>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</si>
  <si>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</si>
  <si>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</si>
  <si>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</si>
  <si>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</si>
  <si>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</si>
  <si>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</si>
  <si>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</si>
  <si>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</si>
  <si>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</si>
  <si>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</si>
  <si>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</si>
  <si>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</si>
  <si>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</si>
  <si>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</si>
  <si>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</si>
  <si>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</si>
  <si>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</si>
  <si>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</si>
  <si>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</si>
  <si>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</si>
  <si>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</si>
  <si>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</si>
  <si>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</si>
  <si>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</si>
  <si>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</si>
  <si>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</si>
  <si>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</si>
  <si>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</si>
  <si>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</si>
  <si>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</si>
  <si>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</si>
  <si>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</si>
  <si>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</si>
  <si>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</si>
  <si>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</si>
  <si>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</si>
  <si>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</si>
  <si>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</si>
  <si>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</si>
  <si>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</si>
  <si>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</si>
  <si>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</si>
  <si>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</si>
  <si>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</si>
  <si>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</si>
  <si>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</si>
  <si>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</si>
  <si>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</si>
  <si>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</si>
  <si>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</si>
  <si>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</si>
  <si>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</si>
  <si>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</si>
  <si>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</si>
  <si>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</si>
  <si>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</si>
  <si>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</si>
  <si>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</si>
  <si>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</si>
  <si>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</si>
  <si>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</si>
  <si>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</si>
  <si>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</si>
  <si>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</si>
  <si>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</si>
  <si>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</si>
  <si>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</si>
  <si>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</si>
  <si>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</si>
  <si>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</si>
  <si>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</si>
  <si>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</si>
  <si>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</si>
  <si>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</si>
  <si>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</si>
  <si>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</si>
  <si>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</si>
  <si>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</si>
  <si>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</si>
  <si>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</si>
  <si>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</si>
  <si>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</si>
  <si>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</si>
  <si>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</si>
  <si>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</si>
  <si>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</si>
  <si>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</si>
  <si>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</si>
  <si>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</si>
  <si>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</si>
  <si>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</si>
  <si>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</si>
  <si>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</si>
  <si>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</si>
  <si>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</si>
  <si>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</si>
  <si>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</si>
  <si>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</si>
  <si>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</si>
  <si>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</si>
  <si>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</si>
  <si>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</si>
  <si>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</si>
  <si>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</si>
  <si>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</si>
  <si>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</si>
  <si>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</si>
  <si>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</si>
  <si>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</si>
  <si>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</si>
  <si>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</si>
  <si>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</si>
  <si>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</si>
  <si>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</si>
  <si>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</si>
  <si>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</si>
  <si>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</si>
  <si>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</si>
  <si>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</si>
  <si>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</si>
  <si>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</si>
  <si>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</si>
  <si>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</si>
  <si>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</si>
  <si>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</si>
  <si>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</si>
  <si>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</si>
  <si>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</si>
  <si>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</si>
  <si>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</si>
  <si>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</si>
  <si>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</si>
  <si>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</si>
  <si>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</si>
  <si>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</si>
  <si>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</si>
  <si>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</si>
  <si>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</si>
  <si>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</si>
  <si>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</si>
  <si>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</si>
  <si>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</si>
  <si>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</si>
  <si>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</si>
  <si>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</si>
  <si>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</si>
  <si>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</si>
  <si>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</si>
  <si>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</si>
  <si>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</si>
  <si>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</si>
  <si>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</si>
  <si>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</si>
  <si>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</si>
  <si>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</si>
  <si>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</si>
  <si>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</si>
  <si>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</si>
  <si>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</si>
  <si>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</si>
  <si>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</si>
  <si>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</si>
  <si>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</si>
  <si>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</si>
  <si>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</si>
  <si>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</si>
  <si>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</si>
  <si>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</si>
  <si>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</si>
  <si>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</si>
  <si>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</si>
  <si>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</si>
  <si>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</si>
  <si>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</si>
  <si>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</si>
  <si>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</si>
  <si>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</si>
  <si>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</si>
  <si>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</si>
  <si>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</si>
  <si>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</si>
  <si>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</si>
  <si>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</si>
  <si>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</si>
  <si>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</si>
  <si>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</si>
  <si>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</si>
  <si>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</si>
  <si>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</si>
  <si>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</si>
  <si>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</si>
  <si>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</si>
  <si>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</si>
  <si>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</si>
  <si>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</si>
  <si>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</si>
  <si>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</si>
  <si>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</si>
  <si>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</si>
  <si>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</si>
  <si>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</si>
  <si>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</si>
  <si>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</si>
  <si>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</si>
  <si>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</si>
  <si>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</si>
  <si>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</si>
  <si>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</si>
  <si>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</si>
  <si>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</si>
  <si>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</si>
  <si>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</si>
  <si>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</si>
  <si>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</si>
  <si>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</si>
  <si>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</si>
  <si>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</si>
  <si>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</si>
  <si>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</si>
  <si>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</si>
  <si>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</si>
  <si>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</si>
  <si>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</si>
  <si>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</si>
  <si>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</si>
  <si>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</si>
  <si>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</si>
  <si>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</si>
  <si>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</si>
  <si>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</si>
  <si>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</si>
  <si>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</si>
  <si>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</si>
  <si>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</si>
  <si>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</si>
  <si>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</si>
  <si>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</si>
  <si>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</si>
  <si>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</si>
  <si>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</si>
  <si>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</si>
  <si>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</si>
  <si>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</si>
  <si>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</si>
  <si>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</si>
  <si>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</si>
  <si>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</si>
  <si>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</si>
  <si>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</si>
  <si>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</si>
  <si>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</si>
  <si>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</si>
  <si>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</si>
  <si>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</si>
  <si>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</si>
  <si>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</si>
  <si>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</si>
  <si>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</si>
  <si>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</si>
  <si>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</si>
  <si>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</si>
  <si>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</si>
  <si>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</si>
  <si>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</si>
  <si>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</si>
  <si>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</si>
  <si>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</si>
  <si>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</si>
  <si>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</si>
  <si>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</si>
  <si>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</si>
  <si>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</si>
  <si>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</si>
  <si>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</si>
  <si>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</si>
  <si>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</si>
  <si>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</si>
  <si>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</si>
  <si>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</si>
  <si>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</si>
  <si>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</si>
  <si>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</si>
  <si>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</si>
  <si>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</si>
  <si>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</si>
  <si>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</si>
  <si>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</si>
  <si>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</si>
  <si>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</si>
  <si>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</si>
  <si>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</si>
  <si>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</si>
  <si>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</si>
  <si>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</si>
  <si>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</si>
  <si>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</si>
  <si>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</si>
  <si>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</si>
  <si>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</si>
  <si>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</si>
  <si>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</si>
  <si>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</si>
  <si>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</si>
  <si>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</si>
  <si>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</si>
  <si>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</si>
  <si>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</si>
  <si>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</si>
  <si>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</si>
  <si>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</si>
  <si>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</si>
  <si>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</si>
  <si>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</si>
  <si>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</si>
  <si>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</si>
  <si>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</si>
  <si>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</si>
  <si>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</si>
  <si>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</si>
  <si>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</si>
  <si>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</si>
  <si>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</si>
  <si>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</si>
  <si>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</si>
  <si>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</si>
  <si>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</si>
  <si>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</si>
  <si>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</si>
  <si>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</si>
  <si>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</si>
  <si>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</si>
  <si>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</si>
  <si>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</si>
  <si>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</si>
  <si>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</si>
  <si>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</si>
  <si>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</si>
  <si>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</si>
  <si>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</si>
  <si>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</si>
  <si>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</si>
  <si>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</si>
  <si>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</si>
  <si>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</si>
  <si>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</si>
  <si>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</si>
  <si>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</si>
  <si>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</si>
  <si>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</si>
  <si>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</si>
  <si>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</si>
  <si>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</si>
  <si>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</si>
  <si>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</si>
  <si>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</si>
  <si>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</si>
  <si>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</si>
  <si>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</si>
  <si>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</si>
  <si>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</si>
  <si>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</si>
  <si>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</si>
  <si>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</si>
  <si>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</si>
  <si>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</si>
  <si>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</si>
  <si>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</si>
  <si>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</si>
  <si>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</si>
  <si>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</si>
  <si>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</si>
  <si>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</si>
  <si>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</si>
  <si>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</si>
  <si>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</si>
  <si>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</si>
  <si>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</si>
  <si>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</si>
  <si>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</si>
  <si>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</si>
  <si>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</si>
  <si>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</si>
  <si>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</si>
  <si>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</si>
  <si>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</si>
  <si>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</si>
  <si>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</si>
  <si>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</si>
  <si>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</si>
  <si>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</si>
  <si>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</si>
  <si>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</si>
  <si>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</si>
  <si>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</si>
  <si>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</si>
  <si>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</si>
  <si>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</si>
  <si>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</si>
  <si>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</si>
  <si>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</si>
  <si>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</si>
  <si>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</si>
  <si>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</si>
  <si>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</si>
  <si>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</si>
  <si>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</si>
  <si>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</si>
  <si>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</si>
  <si>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</si>
  <si>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</si>
  <si>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</si>
  <si>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</si>
  <si>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</si>
  <si>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</si>
  <si>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</si>
  <si>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</si>
  <si>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</si>
  <si>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</si>
  <si>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</si>
  <si>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</si>
  <si>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</si>
  <si>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</si>
  <si>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</si>
  <si>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</si>
  <si>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</si>
  <si>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</si>
  <si>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</si>
  <si>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</si>
  <si>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</si>
  <si>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</si>
  <si>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</si>
  <si>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</si>
  <si>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</si>
  <si>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</si>
  <si>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</si>
  <si>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</si>
  <si>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</si>
  <si>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</si>
  <si>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</si>
  <si>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</si>
  <si>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</si>
  <si>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</si>
  <si>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</si>
  <si>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</si>
  <si>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</si>
  <si>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</si>
  <si>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</si>
  <si>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</si>
  <si>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</si>
  <si>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</si>
  <si>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</si>
  <si>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</si>
  <si>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</si>
  <si>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</si>
  <si>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</si>
  <si>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</si>
  <si>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</si>
  <si>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</si>
  <si>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</si>
  <si>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</si>
  <si>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</si>
  <si>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</si>
  <si>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</si>
  <si>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</si>
  <si>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</si>
  <si>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</si>
  <si>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</si>
  <si>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</si>
  <si>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</si>
  <si>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</si>
  <si>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</si>
  <si>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</si>
  <si>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</si>
  <si>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</si>
  <si>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</si>
  <si>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</si>
  <si>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</si>
  <si>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</si>
  <si>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</si>
  <si>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</si>
  <si>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</si>
  <si>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</si>
  <si>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</si>
  <si>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</si>
  <si>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</si>
  <si>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</si>
  <si>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</si>
  <si>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</si>
  <si>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</si>
  <si>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</si>
  <si>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</si>
  <si>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</si>
  <si>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</si>
  <si>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</si>
  <si>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</si>
  <si>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</si>
  <si>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</si>
  <si>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</si>
  <si>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</si>
  <si>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</si>
  <si>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</si>
  <si>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</si>
  <si>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</si>
  <si>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</si>
  <si>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</si>
  <si>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</si>
  <si>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</si>
  <si>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</si>
  <si>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</si>
  <si>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</si>
  <si>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</si>
  <si>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</si>
  <si>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</si>
  <si>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</si>
  <si>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</si>
  <si>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</si>
  <si>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</si>
  <si>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</si>
  <si>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</si>
  <si>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</si>
  <si>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</si>
  <si>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</si>
  <si>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</si>
  <si>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</si>
  <si>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</si>
  <si>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</si>
  <si>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</si>
  <si>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</si>
  <si>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</si>
  <si>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</si>
  <si>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</si>
  <si>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</si>
  <si>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</si>
  <si>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</si>
  <si>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</si>
  <si>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</si>
  <si>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</si>
  <si>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</si>
  <si>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</si>
  <si>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</si>
  <si>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</si>
  <si>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</si>
  <si>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</si>
  <si>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</si>
  <si>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</si>
  <si>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</si>
  <si>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</si>
  <si>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</si>
  <si>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</si>
  <si>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</si>
  <si>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</si>
  <si>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</si>
  <si>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</si>
  <si>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</si>
  <si>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</si>
  <si>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</si>
  <si>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</si>
  <si>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</si>
  <si>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</si>
  <si>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</si>
  <si>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</si>
  <si>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</si>
  <si>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</si>
  <si>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</si>
  <si>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</si>
  <si>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</si>
  <si>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</si>
  <si>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</si>
  <si>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</si>
  <si>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</si>
  <si>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</si>
  <si>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</si>
  <si>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</si>
  <si>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</si>
  <si>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</si>
  <si>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</si>
  <si>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</si>
  <si>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</si>
  <si>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</si>
  <si>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</si>
  <si>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</si>
  <si>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</si>
  <si>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</si>
  <si>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</si>
  <si>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</si>
  <si>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</si>
  <si>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</si>
  <si>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</si>
  <si>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</si>
  <si>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</si>
  <si>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</si>
  <si>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</si>
  <si>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</si>
  <si>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</si>
  <si>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</si>
  <si>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</si>
  <si>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</si>
  <si>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</si>
  <si>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</si>
  <si>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</si>
  <si>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</si>
  <si>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</si>
  <si>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</si>
  <si>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</si>
  <si>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</si>
  <si>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</si>
  <si>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</si>
  <si>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</si>
  <si>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</si>
  <si>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</si>
  <si>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</si>
  <si>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</si>
  <si>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</si>
  <si>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</si>
  <si>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</si>
  <si>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</si>
  <si>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</si>
  <si>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</si>
  <si>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</si>
  <si>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</si>
  <si>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</si>
  <si>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</si>
  <si>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</si>
  <si>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</si>
  <si>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</si>
  <si>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</si>
  <si>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</si>
  <si>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</si>
  <si>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</si>
  <si>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</si>
  <si>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</si>
  <si>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</si>
  <si>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</si>
  <si>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</si>
  <si>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</si>
  <si>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</si>
  <si>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</si>
  <si>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</si>
  <si>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</si>
  <si>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</si>
  <si>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</si>
  <si>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</si>
  <si>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</si>
  <si>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</si>
  <si>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</si>
  <si>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</si>
  <si>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</si>
  <si>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</si>
  <si>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</si>
  <si>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</si>
  <si>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</si>
  <si>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</si>
  <si>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</si>
  <si>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</si>
  <si>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</si>
  <si>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</si>
  <si>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</si>
  <si>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</si>
  <si>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</si>
  <si>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</si>
  <si>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</si>
  <si>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</si>
  <si>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</si>
  <si>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</si>
  <si>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</si>
  <si>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</si>
  <si>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</si>
  <si>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</si>
  <si>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</si>
  <si>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</si>
  <si>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</si>
  <si>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</si>
  <si>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</si>
  <si>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</si>
  <si>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</si>
  <si>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</si>
  <si>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</si>
  <si>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</si>
  <si>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</si>
  <si>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</si>
  <si>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</si>
  <si>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</si>
  <si>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</si>
  <si>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</si>
  <si>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</si>
  <si>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</si>
  <si>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</si>
  <si>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</si>
  <si>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</si>
  <si>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</si>
  <si>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</si>
  <si>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</si>
  <si>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</si>
  <si>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</si>
  <si>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</si>
  <si>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</si>
  <si>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</si>
  <si>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</si>
  <si>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</si>
  <si>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</si>
  <si>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</si>
  <si>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</si>
  <si>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</si>
  <si>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</si>
  <si>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</si>
  <si>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</si>
  <si>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</si>
  <si>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</si>
  <si>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</si>
  <si>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</si>
  <si>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</si>
  <si>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</si>
  <si>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</si>
  <si>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</si>
  <si>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</si>
  <si>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</si>
  <si>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</si>
  <si>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</si>
  <si>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</si>
  <si>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</si>
  <si>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</si>
  <si>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</si>
  <si>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</si>
  <si>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</si>
  <si>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</si>
  <si>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</si>
  <si>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</si>
  <si>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</si>
  <si>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</si>
  <si>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</si>
  <si>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</si>
  <si>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</si>
  <si>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</si>
  <si>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</si>
  <si>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</si>
  <si>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</si>
  <si>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</si>
  <si>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</si>
  <si>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</si>
  <si>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</si>
  <si>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</si>
  <si>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</si>
  <si>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</si>
  <si>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</si>
  <si>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</si>
  <si>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</si>
  <si>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</si>
  <si>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</si>
  <si>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</si>
  <si>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</si>
  <si>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</si>
  <si>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</si>
  <si>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</si>
  <si>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</si>
  <si>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</si>
  <si>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</si>
  <si>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</si>
  <si>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</si>
  <si>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</si>
  <si>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</si>
  <si>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</si>
  <si>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</si>
  <si>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</si>
  <si>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</si>
  <si>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</si>
  <si>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</si>
  <si>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</si>
  <si>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</si>
  <si>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</si>
  <si>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</si>
  <si>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</si>
  <si>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</si>
  <si>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</si>
  <si>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</si>
  <si>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</si>
  <si>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</si>
  <si>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</si>
  <si>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</si>
  <si>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</si>
  <si>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</si>
  <si>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</si>
  <si>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</si>
  <si>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</si>
  <si>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</si>
  <si>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</si>
  <si>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</si>
  <si>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</si>
  <si>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</si>
  <si>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</si>
  <si>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</si>
  <si>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</si>
  <si>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</si>
  <si>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</si>
  <si>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</si>
  <si>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</si>
  <si>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</si>
  <si>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</si>
  <si>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</si>
  <si>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</si>
  <si>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</si>
  <si>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</si>
  <si>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</si>
  <si>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</si>
  <si>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</si>
  <si>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</si>
  <si>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</si>
  <si>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</si>
  <si>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</si>
  <si>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</si>
  <si>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</si>
  <si>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</si>
  <si>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</si>
  <si>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</si>
  <si>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</si>
  <si>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</si>
  <si>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</si>
  <si>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</si>
  <si>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</si>
  <si>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</si>
  <si>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</si>
  <si>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</si>
  <si>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</si>
  <si>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</si>
  <si>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</si>
  <si>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</si>
  <si>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</si>
  <si>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</si>
  <si>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</si>
  <si>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</si>
  <si>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</si>
  <si>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</si>
  <si>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</si>
  <si>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</si>
  <si>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</si>
  <si>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</si>
  <si>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</si>
  <si>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</si>
  <si>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</si>
  <si>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</si>
  <si>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</si>
  <si>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</si>
  <si>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</si>
  <si>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</si>
  <si>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</si>
  <si>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</si>
  <si>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</si>
  <si>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</si>
  <si>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</si>
  <si>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</si>
  <si>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</si>
  <si>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</si>
  <si>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</si>
  <si>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</si>
  <si>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</si>
  <si>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</si>
  <si>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</si>
  <si>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</si>
  <si>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</si>
  <si>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</si>
  <si>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</si>
  <si>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</si>
  <si>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</si>
  <si>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</si>
  <si>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</si>
  <si>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</si>
  <si>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</si>
  <si>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</si>
  <si>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</si>
  <si>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</si>
  <si>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</si>
  <si>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</si>
  <si>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</si>
  <si>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</si>
  <si>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</si>
  <si>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</si>
  <si>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</si>
  <si>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</si>
  <si>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</si>
  <si>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</si>
  <si>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</si>
  <si>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</si>
  <si>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</si>
  <si>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</si>
  <si>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</si>
  <si>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</si>
  <si>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</si>
  <si>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</si>
  <si>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</si>
  <si>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</si>
  <si>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</si>
  <si>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</si>
  <si>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</si>
  <si>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</si>
  <si>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</si>
  <si>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</si>
  <si>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</si>
  <si>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</si>
  <si>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</si>
  <si>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</si>
  <si>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</si>
  <si>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</si>
  <si>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</si>
  <si>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</si>
  <si>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</si>
  <si>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</si>
  <si>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</si>
  <si>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</si>
  <si>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</si>
  <si>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</si>
  <si>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</si>
  <si>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</si>
  <si>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</si>
  <si>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</si>
  <si>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</si>
  <si>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</si>
  <si>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</si>
  <si>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</si>
  <si>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</si>
  <si>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</si>
  <si>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</si>
  <si>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</si>
  <si>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</si>
  <si>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</si>
  <si>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</si>
  <si>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</si>
  <si>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</si>
  <si>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</si>
  <si>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</si>
  <si>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</si>
  <si>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</si>
  <si>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</si>
  <si>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</si>
  <si>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</si>
  <si>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</si>
  <si>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</si>
  <si>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</si>
  <si>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</si>
  <si>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</si>
  <si>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</si>
  <si>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</si>
  <si>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</si>
  <si>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</si>
  <si>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</si>
  <si>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</si>
  <si>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</si>
  <si>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</si>
  <si>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</si>
  <si>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</si>
  <si>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</si>
  <si>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</si>
  <si>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</si>
  <si>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</si>
  <si>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</si>
  <si>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</si>
  <si>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</si>
  <si>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</si>
  <si>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</si>
  <si>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</si>
  <si>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</si>
  <si>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</si>
  <si>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</si>
  <si>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</si>
  <si>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</si>
  <si>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</si>
  <si>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</si>
  <si>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</si>
  <si>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</si>
  <si>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</si>
  <si>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</si>
  <si>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</si>
  <si>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</si>
  <si>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</si>
  <si>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</si>
  <si>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</si>
  <si>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</si>
  <si>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</si>
  <si>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</si>
  <si>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</si>
  <si>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</si>
  <si>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</si>
  <si>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</si>
  <si>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</si>
  <si>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</si>
  <si>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</si>
  <si>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</si>
  <si>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</si>
  <si>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</si>
  <si>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</si>
  <si>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</si>
  <si>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</si>
  <si>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</si>
  <si>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</si>
  <si>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</si>
  <si>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</si>
  <si>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</si>
  <si>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</si>
  <si>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</si>
  <si>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</si>
  <si>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</si>
  <si>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</si>
  <si>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</si>
  <si>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</si>
  <si>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</si>
  <si>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</si>
  <si>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</si>
  <si>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</si>
  <si>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</si>
  <si>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</si>
  <si>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</si>
  <si>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</si>
  <si>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</si>
  <si>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</si>
  <si>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</si>
  <si>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</si>
  <si>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</si>
  <si>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</si>
  <si>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</si>
  <si>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</si>
  <si>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</si>
  <si>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</si>
  <si>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</si>
  <si>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</si>
  <si>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</si>
  <si>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</si>
  <si>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</si>
  <si>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</si>
  <si>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</si>
  <si>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</si>
  <si>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</si>
  <si>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</si>
  <si>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</si>
  <si>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</si>
  <si>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</si>
  <si>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</si>
  <si>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</si>
  <si>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</si>
  <si>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</si>
  <si>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</si>
  <si>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</si>
  <si>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</si>
  <si>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</si>
  <si>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</si>
  <si>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</si>
  <si>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</si>
  <si>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</si>
  <si>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</si>
  <si>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</si>
  <si>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</si>
  <si>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</si>
  <si>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</si>
  <si>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</si>
  <si>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</si>
  <si>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</si>
  <si>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</si>
  <si>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</si>
  <si>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</si>
  <si>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</si>
  <si>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</si>
  <si>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</si>
  <si>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</si>
  <si>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</si>
  <si>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</si>
  <si>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</si>
  <si>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</si>
  <si>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</si>
  <si>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</si>
  <si>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</si>
  <si>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</si>
  <si>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</si>
  <si>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</si>
  <si>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</si>
  <si>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</si>
  <si>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</si>
  <si>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</si>
  <si>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</si>
  <si>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</si>
  <si>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</si>
  <si>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</si>
  <si>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</si>
  <si>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</si>
  <si>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</si>
  <si>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</si>
  <si>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</si>
  <si>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</si>
  <si>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</si>
  <si>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</si>
  <si>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</si>
  <si>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</si>
  <si>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</si>
  <si>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</si>
  <si>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</si>
  <si>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</si>
  <si>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</si>
  <si>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</si>
  <si>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</si>
  <si>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</si>
  <si>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</si>
  <si>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</si>
  <si>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</si>
  <si>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</si>
  <si>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</si>
  <si>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</si>
  <si>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</si>
  <si>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</si>
  <si>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</si>
  <si>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</si>
  <si>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</si>
  <si>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</si>
  <si>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</si>
  <si>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</si>
  <si>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</si>
  <si>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</si>
  <si>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</si>
  <si>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</si>
  <si>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</si>
  <si>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</si>
  <si>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</si>
  <si>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</si>
  <si>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</si>
  <si>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</si>
  <si>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</si>
  <si>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</si>
  <si>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</si>
  <si>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</si>
  <si>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</si>
  <si>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</si>
  <si>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</si>
  <si>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</si>
  <si>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</si>
  <si>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</si>
  <si>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</si>
  <si>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</si>
  <si>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</si>
  <si>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</si>
  <si>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</si>
  <si>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</si>
  <si>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</si>
  <si>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</si>
  <si>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</si>
  <si>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</si>
  <si>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</si>
  <si>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</si>
  <si>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</si>
  <si>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</si>
  <si>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</si>
  <si>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</si>
  <si>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</si>
  <si>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</si>
  <si>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</si>
  <si>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</si>
  <si>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</si>
  <si>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</si>
  <si>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</si>
  <si>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</si>
  <si>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</si>
  <si>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</si>
  <si>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</si>
  <si>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</si>
  <si>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</si>
  <si>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</si>
  <si>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</si>
  <si>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</si>
  <si>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</si>
  <si>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</si>
  <si>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</si>
  <si>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</si>
  <si>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</si>
  <si>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</si>
  <si>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</si>
  <si>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</si>
  <si>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</si>
  <si>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</si>
  <si>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</si>
  <si>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</si>
  <si>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</si>
  <si>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</si>
  <si>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</si>
  <si>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</si>
  <si>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</si>
  <si>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</si>
  <si>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</si>
  <si>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</si>
  <si>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</si>
  <si>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</si>
  <si>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</si>
  <si>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</si>
  <si>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</si>
  <si>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</si>
  <si>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</si>
  <si>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</si>
  <si>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</si>
  <si>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</si>
  <si>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</si>
  <si>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</si>
  <si>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</si>
  <si>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</si>
  <si>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</si>
  <si>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</si>
  <si>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</si>
  <si>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</si>
  <si>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</si>
  <si>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</si>
  <si>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</si>
  <si>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</si>
  <si>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</si>
  <si>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</si>
  <si>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</si>
  <si>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</si>
  <si>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</si>
  <si>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</si>
  <si>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</si>
  <si>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</si>
  <si>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</si>
  <si>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</si>
  <si>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</si>
  <si>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</si>
  <si>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</si>
  <si>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</si>
  <si>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</si>
  <si>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</si>
  <si>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</si>
  <si>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</si>
  <si>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</si>
  <si>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</si>
  <si>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</si>
  <si>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</si>
  <si>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</si>
  <si>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</si>
  <si>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</si>
  <si>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</si>
  <si>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</si>
  <si>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</si>
  <si>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</si>
  <si>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</si>
  <si>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</si>
  <si>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</si>
  <si>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</si>
  <si>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</si>
  <si>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</si>
  <si>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</si>
  <si>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</si>
  <si>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</si>
  <si>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</si>
  <si>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</si>
  <si>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</si>
  <si>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</si>
  <si>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</si>
  <si>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</si>
  <si>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</si>
  <si>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</si>
  <si>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</si>
  <si>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</si>
  <si>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</si>
  <si>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</si>
  <si>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</si>
  <si>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</si>
  <si>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</si>
  <si>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</si>
  <si>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</si>
  <si>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</si>
  <si>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</si>
  <si>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</si>
  <si>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</si>
  <si>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</si>
  <si>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</si>
  <si>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</si>
  <si>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</si>
  <si>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</si>
  <si>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</si>
  <si>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</si>
  <si>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</si>
  <si>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</si>
  <si>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</si>
  <si>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</si>
  <si>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</si>
  <si>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</si>
  <si>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</si>
  <si>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</si>
  <si>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</si>
  <si>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</si>
  <si>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</si>
  <si>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</si>
  <si>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</si>
  <si>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</si>
  <si>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</si>
  <si>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</si>
  <si>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</si>
  <si>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2"/>
  </si>
  <si>
    <t>堀　伸嘉</t>
  </si>
  <si>
    <t>ホリ　ノブヨシ</t>
  </si>
  <si>
    <t>B1021</t>
  </si>
  <si>
    <t>三浦　由紀子</t>
  </si>
  <si>
    <t>ミウラ　ユキコ</t>
  </si>
  <si>
    <t>B571</t>
    <phoneticPr fontId="42"/>
  </si>
  <si>
    <t>種目計</t>
    <rPh sb="0" eb="2">
      <t>シュモク</t>
    </rPh>
    <rPh sb="2" eb="3">
      <t>ケイ</t>
    </rPh>
    <phoneticPr fontId="8"/>
  </si>
  <si>
    <t>リレー計</t>
    <rPh sb="3" eb="4">
      <t>ケイ</t>
    </rPh>
    <phoneticPr fontId="8"/>
  </si>
  <si>
    <t>男女計</t>
    <rPh sb="0" eb="3">
      <t>ダンジョ</t>
    </rPh>
    <phoneticPr fontId="8"/>
  </si>
  <si>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8"/>
  </si>
  <si>
    <t>No</t>
    <phoneticPr fontId="42"/>
  </si>
  <si>
    <t>団体コード</t>
    <phoneticPr fontId="66"/>
  </si>
  <si>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</si>
  <si>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</si>
  <si>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</si>
  <si>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</si>
  <si>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8"/>
  </si>
  <si>
    <t>←団体名を選択すると、自動で入力されます。</t>
    <rPh sb="1" eb="3">
      <t>ダンタイ</t>
    </rPh>
    <rPh sb="3" eb="4">
      <t>メイ</t>
    </rPh>
    <rPh sb="5" eb="7">
      <t>センタク</t>
    </rPh>
    <rPh sb="11" eb="13">
      <t>ジドウ</t>
    </rPh>
    <rPh sb="14" eb="16">
      <t>ニュウリョク</t>
    </rPh>
    <phoneticPr fontId="8"/>
  </si>
  <si>
    <t>男走幅跳</t>
    <rPh sb="0" eb="1">
      <t>オトコ</t>
    </rPh>
    <rPh sb="1" eb="4">
      <t>ハシリ</t>
    </rPh>
    <phoneticPr fontId="8"/>
  </si>
  <si>
    <t>男200m</t>
    <rPh sb="0" eb="1">
      <t>オトコ</t>
    </rPh>
    <phoneticPr fontId="8"/>
  </si>
  <si>
    <t>ナンバーのアルファベット</t>
    <phoneticPr fontId="8"/>
  </si>
  <si>
    <t>←入力　ナンバーのアルファベットを入力してください。</t>
    <rPh sb="1" eb="3">
      <t>ニュウリョク</t>
    </rPh>
    <rPh sb="17" eb="19">
      <t>ニュウ</t>
    </rPh>
    <phoneticPr fontId="8"/>
  </si>
  <si>
    <t>プログラム部数✕800円</t>
    <rPh sb="5" eb="7">
      <t>ブスウ</t>
    </rPh>
    <rPh sb="11" eb="12">
      <t>エン</t>
    </rPh>
    <phoneticPr fontId="8"/>
  </si>
  <si>
    <t>申込人数</t>
    <rPh sb="0" eb="4">
      <t>モウシコミニンズウ</t>
    </rPh>
    <phoneticPr fontId="8"/>
  </si>
  <si>
    <t>TEL</t>
    <phoneticPr fontId="8"/>
  </si>
  <si>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8"/>
  </si>
  <si>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</si>
  <si>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</si>
  <si>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</si>
  <si>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</si>
  <si>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</si>
  <si>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</si>
  <si>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</si>
  <si>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</si>
  <si>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</si>
  <si>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2"/>
  </si>
  <si>
    <t>団体名検索</t>
    <rPh sb="3" eb="5">
      <t>ケンサク</t>
    </rPh>
    <phoneticPr fontId="8"/>
  </si>
  <si>
    <t>団体名</t>
    <rPh sb="2" eb="3">
      <t>メイ</t>
    </rPh>
    <phoneticPr fontId="8"/>
  </si>
  <si>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</si>
  <si>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</si>
  <si>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</si>
  <si>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</si>
  <si>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</si>
  <si>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</si>
  <si>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</si>
  <si>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</si>
  <si>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</si>
  <si>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</si>
  <si>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</si>
  <si>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</si>
  <si>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</si>
  <si>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</si>
  <si>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</si>
  <si>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</si>
  <si>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</si>
  <si>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</si>
  <si>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</si>
  <si>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</si>
  <si>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</si>
  <si>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</si>
  <si>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</si>
  <si>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</si>
  <si>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</si>
  <si>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</si>
  <si>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</si>
  <si>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</si>
  <si>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</si>
  <si>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</si>
  <si>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</si>
  <si>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</si>
  <si>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</si>
  <si>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</si>
  <si>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</si>
  <si>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</si>
  <si>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</si>
  <si>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</si>
  <si>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</si>
  <si>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</si>
  <si>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</si>
  <si>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</si>
  <si>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</si>
  <si>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</si>
  <si>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</si>
  <si>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</si>
  <si>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</si>
  <si>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</si>
  <si>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</si>
  <si>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</si>
  <si>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</si>
  <si>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</si>
  <si>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</si>
  <si>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</si>
  <si>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</si>
  <si>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</si>
  <si>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</si>
  <si>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</si>
  <si>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</si>
  <si>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42"/>
  </si>
  <si>
    <t>ミドリガオカ</t>
    <phoneticPr fontId="42"/>
  </si>
  <si>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</si>
  <si>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</si>
  <si>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</si>
  <si>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</si>
  <si>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</si>
  <si>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</si>
  <si>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</si>
  <si>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</si>
  <si>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</si>
  <si>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</si>
  <si>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</si>
  <si>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</si>
  <si>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</si>
  <si>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</si>
  <si>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</si>
  <si>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</si>
  <si>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</si>
  <si>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</si>
  <si>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</si>
  <si>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</si>
  <si>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</si>
  <si>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</si>
  <si>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</si>
  <si>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</si>
  <si>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</si>
  <si>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</si>
  <si>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</si>
  <si>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</si>
  <si>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</si>
  <si>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</si>
  <si>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</si>
  <si>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</si>
  <si>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</si>
  <si>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</si>
  <si>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</si>
  <si>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</si>
  <si>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</si>
  <si>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</si>
  <si>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</si>
  <si>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</si>
  <si>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</si>
  <si>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</si>
  <si>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</si>
  <si>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</si>
  <si>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</si>
  <si>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</si>
  <si>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</si>
  <si>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</si>
  <si>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</si>
  <si>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</si>
  <si>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</si>
  <si>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</si>
  <si>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</si>
  <si>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</si>
  <si>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</si>
  <si>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</si>
  <si>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</si>
  <si>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</si>
  <si>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</si>
  <si>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</si>
  <si>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</si>
  <si>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</si>
  <si>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</si>
  <si>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</si>
  <si>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</si>
  <si>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</si>
  <si>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</si>
  <si>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</si>
  <si>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</si>
  <si>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</si>
  <si>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</si>
  <si>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</si>
  <si>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</si>
  <si>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</si>
  <si>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</si>
  <si>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</si>
  <si>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</si>
  <si>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</si>
  <si>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</si>
  <si>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</si>
  <si>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</si>
  <si>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</si>
  <si>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</si>
  <si>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</si>
  <si>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</si>
  <si>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</si>
  <si>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</si>
  <si>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</si>
  <si>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</si>
  <si>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</si>
  <si>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</si>
  <si>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</si>
  <si>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</si>
  <si>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</si>
  <si>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</si>
  <si>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</si>
  <si>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</si>
  <si>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</si>
  <si>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</si>
  <si>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</si>
  <si>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</si>
  <si>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</si>
  <si>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</si>
  <si>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</si>
  <si>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</si>
  <si>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</si>
  <si>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</si>
  <si>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</si>
  <si>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</si>
  <si>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</si>
  <si>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</si>
  <si>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</si>
  <si>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</si>
  <si>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</si>
  <si>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</si>
  <si>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</si>
  <si>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</si>
  <si>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</si>
  <si>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</si>
  <si>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</si>
  <si>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</si>
  <si>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</si>
  <si>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</si>
  <si>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</si>
  <si>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</si>
  <si>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</si>
  <si>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</si>
  <si>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</si>
  <si>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</si>
  <si>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</si>
  <si>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</si>
  <si>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</si>
  <si>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</si>
  <si>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</si>
  <si>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</si>
  <si>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</si>
  <si>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</si>
  <si>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</si>
  <si>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</si>
  <si>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</si>
  <si>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</si>
  <si>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</si>
  <si>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</si>
  <si>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</si>
  <si>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</si>
  <si>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</si>
  <si>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</si>
  <si>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</si>
  <si>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</si>
  <si>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</si>
  <si>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</si>
  <si>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</si>
  <si>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</si>
  <si>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</si>
  <si>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</si>
  <si>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</si>
  <si>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</si>
  <si>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</si>
  <si>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42"/>
  </si>
  <si>
    <t>名古屋工学院</t>
  </si>
  <si>
    <t>ナゴヤコウガクイ</t>
    <phoneticPr fontId="42"/>
  </si>
  <si>
    <t>東海工専</t>
  </si>
  <si>
    <t>トウカイコウギョウセンモンガッコウアツタコウ</t>
    <phoneticPr fontId="42"/>
  </si>
  <si>
    <t>第46回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8"/>
  </si>
  <si>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</si>
  <si>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</si>
  <si>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</si>
  <si>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</si>
  <si>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</si>
  <si>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</si>
  <si>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</si>
  <si>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</si>
  <si>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</si>
  <si>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</si>
  <si>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</si>
  <si>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</si>
  <si>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</si>
  <si>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</si>
  <si>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</si>
  <si>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</si>
  <si>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</si>
  <si>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</si>
  <si>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</si>
  <si>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</si>
  <si>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</si>
  <si>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</si>
  <si>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</si>
  <si>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</si>
  <si>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</si>
  <si>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</si>
  <si>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</si>
  <si>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</si>
  <si>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</si>
  <si>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</si>
  <si>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</si>
  <si>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</si>
  <si>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</si>
  <si>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</si>
  <si>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</si>
  <si>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</si>
  <si>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</si>
  <si>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</si>
  <si>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</si>
  <si>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</si>
  <si>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</si>
  <si>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</si>
  <si>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</si>
  <si>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</si>
  <si>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</si>
  <si>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</si>
  <si>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</si>
  <si>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</si>
  <si>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</si>
  <si>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</si>
  <si>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</si>
  <si>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</si>
  <si>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</si>
  <si>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</si>
  <si>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</si>
  <si>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</si>
  <si>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</si>
  <si>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</si>
  <si>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</si>
  <si>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</si>
  <si>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</si>
  <si>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</si>
  <si>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</si>
  <si>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</si>
  <si>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</si>
  <si>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</si>
  <si>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</si>
  <si>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</si>
  <si>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</si>
  <si>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</si>
  <si>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</si>
  <si>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</si>
  <si>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</si>
  <si>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</si>
  <si>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</si>
  <si>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</si>
  <si>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</si>
  <si>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</si>
  <si>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</si>
  <si>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</si>
  <si>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</si>
  <si>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</si>
  <si>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</si>
  <si>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</si>
  <si>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</si>
  <si>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</si>
  <si>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</si>
  <si>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</si>
  <si>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</si>
  <si>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</si>
  <si>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</si>
  <si>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</si>
  <si>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</si>
  <si>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</si>
  <si>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</si>
  <si>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</si>
  <si>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</si>
  <si>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</si>
  <si>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</si>
  <si>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</si>
  <si>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</si>
  <si>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</si>
  <si>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</si>
  <si>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</si>
  <si>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</si>
  <si>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</si>
  <si>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</si>
  <si>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</si>
  <si>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</si>
  <si>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</si>
  <si>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</si>
  <si>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</si>
  <si>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</si>
  <si>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</si>
  <si>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</si>
  <si>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</si>
  <si>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</si>
  <si>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</si>
  <si>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</si>
  <si>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</si>
  <si>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</si>
  <si>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</si>
  <si>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</si>
  <si>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</si>
  <si>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</si>
  <si>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</si>
  <si>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</si>
  <si>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</si>
  <si>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</si>
  <si>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</si>
  <si>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</si>
  <si>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</si>
  <si>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</si>
  <si>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</si>
  <si>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</si>
  <si>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</si>
  <si>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</si>
  <si>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</si>
  <si>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</si>
  <si>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</si>
  <si>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</si>
  <si>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</si>
  <si>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</si>
  <si>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</si>
  <si>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</si>
  <si>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</si>
  <si>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</si>
  <si>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</si>
  <si>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</si>
  <si>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</si>
  <si>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</si>
  <si>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</si>
  <si>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</si>
  <si>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</si>
  <si>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</si>
  <si>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</si>
  <si>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</si>
  <si>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</si>
  <si>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</si>
  <si>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</si>
  <si>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</si>
  <si>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</si>
  <si>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</si>
  <si>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</si>
  <si>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</si>
  <si>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</si>
  <si>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</si>
  <si>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</si>
  <si>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</si>
  <si>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</si>
  <si>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</si>
  <si>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</si>
  <si>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</si>
  <si>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</si>
  <si>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</si>
  <si>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</si>
  <si>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</si>
  <si>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</si>
  <si>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</si>
  <si>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</si>
  <si>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</si>
  <si>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</si>
  <si>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</si>
  <si>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</si>
  <si>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</si>
  <si>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</si>
  <si>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</si>
  <si>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</si>
  <si>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</si>
  <si>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</si>
  <si>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</si>
  <si>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</si>
  <si>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</si>
  <si>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</si>
  <si>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</si>
  <si>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</si>
  <si>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</si>
  <si>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</si>
  <si>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</si>
  <si>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</si>
  <si>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</si>
  <si>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</si>
  <si>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</si>
  <si>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</si>
  <si>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</si>
  <si>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</si>
  <si>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</si>
  <si>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</si>
  <si>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</si>
  <si>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</si>
  <si>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</si>
  <si>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</si>
  <si>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</si>
  <si>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</si>
  <si>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</si>
  <si>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</si>
  <si>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</si>
  <si>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</si>
  <si>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</si>
  <si>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</si>
  <si>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</si>
  <si>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</si>
  <si>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</si>
  <si>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</si>
  <si>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２．場  所</t>
    <phoneticPr fontId="8"/>
  </si>
  <si>
    <t>（男子）</t>
    <phoneticPr fontId="8"/>
  </si>
  <si>
    <t>（女子）</t>
    <phoneticPr fontId="8"/>
  </si>
  <si>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8"/>
  </si>
  <si>
    <t>普通預金　口座番号００７４９４８</t>
    <rPh sb="0" eb="4">
      <t>フツウヨキン</t>
    </rPh>
    <rPh sb="5" eb="9">
      <t>コウザバンゴウ</t>
    </rPh>
    <phoneticPr fontId="8"/>
  </si>
  <si>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8"/>
  </si>
  <si>
    <t>振込口座の間違いにお気をつけください。</t>
    <rPh sb="0" eb="2">
      <t>フリコミ</t>
    </rPh>
    <rPh sb="2" eb="4">
      <t>コウザ</t>
    </rPh>
    <rPh sb="5" eb="7">
      <t>マチガ</t>
    </rPh>
    <rPh sb="10" eb="11">
      <t>キ</t>
    </rPh>
    <phoneticPr fontId="8"/>
  </si>
  <si>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8"/>
  </si>
  <si>
    <t>プログラムの当日販売は1000円です</t>
    <rPh sb="6" eb="8">
      <t>トウジツ</t>
    </rPh>
    <rPh sb="8" eb="10">
      <t>ハンバイ</t>
    </rPh>
    <rPh sb="15" eb="16">
      <t>エン</t>
    </rPh>
    <phoneticPr fontId="8"/>
  </si>
  <si>
    <t>団体名</t>
    <rPh sb="0" eb="3">
      <t>ダンタイメイ</t>
    </rPh>
    <phoneticPr fontId="12"/>
  </si>
  <si>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</si>
  <si>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</si>
  <si>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</si>
  <si>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</si>
  <si>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8"/>
  </si>
  <si>
    <t>　①ファイルの送信がないと受付けしたことにはなりません。</t>
    <rPh sb="7" eb="9">
      <t>ソウシン</t>
    </rPh>
    <rPh sb="13" eb="15">
      <t>ウケツ</t>
    </rPh>
    <phoneticPr fontId="8"/>
  </si>
  <si>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8"/>
  </si>
  <si>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8"/>
  </si>
  <si>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8"/>
  </si>
  <si>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8"/>
  </si>
  <si>
    <t>　　フィールド種目では、１番記録の近い組の一番最後に追加します。</t>
    <rPh sb="21" eb="25">
      <t>イチバンサイゴ</t>
    </rPh>
    <phoneticPr fontId="8"/>
  </si>
  <si>
    <t>　⑤リレー情報確認で、メンバーが反映されていることを必ず確認してください。</t>
    <rPh sb="5" eb="7">
      <t>ジョウホウ</t>
    </rPh>
    <rPh sb="7" eb="9">
      <t>カクニン</t>
    </rPh>
    <rPh sb="28" eb="30">
      <t>カクニン</t>
    </rPh>
    <phoneticPr fontId="8"/>
  </si>
  <si>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8"/>
  </si>
  <si>
    <t>　・ナンバーのアルファベットはここで入力してください。</t>
    <phoneticPr fontId="8"/>
  </si>
  <si>
    <t>こちらには、データを送らないでください。</t>
    <rPh sb="10" eb="11">
      <t>オク</t>
    </rPh>
    <phoneticPr fontId="8"/>
  </si>
  <si>
    <t>　　※種目はドロップダウンリストから選択してください。</t>
    <rPh sb="3" eb="5">
      <t>シュモク</t>
    </rPh>
    <rPh sb="18" eb="20">
      <t>センタク</t>
    </rPh>
    <phoneticPr fontId="8"/>
  </si>
  <si>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8"/>
  </si>
  <si>
    <t>栄徳高</t>
    <rPh sb="0" eb="1">
      <t>サカエ</t>
    </rPh>
    <phoneticPr fontId="42"/>
  </si>
  <si>
    <t>Ver.YHE</t>
    <phoneticPr fontId="8"/>
  </si>
  <si>
    <t>種目３</t>
    <rPh sb="0" eb="2">
      <t>シュモク</t>
    </rPh>
    <phoneticPr fontId="8"/>
  </si>
  <si>
    <t>記録３</t>
    <rPh sb="0" eb="2">
      <t>キロク</t>
    </rPh>
    <phoneticPr fontId="8"/>
  </si>
  <si>
    <t>男100mA</t>
    <rPh sb="0" eb="1">
      <t>オトコ</t>
    </rPh>
    <phoneticPr fontId="19"/>
  </si>
  <si>
    <t>男100mB</t>
    <rPh sb="0" eb="1">
      <t>オトコ</t>
    </rPh>
    <phoneticPr fontId="19"/>
  </si>
  <si>
    <t>男100mC</t>
    <rPh sb="0" eb="1">
      <t>オト</t>
    </rPh>
    <phoneticPr fontId="19"/>
  </si>
  <si>
    <t>男200mA</t>
    <rPh sb="0" eb="1">
      <t>オ</t>
    </rPh>
    <phoneticPr fontId="19"/>
  </si>
  <si>
    <t>男200mB</t>
    <rPh sb="0" eb="1">
      <t>オ</t>
    </rPh>
    <phoneticPr fontId="19"/>
  </si>
  <si>
    <t>男200mC</t>
    <rPh sb="0" eb="1">
      <t>オ</t>
    </rPh>
    <phoneticPr fontId="19"/>
  </si>
  <si>
    <t>男400mA</t>
    <rPh sb="0" eb="1">
      <t>オ</t>
    </rPh>
    <phoneticPr fontId="19"/>
  </si>
  <si>
    <t>男400mB</t>
    <rPh sb="0" eb="1">
      <t>オ</t>
    </rPh>
    <phoneticPr fontId="19"/>
  </si>
  <si>
    <t>男400mC</t>
    <rPh sb="0" eb="1">
      <t>オ</t>
    </rPh>
    <phoneticPr fontId="19"/>
  </si>
  <si>
    <t>男800m</t>
    <rPh sb="0" eb="1">
      <t>オト</t>
    </rPh>
    <phoneticPr fontId="19"/>
  </si>
  <si>
    <t>男1500m</t>
    <rPh sb="0" eb="1">
      <t>オトコ</t>
    </rPh>
    <phoneticPr fontId="19"/>
  </si>
  <si>
    <t>男5000m</t>
    <rPh sb="0" eb="1">
      <t>オトコ</t>
    </rPh>
    <phoneticPr fontId="19"/>
  </si>
  <si>
    <t>男110mJH(0.991m)</t>
    <rPh sb="0" eb="1">
      <t>オ</t>
    </rPh>
    <phoneticPr fontId="19"/>
  </si>
  <si>
    <t>男110mH(1.067m)</t>
    <rPh sb="0" eb="1">
      <t>オ</t>
    </rPh>
    <phoneticPr fontId="19"/>
  </si>
  <si>
    <t>男400mH(0.914m)</t>
    <rPh sb="0" eb="1">
      <t>オト</t>
    </rPh>
    <phoneticPr fontId="19"/>
  </si>
  <si>
    <t>男3000mSC(0.914m)</t>
    <rPh sb="0" eb="1">
      <t>オ</t>
    </rPh>
    <phoneticPr fontId="19"/>
  </si>
  <si>
    <t>男5000mW</t>
    <rPh sb="0" eb="1">
      <t>オ</t>
    </rPh>
    <phoneticPr fontId="19"/>
  </si>
  <si>
    <t>男走高跳A</t>
    <rPh sb="0" eb="1">
      <t>オ</t>
    </rPh>
    <rPh sb="1" eb="4">
      <t>ハシ</t>
    </rPh>
    <phoneticPr fontId="19"/>
  </si>
  <si>
    <t>男走高跳B</t>
    <rPh sb="0" eb="1">
      <t>オ</t>
    </rPh>
    <rPh sb="1" eb="4">
      <t>ハ</t>
    </rPh>
    <phoneticPr fontId="19"/>
  </si>
  <si>
    <t>男棒高跳</t>
    <rPh sb="0" eb="1">
      <t>オ</t>
    </rPh>
    <rPh sb="1" eb="4">
      <t>ボウタカトビ</t>
    </rPh>
    <phoneticPr fontId="19"/>
  </si>
  <si>
    <t>男走幅跳A</t>
    <rPh sb="0" eb="1">
      <t>オト</t>
    </rPh>
    <rPh sb="1" eb="4">
      <t>ハシリハ</t>
    </rPh>
    <phoneticPr fontId="19"/>
  </si>
  <si>
    <t>男走幅跳B</t>
    <rPh sb="0" eb="1">
      <t>オト</t>
    </rPh>
    <rPh sb="1" eb="4">
      <t>ハシリハ</t>
    </rPh>
    <phoneticPr fontId="19"/>
  </si>
  <si>
    <t>男走幅跳C</t>
    <rPh sb="0" eb="1">
      <t>オト</t>
    </rPh>
    <rPh sb="1" eb="4">
      <t>ハシリハ</t>
    </rPh>
    <phoneticPr fontId="19"/>
  </si>
  <si>
    <t>男三段跳</t>
    <rPh sb="0" eb="1">
      <t>オ</t>
    </rPh>
    <rPh sb="1" eb="4">
      <t>サンダントビ</t>
    </rPh>
    <phoneticPr fontId="19"/>
  </si>
  <si>
    <t>男砲丸投(7.260kg)</t>
    <rPh sb="0" eb="1">
      <t>オ</t>
    </rPh>
    <phoneticPr fontId="19"/>
  </si>
  <si>
    <t>男円盤投(2.000kg)</t>
    <rPh sb="0" eb="1">
      <t>オ</t>
    </rPh>
    <phoneticPr fontId="19"/>
  </si>
  <si>
    <t>男ハンマー投(7.260kg)</t>
    <rPh sb="0" eb="1">
      <t>オ</t>
    </rPh>
    <phoneticPr fontId="19"/>
  </si>
  <si>
    <t>男やり投(0.800kg)</t>
    <rPh sb="0" eb="1">
      <t>オ</t>
    </rPh>
    <phoneticPr fontId="19"/>
  </si>
  <si>
    <t>女100mA</t>
  </si>
  <si>
    <t>女100mB</t>
  </si>
  <si>
    <t>女100mC</t>
  </si>
  <si>
    <t>女200mA</t>
  </si>
  <si>
    <t>女200mB</t>
  </si>
  <si>
    <t>女200mC</t>
  </si>
  <si>
    <t>女400mA</t>
  </si>
  <si>
    <t>女400mB</t>
  </si>
  <si>
    <t>女400mC</t>
  </si>
  <si>
    <t>女800m</t>
  </si>
  <si>
    <t>女1500m</t>
  </si>
  <si>
    <t>女3000m</t>
  </si>
  <si>
    <t>女100mYH(0.762m/8.5m)</t>
    <rPh sb="0" eb="1">
      <t>オ</t>
    </rPh>
    <phoneticPr fontId="19"/>
  </si>
  <si>
    <t>女100mH(0.840m)</t>
    <rPh sb="0" eb="1">
      <t>オ</t>
    </rPh>
    <phoneticPr fontId="19"/>
  </si>
  <si>
    <t>女400mH(0.762m)</t>
  </si>
  <si>
    <t>女5000mW</t>
  </si>
  <si>
    <t>女走高跳A</t>
    <rPh sb="1" eb="4">
      <t>ハシ</t>
    </rPh>
    <phoneticPr fontId="19"/>
  </si>
  <si>
    <t>女走高跳B</t>
    <rPh sb="1" eb="4">
      <t>ハ</t>
    </rPh>
    <phoneticPr fontId="19"/>
  </si>
  <si>
    <t>女棒高跳</t>
    <rPh sb="1" eb="4">
      <t>ボウタカトビ</t>
    </rPh>
    <phoneticPr fontId="19"/>
  </si>
  <si>
    <t>女走幅跳A</t>
    <rPh sb="1" eb="4">
      <t>ハシリハ</t>
    </rPh>
    <phoneticPr fontId="19"/>
  </si>
  <si>
    <t>女走幅跳B</t>
    <rPh sb="1" eb="4">
      <t>ハシリハ</t>
    </rPh>
    <phoneticPr fontId="19"/>
  </si>
  <si>
    <t>女走幅跳C</t>
    <rPh sb="1" eb="4">
      <t>ハシリハ</t>
    </rPh>
    <phoneticPr fontId="19"/>
  </si>
  <si>
    <t>女三段跳</t>
    <rPh sb="1" eb="4">
      <t>サンダントビ</t>
    </rPh>
    <phoneticPr fontId="19"/>
  </si>
  <si>
    <t>女砲丸投(4.000kg)</t>
  </si>
  <si>
    <t>女円盤投(1.000kg)</t>
  </si>
  <si>
    <t>女ハンマー投(4.000kg)</t>
  </si>
  <si>
    <t>女やり投(0.600kg)</t>
  </si>
  <si>
    <t>一般大学用</t>
    <rPh sb="0" eb="2">
      <t>イッパン</t>
    </rPh>
    <rPh sb="2" eb="4">
      <t>ダイガク</t>
    </rPh>
    <rPh sb="4" eb="5">
      <t>ヨウ</t>
    </rPh>
    <phoneticPr fontId="8"/>
  </si>
  <si>
    <r>
      <t>E-mail：</t>
    </r>
    <r>
      <rPr>
        <b/>
        <sz val="18"/>
        <color theme="1"/>
        <rFont val="ＭＳ ゴシック"/>
        <family val="3"/>
        <charset val="128"/>
      </rPr>
      <t>　no1nagoya@gmail.com</t>
    </r>
    <phoneticPr fontId="8"/>
  </si>
  <si>
    <t>注意事項
中高校生の2重登録が日本陸連から認められておりますが、大会出場に関しては、どちらか一方の所属でのエントリーとします。申込の際に二つの所属で同一人がエントリーした場合、主催者の判断で片方のエントリー削除を行いますのでご了解ください。</t>
    <phoneticPr fontId="8"/>
  </si>
  <si>
    <t xml:space="preserve">１．期  日        </t>
    <phoneticPr fontId="8"/>
  </si>
  <si>
    <t>パロマ瑞穂スタジアム,パロマ瑞穂北陸上競技場</t>
    <rPh sb="3" eb="5">
      <t>ミズホ</t>
    </rPh>
    <rPh sb="14" eb="16">
      <t>ミズホ</t>
    </rPh>
    <rPh sb="16" eb="17">
      <t>キタ</t>
    </rPh>
    <rPh sb="17" eb="19">
      <t>リクジョウ</t>
    </rPh>
    <rPh sb="19" eb="22">
      <t>キョウギジョウ</t>
    </rPh>
    <phoneticPr fontId="8"/>
  </si>
  <si>
    <t>３．種  目</t>
    <phoneticPr fontId="8"/>
  </si>
  <si>
    <r>
      <t>　　</t>
    </r>
    <r>
      <rPr>
        <b/>
        <sz val="11"/>
        <rFont val="ＭＳ Ｐゴシック"/>
        <family val="3"/>
        <charset val="128"/>
      </rPr>
      <t>中学１１０ｍＨ(0.914m)</t>
    </r>
    <r>
      <rPr>
        <sz val="11"/>
        <color theme="1"/>
        <rFont val="ＭＳ Ｐゴシック"/>
        <family val="3"/>
        <charset val="128"/>
        <scheme val="minor"/>
      </rPr>
      <t>，</t>
    </r>
    <r>
      <rPr>
        <sz val="11"/>
        <rFont val="ＭＳ Ｐ明朝"/>
        <family val="3"/>
        <charset val="128"/>
      </rPr>
      <t>５０００ｍＷ，</t>
    </r>
    <r>
      <rPr>
        <b/>
        <sz val="11"/>
        <rFont val="ＭＳ Ｐゴシック"/>
        <family val="3"/>
        <charset val="128"/>
      </rPr>
      <t>４×１００ｍＲ</t>
    </r>
    <r>
      <rPr>
        <sz val="11"/>
        <rFont val="ＭＳ Ｐ明朝"/>
        <family val="3"/>
        <charset val="128"/>
      </rPr>
      <t>，</t>
    </r>
    <phoneticPr fontId="8"/>
  </si>
  <si>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8"/>
  </si>
  <si>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8"/>
  </si>
  <si>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8"/>
  </si>
  <si>
    <r>
      <rPr>
        <b/>
        <sz val="11"/>
        <rFont val="ＭＳ Ｐゴシック"/>
        <family val="3"/>
        <charset val="128"/>
      </rPr>
      <t>２００ｍ,８００ｍ,中学３０００ｍ,</t>
    </r>
    <r>
      <rPr>
        <sz val="11"/>
        <rFont val="ＭＳ Ｐ明朝"/>
        <family val="1"/>
        <charset val="128"/>
      </rPr>
      <t>５０００ｍ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sz val="11"/>
        <rFont val="ＭＳ Ｐ明朝"/>
        <family val="1"/>
        <charset val="128"/>
      </rPr>
      <t>３０００ｍＳＣ</t>
    </r>
    <r>
      <rPr>
        <sz val="11"/>
        <color theme="1"/>
        <rFont val="ＭＳ Ｐゴシック"/>
        <family val="3"/>
        <charset val="128"/>
        <scheme val="minor"/>
      </rPr>
      <t>(0.914m),</t>
    </r>
    <r>
      <rPr>
        <b/>
        <sz val="11"/>
        <rFont val="ＭＳ Ｐゴシック"/>
        <family val="3"/>
        <charset val="128"/>
      </rPr>
      <t>４×４００ｍＲ，</t>
    </r>
    <rPh sb="10" eb="12">
      <t>チュウガク</t>
    </rPh>
    <phoneticPr fontId="8"/>
  </si>
  <si>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8"/>
  </si>
  <si>
    <t>ハンマー投(7.260kg),高校ハンマー投(6.000kg)</t>
    <rPh sb="15" eb="17">
      <t>コウコウ</t>
    </rPh>
    <phoneticPr fontId="8"/>
  </si>
  <si>
    <t>（女子）</t>
    <phoneticPr fontId="8"/>
  </si>
  <si>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rPh sb="8" eb="10">
      <t>エンバン</t>
    </rPh>
    <phoneticPr fontId="8"/>
  </si>
  <si>
    <t>４．競技について</t>
    <rPh sb="2" eb="4">
      <t>キョウギ</t>
    </rPh>
    <phoneticPr fontId="8"/>
  </si>
  <si>
    <t>・１人３種目まで（リレー種目は除く）,リレーは１団体１チームとします。</t>
    <rPh sb="2" eb="3">
      <t>ニン</t>
    </rPh>
    <rPh sb="4" eb="6">
      <t>シュモク</t>
    </rPh>
    <rPh sb="12" eb="14">
      <t>シュモク</t>
    </rPh>
    <rPh sb="15" eb="16">
      <t>ノゾ</t>
    </rPh>
    <rPh sb="24" eb="26">
      <t>ダンタイ</t>
    </rPh>
    <phoneticPr fontId="8"/>
  </si>
  <si>
    <t>・100m,200m,400m･走高跳･走幅跳・やり投は、下記の記録によってグループ分けを行います。</t>
    <rPh sb="16" eb="19">
      <t>ハシリタカトビ</t>
    </rPh>
    <rPh sb="20" eb="23">
      <t>ハシリハバトビ</t>
    </rPh>
    <rPh sb="26" eb="27">
      <t>ナ</t>
    </rPh>
    <rPh sb="29" eb="31">
      <t>カキ</t>
    </rPh>
    <rPh sb="32" eb="34">
      <t>キロク</t>
    </rPh>
    <rPh sb="42" eb="43">
      <t>ワ</t>
    </rPh>
    <rPh sb="45" eb="46">
      <t>オコナ</t>
    </rPh>
    <phoneticPr fontId="8"/>
  </si>
  <si>
    <t>　　 100m,200m,400mでは、A，Bクラスは予選→決勝</t>
    <rPh sb="27" eb="29">
      <t>ヨセン</t>
    </rPh>
    <rPh sb="30" eb="32">
      <t>ケッショウ</t>
    </rPh>
    <phoneticPr fontId="8"/>
  </si>
  <si>
    <t xml:space="preserve">  　100m,200m,400mのCクラス・ハードル・リレー・800m以上の種目はﾀｲﾑﾚｰｽとします。</t>
    <rPh sb="36" eb="38">
      <t>イジョウ</t>
    </rPh>
    <rPh sb="39" eb="41">
      <t>シュモク</t>
    </rPh>
    <phoneticPr fontId="8"/>
  </si>
  <si>
    <t>・フィールド長さを競う種目については、各グループ６回試技を実施します。</t>
    <rPh sb="6" eb="7">
      <t>ナガ</t>
    </rPh>
    <rPh sb="9" eb="10">
      <t>キソ</t>
    </rPh>
    <rPh sb="11" eb="13">
      <t>シュモク</t>
    </rPh>
    <rPh sb="19" eb="20">
      <t>カク</t>
    </rPh>
    <rPh sb="25" eb="26">
      <t>カイ</t>
    </rPh>
    <rPh sb="26" eb="28">
      <t>シギ</t>
    </rPh>
    <rPh sb="29" eb="31">
      <t>ジッシ</t>
    </rPh>
    <phoneticPr fontId="8"/>
  </si>
  <si>
    <t>　クラス分けに関しては、事前にスタートリストでの確認をお願いします</t>
    <rPh sb="7" eb="8">
      <t>カン</t>
    </rPh>
    <rPh sb="12" eb="14">
      <t>ジゼン</t>
    </rPh>
    <rPh sb="24" eb="26">
      <t>カクニン</t>
    </rPh>
    <rPh sb="28" eb="29">
      <t>ネガ</t>
    </rPh>
    <phoneticPr fontId="8"/>
  </si>
  <si>
    <t>・北陸上競技場は,屋根がないので雨等の対策について十分注意してください。</t>
    <rPh sb="1" eb="2">
      <t>キタ</t>
    </rPh>
    <rPh sb="2" eb="4">
      <t>リクジョウ</t>
    </rPh>
    <rPh sb="4" eb="7">
      <t>キョウギジョウ</t>
    </rPh>
    <rPh sb="9" eb="11">
      <t>ヤネ</t>
    </rPh>
    <rPh sb="16" eb="17">
      <t>アメ</t>
    </rPh>
    <rPh sb="17" eb="18">
      <t>トウ</t>
    </rPh>
    <rPh sb="19" eb="21">
      <t>タイサク</t>
    </rPh>
    <rPh sb="25" eb="27">
      <t>ジュウブン</t>
    </rPh>
    <rPh sb="27" eb="29">
      <t>チュウイ</t>
    </rPh>
    <phoneticPr fontId="8"/>
  </si>
  <si>
    <t>・他地区,他県登録者の参加は認めていません。</t>
    <rPh sb="1" eb="4">
      <t>タチク</t>
    </rPh>
    <rPh sb="5" eb="7">
      <t>タケン</t>
    </rPh>
    <rPh sb="7" eb="10">
      <t>トウロクシャ</t>
    </rPh>
    <rPh sb="11" eb="13">
      <t>サンカ</t>
    </rPh>
    <rPh sb="14" eb="15">
      <t>ミト</t>
    </rPh>
    <phoneticPr fontId="8"/>
  </si>
  <si>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8"/>
  </si>
  <si>
    <t>・投てき種目において,中学・高校の設定がある場合には,一般には申し込めません。</t>
    <rPh sb="1" eb="2">
      <t>トウ</t>
    </rPh>
    <rPh sb="4" eb="6">
      <t>シュモク</t>
    </rPh>
    <rPh sb="11" eb="13">
      <t>チュウガク</t>
    </rPh>
    <rPh sb="14" eb="16">
      <t>コウコウ</t>
    </rPh>
    <rPh sb="17" eb="19">
      <t>セッテイ</t>
    </rPh>
    <rPh sb="22" eb="24">
      <t>バアイ</t>
    </rPh>
    <rPh sb="27" eb="29">
      <t>イッパン</t>
    </rPh>
    <rPh sb="31" eb="32">
      <t>モウ</t>
    </rPh>
    <rPh sb="33" eb="34">
      <t>コ</t>
    </rPh>
    <phoneticPr fontId="8"/>
  </si>
  <si>
    <t>・団体情報シートをプリントアウトして,参加料振込用紙のコピーを添付して</t>
    <rPh sb="1" eb="5">
      <t>ダンタイジョウ</t>
    </rPh>
    <rPh sb="19" eb="22">
      <t>サンカリョウ</t>
    </rPh>
    <rPh sb="22" eb="26">
      <t>フリコミヨウシ</t>
    </rPh>
    <rPh sb="31" eb="33">
      <t>テンプ</t>
    </rPh>
    <phoneticPr fontId="8"/>
  </si>
  <si>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8"/>
  </si>
  <si>
    <t>・同時進行になる種目が有る場合がありますが,番組編成は考慮しません。</t>
    <rPh sb="1" eb="3">
      <t>ドウジ</t>
    </rPh>
    <rPh sb="3" eb="5">
      <t>シンコウ</t>
    </rPh>
    <rPh sb="8" eb="10">
      <t>シュモク</t>
    </rPh>
    <rPh sb="11" eb="12">
      <t>ア</t>
    </rPh>
    <rPh sb="13" eb="15">
      <t>バアイ</t>
    </rPh>
    <rPh sb="22" eb="26">
      <t>バングミヘンセイ</t>
    </rPh>
    <rPh sb="27" eb="29">
      <t>コウリョ</t>
    </rPh>
    <phoneticPr fontId="8"/>
  </si>
  <si>
    <r>
      <t>・女子三段跳は</t>
    </r>
    <r>
      <rPr>
        <b/>
        <i/>
        <sz val="11"/>
        <rFont val="ＭＳ Ｐゴシック"/>
        <family val="3"/>
        <charset val="128"/>
      </rPr>
      <t>９ｍ</t>
    </r>
    <r>
      <rPr>
        <sz val="11"/>
        <color theme="1"/>
        <rFont val="ＭＳ Ｐゴシック"/>
        <family val="3"/>
        <charset val="128"/>
        <scheme val="minor"/>
      </rPr>
      <t>の踏切板を使用します。</t>
    </r>
    <rPh sb="1" eb="3">
      <t>ジョシ</t>
    </rPh>
    <rPh sb="3" eb="6">
      <t>サンダントビ</t>
    </rPh>
    <rPh sb="10" eb="12">
      <t>フミキリ</t>
    </rPh>
    <rPh sb="12" eb="13">
      <t>イタ</t>
    </rPh>
    <rPh sb="14" eb="16">
      <t>シヨウ</t>
    </rPh>
    <phoneticPr fontId="8"/>
  </si>
  <si>
    <t>・棒高跳は北陸上競技場で実施します。</t>
    <rPh sb="1" eb="4">
      <t>ボウタカトビ</t>
    </rPh>
    <rPh sb="5" eb="11">
      <t>キタリクジョウ</t>
    </rPh>
    <rPh sb="12" eb="17">
      <t>ジッシシ</t>
    </rPh>
    <phoneticPr fontId="8"/>
  </si>
  <si>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8"/>
  </si>
  <si>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8"/>
  </si>
  <si>
    <t>　　大会前にHPで、組と招集時間の確認をお願い致します。</t>
    <rPh sb="2" eb="5">
      <t>タイカイマエ</t>
    </rPh>
    <rPh sb="10" eb="11">
      <t>クミ</t>
    </rPh>
    <rPh sb="12" eb="16">
      <t>ショウ</t>
    </rPh>
    <rPh sb="17" eb="19">
      <t>カクニン</t>
    </rPh>
    <rPh sb="21" eb="22">
      <t>ネガ</t>
    </rPh>
    <rPh sb="23" eb="24">
      <t>イタ</t>
    </rPh>
    <phoneticPr fontId="8"/>
  </si>
  <si>
    <t>・各種目、各カテゴリー毎、8位まで賞状を授与します。</t>
    <rPh sb="1" eb="4">
      <t>カク</t>
    </rPh>
    <rPh sb="5" eb="6">
      <t>カク</t>
    </rPh>
    <rPh sb="11" eb="12">
      <t>ゴト</t>
    </rPh>
    <rPh sb="14" eb="15">
      <t>イ</t>
    </rPh>
    <rPh sb="17" eb="19">
      <t>ショウジョウ</t>
    </rPh>
    <rPh sb="20" eb="22">
      <t>ジュヨ</t>
    </rPh>
    <phoneticPr fontId="8"/>
  </si>
  <si>
    <t>５．参加料</t>
    <phoneticPr fontId="8"/>
  </si>
  <si>
    <t>１種目　高校生以上７００円　中学生５００円　　　</t>
    <rPh sb="1" eb="3">
      <t>シュモク</t>
    </rPh>
    <rPh sb="4" eb="9">
      <t>コウコウセイイジョウ</t>
    </rPh>
    <rPh sb="12" eb="13">
      <t>エン</t>
    </rPh>
    <rPh sb="14" eb="17">
      <t>チュウガクセイ</t>
    </rPh>
    <rPh sb="20" eb="21">
      <t>エン</t>
    </rPh>
    <phoneticPr fontId="8"/>
  </si>
  <si>
    <t>プログラム事前申し込み１部</t>
    <rPh sb="5" eb="7">
      <t>ジゼン</t>
    </rPh>
    <rPh sb="7" eb="8">
      <t>モウ</t>
    </rPh>
    <rPh sb="9" eb="10">
      <t>コ</t>
    </rPh>
    <rPh sb="12" eb="13">
      <t>ブ</t>
    </rPh>
    <phoneticPr fontId="8"/>
  </si>
  <si>
    <t>８００円</t>
    <rPh sb="3" eb="4">
      <t>エン</t>
    </rPh>
    <phoneticPr fontId="8"/>
  </si>
  <si>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8"/>
  </si>
  <si>
    <t>＊申し込みのファイルは,各カテゴリーのものを使用してください。</t>
    <rPh sb="1" eb="2">
      <t>モウ</t>
    </rPh>
    <rPh sb="3" eb="4">
      <t>コ</t>
    </rPh>
    <rPh sb="12" eb="13">
      <t>カク</t>
    </rPh>
    <rPh sb="22" eb="24">
      <t>シヨウ</t>
    </rPh>
    <phoneticPr fontId="8"/>
  </si>
  <si>
    <t>名古屋地区クラス別陸上競技大会
　兼　愛知県国体選手選考会</t>
    <phoneticPr fontId="8"/>
  </si>
  <si>
    <r>
      <rPr>
        <b/>
        <sz val="11"/>
        <rFont val="ＭＳ Ｐゴシック"/>
        <family val="3"/>
        <charset val="128"/>
      </rPr>
      <t xml:space="preserve">   １００ｍ,４００ｍ,１５００ｍ</t>
    </r>
    <r>
      <rPr>
        <sz val="11"/>
        <color theme="1"/>
        <rFont val="ＭＳ Ｐゴシック"/>
        <family val="3"/>
        <charset val="128"/>
        <scheme val="minor"/>
      </rPr>
      <t>,</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8"/>
  </si>
  <si>
    <r>
      <rPr>
        <b/>
        <sz val="11"/>
        <rFont val="ＭＳ Ｐゴシック"/>
        <family val="3"/>
        <charset val="128"/>
      </rPr>
      <t>１００ｍ,４００ｍ,１５００ｍ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8"/>
  </si>
  <si>
    <r>
      <rPr>
        <b/>
        <sz val="11"/>
        <rFont val="ＭＳ Ｐゴシック"/>
        <family val="3"/>
        <charset val="128"/>
      </rPr>
      <t>中学１００ｍＨ</t>
    </r>
    <r>
      <rPr>
        <b/>
        <sz val="11"/>
        <rFont val="ＭＳ Ｐ明朝"/>
        <family val="3"/>
        <charset val="128"/>
      </rPr>
      <t>(0.762m)</t>
    </r>
    <r>
      <rPr>
        <b/>
        <sz val="11"/>
        <rFont val="ＭＳ Ｐゴシック"/>
        <family val="3"/>
        <charset val="128"/>
      </rPr>
      <t>,</t>
    </r>
    <r>
      <rPr>
        <sz val="11"/>
        <rFont val="ＭＳ Ｐ明朝"/>
        <family val="3"/>
        <charset val="128"/>
      </rPr>
      <t>５０００ｍＷ,</t>
    </r>
    <r>
      <rPr>
        <b/>
        <sz val="11"/>
        <rFont val="ＭＳ Ｐゴシック"/>
        <family val="3"/>
        <charset val="128"/>
      </rPr>
      <t>４×１００ｍＲ,</t>
    </r>
    <phoneticPr fontId="8"/>
  </si>
  <si>
    <t>（男子）</t>
    <phoneticPr fontId="8"/>
  </si>
  <si>
    <r>
      <rPr>
        <b/>
        <sz val="11"/>
        <rFont val="ＭＳ Ｐゴシック"/>
        <family val="3"/>
        <charset val="128"/>
      </rPr>
      <t>２００ｍ,８００ｍ,３０００ｍ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8"/>
  </si>
  <si>
    <t>リレー　１チーム１０００円</t>
    <phoneticPr fontId="8"/>
  </si>
  <si>
    <t>６．申込ｱﾄﾞﾚｽ</t>
    <phoneticPr fontId="8"/>
  </si>
  <si>
    <r>
      <t>メールアドレス　　　</t>
    </r>
    <r>
      <rPr>
        <b/>
        <sz val="22"/>
        <rFont val="ＭＳ Ｐ明朝"/>
        <family val="1"/>
        <charset val="128"/>
      </rPr>
      <t>no1nagoya@gmail.com</t>
    </r>
    <phoneticPr fontId="8"/>
  </si>
  <si>
    <t>申し込みアドレスの間違えが多く発生しています。
正しいアドレスに送信してください。
問い合わせのアドレスに送信されても受付できません。</t>
    <phoneticPr fontId="8"/>
  </si>
  <si>
    <t>７．申込締切</t>
    <phoneticPr fontId="8"/>
  </si>
  <si>
    <t>下記の口座以外には振込をしないようにしてください。(ゆうちょ銀行は不可）</t>
    <rPh sb="0" eb="2">
      <t>カキ</t>
    </rPh>
    <rPh sb="3" eb="5">
      <t>コウザ</t>
    </rPh>
    <rPh sb="5" eb="7">
      <t>イガイ</t>
    </rPh>
    <rPh sb="9" eb="11">
      <t>フリコミ</t>
    </rPh>
    <rPh sb="30" eb="32">
      <t>ギンコ</t>
    </rPh>
    <rPh sb="33" eb="35">
      <t>フカ</t>
    </rPh>
    <phoneticPr fontId="8"/>
  </si>
  <si>
    <t xml:space="preserve"> </t>
    <phoneticPr fontId="8"/>
  </si>
  <si>
    <t>☆銀行振込</t>
    <rPh sb="1" eb="5">
      <t>ギンコウフリコミ</t>
    </rPh>
    <phoneticPr fontId="8"/>
  </si>
  <si>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8"/>
  </si>
  <si>
    <t>　　例）　００１ｱｻﾋｶﾞｵｶｺｳｺｳ</t>
    <rPh sb="2" eb="3">
      <t>レイ</t>
    </rPh>
    <phoneticPr fontId="8"/>
  </si>
  <si>
    <t>団体名が判らなくなりますので,</t>
    <rPh sb="0" eb="3">
      <t>ダンタイメイ</t>
    </rPh>
    <rPh sb="4" eb="5">
      <t>ワカ</t>
    </rPh>
    <phoneticPr fontId="8"/>
  </si>
  <si>
    <t>＊振込団体名に,ｱｲﾁｹﾝﾘﾂやﾅｺﾞﾔｼﾘﾂなどは,絶対に付けないでください.</t>
    <rPh sb="1" eb="3">
      <t>フリコミ</t>
    </rPh>
    <rPh sb="3" eb="6">
      <t>ダンタイメイ</t>
    </rPh>
    <rPh sb="27" eb="29">
      <t>ゼッタイ</t>
    </rPh>
    <rPh sb="30" eb="31">
      <t>ツ</t>
    </rPh>
    <phoneticPr fontId="8"/>
  </si>
  <si>
    <t>９．その他</t>
    <phoneticPr fontId="8"/>
  </si>
  <si>
    <t>・プログラムは予約有料販売（８００円）です。</t>
  </si>
  <si>
    <t>・各種目・各カテゴリー毎に、８位まで賞状をお渡しします。</t>
    <rPh sb="1" eb="2">
      <t>カク</t>
    </rPh>
    <rPh sb="2" eb="4">
      <t>シュモク</t>
    </rPh>
    <rPh sb="5" eb="6">
      <t>カク</t>
    </rPh>
    <rPh sb="11" eb="12">
      <t>マイ</t>
    </rPh>
    <rPh sb="15" eb="16">
      <t>イ</t>
    </rPh>
    <rPh sb="18" eb="20">
      <t>ショウジョウ</t>
    </rPh>
    <rPh sb="22" eb="23">
      <t>ワタ</t>
    </rPh>
    <phoneticPr fontId="8"/>
  </si>
  <si>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8"/>
  </si>
  <si>
    <t>http://www.aichi-rk.jp/01_01nittei.htm</t>
  </si>
  <si>
    <t>・メールの件名は,必ず団体名を記入してください。</t>
    <rPh sb="5" eb="7">
      <t>ケンメイ</t>
    </rPh>
    <rPh sb="9" eb="10">
      <t>カナラ</t>
    </rPh>
    <rPh sb="11" eb="14">
      <t>ダンタイメイ</t>
    </rPh>
    <rPh sb="15" eb="17">
      <t>キニュウ</t>
    </rPh>
    <phoneticPr fontId="8"/>
  </si>
  <si>
    <t>・申込ファイル名も団体名に変えてから送信してください。</t>
    <rPh sb="1" eb="3">
      <t>モウシコミ</t>
    </rPh>
    <rPh sb="7" eb="8">
      <t>メイ</t>
    </rPh>
    <rPh sb="9" eb="12">
      <t>ダンタイメイ</t>
    </rPh>
    <rPh sb="13" eb="14">
      <t>カ</t>
    </rPh>
    <rPh sb="18" eb="20">
      <t>ソウシン</t>
    </rPh>
    <phoneticPr fontId="8"/>
  </si>
  <si>
    <t>・申し込み人数に応じて,本競技場２F･３Fのスタンド下の</t>
    <rPh sb="1" eb="2">
      <t>モウ</t>
    </rPh>
    <rPh sb="3" eb="4">
      <t>コ</t>
    </rPh>
    <rPh sb="5" eb="7">
      <t>ニンズウ</t>
    </rPh>
    <rPh sb="8" eb="9">
      <t>オウ</t>
    </rPh>
    <rPh sb="12" eb="16">
      <t>ホンキョウギジョウ</t>
    </rPh>
    <rPh sb="26" eb="27">
      <t>シタ</t>
    </rPh>
    <phoneticPr fontId="8"/>
  </si>
  <si>
    <t>　割り振りを行います。場所取りは行わないでください。</t>
    <rPh sb="1" eb="2">
      <t>ワ</t>
    </rPh>
    <rPh sb="3" eb="4">
      <t>フ</t>
    </rPh>
    <rPh sb="6" eb="7">
      <t>オコナ</t>
    </rPh>
    <rPh sb="11" eb="14">
      <t>バショト</t>
    </rPh>
    <rPh sb="16" eb="17">
      <t>オコナ</t>
    </rPh>
    <phoneticPr fontId="8"/>
  </si>
  <si>
    <t>・2019年度登録を完了してください。</t>
  </si>
  <si>
    <t>　　　申請中の申し込みは受付けません。</t>
    <phoneticPr fontId="8"/>
  </si>
  <si>
    <t>・問合せアドレス</t>
    <rPh sb="1" eb="3">
      <t>トイアワ</t>
    </rPh>
    <phoneticPr fontId="8"/>
  </si>
  <si>
    <t xml:space="preserve"> toiawase.nagoya@gmail.com</t>
    <phoneticPr fontId="8"/>
  </si>
  <si>
    <t>・  競技中に発生した負傷・傷病の応急処置は主催者において行いますが,以後の責任は負いません。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</si>
  <si>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8"/>
  </si>
  <si>
    <t>クラス分け記録</t>
    <rPh sb="3" eb="4">
      <t>ワ</t>
    </rPh>
    <rPh sb="5" eb="7">
      <t>キロク</t>
    </rPh>
    <phoneticPr fontId="8"/>
  </si>
  <si>
    <t>男子</t>
  </si>
  <si>
    <t>女子</t>
  </si>
  <si>
    <t>種目</t>
  </si>
  <si>
    <t>記録</t>
    <rPh sb="1" eb="2">
      <t>ロク</t>
    </rPh>
    <phoneticPr fontId="66"/>
  </si>
  <si>
    <t>100mA</t>
    <phoneticPr fontId="8"/>
  </si>
  <si>
    <t>～11.44</t>
    <phoneticPr fontId="8"/>
  </si>
  <si>
    <t>100mA</t>
    <phoneticPr fontId="8"/>
  </si>
  <si>
    <t>～13.24</t>
    <phoneticPr fontId="8"/>
  </si>
  <si>
    <t>100mB</t>
    <phoneticPr fontId="8"/>
  </si>
  <si>
    <t>11.45～11.84</t>
    <phoneticPr fontId="8"/>
  </si>
  <si>
    <t>100mB</t>
    <phoneticPr fontId="8"/>
  </si>
  <si>
    <t>13.25～13.74</t>
    <phoneticPr fontId="8"/>
  </si>
  <si>
    <t>100mC</t>
    <phoneticPr fontId="8"/>
  </si>
  <si>
    <t>11.85～</t>
    <phoneticPr fontId="8"/>
  </si>
  <si>
    <t>13.75～</t>
    <phoneticPr fontId="8"/>
  </si>
  <si>
    <t>200mA</t>
    <phoneticPr fontId="8"/>
  </si>
  <si>
    <t>～22.94</t>
    <phoneticPr fontId="8"/>
  </si>
  <si>
    <t>200mA</t>
    <phoneticPr fontId="8"/>
  </si>
  <si>
    <t>～27.14</t>
    <phoneticPr fontId="8"/>
  </si>
  <si>
    <t>200mB</t>
    <phoneticPr fontId="8"/>
  </si>
  <si>
    <t>22.94～23.84</t>
    <phoneticPr fontId="8"/>
  </si>
  <si>
    <t>27.15～28.24</t>
    <phoneticPr fontId="8"/>
  </si>
  <si>
    <t>200mC</t>
    <phoneticPr fontId="8"/>
  </si>
  <si>
    <t>23.85～</t>
    <phoneticPr fontId="8"/>
  </si>
  <si>
    <t>28.25～</t>
    <phoneticPr fontId="8"/>
  </si>
  <si>
    <t>400mA</t>
    <phoneticPr fontId="8"/>
  </si>
  <si>
    <t>～52.04</t>
    <phoneticPr fontId="8"/>
  </si>
  <si>
    <t>400mA</t>
    <phoneticPr fontId="8"/>
  </si>
  <si>
    <t>～1.01.84</t>
    <phoneticPr fontId="8"/>
  </si>
  <si>
    <t>400mB</t>
    <phoneticPr fontId="8"/>
  </si>
  <si>
    <t>52.05～54.04</t>
    <phoneticPr fontId="8"/>
  </si>
  <si>
    <t>400mB</t>
    <phoneticPr fontId="8"/>
  </si>
  <si>
    <t>1.01.85～1.05.94</t>
    <phoneticPr fontId="8"/>
  </si>
  <si>
    <t>400mC</t>
    <phoneticPr fontId="8"/>
  </si>
  <si>
    <t>54.05～</t>
    <phoneticPr fontId="8"/>
  </si>
  <si>
    <t>1.05.95～</t>
    <phoneticPr fontId="8"/>
  </si>
  <si>
    <t>走高跳A</t>
    <phoneticPr fontId="8"/>
  </si>
  <si>
    <t>1m75～</t>
    <phoneticPr fontId="66"/>
  </si>
  <si>
    <t>1m46～</t>
    <phoneticPr fontId="66"/>
  </si>
  <si>
    <t>走高跳B</t>
    <phoneticPr fontId="8"/>
  </si>
  <si>
    <t>～1m74</t>
    <phoneticPr fontId="8"/>
  </si>
  <si>
    <t>走高跳B</t>
    <phoneticPr fontId="8"/>
  </si>
  <si>
    <t>～1m45</t>
    <phoneticPr fontId="8"/>
  </si>
  <si>
    <t>走幅跳A</t>
    <phoneticPr fontId="8"/>
  </si>
  <si>
    <t>6m15～</t>
    <phoneticPr fontId="66"/>
  </si>
  <si>
    <t>4m95～</t>
    <phoneticPr fontId="66"/>
  </si>
  <si>
    <t>走幅跳B</t>
    <phoneticPr fontId="8"/>
  </si>
  <si>
    <t>5m50～6m14</t>
    <phoneticPr fontId="8"/>
  </si>
  <si>
    <t>走幅跳B</t>
    <phoneticPr fontId="8"/>
  </si>
  <si>
    <t>4m35～4m94</t>
    <phoneticPr fontId="8"/>
  </si>
  <si>
    <t>走幅跳C</t>
    <phoneticPr fontId="8"/>
  </si>
  <si>
    <t>～5m49</t>
    <phoneticPr fontId="8"/>
  </si>
  <si>
    <t>走幅跳C</t>
    <phoneticPr fontId="8"/>
  </si>
  <si>
    <t>～4m34</t>
    <phoneticPr fontId="8"/>
  </si>
  <si>
    <t>やり投A</t>
    <phoneticPr fontId="8"/>
  </si>
  <si>
    <t>43m00～</t>
    <phoneticPr fontId="66"/>
  </si>
  <si>
    <t>やり投A</t>
    <phoneticPr fontId="8"/>
  </si>
  <si>
    <t>30m00～</t>
    <phoneticPr fontId="66"/>
  </si>
  <si>
    <t>やり投B</t>
    <phoneticPr fontId="8"/>
  </si>
  <si>
    <t>～42m99</t>
    <phoneticPr fontId="8"/>
  </si>
  <si>
    <t>やり投B</t>
    <phoneticPr fontId="8"/>
  </si>
  <si>
    <t>～29m99</t>
    <phoneticPr fontId="8"/>
  </si>
  <si>
    <t>　⑥クラス分け標準記録を突破せずに、エントリーした場合はすべてCクラスとします。</t>
    <rPh sb="7" eb="11">
      <t>ヒョウジュンキロク</t>
    </rPh>
    <rPh sb="12" eb="14">
      <t>トッパ</t>
    </rPh>
    <rPh sb="25" eb="27">
      <t>バアイ</t>
    </rPh>
    <phoneticPr fontId="8"/>
  </si>
  <si>
    <t>名古屋　太郎</t>
    <rPh sb="0" eb="3">
      <t>ナゴヤ</t>
    </rPh>
    <rPh sb="4" eb="6">
      <t>タロウ</t>
    </rPh>
    <phoneticPr fontId="8"/>
  </si>
  <si>
    <t>大会番号００１</t>
    <rPh sb="0" eb="4">
      <t>タイカイバンゴウ</t>
    </rPh>
    <phoneticPr fontId="8"/>
  </si>
  <si>
    <t>④申し込み表</t>
    <rPh sb="1" eb="2">
      <t>モウ</t>
    </rPh>
    <rPh sb="3" eb="4">
      <t>コ</t>
    </rPh>
    <rPh sb="5" eb="6">
      <t>ヒョウ</t>
    </rPh>
    <phoneticPr fontId="8"/>
  </si>
  <si>
    <r>
      <t>　・参加料を振り込んで</t>
    </r>
    <r>
      <rPr>
        <sz val="11"/>
        <color indexed="8"/>
        <rFont val="ＭＳ 明朝"/>
        <family val="1"/>
        <charset val="128"/>
      </rPr>
      <t>ください。</t>
    </r>
    <rPh sb="2" eb="5">
      <t>サンカリョウ</t>
    </rPh>
    <rPh sb="6" eb="7">
      <t>フ</t>
    </rPh>
    <rPh sb="8" eb="9">
      <t>コ</t>
    </rPh>
    <phoneticPr fontId="8"/>
  </si>
  <si>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8"/>
  </si>
  <si>
    <t>このシートを印刷し余白に振込明細のコピーを添付してください</t>
    <rPh sb="6" eb="8">
      <t>インサツ</t>
    </rPh>
    <rPh sb="9" eb="11">
      <t>ヨハク</t>
    </rPh>
    <rPh sb="12" eb="14">
      <t>フリコミ</t>
    </rPh>
    <rPh sb="14" eb="16">
      <t>メイサイ</t>
    </rPh>
    <rPh sb="21" eb="23">
      <t>テンプ</t>
    </rPh>
    <phoneticPr fontId="8"/>
  </si>
  <si>
    <t>振込明細書のコピーを以下の余白に添付してください</t>
    <rPh sb="0" eb="2">
      <t>フリコミ</t>
    </rPh>
    <rPh sb="2" eb="5">
      <t>メイサイショ</t>
    </rPh>
    <rPh sb="10" eb="12">
      <t>イカ</t>
    </rPh>
    <rPh sb="13" eb="15">
      <t>ヨハク</t>
    </rPh>
    <rPh sb="16" eb="18">
      <t>テンプ</t>
    </rPh>
    <phoneticPr fontId="8"/>
  </si>
  <si>
    <t>ﾅｺﾞﾔ ﾀﾛｳ</t>
    <phoneticPr fontId="8"/>
  </si>
  <si>
    <t>⬆⬇　締切を２日延長しました</t>
    <rPh sb="3" eb="6">
      <t>シメキ</t>
    </rPh>
    <rPh sb="7" eb="8">
      <t>ヒ</t>
    </rPh>
    <rPh sb="8" eb="14">
      <t>エンチョウ</t>
    </rPh>
    <phoneticPr fontId="8"/>
  </si>
  <si>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8"/>
  </si>
  <si>
    <t>団体名</t>
    <rPh sb="0" eb="2">
      <t>ダンタイ</t>
    </rPh>
    <rPh sb="2" eb="3">
      <t>メイ</t>
    </rPh>
    <phoneticPr fontId="8"/>
  </si>
  <si>
    <t>⬆　　　　　　締切を２日延長しました。　　　　　　⬆</t>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</si>
</sst>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m&quot;月&quot;d&quot;日&quot;&quot;(&quot;aaa&quot;)&quot;"/>
    <numFmt numFmtId="183" formatCode="[$-411]ggge&quot;年&quot;m&quot;月&quot;d&quot;日&quot;&quot;(&quot;aaa&quot;)郵送必着&quot;"/>
  </numFmts>
  <fonts count="9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b/>
      <sz val="22"/>
      <name val="ＭＳ Ｐ明朝"/>
      <family val="1"/>
      <charset val="128"/>
    </font>
    <font>
      <sz val="14"/>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b/>
      <sz val="11"/>
      <name val="ＭＳ Ｐゴシック"/>
      <family val="3"/>
      <charset val="128"/>
    </font>
    <font>
      <sz val="11"/>
      <name val="ＭＳ Ｐ明朝"/>
      <family val="3"/>
      <charset val="128"/>
    </font>
    <font>
      <b/>
      <sz val="11"/>
      <name val="ＭＳ Ｐ明朝"/>
      <family val="3"/>
      <charset val="128"/>
    </font>
    <font>
      <i/>
      <sz val="12"/>
      <name val="ＭＳ Ｐ明朝"/>
      <family val="1"/>
      <charset val="128"/>
    </font>
    <font>
      <b/>
      <i/>
      <sz val="11"/>
      <name val="ＭＳ Ｐゴシック"/>
      <family val="3"/>
      <charset val="128"/>
    </font>
    <font>
      <b/>
      <i/>
      <sz val="9"/>
      <name val="ＭＳ Ｐゴシック"/>
      <family val="3"/>
      <charset val="128"/>
    </font>
    <font>
      <b/>
      <i/>
      <sz val="16"/>
      <name val="ＭＳ Ｐ明朝"/>
      <family val="1"/>
      <charset val="128"/>
    </font>
    <font>
      <sz val="16"/>
      <name val="HGｺﾞｼｯｸE"/>
      <family val="3"/>
      <charset val="128"/>
    </font>
    <font>
      <sz val="18"/>
      <name val="ＭＳ Ｐゴシック"/>
      <family val="3"/>
      <charset val="128"/>
    </font>
    <font>
      <sz val="11"/>
      <name val="ＭＳ ゴシック"/>
      <family val="3"/>
      <charset val="128"/>
    </font>
    <font>
      <sz val="10"/>
      <color theme="1"/>
      <name val="Times New Roman"/>
      <family val="1"/>
    </font>
    <font>
      <sz val="10"/>
      <color theme="1"/>
      <name val="ＭＳ Ｐ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1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ashed">
        <color auto="1"/>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style="dashed">
        <color auto="1"/>
      </left>
      <right style="medium">
        <color indexed="64"/>
      </right>
      <top style="medium">
        <color indexed="64"/>
      </top>
      <bottom style="medium">
        <color indexed="64"/>
      </bottom>
      <diagonal/>
    </border>
    <border>
      <left/>
      <right style="dashed">
        <color auto="1"/>
      </right>
      <top style="medium">
        <color indexed="64"/>
      </top>
      <bottom style="medium">
        <color indexed="64"/>
      </bottom>
      <diagonal/>
    </border>
    <border>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style="thin">
        <color indexed="64"/>
      </right>
      <top/>
      <bottom style="dashed">
        <color auto="1"/>
      </bottom>
      <diagonal/>
    </border>
    <border>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thin">
        <color indexed="64"/>
      </right>
      <top style="dashed">
        <color auto="1"/>
      </top>
      <bottom style="dashed">
        <color auto="1"/>
      </bottom>
      <diagonal/>
    </border>
    <border>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thin">
        <color indexed="64"/>
      </right>
      <top style="dashed">
        <color auto="1"/>
      </top>
      <bottom/>
      <diagonal/>
    </border>
    <border>
      <left/>
      <right style="dashed">
        <color auto="1"/>
      </right>
      <top style="dashed">
        <color auto="1"/>
      </top>
      <bottom/>
      <diagonal/>
    </border>
    <border>
      <left style="dashed">
        <color auto="1"/>
      </left>
      <right style="medium">
        <color indexed="64"/>
      </right>
      <top style="dashed">
        <color auto="1"/>
      </top>
      <bottom/>
      <diagonal/>
    </border>
    <border>
      <left style="medium">
        <color indexed="64"/>
      </left>
      <right style="thin">
        <color indexed="64"/>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thin">
        <color indexed="64"/>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28" fillId="0" borderId="0"/>
    <xf numFmtId="0" fontId="17" fillId="0" borderId="0">
      <alignment vertical="center"/>
    </xf>
    <xf numFmtId="0" fontId="7" fillId="0" borderId="0">
      <alignment vertical="center"/>
    </xf>
    <xf numFmtId="0" fontId="6" fillId="0" borderId="0">
      <alignment vertical="center"/>
    </xf>
    <xf numFmtId="0" fontId="17" fillId="0" borderId="0">
      <alignment vertical="center"/>
    </xf>
    <xf numFmtId="0" fontId="3" fillId="0" borderId="0">
      <alignment vertical="center"/>
    </xf>
    <xf numFmtId="0" fontId="17" fillId="0" borderId="0" applyFill="0"/>
  </cellStyleXfs>
  <cellXfs count="423">
    <xf numFmtId="0" fontId="0" fillId="0" borderId="0" xfId="0">
      <alignment vertical="center"/>
    </xf>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Fill="1" applyBorder="1" applyAlignment="1">
      <alignment vertical="center"/>
    </xf>
    <xf numFmtId="0" fontId="29" fillId="0" borderId="0" xfId="0" applyFont="1" applyBorder="1" applyAlignment="1">
      <alignment horizontal="center" vertical="center"/>
    </xf>
    <xf numFmtId="0" fontId="0" fillId="0" borderId="0" xfId="0" applyFill="1">
      <alignment vertical="center"/>
    </xf>
    <xf numFmtId="0" fontId="29" fillId="0" borderId="0" xfId="0" applyFont="1" applyFill="1" applyBorder="1">
      <alignment vertical="center"/>
    </xf>
    <xf numFmtId="0" fontId="34" fillId="0" borderId="0" xfId="0" applyFont="1" applyAlignment="1">
      <alignment vertical="center"/>
    </xf>
    <xf numFmtId="0" fontId="29"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9" fillId="0" borderId="0" xfId="0" applyFont="1">
      <alignment vertical="center"/>
    </xf>
    <xf numFmtId="0" fontId="29" fillId="0" borderId="0" xfId="0" applyFont="1" applyAlignment="1">
      <alignment horizontal="right" vertical="center"/>
    </xf>
    <xf numFmtId="0" fontId="29" fillId="0" borderId="1" xfId="0" applyFont="1" applyBorder="1" applyAlignment="1">
      <alignment horizontal="right" vertical="center"/>
    </xf>
    <xf numFmtId="0" fontId="29" fillId="0" borderId="15" xfId="0" applyFont="1" applyBorder="1" applyAlignment="1">
      <alignment horizontal="right" vertical="center"/>
    </xf>
    <xf numFmtId="0" fontId="30" fillId="0" borderId="0" xfId="0" applyFont="1">
      <alignment vertical="center"/>
    </xf>
    <xf numFmtId="0" fontId="33" fillId="3" borderId="3" xfId="0" applyFont="1" applyFill="1" applyBorder="1" applyAlignment="1">
      <alignment horizontal="center" vertical="center"/>
    </xf>
    <xf numFmtId="0" fontId="29" fillId="5" borderId="0" xfId="0" applyFont="1" applyFill="1">
      <alignment vertical="center"/>
    </xf>
    <xf numFmtId="0" fontId="29" fillId="0" borderId="0" xfId="0" applyFont="1" applyFill="1" applyBorder="1" applyAlignment="1">
      <alignment horizontal="left" vertical="center"/>
    </xf>
    <xf numFmtId="0" fontId="37" fillId="5" borderId="0" xfId="0" applyFont="1" applyFill="1">
      <alignment vertical="center"/>
    </xf>
    <xf numFmtId="0" fontId="29" fillId="5" borderId="0" xfId="0" applyFont="1" applyFill="1" applyAlignment="1">
      <alignment horizontal="center" vertical="center"/>
    </xf>
    <xf numFmtId="0" fontId="29" fillId="0" borderId="24"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0" fillId="0" borderId="25" xfId="0" applyBorder="1">
      <alignment vertical="center"/>
    </xf>
    <xf numFmtId="0" fontId="29" fillId="0" borderId="20" xfId="0" applyFont="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29" fillId="0" borderId="26" xfId="0" applyFont="1" applyBorder="1" applyAlignment="1">
      <alignment horizontal="center" vertical="center"/>
    </xf>
    <xf numFmtId="0" fontId="33" fillId="3" borderId="27" xfId="0" applyFont="1" applyFill="1" applyBorder="1" applyAlignment="1">
      <alignment horizontal="center" vertical="center"/>
    </xf>
    <xf numFmtId="0" fontId="29" fillId="0" borderId="16" xfId="0" applyFont="1" applyBorder="1" applyAlignment="1">
      <alignment horizontal="center" vertical="center" wrapText="1"/>
    </xf>
    <xf numFmtId="0" fontId="38" fillId="3" borderId="5" xfId="0" applyFont="1" applyFill="1" applyBorder="1" applyAlignment="1">
      <alignment horizontal="center" vertical="center"/>
    </xf>
    <xf numFmtId="0" fontId="29" fillId="0" borderId="5" xfId="0" applyFont="1" applyBorder="1" applyAlignment="1">
      <alignment horizontal="center" vertical="center"/>
    </xf>
    <xf numFmtId="0" fontId="0" fillId="0" borderId="0" xfId="0" applyBorder="1">
      <alignment vertical="center"/>
    </xf>
    <xf numFmtId="0" fontId="27"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Protection="1">
      <alignment vertical="center"/>
    </xf>
    <xf numFmtId="0" fontId="29" fillId="0" borderId="0" xfId="0" applyFont="1" applyFill="1" applyBorder="1" applyAlignment="1" applyProtection="1">
      <alignment vertical="center"/>
    </xf>
    <xf numFmtId="0" fontId="0" fillId="0" borderId="0" xfId="0" applyFill="1" applyProtection="1">
      <alignment vertical="center"/>
    </xf>
    <xf numFmtId="0" fontId="31" fillId="5" borderId="0" xfId="0" applyFont="1" applyFill="1" applyAlignment="1">
      <alignment vertical="center"/>
    </xf>
    <xf numFmtId="0" fontId="29" fillId="5" borderId="0" xfId="0" applyFont="1" applyFill="1" applyBorder="1" applyAlignment="1">
      <alignment horizontal="center" vertical="center"/>
    </xf>
    <xf numFmtId="0" fontId="0" fillId="5" borderId="0" xfId="0" applyFill="1">
      <alignment vertical="center"/>
    </xf>
    <xf numFmtId="0" fontId="29" fillId="5" borderId="0" xfId="0" applyFont="1" applyFill="1" applyAlignment="1">
      <alignment horizontal="right" vertical="center"/>
    </xf>
    <xf numFmtId="0" fontId="29" fillId="5" borderId="36" xfId="0" applyFont="1" applyFill="1" applyBorder="1">
      <alignment vertical="center"/>
    </xf>
    <xf numFmtId="0" fontId="29" fillId="5" borderId="37" xfId="0" applyFont="1" applyFill="1" applyBorder="1">
      <alignment vertical="center"/>
    </xf>
    <xf numFmtId="0" fontId="29" fillId="5" borderId="38" xfId="0" applyFont="1" applyFill="1" applyBorder="1">
      <alignment vertical="center"/>
    </xf>
    <xf numFmtId="0" fontId="29" fillId="5" borderId="0" xfId="0" applyFont="1" applyFill="1" applyBorder="1" applyAlignment="1">
      <alignment horizontal="right" vertical="center"/>
    </xf>
    <xf numFmtId="0" fontId="29" fillId="5" borderId="39" xfId="0" applyFont="1" applyFill="1" applyBorder="1">
      <alignment vertical="center"/>
    </xf>
    <xf numFmtId="0" fontId="29" fillId="5" borderId="0" xfId="0" applyFont="1" applyFill="1" applyBorder="1">
      <alignment vertical="center"/>
    </xf>
    <xf numFmtId="0" fontId="29" fillId="5" borderId="40" xfId="0" applyFont="1" applyFill="1" applyBorder="1">
      <alignment vertical="center"/>
    </xf>
    <xf numFmtId="0" fontId="29" fillId="5" borderId="41" xfId="0" applyFont="1" applyFill="1" applyBorder="1" applyAlignment="1">
      <alignment horizontal="right" vertical="center"/>
    </xf>
    <xf numFmtId="0" fontId="29" fillId="5" borderId="42" xfId="0" applyFont="1" applyFill="1" applyBorder="1" applyAlignment="1">
      <alignment horizontal="right" vertical="center"/>
    </xf>
    <xf numFmtId="0" fontId="29" fillId="5" borderId="42" xfId="0" applyFont="1" applyFill="1" applyBorder="1" applyAlignment="1">
      <alignment horizontal="center" vertical="center"/>
    </xf>
    <xf numFmtId="0" fontId="29" fillId="5" borderId="42" xfId="0" applyFont="1" applyFill="1" applyBorder="1" applyAlignment="1">
      <alignment horizontal="left" vertical="center"/>
    </xf>
    <xf numFmtId="0" fontId="29" fillId="5" borderId="43" xfId="0" applyFont="1" applyFill="1" applyBorder="1">
      <alignment vertical="center"/>
    </xf>
    <xf numFmtId="0" fontId="29" fillId="0" borderId="5"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32" fillId="0" borderId="0" xfId="0" applyFont="1" applyAlignment="1">
      <alignment vertical="center"/>
    </xf>
    <xf numFmtId="0" fontId="29" fillId="0" borderId="0" xfId="0" applyFont="1" applyFill="1" applyBorder="1" applyAlignment="1" applyProtection="1">
      <alignment horizontal="right" vertical="center"/>
    </xf>
    <xf numFmtId="0" fontId="0" fillId="0" borderId="0" xfId="0" applyAlignment="1">
      <alignment horizontal="center" vertical="center"/>
    </xf>
    <xf numFmtId="0" fontId="29" fillId="0" borderId="44" xfId="0" applyFont="1" applyBorder="1" applyAlignment="1">
      <alignment vertical="center"/>
    </xf>
    <xf numFmtId="0" fontId="29" fillId="0" borderId="47" xfId="0" applyFont="1" applyBorder="1" applyAlignment="1">
      <alignment horizontal="center" vertical="center"/>
    </xf>
    <xf numFmtId="0" fontId="29" fillId="0" borderId="49" xfId="0" applyFont="1" applyBorder="1" applyAlignment="1">
      <alignment vertical="center"/>
    </xf>
    <xf numFmtId="0" fontId="29" fillId="0" borderId="51" xfId="0" applyFont="1" applyBorder="1" applyAlignment="1">
      <alignment vertical="center"/>
    </xf>
    <xf numFmtId="0" fontId="41" fillId="0" borderId="0" xfId="0" applyFont="1" applyBorder="1" applyAlignment="1">
      <alignment vertical="center"/>
    </xf>
    <xf numFmtId="0" fontId="45" fillId="5" borderId="0" xfId="0" applyFont="1" applyFill="1" applyAlignment="1">
      <alignment vertical="center"/>
    </xf>
    <xf numFmtId="0" fontId="29" fillId="0" borderId="44" xfId="0" applyFont="1" applyBorder="1">
      <alignment vertical="center"/>
    </xf>
    <xf numFmtId="0" fontId="29" fillId="0" borderId="46" xfId="0" applyFont="1" applyBorder="1">
      <alignment vertical="center"/>
    </xf>
    <xf numFmtId="0" fontId="33" fillId="0" borderId="46" xfId="0" applyFont="1" applyBorder="1">
      <alignment vertical="center"/>
    </xf>
    <xf numFmtId="0" fontId="29" fillId="0" borderId="47" xfId="0" applyFont="1" applyBorder="1">
      <alignment vertical="center"/>
    </xf>
    <xf numFmtId="0" fontId="29" fillId="0" borderId="49" xfId="0" applyFont="1" applyBorder="1">
      <alignment vertical="center"/>
    </xf>
    <xf numFmtId="0" fontId="29" fillId="0" borderId="0" xfId="0" applyFont="1" applyBorder="1">
      <alignment vertical="center"/>
    </xf>
    <xf numFmtId="0" fontId="29" fillId="0" borderId="51" xfId="0" applyFont="1" applyBorder="1">
      <alignment vertical="center"/>
    </xf>
    <xf numFmtId="0" fontId="29" fillId="0" borderId="9" xfId="0" applyFont="1" applyBorder="1">
      <alignment vertical="center"/>
    </xf>
    <xf numFmtId="0" fontId="29" fillId="0" borderId="35" xfId="0" applyFont="1" applyBorder="1">
      <alignment vertical="center"/>
    </xf>
    <xf numFmtId="0" fontId="29" fillId="0" borderId="48" xfId="0" applyFont="1" applyBorder="1">
      <alignment vertical="center"/>
    </xf>
    <xf numFmtId="0" fontId="32" fillId="0" borderId="0" xfId="0" applyFont="1">
      <alignment vertical="center"/>
    </xf>
    <xf numFmtId="0" fontId="32" fillId="0" borderId="3" xfId="0" applyFont="1" applyBorder="1" applyAlignment="1">
      <alignment horizontal="center" vertical="center"/>
    </xf>
    <xf numFmtId="0" fontId="29" fillId="0" borderId="0" xfId="0" applyFont="1" applyFill="1" applyAlignment="1">
      <alignment horizontal="center" vertical="center"/>
    </xf>
    <xf numFmtId="0" fontId="40" fillId="0" borderId="12"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shrinkToFit="1"/>
    </xf>
    <xf numFmtId="0" fontId="40" fillId="0" borderId="14" xfId="0" applyFont="1" applyFill="1" applyBorder="1" applyAlignment="1" applyProtection="1">
      <alignment horizontal="center" vertical="center" shrinkToFit="1"/>
    </xf>
    <xf numFmtId="0" fontId="29" fillId="0" borderId="1" xfId="0" applyFont="1" applyBorder="1" applyAlignment="1">
      <alignment horizontal="center" vertical="center"/>
    </xf>
    <xf numFmtId="0" fontId="29" fillId="0" borderId="66" xfId="0" applyFont="1" applyBorder="1" applyAlignment="1">
      <alignment horizontal="center" vertical="center"/>
    </xf>
    <xf numFmtId="0" fontId="26" fillId="0" borderId="0" xfId="1" applyFont="1" applyFill="1" applyBorder="1" applyAlignment="1" applyProtection="1">
      <alignment horizontal="center" vertical="center"/>
    </xf>
    <xf numFmtId="0" fontId="31" fillId="0" borderId="0" xfId="0" applyFont="1" applyBorder="1" applyAlignment="1">
      <alignment vertical="center"/>
    </xf>
    <xf numFmtId="0" fontId="30" fillId="0" borderId="0" xfId="3" applyFont="1">
      <alignment vertical="center"/>
    </xf>
    <xf numFmtId="0" fontId="29" fillId="0" borderId="0" xfId="3" applyFont="1">
      <alignment vertical="center"/>
    </xf>
    <xf numFmtId="0" fontId="29" fillId="0" borderId="0" xfId="3" applyFont="1" applyAlignment="1">
      <alignment horizontal="right" vertical="center"/>
    </xf>
    <xf numFmtId="0" fontId="11" fillId="5" borderId="0" xfId="0" applyFont="1" applyFill="1" applyAlignment="1">
      <alignment vertical="center"/>
    </xf>
    <xf numFmtId="0" fontId="32" fillId="0" borderId="0" xfId="0" applyFont="1" applyFill="1" applyBorder="1" applyAlignment="1" applyProtection="1">
      <alignment horizontal="center" vertical="center"/>
    </xf>
    <xf numFmtId="0" fontId="29" fillId="0" borderId="17" xfId="0" applyFont="1" applyBorder="1" applyAlignment="1">
      <alignment horizontal="center" vertical="center"/>
    </xf>
    <xf numFmtId="0" fontId="29" fillId="0" borderId="67" xfId="0" applyFont="1" applyBorder="1" applyAlignment="1">
      <alignment horizontal="center" vertical="center"/>
    </xf>
    <xf numFmtId="0" fontId="29" fillId="0" borderId="28" xfId="0" applyFont="1" applyBorder="1" applyAlignment="1">
      <alignment horizontal="center" vertical="center"/>
    </xf>
    <xf numFmtId="0" fontId="30" fillId="0" borderId="0" xfId="0" applyFont="1" applyAlignment="1" applyProtection="1">
      <alignment vertical="center"/>
    </xf>
    <xf numFmtId="0" fontId="11" fillId="5" borderId="0" xfId="0" applyFont="1" applyFill="1" applyBorder="1" applyAlignment="1" applyProtection="1">
      <alignment vertical="center"/>
    </xf>
    <xf numFmtId="0" fontId="29" fillId="5"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1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39" fillId="0" borderId="25" xfId="0" applyFont="1" applyFill="1" applyBorder="1" applyAlignment="1" applyProtection="1">
      <alignment vertical="center"/>
    </xf>
    <xf numFmtId="0" fontId="39" fillId="0" borderId="25"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3" fillId="0" borderId="0" xfId="0" applyFont="1" applyFill="1" applyBorder="1" applyAlignment="1" applyProtection="1">
      <alignment horizontal="center" vertical="center"/>
    </xf>
    <xf numFmtId="0" fontId="32" fillId="0" borderId="2" xfId="0" applyFont="1" applyFill="1" applyBorder="1" applyAlignment="1" applyProtection="1">
      <alignment horizontal="center" vertical="center"/>
    </xf>
    <xf numFmtId="0" fontId="29" fillId="0" borderId="32" xfId="0" applyFont="1" applyFill="1" applyBorder="1" applyProtection="1">
      <alignment vertical="center"/>
    </xf>
    <xf numFmtId="0" fontId="0" fillId="0" borderId="32" xfId="0" applyFill="1" applyBorder="1" applyProtection="1">
      <alignment vertical="center"/>
    </xf>
    <xf numFmtId="0" fontId="29" fillId="0" borderId="0" xfId="0" applyFont="1" applyFill="1" applyAlignment="1" applyProtection="1">
      <alignment horizontal="center" vertical="center"/>
    </xf>
    <xf numFmtId="0" fontId="28" fillId="0" borderId="0" xfId="1" applyAlignment="1" applyProtection="1">
      <alignment vertical="center"/>
    </xf>
    <xf numFmtId="0" fontId="0" fillId="0" borderId="0" xfId="0" applyProtection="1">
      <alignment vertical="center"/>
    </xf>
    <xf numFmtId="0" fontId="13" fillId="0" borderId="0" xfId="1" applyFont="1" applyAlignment="1" applyProtection="1">
      <alignment horizontal="center" shrinkToFit="1"/>
    </xf>
    <xf numFmtId="0" fontId="15" fillId="0" borderId="0" xfId="1" applyFont="1" applyBorder="1" applyAlignment="1" applyProtection="1">
      <alignment vertical="center" shrinkToFit="1"/>
    </xf>
    <xf numFmtId="0" fontId="17" fillId="0" borderId="0" xfId="1" applyFont="1" applyAlignment="1" applyProtection="1">
      <alignment horizontal="left" vertical="center"/>
    </xf>
    <xf numFmtId="0" fontId="20" fillId="0" borderId="0" xfId="1" applyFont="1" applyBorder="1" applyAlignment="1" applyProtection="1">
      <alignment horizontal="left" vertical="center"/>
    </xf>
    <xf numFmtId="0" fontId="18" fillId="0" borderId="7" xfId="1" applyFont="1" applyBorder="1" applyAlignment="1" applyProtection="1">
      <alignment horizontal="distributed" vertical="center" indent="2"/>
    </xf>
    <xf numFmtId="0" fontId="18" fillId="0" borderId="65" xfId="1" applyFont="1" applyBorder="1" applyAlignment="1" applyProtection="1">
      <alignment horizontal="distributed" vertical="center" indent="2"/>
    </xf>
    <xf numFmtId="0" fontId="28" fillId="0" borderId="0" xfId="1" applyBorder="1" applyAlignment="1" applyProtection="1">
      <alignment vertical="center"/>
    </xf>
    <xf numFmtId="0" fontId="13" fillId="0" borderId="0" xfId="1" applyFont="1" applyBorder="1" applyAlignment="1" applyProtection="1">
      <alignment horizontal="distributed" vertical="center" indent="2"/>
    </xf>
    <xf numFmtId="0" fontId="35" fillId="0" borderId="0" xfId="1" applyFont="1" applyBorder="1" applyAlignment="1" applyProtection="1">
      <alignment vertical="center" shrinkToFit="1"/>
    </xf>
    <xf numFmtId="0" fontId="21" fillId="0" borderId="0" xfId="1" applyFont="1" applyBorder="1" applyAlignment="1" applyProtection="1"/>
    <xf numFmtId="0" fontId="28" fillId="0" borderId="0" xfId="1" applyBorder="1" applyAlignment="1" applyProtection="1">
      <alignment horizontal="right" shrinkToFit="1"/>
    </xf>
    <xf numFmtId="0" fontId="28" fillId="0" borderId="0" xfId="1" applyBorder="1" applyAlignment="1" applyProtection="1">
      <alignment horizontal="right"/>
    </xf>
    <xf numFmtId="2" fontId="29" fillId="0" borderId="6" xfId="0" applyNumberFormat="1" applyFont="1" applyBorder="1" applyAlignment="1" applyProtection="1">
      <alignment horizontal="center" vertical="center" shrinkToFit="1"/>
      <protection locked="0"/>
    </xf>
    <xf numFmtId="2" fontId="29" fillId="0" borderId="21" xfId="0" applyNumberFormat="1" applyFont="1" applyBorder="1" applyAlignment="1" applyProtection="1">
      <alignment horizontal="center" vertical="center" shrinkToFit="1"/>
      <protection locked="0"/>
    </xf>
    <xf numFmtId="2" fontId="29" fillId="0" borderId="66" xfId="0" applyNumberFormat="1" applyFont="1" applyBorder="1" applyAlignment="1" applyProtection="1">
      <alignment horizontal="center" vertical="center"/>
      <protection locked="0"/>
    </xf>
    <xf numFmtId="2" fontId="29" fillId="0" borderId="50" xfId="0" applyNumberFormat="1" applyFont="1" applyBorder="1" applyAlignment="1" applyProtection="1">
      <alignment horizontal="center" vertical="center"/>
      <protection locked="0"/>
    </xf>
    <xf numFmtId="0" fontId="29" fillId="0" borderId="4" xfId="0" applyNumberFormat="1" applyFont="1" applyBorder="1" applyAlignment="1" applyProtection="1">
      <alignment horizontal="center" vertical="center"/>
      <protection locked="0"/>
    </xf>
    <xf numFmtId="0" fontId="29" fillId="0" borderId="21" xfId="0" applyNumberFormat="1" applyFont="1" applyBorder="1" applyAlignment="1" applyProtection="1">
      <alignment horizontal="center" vertical="center"/>
      <protection locked="0"/>
    </xf>
    <xf numFmtId="0" fontId="51" fillId="0" borderId="0" xfId="0" applyFont="1" applyFill="1">
      <alignment vertical="center"/>
    </xf>
    <xf numFmtId="0" fontId="32" fillId="0" borderId="0" xfId="0" applyFont="1" applyAlignment="1">
      <alignment vertical="center" shrinkToFit="1"/>
    </xf>
    <xf numFmtId="0" fontId="16" fillId="0" borderId="0" xfId="1" applyFont="1" applyBorder="1" applyAlignment="1" applyProtection="1">
      <alignment horizontal="center" vertical="center"/>
    </xf>
    <xf numFmtId="0" fontId="18" fillId="0" borderId="48" xfId="1" applyFont="1" applyBorder="1" applyAlignment="1" applyProtection="1">
      <alignment horizontal="center" vertical="center"/>
    </xf>
    <xf numFmtId="0" fontId="29" fillId="0" borderId="69" xfId="0" applyFont="1" applyBorder="1" applyAlignment="1">
      <alignment horizontal="center" vertical="center" wrapText="1"/>
    </xf>
    <xf numFmtId="0" fontId="33" fillId="3" borderId="70" xfId="0" applyNumberFormat="1" applyFont="1" applyFill="1" applyBorder="1" applyAlignment="1">
      <alignment horizontal="center" vertical="center"/>
    </xf>
    <xf numFmtId="0" fontId="15" fillId="0" borderId="28" xfId="1" applyFont="1" applyBorder="1" applyAlignment="1" applyProtection="1">
      <alignment horizontal="center" vertical="center" shrinkToFit="1"/>
    </xf>
    <xf numFmtId="0" fontId="18" fillId="0" borderId="44" xfId="1" applyFont="1" applyBorder="1" applyAlignment="1" applyProtection="1">
      <alignment horizontal="distributed" vertical="center" indent="1"/>
    </xf>
    <xf numFmtId="5" fontId="26" fillId="0" borderId="75" xfId="1" applyNumberFormat="1" applyFont="1" applyBorder="1" applyAlignment="1" applyProtection="1">
      <alignment vertical="center"/>
    </xf>
    <xf numFmtId="0" fontId="18" fillId="0" borderId="76" xfId="1" applyFont="1" applyBorder="1" applyAlignment="1" applyProtection="1">
      <alignment horizontal="distributed" vertical="center" indent="1"/>
    </xf>
    <xf numFmtId="5" fontId="26" fillId="0" borderId="77" xfId="1" applyNumberFormat="1" applyFont="1" applyBorder="1" applyAlignment="1" applyProtection="1">
      <alignment vertical="center"/>
    </xf>
    <xf numFmtId="0" fontId="18" fillId="0" borderId="8" xfId="1" applyFont="1" applyBorder="1" applyAlignment="1" applyProtection="1">
      <alignment horizontal="distributed" vertical="center" indent="1"/>
    </xf>
    <xf numFmtId="5" fontId="26" fillId="0" borderId="6" xfId="1" applyNumberFormat="1" applyFont="1" applyBorder="1" applyAlignment="1" applyProtection="1">
      <alignment vertical="center"/>
    </xf>
    <xf numFmtId="0" fontId="18" fillId="7" borderId="9" xfId="1" applyFont="1" applyFill="1" applyBorder="1" applyAlignment="1" applyProtection="1">
      <alignment horizontal="distributed" vertical="center" indent="2"/>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2" fillId="0" borderId="0" xfId="0" applyFont="1" applyFill="1">
      <alignment vertical="center"/>
    </xf>
    <xf numFmtId="0" fontId="55" fillId="0" borderId="68" xfId="1" applyNumberFormat="1" applyFont="1" applyBorder="1" applyAlignment="1" applyProtection="1">
      <alignment horizontal="center" vertical="center"/>
      <protection locked="0"/>
    </xf>
    <xf numFmtId="0" fontId="60" fillId="0" borderId="0" xfId="0" applyFont="1" applyAlignment="1">
      <alignment vertical="center"/>
    </xf>
    <xf numFmtId="0" fontId="34" fillId="0" borderId="0" xfId="1" applyFont="1" applyAlignment="1" applyProtection="1">
      <alignment horizontal="center" vertical="center"/>
    </xf>
    <xf numFmtId="0" fontId="62" fillId="0" borderId="0" xfId="0" applyFont="1" applyAlignment="1">
      <alignment vertical="center"/>
    </xf>
    <xf numFmtId="0" fontId="26" fillId="0" borderId="72" xfId="1" applyNumberFormat="1" applyFont="1" applyBorder="1" applyAlignment="1" applyProtection="1">
      <alignment horizontal="center" vertical="center"/>
      <protection locked="0"/>
    </xf>
    <xf numFmtId="0" fontId="26" fillId="0" borderId="34" xfId="1" applyNumberFormat="1" applyFont="1" applyBorder="1" applyAlignment="1" applyProtection="1">
      <alignment vertical="center"/>
    </xf>
    <xf numFmtId="0" fontId="29" fillId="0" borderId="0" xfId="0" applyFont="1" applyBorder="1" applyAlignment="1">
      <alignment horizontal="right" vertical="center"/>
    </xf>
    <xf numFmtId="0" fontId="34" fillId="0" borderId="0" xfId="1" applyFont="1" applyAlignment="1" applyProtection="1">
      <alignment vertical="center"/>
    </xf>
    <xf numFmtId="0" fontId="29" fillId="0" borderId="25" xfId="0" applyFont="1" applyBorder="1" applyAlignment="1">
      <alignment horizontal="center" vertical="center"/>
    </xf>
    <xf numFmtId="0" fontId="29" fillId="0" borderId="64" xfId="0" applyFont="1" applyFill="1" applyBorder="1" applyAlignment="1" applyProtection="1">
      <alignment horizontal="center" vertical="center"/>
    </xf>
    <xf numFmtId="0" fontId="29" fillId="0" borderId="0" xfId="0" applyFont="1" applyAlignment="1">
      <alignment vertical="center" wrapText="1"/>
    </xf>
    <xf numFmtId="0" fontId="29" fillId="0" borderId="46" xfId="0" applyFont="1" applyBorder="1" applyAlignment="1">
      <alignment horizontal="center" vertical="center"/>
    </xf>
    <xf numFmtId="0" fontId="29" fillId="0" borderId="3" xfId="0" applyFont="1" applyBorder="1" applyAlignment="1" applyProtection="1">
      <alignment horizontal="center" vertical="center" shrinkToFit="1"/>
      <protection locked="0" hidden="1"/>
    </xf>
    <xf numFmtId="0" fontId="29" fillId="0" borderId="6" xfId="0" applyFont="1" applyBorder="1" applyAlignment="1" applyProtection="1">
      <alignment horizontal="center" vertical="center" shrinkToFit="1"/>
      <protection locked="0" hidden="1"/>
    </xf>
    <xf numFmtId="0" fontId="29" fillId="0" borderId="0" xfId="0" applyFont="1" applyAlignment="1">
      <alignment vertical="center" wrapText="1"/>
    </xf>
    <xf numFmtId="0" fontId="6" fillId="0" borderId="0" xfId="4">
      <alignment vertical="center"/>
    </xf>
    <xf numFmtId="0" fontId="68" fillId="0" borderId="0" xfId="0" applyFont="1">
      <alignment vertical="center"/>
    </xf>
    <xf numFmtId="0" fontId="29" fillId="0" borderId="0" xfId="0" applyFont="1" applyAlignment="1">
      <alignment vertical="center"/>
    </xf>
    <xf numFmtId="0" fontId="31" fillId="0" borderId="0" xfId="0" applyFont="1" applyFill="1" applyBorder="1" applyAlignment="1">
      <alignment vertical="center"/>
    </xf>
    <xf numFmtId="0" fontId="6" fillId="0" borderId="0" xfId="4" applyAlignment="1"/>
    <xf numFmtId="0" fontId="33" fillId="3" borderId="6" xfId="0" applyFont="1" applyFill="1" applyBorder="1" applyAlignment="1" applyProtection="1">
      <alignment horizontal="center" vertical="center"/>
    </xf>
    <xf numFmtId="0" fontId="18" fillId="0" borderId="49" xfId="1" applyFont="1" applyBorder="1" applyAlignment="1" applyProtection="1">
      <alignment horizontal="distributed" vertical="center" indent="1"/>
    </xf>
    <xf numFmtId="5" fontId="26" fillId="0" borderId="80" xfId="1" applyNumberFormat="1" applyFont="1" applyBorder="1" applyAlignment="1" applyProtection="1">
      <alignment vertical="center"/>
    </xf>
    <xf numFmtId="0" fontId="18" fillId="0" borderId="71" xfId="1" applyFont="1" applyBorder="1" applyAlignment="1" applyProtection="1">
      <alignment horizontal="distributed" vertical="center" indent="1"/>
    </xf>
    <xf numFmtId="0" fontId="26" fillId="0" borderId="17" xfId="1" applyNumberFormat="1" applyFont="1" applyBorder="1" applyAlignment="1" applyProtection="1">
      <alignment vertical="center"/>
    </xf>
    <xf numFmtId="0" fontId="15" fillId="0" borderId="7" xfId="1" applyFont="1" applyBorder="1" applyAlignment="1" applyProtection="1">
      <alignment horizontal="center" vertical="center" shrinkToFit="1"/>
    </xf>
    <xf numFmtId="0" fontId="15" fillId="0" borderId="71" xfId="1" applyFont="1" applyBorder="1" applyAlignment="1" applyProtection="1">
      <alignment horizontal="center" vertical="center" shrinkToFit="1"/>
    </xf>
    <xf numFmtId="0" fontId="29" fillId="0" borderId="18" xfId="0" applyFont="1" applyBorder="1" applyAlignment="1" applyProtection="1">
      <alignment horizontal="center" vertical="center" shrinkToFit="1"/>
      <protection locked="0" hidden="1"/>
    </xf>
    <xf numFmtId="0" fontId="29" fillId="0" borderId="21" xfId="0" applyFont="1" applyBorder="1" applyAlignment="1" applyProtection="1">
      <alignment horizontal="center" vertical="center" shrinkToFit="1"/>
      <protection locked="0" hidden="1"/>
    </xf>
    <xf numFmtId="0" fontId="5" fillId="0" borderId="0" xfId="4" applyFont="1">
      <alignment vertical="center"/>
    </xf>
    <xf numFmtId="0" fontId="29" fillId="0" borderId="0" xfId="0" applyNumberFormat="1" applyFont="1" applyBorder="1" applyAlignment="1">
      <alignment horizontal="center" vertical="center"/>
    </xf>
    <xf numFmtId="0" fontId="29" fillId="0" borderId="0" xfId="0" applyNumberFormat="1" applyFont="1" applyAlignment="1">
      <alignment horizontal="center" vertical="center"/>
    </xf>
    <xf numFmtId="0" fontId="29" fillId="0" borderId="70" xfId="0" applyNumberFormat="1" applyFont="1" applyBorder="1" applyAlignment="1" applyProtection="1">
      <alignment horizontal="center" vertical="center" shrinkToFit="1"/>
      <protection hidden="1"/>
    </xf>
    <xf numFmtId="0" fontId="29" fillId="0" borderId="82" xfId="0" applyNumberFormat="1" applyFont="1" applyBorder="1" applyAlignment="1" applyProtection="1">
      <alignment horizontal="center" vertical="center" shrinkToFit="1"/>
      <protection hidden="1"/>
    </xf>
    <xf numFmtId="2" fontId="29" fillId="2" borderId="6" xfId="0" applyNumberFormat="1" applyFont="1" applyFill="1" applyBorder="1" applyAlignment="1" applyProtection="1">
      <alignment horizontal="center" vertical="center" shrinkToFit="1"/>
      <protection locked="0"/>
    </xf>
    <xf numFmtId="2" fontId="29" fillId="2" borderId="21" xfId="0" applyNumberFormat="1" applyFont="1" applyFill="1" applyBorder="1" applyAlignment="1" applyProtection="1">
      <alignment horizontal="center" vertical="center" shrinkToFit="1"/>
      <protection locked="0"/>
    </xf>
    <xf numFmtId="0" fontId="4" fillId="0" borderId="0" xfId="4" applyFont="1" applyAlignment="1"/>
    <xf numFmtId="0" fontId="29" fillId="0" borderId="49" xfId="0" applyFont="1" applyBorder="1" applyAlignment="1">
      <alignment vertical="center"/>
    </xf>
    <xf numFmtId="0" fontId="29" fillId="0" borderId="0" xfId="0" applyFont="1" applyAlignment="1">
      <alignment vertical="center"/>
    </xf>
    <xf numFmtId="0" fontId="29" fillId="0" borderId="0" xfId="0" applyFont="1" applyFill="1" applyBorder="1" applyAlignment="1">
      <alignment horizontal="center" vertical="center"/>
    </xf>
    <xf numFmtId="0" fontId="6" fillId="0" borderId="0" xfId="4" applyNumberFormat="1">
      <alignment vertical="center"/>
    </xf>
    <xf numFmtId="0" fontId="3" fillId="0" borderId="0" xfId="4" applyFont="1">
      <alignment vertical="center"/>
    </xf>
    <xf numFmtId="0" fontId="3" fillId="0" borderId="0" xfId="6">
      <alignment vertical="center"/>
    </xf>
    <xf numFmtId="0" fontId="73" fillId="0" borderId="0" xfId="5" applyFont="1">
      <alignment vertical="center"/>
    </xf>
    <xf numFmtId="0" fontId="73" fillId="0" borderId="0" xfId="5" applyFont="1" applyAlignment="1">
      <alignment vertical="center"/>
    </xf>
    <xf numFmtId="0" fontId="51" fillId="0" borderId="0" xfId="5" applyFont="1">
      <alignment vertical="center"/>
    </xf>
    <xf numFmtId="0" fontId="17" fillId="0" borderId="0" xfId="5" applyFont="1">
      <alignment vertical="center"/>
    </xf>
    <xf numFmtId="0" fontId="17" fillId="0" borderId="0" xfId="5" applyFont="1" applyAlignment="1">
      <alignment vertical="center"/>
    </xf>
    <xf numFmtId="0" fontId="73" fillId="0" borderId="0" xfId="5" applyFont="1" applyBorder="1">
      <alignment vertical="center"/>
    </xf>
    <xf numFmtId="0" fontId="14" fillId="0" borderId="60" xfId="1" applyFont="1" applyBorder="1" applyAlignment="1" applyProtection="1">
      <alignment horizontal="center" vertical="center" shrinkToFit="1"/>
    </xf>
    <xf numFmtId="0" fontId="29" fillId="0" borderId="49" xfId="0" applyFont="1" applyBorder="1" applyAlignment="1">
      <alignment vertical="center"/>
    </xf>
    <xf numFmtId="0" fontId="29" fillId="0" borderId="3" xfId="0" applyNumberFormat="1" applyFont="1" applyBorder="1" applyAlignment="1" applyProtection="1">
      <alignment vertical="center" shrinkToFit="1"/>
      <protection locked="0" hidden="1"/>
    </xf>
    <xf numFmtId="0" fontId="29" fillId="0" borderId="18" xfId="0" applyNumberFormat="1" applyFont="1" applyBorder="1" applyAlignment="1" applyProtection="1">
      <alignment vertical="center" shrinkToFit="1"/>
      <protection locked="0" hidden="1"/>
    </xf>
    <xf numFmtId="0" fontId="82" fillId="0" borderId="0" xfId="0" applyFont="1" applyAlignment="1" applyProtection="1">
      <alignment horizontal="left" vertical="center" wrapText="1" indent="1"/>
    </xf>
    <xf numFmtId="0" fontId="82" fillId="0" borderId="0" xfId="0" applyFont="1" applyProtection="1">
      <alignment vertical="center"/>
    </xf>
    <xf numFmtId="0" fontId="83" fillId="0" borderId="0" xfId="0" applyFont="1" applyAlignment="1" applyProtection="1">
      <alignment horizontal="left" vertical="center" wrapText="1" indent="1"/>
    </xf>
    <xf numFmtId="0" fontId="84" fillId="0" borderId="0" xfId="0" applyFont="1" applyBorder="1" applyAlignment="1">
      <alignment vertical="center"/>
    </xf>
    <xf numFmtId="0" fontId="84" fillId="0" borderId="0" xfId="0" applyFont="1" applyBorder="1" applyAlignment="1">
      <alignment horizontal="left" vertical="center"/>
    </xf>
    <xf numFmtId="0" fontId="84" fillId="0" borderId="0" xfId="0" applyFont="1" applyBorder="1" applyAlignment="1">
      <alignment horizontal="center" vertical="center"/>
    </xf>
    <xf numFmtId="0" fontId="86" fillId="0" borderId="0" xfId="0" applyFont="1">
      <alignment vertical="center"/>
    </xf>
    <xf numFmtId="0" fontId="29" fillId="0" borderId="3"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49" xfId="0" applyFont="1" applyBorder="1" applyAlignment="1">
      <alignment vertical="center"/>
    </xf>
    <xf numFmtId="0" fontId="31" fillId="0" borderId="0" xfId="0" applyFont="1" applyFill="1" applyBorder="1" applyAlignment="1">
      <alignment vertical="center"/>
    </xf>
    <xf numFmtId="0" fontId="29" fillId="0" borderId="0" xfId="0" applyFont="1" applyAlignment="1">
      <alignment vertical="center"/>
    </xf>
    <xf numFmtId="0" fontId="2" fillId="0" borderId="0" xfId="4" applyFont="1">
      <alignment vertical="center"/>
    </xf>
    <xf numFmtId="0" fontId="33" fillId="0" borderId="0" xfId="0" applyFont="1">
      <alignment vertical="center"/>
    </xf>
    <xf numFmtId="0" fontId="87" fillId="0" borderId="0" xfId="5" applyFont="1" applyAlignment="1">
      <alignment vertical="center"/>
    </xf>
    <xf numFmtId="0" fontId="75" fillId="0" borderId="83" xfId="5" applyFont="1" applyBorder="1" applyAlignment="1">
      <alignment horizontal="center" vertical="center"/>
    </xf>
    <xf numFmtId="0" fontId="87" fillId="0" borderId="0" xfId="5" applyFont="1">
      <alignment vertical="center"/>
    </xf>
    <xf numFmtId="178" fontId="87" fillId="0" borderId="0" xfId="5" applyNumberFormat="1" applyFont="1" applyAlignment="1">
      <alignment vertical="center"/>
    </xf>
    <xf numFmtId="0" fontId="73" fillId="0" borderId="0" xfId="5" applyFont="1" applyAlignment="1">
      <alignment horizontal="left" vertical="center"/>
    </xf>
    <xf numFmtId="182" fontId="87" fillId="0" borderId="0" xfId="5" applyNumberFormat="1" applyFont="1" applyAlignment="1">
      <alignment horizontal="left" vertical="center"/>
    </xf>
    <xf numFmtId="0" fontId="73" fillId="0" borderId="0" xfId="5" applyFont="1" applyAlignment="1">
      <alignment horizontal="left" vertical="center" indent="1"/>
    </xf>
    <xf numFmtId="0" fontId="73" fillId="0" borderId="0" xfId="5" applyFont="1" applyAlignment="1">
      <alignment horizontal="justify" vertical="center"/>
    </xf>
    <xf numFmtId="0" fontId="88" fillId="0" borderId="0" xfId="5" applyFont="1" applyAlignment="1">
      <alignment vertical="center"/>
    </xf>
    <xf numFmtId="0" fontId="73" fillId="0" borderId="0" xfId="5" applyFont="1" applyAlignment="1">
      <alignment vertical="center" wrapText="1"/>
    </xf>
    <xf numFmtId="0" fontId="88" fillId="0" borderId="0" xfId="5" applyFont="1" applyAlignment="1">
      <alignment horizontal="left" vertical="center" indent="1"/>
    </xf>
    <xf numFmtId="0" fontId="74" fillId="0" borderId="0" xfId="5" applyFont="1">
      <alignment vertical="center"/>
    </xf>
    <xf numFmtId="0" fontId="92" fillId="0" borderId="0" xfId="5" applyFont="1" applyAlignment="1">
      <alignment horizontal="right" vertical="center"/>
    </xf>
    <xf numFmtId="14" fontId="73" fillId="0" borderId="0" xfId="5" applyNumberFormat="1" applyFont="1">
      <alignment vertical="center"/>
    </xf>
    <xf numFmtId="0" fontId="93" fillId="0" borderId="0" xfId="5" applyFont="1">
      <alignment vertical="center"/>
    </xf>
    <xf numFmtId="0" fontId="79" fillId="0" borderId="0" xfId="5" applyFont="1" applyAlignment="1">
      <alignment vertical="center"/>
    </xf>
    <xf numFmtId="183" fontId="70" fillId="0" borderId="0" xfId="5" applyNumberFormat="1" applyFont="1" applyAlignment="1">
      <alignment vertical="center"/>
    </xf>
    <xf numFmtId="0" fontId="77" fillId="0" borderId="0" xfId="5" applyFont="1" applyAlignment="1">
      <alignment vertical="center"/>
    </xf>
    <xf numFmtId="0" fontId="17" fillId="0" borderId="0" xfId="5">
      <alignment vertical="center"/>
    </xf>
    <xf numFmtId="49" fontId="87" fillId="0" borderId="0" xfId="5" applyNumberFormat="1" applyFont="1" applyAlignment="1">
      <alignment vertical="center"/>
    </xf>
    <xf numFmtId="49" fontId="17" fillId="0" borderId="0" xfId="5" applyNumberFormat="1" applyAlignment="1">
      <alignment vertical="center"/>
    </xf>
    <xf numFmtId="0" fontId="74" fillId="0" borderId="89" xfId="5" applyFont="1" applyBorder="1">
      <alignment vertical="center"/>
    </xf>
    <xf numFmtId="0" fontId="51" fillId="0" borderId="25" xfId="5" applyFont="1" applyBorder="1">
      <alignment vertical="center"/>
    </xf>
    <xf numFmtId="0" fontId="51" fillId="0" borderId="90" xfId="5" applyFont="1" applyBorder="1">
      <alignment vertical="center"/>
    </xf>
    <xf numFmtId="0" fontId="73" fillId="0" borderId="83" xfId="5" applyFont="1" applyBorder="1" applyAlignment="1">
      <alignment vertical="center"/>
    </xf>
    <xf numFmtId="0" fontId="73" fillId="0" borderId="2" xfId="5" applyFont="1" applyBorder="1">
      <alignment vertical="center"/>
    </xf>
    <xf numFmtId="0" fontId="73" fillId="0" borderId="83" xfId="5" applyFont="1" applyBorder="1">
      <alignment vertical="center"/>
    </xf>
    <xf numFmtId="0" fontId="17" fillId="0" borderId="83" xfId="5" applyFont="1" applyBorder="1">
      <alignment vertical="center"/>
    </xf>
    <xf numFmtId="0" fontId="77" fillId="0" borderId="79" xfId="5" applyFont="1" applyBorder="1">
      <alignment vertical="center"/>
    </xf>
    <xf numFmtId="0" fontId="73" fillId="0" borderId="1" xfId="5" applyFont="1" applyBorder="1">
      <alignment vertical="center"/>
    </xf>
    <xf numFmtId="0" fontId="73" fillId="0" borderId="66" xfId="5" applyFont="1" applyBorder="1">
      <alignment vertical="center"/>
    </xf>
    <xf numFmtId="0" fontId="94" fillId="0" borderId="0" xfId="5" applyFont="1">
      <alignment vertical="center"/>
    </xf>
    <xf numFmtId="0" fontId="95" fillId="0" borderId="0" xfId="5" applyFont="1">
      <alignment vertical="center"/>
    </xf>
    <xf numFmtId="0" fontId="97" fillId="0" borderId="71" xfId="5" applyFont="1" applyBorder="1" applyAlignment="1">
      <alignment horizontal="center" vertical="center" wrapText="1"/>
    </xf>
    <xf numFmtId="0" fontId="98" fillId="0" borderId="97" xfId="5" applyFont="1" applyBorder="1" applyAlignment="1">
      <alignment horizontal="center" vertical="center" wrapText="1"/>
    </xf>
    <xf numFmtId="0" fontId="98" fillId="0" borderId="100" xfId="5" applyFont="1" applyBorder="1" applyAlignment="1">
      <alignment horizontal="center" vertical="center" wrapText="1"/>
    </xf>
    <xf numFmtId="0" fontId="98" fillId="0" borderId="103" xfId="5" applyFont="1" applyBorder="1" applyAlignment="1">
      <alignment horizontal="center" vertical="center" wrapText="1"/>
    </xf>
    <xf numFmtId="0" fontId="98" fillId="0" borderId="106" xfId="5" applyFont="1" applyBorder="1" applyAlignment="1">
      <alignment horizontal="center" vertical="center" wrapText="1"/>
    </xf>
    <xf numFmtId="0" fontId="98" fillId="0" borderId="109" xfId="5" applyFont="1" applyBorder="1" applyAlignment="1">
      <alignment horizontal="center" vertical="center" wrapText="1"/>
    </xf>
    <xf numFmtId="0" fontId="29" fillId="0" borderId="0" xfId="0" applyFont="1" applyFill="1">
      <alignment vertical="center"/>
    </xf>
    <xf numFmtId="0" fontId="29" fillId="0" borderId="0" xfId="0" applyFont="1" applyFill="1" applyBorder="1" applyAlignment="1">
      <alignment vertical="center" wrapText="1"/>
    </xf>
    <xf numFmtId="0" fontId="30" fillId="0" borderId="0" xfId="0" applyFont="1" applyFill="1" applyAlignment="1">
      <alignment vertical="center"/>
    </xf>
    <xf numFmtId="0" fontId="84" fillId="0" borderId="0" xfId="0" applyFont="1" applyBorder="1" applyAlignment="1">
      <alignment vertical="center"/>
    </xf>
    <xf numFmtId="0" fontId="87" fillId="0" borderId="0" xfId="5" applyFont="1" applyAlignment="1">
      <alignment vertical="center" wrapText="1"/>
    </xf>
    <xf numFmtId="0" fontId="51" fillId="0" borderId="10" xfId="5" applyFont="1" applyBorder="1" applyAlignment="1">
      <alignment horizontal="center" vertical="center" wrapText="1"/>
    </xf>
    <xf numFmtId="0" fontId="51" fillId="0" borderId="15" xfId="5" applyFont="1" applyBorder="1" applyAlignment="1">
      <alignment horizontal="center" vertical="center" wrapText="1"/>
    </xf>
    <xf numFmtId="0" fontId="51" fillId="0" borderId="31" xfId="5" applyFont="1" applyBorder="1" applyAlignment="1">
      <alignment horizontal="center" vertical="center" wrapText="1"/>
    </xf>
    <xf numFmtId="0" fontId="73" fillId="0" borderId="0" xfId="5" applyFont="1" applyAlignment="1">
      <alignment horizontal="left" vertical="center" wrapText="1"/>
    </xf>
    <xf numFmtId="177" fontId="87" fillId="0" borderId="0" xfId="5" applyNumberFormat="1" applyFont="1" applyAlignment="1">
      <alignment horizontal="center" vertical="center"/>
    </xf>
    <xf numFmtId="178" fontId="87" fillId="0" borderId="0" xfId="5" applyNumberFormat="1" applyFont="1" applyAlignment="1">
      <alignment horizontal="left" vertical="center"/>
    </xf>
    <xf numFmtId="0" fontId="88" fillId="0" borderId="0" xfId="5" applyFont="1" applyAlignment="1">
      <alignment vertical="center" wrapText="1"/>
    </xf>
    <xf numFmtId="0" fontId="73" fillId="0" borderId="0" xfId="5" applyFont="1" applyAlignment="1">
      <alignment vertical="center" wrapText="1"/>
    </xf>
    <xf numFmtId="0" fontId="97" fillId="0" borderId="91" xfId="5" applyFont="1" applyBorder="1" applyAlignment="1">
      <alignment horizontal="center" vertical="center" wrapText="1"/>
    </xf>
    <xf numFmtId="0" fontId="97" fillId="0" borderId="92" xfId="5" applyFont="1" applyBorder="1" applyAlignment="1">
      <alignment horizontal="center" vertical="center" wrapText="1"/>
    </xf>
    <xf numFmtId="0" fontId="97" fillId="0" borderId="93" xfId="5" applyFont="1" applyBorder="1" applyAlignment="1">
      <alignment horizontal="center" vertical="center" wrapText="1"/>
    </xf>
    <xf numFmtId="0" fontId="97" fillId="0" borderId="94" xfId="5" applyFont="1" applyBorder="1" applyAlignment="1">
      <alignment horizontal="center" vertical="center" wrapText="1"/>
    </xf>
    <xf numFmtId="0" fontId="76" fillId="0" borderId="0" xfId="5" applyFont="1" applyAlignment="1">
      <alignment vertical="center" wrapText="1"/>
    </xf>
    <xf numFmtId="0" fontId="80" fillId="0" borderId="0" xfId="5" applyFont="1" applyAlignment="1">
      <alignment vertical="center" wrapText="1"/>
    </xf>
    <xf numFmtId="0" fontId="90" fillId="0" borderId="0" xfId="5" applyFont="1" applyAlignment="1">
      <alignment vertical="center" wrapText="1"/>
    </xf>
    <xf numFmtId="0" fontId="73" fillId="0" borderId="0" xfId="5" applyFont="1" applyAlignment="1">
      <alignment vertical="center"/>
    </xf>
    <xf numFmtId="180" fontId="71" fillId="0" borderId="0" xfId="5" applyNumberFormat="1" applyFont="1" applyAlignment="1">
      <alignment horizontal="left" vertical="center"/>
    </xf>
    <xf numFmtId="181" fontId="71" fillId="0" borderId="0" xfId="5" applyNumberFormat="1" applyFont="1" applyAlignment="1">
      <alignment horizontal="left" vertical="center"/>
    </xf>
    <xf numFmtId="0" fontId="73" fillId="0" borderId="0" xfId="5" applyFont="1" applyAlignment="1">
      <alignment horizontal="left" vertical="top" wrapText="1"/>
    </xf>
    <xf numFmtId="0" fontId="55" fillId="0" borderId="0" xfId="5" applyFont="1" applyAlignment="1">
      <alignment horizontal="center" vertical="center" wrapText="1"/>
    </xf>
    <xf numFmtId="0" fontId="96" fillId="0" borderId="0" xfId="5" applyFont="1" applyAlignment="1">
      <alignment vertical="center" wrapText="1"/>
    </xf>
    <xf numFmtId="0" fontId="73" fillId="0" borderId="0" xfId="5" applyFont="1" applyAlignment="1">
      <alignment vertical="top" wrapText="1"/>
    </xf>
    <xf numFmtId="0" fontId="73" fillId="0" borderId="91" xfId="5" applyFont="1" applyBorder="1" applyAlignment="1">
      <alignment horizontal="center" vertical="center"/>
    </xf>
    <xf numFmtId="0" fontId="73" fillId="0" borderId="92" xfId="5" applyFont="1" applyBorder="1" applyAlignment="1">
      <alignment horizontal="center" vertical="center"/>
    </xf>
    <xf numFmtId="0" fontId="73" fillId="0" borderId="93" xfId="5" applyFont="1" applyBorder="1" applyAlignment="1">
      <alignment horizontal="center" vertical="center"/>
    </xf>
    <xf numFmtId="0" fontId="75" fillId="0" borderId="0" xfId="5" applyFont="1" applyAlignment="1">
      <alignment horizontal="center" vertical="center"/>
    </xf>
    <xf numFmtId="0" fontId="46" fillId="0" borderId="95" xfId="5" applyFont="1" applyBorder="1" applyAlignment="1">
      <alignment horizontal="center" vertical="center" wrapText="1"/>
    </xf>
    <xf numFmtId="0" fontId="46" fillId="0" borderId="96" xfId="5" applyFont="1" applyBorder="1" applyAlignment="1">
      <alignment horizontal="center" vertical="center" wrapText="1"/>
    </xf>
    <xf numFmtId="0" fontId="98" fillId="0" borderId="98" xfId="5" applyFont="1" applyBorder="1" applyAlignment="1">
      <alignment horizontal="center" vertical="center" wrapText="1"/>
    </xf>
    <xf numFmtId="0" fontId="98" fillId="0" borderId="99" xfId="5" applyFont="1" applyBorder="1" applyAlignment="1">
      <alignment horizontal="center" vertical="center" wrapText="1"/>
    </xf>
    <xf numFmtId="0" fontId="98" fillId="0" borderId="101" xfId="5" applyFont="1" applyBorder="1" applyAlignment="1">
      <alignment horizontal="center" vertical="center" wrapText="1"/>
    </xf>
    <xf numFmtId="0" fontId="98" fillId="0" borderId="102" xfId="5" applyFont="1" applyBorder="1" applyAlignment="1">
      <alignment horizontal="center" vertical="center" wrapText="1"/>
    </xf>
    <xf numFmtId="0" fontId="98" fillId="0" borderId="104" xfId="5" applyFont="1" applyBorder="1" applyAlignment="1">
      <alignment horizontal="center" vertical="center" wrapText="1"/>
    </xf>
    <xf numFmtId="0" fontId="98" fillId="0" borderId="105" xfId="5" applyFont="1" applyBorder="1" applyAlignment="1">
      <alignment horizontal="center" vertical="center" wrapText="1"/>
    </xf>
    <xf numFmtId="0" fontId="98" fillId="0" borderId="107" xfId="5" applyFont="1" applyBorder="1" applyAlignment="1">
      <alignment horizontal="center" vertical="center" wrapText="1"/>
    </xf>
    <xf numFmtId="0" fontId="98" fillId="0" borderId="108" xfId="5" applyFont="1" applyBorder="1" applyAlignment="1">
      <alignment horizontal="center" vertical="center" wrapText="1"/>
    </xf>
    <xf numFmtId="0" fontId="98" fillId="0" borderId="110" xfId="5" applyFont="1" applyBorder="1" applyAlignment="1">
      <alignment horizontal="center" vertical="center" wrapText="1"/>
    </xf>
    <xf numFmtId="0" fontId="98" fillId="0" borderId="111" xfId="5" applyFont="1" applyBorder="1" applyAlignment="1">
      <alignment horizontal="center" vertical="center" wrapText="1"/>
    </xf>
    <xf numFmtId="0" fontId="73" fillId="0" borderId="110" xfId="5" applyFont="1" applyBorder="1" applyAlignment="1">
      <alignment horizontal="center" vertical="center"/>
    </xf>
    <xf numFmtId="0" fontId="73" fillId="0" borderId="111" xfId="5" applyFont="1" applyBorder="1" applyAlignment="1">
      <alignment horizontal="center" vertical="center"/>
    </xf>
    <xf numFmtId="0" fontId="36" fillId="5" borderId="0" xfId="0" applyFont="1" applyFill="1" applyAlignment="1">
      <alignment horizontal="center" vertical="center"/>
    </xf>
    <xf numFmtId="0" fontId="50" fillId="3" borderId="61" xfId="0" applyFont="1" applyFill="1" applyBorder="1" applyAlignment="1">
      <alignment horizontal="center" vertical="center" shrinkToFit="1"/>
    </xf>
    <xf numFmtId="0" fontId="50" fillId="3" borderId="62" xfId="0" applyFont="1" applyFill="1" applyBorder="1" applyAlignment="1">
      <alignment horizontal="center" vertical="center" shrinkToFit="1"/>
    </xf>
    <xf numFmtId="0" fontId="41" fillId="0" borderId="15" xfId="0" applyFont="1" applyBorder="1" applyAlignment="1">
      <alignment horizontal="center" vertical="center" shrinkToFit="1"/>
    </xf>
    <xf numFmtId="0" fontId="41" fillId="0" borderId="1" xfId="0" applyFont="1" applyBorder="1" applyAlignment="1">
      <alignment horizontal="center" vertical="center" shrinkToFit="1"/>
    </xf>
    <xf numFmtId="0" fontId="50" fillId="3" borderId="84" xfId="0" applyFont="1" applyFill="1" applyBorder="1" applyAlignment="1">
      <alignment horizontal="center" vertical="center" shrinkToFit="1"/>
    </xf>
    <xf numFmtId="0" fontId="50" fillId="3" borderId="85" xfId="0" applyFont="1" applyFill="1" applyBorder="1" applyAlignment="1">
      <alignment horizontal="center" vertical="center" shrinkToFit="1"/>
    </xf>
    <xf numFmtId="179" fontId="71" fillId="11" borderId="45" xfId="0" applyNumberFormat="1" applyFont="1" applyFill="1" applyBorder="1" applyAlignment="1">
      <alignment horizontal="center" vertical="center"/>
    </xf>
    <xf numFmtId="179" fontId="71" fillId="11" borderId="34" xfId="0" applyNumberFormat="1" applyFont="1" applyFill="1" applyBorder="1" applyAlignment="1">
      <alignment horizontal="center" vertical="center"/>
    </xf>
    <xf numFmtId="0" fontId="41" fillId="0" borderId="0" xfId="0" applyFont="1" applyBorder="1" applyAlignment="1">
      <alignment horizontal="center" vertical="center" shrinkToFit="1"/>
    </xf>
    <xf numFmtId="0" fontId="41" fillId="0" borderId="56" xfId="0" applyFont="1" applyBorder="1" applyAlignment="1">
      <alignment horizontal="center" vertical="center" shrinkToFit="1"/>
    </xf>
    <xf numFmtId="0" fontId="67" fillId="0" borderId="52" xfId="0" applyFont="1" applyFill="1" applyBorder="1" applyAlignment="1">
      <alignment horizontal="center" vertical="center" wrapText="1"/>
    </xf>
    <xf numFmtId="0" fontId="67" fillId="0" borderId="53" xfId="0" applyFont="1" applyFill="1" applyBorder="1" applyAlignment="1">
      <alignment horizontal="center" vertical="center" wrapText="1"/>
    </xf>
    <xf numFmtId="0" fontId="67" fillId="0" borderId="54" xfId="0" applyFont="1" applyFill="1" applyBorder="1" applyAlignment="1">
      <alignment horizontal="center" vertical="center" wrapText="1"/>
    </xf>
    <xf numFmtId="0" fontId="67" fillId="0" borderId="55"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56" xfId="0" applyFont="1" applyFill="1" applyBorder="1" applyAlignment="1">
      <alignment horizontal="center" vertical="center" wrapText="1"/>
    </xf>
    <xf numFmtId="0" fontId="67" fillId="0" borderId="57" xfId="0" applyFont="1" applyFill="1" applyBorder="1" applyAlignment="1">
      <alignment horizontal="center" vertical="center" wrapText="1"/>
    </xf>
    <xf numFmtId="0" fontId="67" fillId="0" borderId="58" xfId="0" applyFont="1" applyFill="1" applyBorder="1" applyAlignment="1">
      <alignment horizontal="center" vertical="center" wrapText="1"/>
    </xf>
    <xf numFmtId="0" fontId="67" fillId="0" borderId="59" xfId="0" applyFont="1" applyFill="1" applyBorder="1" applyAlignment="1">
      <alignment horizontal="center" vertical="center" wrapText="1"/>
    </xf>
    <xf numFmtId="177" fontId="70" fillId="0" borderId="15" xfId="0" applyNumberFormat="1" applyFont="1" applyBorder="1" applyAlignment="1">
      <alignment horizontal="center" vertical="center"/>
    </xf>
    <xf numFmtId="178" fontId="70" fillId="0" borderId="15" xfId="0" applyNumberFormat="1" applyFont="1" applyBorder="1" applyAlignment="1">
      <alignment horizontal="left" vertical="center"/>
    </xf>
    <xf numFmtId="177" fontId="44" fillId="3" borderId="62" xfId="0" applyNumberFormat="1" applyFont="1" applyFill="1" applyBorder="1" applyAlignment="1">
      <alignment horizontal="center" vertical="center"/>
    </xf>
    <xf numFmtId="20" fontId="44" fillId="3" borderId="62" xfId="0" applyNumberFormat="1" applyFont="1" applyFill="1" applyBorder="1" applyAlignment="1">
      <alignment horizontal="center" vertical="center"/>
    </xf>
    <xf numFmtId="0" fontId="44" fillId="3" borderId="63" xfId="0" applyFont="1" applyFill="1" applyBorder="1" applyAlignment="1">
      <alignment horizontal="center" vertical="center"/>
    </xf>
    <xf numFmtId="0" fontId="84" fillId="0" borderId="0" xfId="0" applyFont="1" applyBorder="1" applyAlignment="1">
      <alignment horizontal="center" vertical="center"/>
    </xf>
    <xf numFmtId="0" fontId="84" fillId="0" borderId="0" xfId="0" applyFont="1" applyBorder="1" applyAlignment="1">
      <alignment horizontal="left" vertical="top" wrapText="1"/>
    </xf>
    <xf numFmtId="0" fontId="63" fillId="0" borderId="0" xfId="0" applyFont="1">
      <alignment vertical="center"/>
    </xf>
    <xf numFmtId="0" fontId="50" fillId="0" borderId="86" xfId="0" applyFont="1" applyFill="1" applyBorder="1" applyAlignment="1">
      <alignment horizontal="center" vertical="center" shrinkToFit="1"/>
    </xf>
    <xf numFmtId="0" fontId="50" fillId="0" borderId="87" xfId="0" applyFont="1" applyFill="1" applyBorder="1" applyAlignment="1">
      <alignment horizontal="center" vertical="center" shrinkToFit="1"/>
    </xf>
    <xf numFmtId="0" fontId="50" fillId="0" borderId="88" xfId="0" applyFont="1" applyFill="1" applyBorder="1" applyAlignment="1">
      <alignment horizontal="center" vertical="center" shrinkToFit="1"/>
    </xf>
    <xf numFmtId="0" fontId="29" fillId="7" borderId="7" xfId="0" applyFont="1" applyFill="1" applyBorder="1" applyAlignment="1">
      <alignment horizontal="center" vertical="center"/>
    </xf>
    <xf numFmtId="0" fontId="29" fillId="7" borderId="78" xfId="0" applyFont="1" applyFill="1" applyBorder="1" applyAlignment="1">
      <alignment horizontal="center" vertical="center"/>
    </xf>
    <xf numFmtId="0" fontId="29" fillId="7" borderId="11" xfId="0" applyFont="1" applyFill="1" applyBorder="1" applyAlignment="1">
      <alignment horizontal="center" vertical="center"/>
    </xf>
    <xf numFmtId="0" fontId="29" fillId="0" borderId="8" xfId="0" applyFont="1" applyBorder="1" applyAlignment="1">
      <alignment horizontal="center" vertical="center"/>
    </xf>
    <xf numFmtId="0" fontId="29" fillId="0" borderId="31" xfId="0" applyFont="1" applyBorder="1" applyAlignment="1">
      <alignment horizontal="center" vertical="center"/>
    </xf>
    <xf numFmtId="0" fontId="29" fillId="0" borderId="112" xfId="0" applyFont="1" applyBorder="1" applyAlignment="1">
      <alignment horizontal="center" vertical="center"/>
    </xf>
    <xf numFmtId="0" fontId="29" fillId="0" borderId="50" xfId="0" applyFont="1" applyBorder="1" applyAlignment="1">
      <alignment horizontal="center" vertical="center"/>
    </xf>
    <xf numFmtId="0" fontId="29" fillId="0" borderId="10"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9" fillId="0" borderId="113" xfId="0" applyFont="1" applyBorder="1" applyAlignment="1" applyProtection="1">
      <alignment horizontal="center" vertical="center"/>
      <protection locked="0"/>
    </xf>
    <xf numFmtId="0" fontId="29" fillId="0" borderId="114"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45"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32" fillId="0" borderId="24" xfId="0" applyFont="1" applyFill="1" applyBorder="1" applyAlignment="1" applyProtection="1">
      <alignment horizontal="center" vertical="center"/>
      <protection locked="0"/>
    </xf>
    <xf numFmtId="0" fontId="32" fillId="0" borderId="18"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29" fillId="0" borderId="3" xfId="0" applyFont="1" applyBorder="1" applyAlignment="1">
      <alignment horizontal="distributed" vertical="center" indent="1"/>
    </xf>
    <xf numFmtId="0" fontId="29" fillId="0" borderId="10" xfId="0" applyFont="1" applyBorder="1" applyAlignment="1">
      <alignment horizontal="distributed" vertical="center" indent="1"/>
    </xf>
    <xf numFmtId="0" fontId="57" fillId="8" borderId="33" xfId="1" applyFont="1" applyFill="1" applyBorder="1" applyAlignment="1" applyProtection="1">
      <alignment horizontal="center" vertical="center"/>
    </xf>
    <xf numFmtId="0" fontId="57" fillId="8" borderId="67" xfId="1" applyFont="1" applyFill="1" applyBorder="1" applyAlignment="1" applyProtection="1">
      <alignment horizontal="center" vertical="center"/>
    </xf>
    <xf numFmtId="0" fontId="58" fillId="7" borderId="33" xfId="0" applyFont="1" applyFill="1" applyBorder="1" applyAlignment="1" applyProtection="1">
      <alignment horizontal="center" vertical="center"/>
    </xf>
    <xf numFmtId="0" fontId="58" fillId="7" borderId="45" xfId="0" applyFont="1" applyFill="1" applyBorder="1" applyAlignment="1" applyProtection="1">
      <alignment horizontal="center" vertical="center"/>
    </xf>
    <xf numFmtId="0" fontId="58" fillId="7" borderId="34" xfId="0" applyFont="1" applyFill="1" applyBorder="1" applyAlignment="1" applyProtection="1">
      <alignment horizontal="center" vertical="center"/>
    </xf>
    <xf numFmtId="0" fontId="29" fillId="0" borderId="3" xfId="0" applyFont="1" applyBorder="1" applyAlignment="1">
      <alignment vertical="center" shrinkToFit="1"/>
    </xf>
    <xf numFmtId="0" fontId="29" fillId="0" borderId="10" xfId="0" applyFont="1" applyBorder="1" applyAlignment="1">
      <alignment vertical="center" shrinkToFit="1"/>
    </xf>
    <xf numFmtId="0" fontId="32" fillId="0" borderId="5" xfId="0" applyFont="1" applyFill="1" applyBorder="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29" fillId="0" borderId="19" xfId="0" applyFont="1" applyBorder="1" applyAlignment="1">
      <alignment horizontal="distributed" vertical="center" indent="1"/>
    </xf>
    <xf numFmtId="0" fontId="29" fillId="0" borderId="79" xfId="0" applyFont="1" applyBorder="1" applyAlignment="1">
      <alignment horizontal="distributed" vertical="center" indent="1"/>
    </xf>
    <xf numFmtId="0" fontId="32" fillId="10" borderId="8" xfId="0" applyFont="1" applyFill="1" applyBorder="1" applyAlignment="1" applyProtection="1">
      <alignment horizontal="center" vertical="center" shrinkToFit="1"/>
    </xf>
    <xf numFmtId="0" fontId="32" fillId="10" borderId="15" xfId="0" applyFont="1" applyFill="1" applyBorder="1" applyAlignment="1" applyProtection="1">
      <alignment horizontal="center" vertical="center" shrinkToFit="1"/>
    </xf>
    <xf numFmtId="0" fontId="32" fillId="10" borderId="29" xfId="0" applyFont="1" applyFill="1" applyBorder="1" applyAlignment="1" applyProtection="1">
      <alignment horizontal="center" vertical="center" shrinkToFit="1"/>
    </xf>
    <xf numFmtId="0" fontId="32" fillId="10" borderId="7" xfId="0" applyFont="1" applyFill="1" applyBorder="1" applyAlignment="1" applyProtection="1">
      <alignment horizontal="center" vertical="center"/>
    </xf>
    <xf numFmtId="0" fontId="32" fillId="10" borderId="78" xfId="0" applyFont="1" applyFill="1" applyBorder="1" applyAlignment="1" applyProtection="1">
      <alignment horizontal="center" vertical="center"/>
    </xf>
    <xf numFmtId="0" fontId="32" fillId="10" borderId="11" xfId="0" applyFont="1" applyFill="1" applyBorder="1" applyAlignment="1" applyProtection="1">
      <alignment horizontal="center" vertical="center"/>
    </xf>
    <xf numFmtId="0" fontId="29" fillId="0" borderId="49" xfId="0" applyFont="1" applyBorder="1" applyAlignment="1">
      <alignment vertical="center"/>
    </xf>
    <xf numFmtId="0" fontId="29" fillId="0" borderId="0" xfId="0" applyFont="1" applyAlignment="1">
      <alignment vertical="center"/>
    </xf>
    <xf numFmtId="0" fontId="46" fillId="0" borderId="49" xfId="0" applyFont="1" applyBorder="1" applyAlignment="1">
      <alignment horizontal="left" vertical="center" wrapText="1"/>
    </xf>
    <xf numFmtId="0" fontId="46" fillId="0" borderId="0" xfId="0" applyFont="1" applyBorder="1" applyAlignment="1">
      <alignment horizontal="left" vertical="center" wrapText="1"/>
    </xf>
    <xf numFmtId="0" fontId="31" fillId="0" borderId="49" xfId="0" applyFont="1" applyFill="1" applyBorder="1" applyAlignment="1">
      <alignment vertical="center"/>
    </xf>
    <xf numFmtId="0" fontId="31" fillId="0" borderId="0" xfId="0" applyFont="1" applyFill="1" applyBorder="1" applyAlignment="1">
      <alignment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32" fillId="9" borderId="33" xfId="0" applyFont="1" applyFill="1" applyBorder="1" applyAlignment="1" applyProtection="1">
      <alignment horizontal="center" vertical="center"/>
      <protection locked="0"/>
    </xf>
    <xf numFmtId="0" fontId="32" fillId="9" borderId="45" xfId="0" applyFont="1" applyFill="1" applyBorder="1" applyAlignment="1" applyProtection="1">
      <alignment horizontal="center" vertical="center"/>
      <protection locked="0"/>
    </xf>
    <xf numFmtId="0" fontId="32" fillId="9" borderId="34" xfId="0" applyFont="1" applyFill="1" applyBorder="1" applyAlignment="1" applyProtection="1">
      <alignment horizontal="center" vertical="center"/>
      <protection locked="0"/>
    </xf>
    <xf numFmtId="0" fontId="32" fillId="10" borderId="5" xfId="0" applyFont="1" applyFill="1" applyBorder="1" applyAlignment="1" applyProtection="1">
      <alignment horizontal="center" vertical="center"/>
    </xf>
    <xf numFmtId="0" fontId="32" fillId="10" borderId="3" xfId="0" applyFont="1" applyFill="1" applyBorder="1" applyAlignment="1" applyProtection="1">
      <alignment horizontal="center" vertical="center"/>
    </xf>
    <xf numFmtId="0" fontId="32" fillId="10" borderId="6" xfId="0" applyFont="1" applyFill="1" applyBorder="1" applyAlignment="1" applyProtection="1">
      <alignment horizontal="center" vertical="center"/>
    </xf>
    <xf numFmtId="0" fontId="30" fillId="6" borderId="0" xfId="0" applyFont="1" applyFill="1" applyBorder="1" applyAlignment="1">
      <alignment horizontal="center" vertical="center"/>
    </xf>
    <xf numFmtId="0" fontId="32" fillId="0" borderId="33" xfId="0" applyFont="1" applyFill="1" applyBorder="1" applyAlignment="1" applyProtection="1">
      <alignment horizontal="center" vertical="center"/>
    </xf>
    <xf numFmtId="0" fontId="32" fillId="0" borderId="45" xfId="0" applyFont="1" applyFill="1" applyBorder="1" applyAlignment="1" applyProtection="1">
      <alignment horizontal="center" vertical="center"/>
    </xf>
    <xf numFmtId="0" fontId="32" fillId="0" borderId="34"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32" fillId="4" borderId="3" xfId="0" applyFont="1" applyFill="1" applyBorder="1" applyAlignment="1" applyProtection="1">
      <alignment horizontal="center" vertical="center"/>
    </xf>
    <xf numFmtId="0" fontId="32" fillId="3" borderId="3" xfId="0" applyFont="1" applyFill="1" applyBorder="1" applyAlignment="1" applyProtection="1">
      <alignment horizontal="center" vertical="center"/>
    </xf>
    <xf numFmtId="0" fontId="32" fillId="4" borderId="10" xfId="0" applyFont="1" applyFill="1" applyBorder="1" applyAlignment="1" applyProtection="1">
      <alignment horizontal="center" vertical="center"/>
    </xf>
    <xf numFmtId="0" fontId="32" fillId="4" borderId="15" xfId="0" applyFont="1" applyFill="1" applyBorder="1" applyAlignment="1" applyProtection="1">
      <alignment horizontal="center" vertical="center"/>
    </xf>
    <xf numFmtId="0" fontId="32" fillId="4" borderId="31"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2" fillId="0" borderId="33" xfId="0" applyFont="1" applyFill="1" applyBorder="1" applyAlignment="1" applyProtection="1">
      <alignment horizontal="center" vertical="center" shrinkToFit="1"/>
    </xf>
    <xf numFmtId="0" fontId="32" fillId="0" borderId="45" xfId="0" applyFont="1" applyFill="1" applyBorder="1" applyAlignment="1" applyProtection="1">
      <alignment horizontal="center" vertical="center" shrinkToFit="1"/>
    </xf>
    <xf numFmtId="0" fontId="32" fillId="0" borderId="34" xfId="0" applyFont="1" applyFill="1" applyBorder="1" applyAlignment="1" applyProtection="1">
      <alignment horizontal="center" vertical="center" shrinkToFit="1"/>
    </xf>
    <xf numFmtId="0" fontId="28" fillId="0" borderId="0" xfId="1" applyAlignment="1" applyProtection="1">
      <alignment horizontal="center" vertical="center"/>
    </xf>
    <xf numFmtId="0" fontId="54" fillId="0" borderId="0" xfId="1" applyFont="1" applyAlignment="1" applyProtection="1">
      <alignment horizontal="distributed" vertical="center" indent="8" shrinkToFit="1"/>
    </xf>
    <xf numFmtId="0" fontId="14" fillId="0" borderId="68" xfId="1" applyFont="1" applyBorder="1" applyAlignment="1" applyProtection="1">
      <alignment horizontal="center" vertical="center" shrinkToFit="1"/>
    </xf>
    <xf numFmtId="0" fontId="14" fillId="0" borderId="35" xfId="1" applyFont="1" applyBorder="1" applyAlignment="1" applyProtection="1">
      <alignment horizontal="center" vertical="center" shrinkToFit="1"/>
    </xf>
    <xf numFmtId="0" fontId="14" fillId="0" borderId="34" xfId="1" applyFont="1" applyBorder="1" applyAlignment="1" applyProtection="1">
      <alignment horizontal="center" vertical="center" shrinkToFit="1"/>
    </xf>
    <xf numFmtId="0" fontId="23" fillId="0" borderId="81" xfId="1" applyFont="1" applyBorder="1" applyAlignment="1" applyProtection="1">
      <alignment horizontal="center" shrinkToFit="1"/>
    </xf>
    <xf numFmtId="0" fontId="23" fillId="0" borderId="17" xfId="1" applyFont="1" applyBorder="1" applyAlignment="1" applyProtection="1">
      <alignment horizontal="center" shrinkToFit="1"/>
    </xf>
    <xf numFmtId="176" fontId="43" fillId="0" borderId="0" xfId="1" applyNumberFormat="1" applyFont="1" applyAlignment="1" applyProtection="1">
      <alignment horizontal="distributed" vertical="center" indent="4"/>
    </xf>
    <xf numFmtId="0" fontId="16" fillId="0" borderId="35" xfId="1" applyFont="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5" fillId="0" borderId="30" xfId="1" applyNumberFormat="1" applyFont="1" applyBorder="1" applyAlignment="1" applyProtection="1">
      <alignment horizontal="center" vertical="center"/>
    </xf>
    <xf numFmtId="0" fontId="55" fillId="0" borderId="11" xfId="1" applyNumberFormat="1" applyFont="1" applyBorder="1" applyAlignment="1" applyProtection="1">
      <alignment horizontal="center" vertical="center"/>
    </xf>
    <xf numFmtId="0" fontId="55" fillId="0" borderId="73" xfId="1" applyNumberFormat="1" applyFont="1" applyBorder="1" applyAlignment="1" applyProtection="1">
      <alignment horizontal="center" vertical="center"/>
    </xf>
    <xf numFmtId="0" fontId="55" fillId="0" borderId="74" xfId="1" applyNumberFormat="1" applyFont="1" applyBorder="1" applyAlignment="1" applyProtection="1">
      <alignment horizontal="center" vertical="center"/>
    </xf>
    <xf numFmtId="0" fontId="0" fillId="7" borderId="33" xfId="0" applyFill="1" applyBorder="1" applyAlignment="1" applyProtection="1">
      <alignment horizontal="center" vertical="center"/>
    </xf>
    <xf numFmtId="0" fontId="0" fillId="7" borderId="45"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6"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
  <sheetViews>
    <sheetView tabSelected="1" view="pageBreakPreview" zoomScaleNormal="100" zoomScaleSheetLayoutView="100" workbookViewId="0">
      <selection activeCell="A53" sqref="A53"/>
    </sheetView>
  </sheetViews>
  <sheetFormatPr defaultColWidth="9" defaultRowHeight="13.5"/>
  <cols>
    <col min="1" max="1" width="17.5" style="222" customWidth="1"/>
    <col min="2" max="7" width="12" style="195" customWidth="1"/>
    <col min="8" max="8" width="14.375" style="195" customWidth="1"/>
    <col min="9" max="16384" width="9" style="195"/>
  </cols>
  <sheetData>
    <row r="1" spans="1:19" ht="40.5" customHeight="1">
      <c r="A1" s="220"/>
      <c r="B1" s="264" t="s">
        <v>5511</v>
      </c>
      <c r="C1" s="265"/>
      <c r="D1" s="265"/>
      <c r="E1" s="265"/>
      <c r="F1" s="265"/>
      <c r="G1" s="266"/>
      <c r="H1" s="221" t="s">
        <v>5609</v>
      </c>
      <c r="I1" s="196"/>
      <c r="J1" s="196"/>
      <c r="K1" s="196"/>
      <c r="L1" s="196"/>
      <c r="M1" s="196"/>
      <c r="N1" s="196"/>
      <c r="O1" s="196"/>
      <c r="P1" s="196"/>
      <c r="Q1" s="196"/>
      <c r="R1" s="196"/>
      <c r="S1" s="196"/>
    </row>
    <row r="2" spans="1:19" ht="48.75" customHeight="1">
      <c r="A2" s="267" t="s">
        <v>5472</v>
      </c>
      <c r="B2" s="267"/>
      <c r="C2" s="267"/>
      <c r="D2" s="267"/>
      <c r="E2" s="267"/>
      <c r="F2" s="267"/>
      <c r="G2" s="267"/>
      <c r="H2" s="267"/>
    </row>
    <row r="3" spans="1:19" s="197" customFormat="1" ht="14.25">
      <c r="A3" s="222" t="s">
        <v>5473</v>
      </c>
      <c r="B3" s="268">
        <v>43561</v>
      </c>
      <c r="C3" s="268"/>
      <c r="D3" s="269">
        <v>43562</v>
      </c>
      <c r="E3" s="269"/>
      <c r="F3" s="223"/>
      <c r="G3" s="224"/>
      <c r="H3" s="195"/>
    </row>
    <row r="4" spans="1:19" s="197" customFormat="1" ht="14.25">
      <c r="A4" s="222" t="s">
        <v>5384</v>
      </c>
      <c r="B4" s="195" t="s">
        <v>5474</v>
      </c>
      <c r="C4" s="195"/>
      <c r="D4" s="195"/>
      <c r="E4" s="195"/>
      <c r="F4" s="195"/>
      <c r="G4" s="195"/>
      <c r="H4" s="195"/>
    </row>
    <row r="5" spans="1:19" s="197" customFormat="1" ht="14.25">
      <c r="A5" s="222" t="s">
        <v>5475</v>
      </c>
      <c r="B5" s="225">
        <f>B3</f>
        <v>43561</v>
      </c>
      <c r="C5" s="195"/>
      <c r="D5" s="195"/>
      <c r="E5" s="195"/>
      <c r="F5" s="195"/>
      <c r="G5" s="195"/>
      <c r="H5" s="195"/>
    </row>
    <row r="6" spans="1:19" s="197" customFormat="1" ht="17.25" customHeight="1">
      <c r="A6" s="222"/>
      <c r="B6" s="195" t="s">
        <v>5385</v>
      </c>
      <c r="C6" s="226"/>
      <c r="D6" s="226"/>
      <c r="E6" s="226"/>
      <c r="F6" s="226"/>
      <c r="G6" s="226"/>
      <c r="H6" s="227"/>
    </row>
    <row r="7" spans="1:19" s="197" customFormat="1" ht="17.25" customHeight="1">
      <c r="A7" s="222"/>
      <c r="B7" s="270" t="s">
        <v>5512</v>
      </c>
      <c r="C7" s="271"/>
      <c r="D7" s="271"/>
      <c r="E7" s="271"/>
      <c r="F7" s="271"/>
      <c r="G7" s="271"/>
      <c r="H7" s="271"/>
    </row>
    <row r="8" spans="1:19" s="197" customFormat="1" ht="17.25" customHeight="1">
      <c r="A8" s="222"/>
      <c r="B8" s="228" t="s">
        <v>5476</v>
      </c>
      <c r="C8" s="229"/>
      <c r="D8" s="229"/>
      <c r="E8" s="229"/>
      <c r="F8" s="229"/>
      <c r="G8" s="229"/>
      <c r="H8" s="229"/>
    </row>
    <row r="9" spans="1:19" s="197" customFormat="1" ht="17.25" customHeight="1">
      <c r="A9" s="222"/>
      <c r="B9" s="230" t="s">
        <v>5477</v>
      </c>
      <c r="C9" s="195"/>
      <c r="D9" s="195"/>
      <c r="E9" s="195"/>
      <c r="F9" s="195"/>
      <c r="G9" s="195"/>
      <c r="H9" s="195"/>
    </row>
    <row r="10" spans="1:19" s="197" customFormat="1" ht="17.25" customHeight="1">
      <c r="A10" s="222"/>
      <c r="B10" s="226" t="s">
        <v>5478</v>
      </c>
      <c r="C10" s="195"/>
      <c r="D10" s="195"/>
      <c r="E10" s="195"/>
      <c r="F10" s="195"/>
      <c r="G10" s="195"/>
      <c r="H10" s="195"/>
    </row>
    <row r="11" spans="1:19" s="197" customFormat="1" ht="17.25" customHeight="1">
      <c r="A11" s="222"/>
      <c r="B11" s="195" t="s">
        <v>5386</v>
      </c>
      <c r="C11" s="195"/>
      <c r="D11" s="195"/>
      <c r="E11" s="195"/>
      <c r="F11" s="195"/>
      <c r="G11" s="195"/>
      <c r="H11" s="195"/>
    </row>
    <row r="12" spans="1:19" s="197" customFormat="1" ht="17.25" customHeight="1">
      <c r="A12" s="222"/>
      <c r="B12" s="230" t="s">
        <v>5513</v>
      </c>
      <c r="C12" s="195"/>
      <c r="D12" s="195"/>
      <c r="E12" s="195"/>
      <c r="F12" s="195"/>
      <c r="G12" s="195"/>
      <c r="H12" s="195"/>
    </row>
    <row r="13" spans="1:19" s="197" customFormat="1" ht="17.25" customHeight="1">
      <c r="A13" s="222"/>
      <c r="B13" s="230" t="s">
        <v>5514</v>
      </c>
      <c r="C13" s="195"/>
      <c r="D13" s="195"/>
      <c r="E13" s="195"/>
      <c r="F13" s="195"/>
      <c r="G13" s="195"/>
      <c r="H13" s="195"/>
    </row>
    <row r="14" spans="1:19" s="197" customFormat="1" ht="17.25" customHeight="1">
      <c r="A14" s="222"/>
      <c r="B14" s="230" t="s">
        <v>5479</v>
      </c>
      <c r="C14" s="195"/>
      <c r="D14" s="195"/>
      <c r="E14" s="195"/>
      <c r="F14" s="195"/>
      <c r="G14" s="195"/>
      <c r="H14" s="195"/>
    </row>
    <row r="15" spans="1:19" s="197" customFormat="1" ht="17.25" customHeight="1">
      <c r="A15" s="222"/>
      <c r="B15" s="225">
        <f>D3</f>
        <v>43562</v>
      </c>
      <c r="C15" s="198"/>
      <c r="D15" s="195"/>
      <c r="E15" s="195"/>
      <c r="F15" s="195"/>
      <c r="G15" s="195"/>
      <c r="H15" s="195"/>
    </row>
    <row r="16" spans="1:19" s="197" customFormat="1" ht="17.25" customHeight="1">
      <c r="A16" s="222"/>
      <c r="B16" s="195" t="s">
        <v>5515</v>
      </c>
      <c r="C16" s="195"/>
      <c r="D16" s="195"/>
      <c r="E16" s="195"/>
      <c r="F16" s="195"/>
      <c r="G16" s="195"/>
      <c r="H16" s="195"/>
    </row>
    <row r="17" spans="1:8" s="197" customFormat="1" ht="17.25" customHeight="1">
      <c r="A17" s="222"/>
      <c r="B17" s="226" t="s">
        <v>5480</v>
      </c>
      <c r="C17" s="195"/>
      <c r="D17" s="195"/>
      <c r="E17" s="195"/>
      <c r="F17" s="195"/>
      <c r="G17" s="195"/>
      <c r="H17" s="195"/>
    </row>
    <row r="18" spans="1:8" s="197" customFormat="1" ht="17.25" customHeight="1">
      <c r="A18" s="222"/>
      <c r="B18" s="230" t="s">
        <v>5481</v>
      </c>
      <c r="C18" s="226"/>
      <c r="D18" s="226"/>
      <c r="E18" s="226"/>
      <c r="F18" s="226"/>
      <c r="G18" s="226"/>
      <c r="H18" s="195"/>
    </row>
    <row r="19" spans="1:8" s="197" customFormat="1" ht="17.25" customHeight="1">
      <c r="A19" s="222"/>
      <c r="B19" s="226" t="s">
        <v>5482</v>
      </c>
      <c r="C19" s="226"/>
      <c r="D19" s="226"/>
      <c r="E19" s="226"/>
      <c r="F19" s="226"/>
      <c r="G19" s="226"/>
      <c r="H19" s="195"/>
    </row>
    <row r="20" spans="1:8" s="197" customFormat="1" ht="17.25" customHeight="1">
      <c r="A20" s="222"/>
      <c r="B20" s="195" t="s">
        <v>5483</v>
      </c>
      <c r="C20" s="195"/>
      <c r="D20" s="195"/>
      <c r="E20" s="195"/>
      <c r="F20" s="195"/>
      <c r="G20" s="195"/>
      <c r="H20" s="195"/>
    </row>
    <row r="21" spans="1:8" s="197" customFormat="1" ht="17.25" customHeight="1">
      <c r="A21" s="222"/>
      <c r="B21" s="226" t="s">
        <v>5516</v>
      </c>
      <c r="C21" s="195"/>
      <c r="D21" s="195"/>
      <c r="E21" s="195"/>
      <c r="F21" s="195"/>
      <c r="G21" s="195"/>
      <c r="H21" s="195"/>
    </row>
    <row r="22" spans="1:8" s="197" customFormat="1" ht="17.25" customHeight="1">
      <c r="A22" s="222"/>
      <c r="B22" s="230" t="s">
        <v>5484</v>
      </c>
      <c r="C22" s="195"/>
      <c r="D22" s="195"/>
      <c r="E22" s="195"/>
      <c r="F22" s="195"/>
      <c r="G22" s="195"/>
      <c r="H22" s="195"/>
    </row>
    <row r="23" spans="1:8" s="197" customFormat="1" ht="18" customHeight="1">
      <c r="A23" s="222" t="s">
        <v>5485</v>
      </c>
      <c r="B23" s="222" t="s">
        <v>5486</v>
      </c>
      <c r="C23" s="195"/>
      <c r="D23" s="195"/>
      <c r="E23" s="195"/>
      <c r="F23" s="195"/>
      <c r="G23" s="195"/>
      <c r="H23" s="195"/>
    </row>
    <row r="24" spans="1:8" s="197" customFormat="1" ht="15.75" customHeight="1">
      <c r="A24" s="222"/>
      <c r="B24" s="220" t="s">
        <v>5487</v>
      </c>
      <c r="C24" s="229"/>
      <c r="D24" s="229"/>
      <c r="E24" s="229"/>
      <c r="F24" s="229"/>
      <c r="G24" s="229"/>
      <c r="H24" s="229"/>
    </row>
    <row r="25" spans="1:8" s="197" customFormat="1" ht="15.75" customHeight="1">
      <c r="A25" s="222"/>
      <c r="B25" s="220" t="s">
        <v>5488</v>
      </c>
      <c r="C25" s="229"/>
      <c r="D25" s="229"/>
      <c r="E25" s="229"/>
      <c r="F25" s="229"/>
      <c r="G25" s="229"/>
      <c r="H25" s="229"/>
    </row>
    <row r="26" spans="1:8" s="197" customFormat="1" ht="15.75" customHeight="1">
      <c r="A26" s="222"/>
      <c r="B26" s="220" t="s">
        <v>5489</v>
      </c>
      <c r="C26" s="229"/>
      <c r="D26" s="229"/>
      <c r="E26" s="229"/>
      <c r="F26" s="229"/>
      <c r="G26" s="229"/>
      <c r="H26" s="229"/>
    </row>
    <row r="27" spans="1:8" s="197" customFormat="1" ht="14.25">
      <c r="A27" s="222"/>
      <c r="B27" s="263" t="s">
        <v>5490</v>
      </c>
      <c r="C27" s="263"/>
      <c r="D27" s="263"/>
      <c r="E27" s="263"/>
      <c r="F27" s="263"/>
      <c r="G27" s="263"/>
      <c r="H27" s="263"/>
    </row>
    <row r="28" spans="1:8" s="197" customFormat="1" ht="14.25">
      <c r="A28" s="222"/>
      <c r="B28" s="263" t="s">
        <v>5491</v>
      </c>
      <c r="C28" s="263"/>
      <c r="D28" s="263"/>
      <c r="E28" s="263"/>
      <c r="F28" s="263"/>
      <c r="G28" s="263"/>
      <c r="H28" s="263"/>
    </row>
    <row r="29" spans="1:8" s="197" customFormat="1" ht="18" customHeight="1">
      <c r="A29" s="222"/>
      <c r="B29" s="195" t="s">
        <v>5492</v>
      </c>
      <c r="C29" s="195"/>
      <c r="D29" s="195"/>
      <c r="E29" s="195"/>
      <c r="F29" s="195"/>
      <c r="G29" s="195"/>
      <c r="H29" s="195"/>
    </row>
    <row r="30" spans="1:8" ht="15.75" customHeight="1">
      <c r="B30" s="195" t="s">
        <v>5493</v>
      </c>
    </row>
    <row r="31" spans="1:8" ht="15.75" customHeight="1">
      <c r="B31" s="231" t="s">
        <v>5494</v>
      </c>
    </row>
    <row r="32" spans="1:8" s="197" customFormat="1" ht="15.75" customHeight="1">
      <c r="A32" s="222"/>
      <c r="B32" s="276" t="s">
        <v>5495</v>
      </c>
      <c r="C32" s="276"/>
      <c r="D32" s="276"/>
      <c r="E32" s="276"/>
      <c r="F32" s="276"/>
      <c r="G32" s="276"/>
      <c r="H32" s="276"/>
    </row>
    <row r="33" spans="1:8" s="197" customFormat="1" ht="15.75" customHeight="1">
      <c r="A33" s="222"/>
      <c r="B33" s="195" t="s">
        <v>5496</v>
      </c>
      <c r="C33" s="229"/>
      <c r="D33" s="229"/>
      <c r="E33" s="229"/>
      <c r="F33" s="229"/>
      <c r="G33" s="229"/>
      <c r="H33" s="229"/>
    </row>
    <row r="34" spans="1:8" s="197" customFormat="1" ht="15.75" customHeight="1">
      <c r="A34" s="222"/>
      <c r="B34" s="195" t="s">
        <v>5497</v>
      </c>
      <c r="C34" s="229"/>
      <c r="D34" s="229"/>
      <c r="E34" s="229"/>
      <c r="F34" s="229"/>
      <c r="G34" s="229"/>
      <c r="H34" s="229"/>
    </row>
    <row r="35" spans="1:8" s="197" customFormat="1" ht="15.75" customHeight="1">
      <c r="A35" s="222"/>
      <c r="B35" s="277" t="s">
        <v>5498</v>
      </c>
      <c r="C35" s="278"/>
      <c r="D35" s="278"/>
      <c r="E35" s="278"/>
      <c r="F35" s="278"/>
      <c r="G35" s="278"/>
      <c r="H35" s="278"/>
    </row>
    <row r="36" spans="1:8" s="197" customFormat="1" ht="15.75" customHeight="1">
      <c r="A36" s="222"/>
      <c r="B36" s="199" t="s">
        <v>5499</v>
      </c>
      <c r="C36" s="229"/>
      <c r="D36" s="229"/>
      <c r="E36" s="229"/>
      <c r="F36" s="229"/>
      <c r="G36" s="229"/>
      <c r="H36" s="229"/>
    </row>
    <row r="37" spans="1:8" s="197" customFormat="1" ht="15.75" customHeight="1">
      <c r="A37" s="222"/>
      <c r="B37" s="220" t="s">
        <v>5500</v>
      </c>
      <c r="C37" s="229"/>
      <c r="D37" s="229"/>
      <c r="E37" s="229"/>
      <c r="F37" s="229"/>
      <c r="G37" s="229"/>
      <c r="H37" s="229"/>
    </row>
    <row r="38" spans="1:8" ht="14.25" customHeight="1">
      <c r="A38" s="232"/>
      <c r="B38" s="195" t="s">
        <v>5501</v>
      </c>
    </row>
    <row r="39" spans="1:8" ht="14.25" customHeight="1">
      <c r="A39" s="232"/>
      <c r="B39" s="195" t="s">
        <v>5502</v>
      </c>
    </row>
    <row r="40" spans="1:8" ht="14.25" customHeight="1">
      <c r="B40" s="195" t="s">
        <v>5503</v>
      </c>
    </row>
    <row r="41" spans="1:8" ht="14.25" customHeight="1">
      <c r="B41" s="195" t="s">
        <v>5504</v>
      </c>
    </row>
    <row r="42" spans="1:8" ht="17.25" customHeight="1">
      <c r="A42" s="222" t="s">
        <v>5505</v>
      </c>
      <c r="B42" s="195" t="s">
        <v>5506</v>
      </c>
    </row>
    <row r="43" spans="1:8" ht="17.25" customHeight="1">
      <c r="B43" s="195" t="s">
        <v>5517</v>
      </c>
      <c r="C43" s="233"/>
    </row>
    <row r="44" spans="1:8" ht="17.25" customHeight="1">
      <c r="B44" s="195" t="s">
        <v>5507</v>
      </c>
      <c r="D44" s="234" t="s">
        <v>5508</v>
      </c>
      <c r="F44" s="197" t="s">
        <v>5392</v>
      </c>
    </row>
    <row r="45" spans="1:8" ht="25.5">
      <c r="A45" s="222" t="s">
        <v>5518</v>
      </c>
      <c r="B45" s="235" t="s">
        <v>5519</v>
      </c>
      <c r="C45" s="229"/>
      <c r="D45" s="229"/>
      <c r="E45" s="229"/>
      <c r="F45" s="229"/>
      <c r="G45" s="229"/>
      <c r="H45" s="229"/>
    </row>
    <row r="46" spans="1:8" ht="15" customHeight="1">
      <c r="B46" s="231" t="s">
        <v>5509</v>
      </c>
      <c r="C46" s="229"/>
      <c r="D46" s="229"/>
      <c r="E46" s="229"/>
      <c r="F46" s="229"/>
      <c r="G46" s="229"/>
      <c r="H46" s="229"/>
    </row>
    <row r="47" spans="1:8" s="197" customFormat="1" ht="15" customHeight="1">
      <c r="A47" s="222"/>
      <c r="B47" s="196" t="s">
        <v>5510</v>
      </c>
    </row>
    <row r="48" spans="1:8" s="197" customFormat="1" ht="15" customHeight="1">
      <c r="A48" s="222"/>
      <c r="B48" s="271" t="s">
        <v>5520</v>
      </c>
      <c r="C48" s="279"/>
      <c r="D48" s="279"/>
      <c r="E48" s="279"/>
      <c r="F48" s="279"/>
      <c r="G48" s="279"/>
    </row>
    <row r="49" spans="1:10" s="197" customFormat="1" ht="15" customHeight="1">
      <c r="A49" s="222"/>
      <c r="B49" s="279"/>
      <c r="C49" s="279"/>
      <c r="D49" s="279"/>
      <c r="E49" s="279"/>
      <c r="F49" s="279"/>
      <c r="G49" s="279"/>
    </row>
    <row r="50" spans="1:10" s="197" customFormat="1" ht="15" customHeight="1">
      <c r="A50" s="222"/>
      <c r="B50" s="279"/>
      <c r="C50" s="279"/>
      <c r="D50" s="279"/>
      <c r="E50" s="279"/>
      <c r="F50" s="279"/>
      <c r="G50" s="279"/>
    </row>
    <row r="51" spans="1:10" s="197" customFormat="1" ht="18" customHeight="1">
      <c r="A51" s="222" t="s">
        <v>5521</v>
      </c>
      <c r="B51" s="280">
        <v>43542</v>
      </c>
      <c r="C51" s="280"/>
      <c r="D51" s="280"/>
      <c r="E51" s="280"/>
      <c r="F51" s="281">
        <v>43544</v>
      </c>
      <c r="G51" s="281"/>
      <c r="H51" s="281"/>
      <c r="I51" s="236"/>
      <c r="J51" s="236"/>
    </row>
    <row r="52" spans="1:10" s="197" customFormat="1" ht="21.75" customHeight="1">
      <c r="A52" s="289" t="s">
        <v>5619</v>
      </c>
      <c r="B52" s="289"/>
      <c r="C52" s="289"/>
      <c r="D52" s="289"/>
      <c r="E52" s="289"/>
      <c r="F52" s="289"/>
      <c r="G52" s="289"/>
      <c r="H52" s="289"/>
    </row>
    <row r="53" spans="1:10" s="197" customFormat="1" ht="16.5" customHeight="1">
      <c r="A53" s="222"/>
      <c r="C53" s="237" t="s">
        <v>5522</v>
      </c>
      <c r="D53" s="237"/>
      <c r="E53" s="237"/>
      <c r="F53" s="237"/>
      <c r="G53" s="237"/>
      <c r="H53" s="238"/>
    </row>
    <row r="54" spans="1:10" s="197" customFormat="1" ht="14.1" customHeight="1">
      <c r="A54" s="239"/>
      <c r="B54" s="240"/>
      <c r="C54" s="240"/>
      <c r="D54" s="240"/>
      <c r="E54" s="240"/>
      <c r="F54" s="240"/>
      <c r="G54" s="240"/>
      <c r="H54" s="240"/>
    </row>
    <row r="55" spans="1:10" s="197" customFormat="1" ht="18" customHeight="1">
      <c r="A55" s="222" t="s">
        <v>5523</v>
      </c>
      <c r="B55" s="241" t="s">
        <v>5524</v>
      </c>
      <c r="C55" s="242"/>
      <c r="D55" s="242"/>
      <c r="E55" s="242"/>
      <c r="F55" s="242"/>
      <c r="G55" s="242"/>
      <c r="H55" s="243"/>
    </row>
    <row r="56" spans="1:10">
      <c r="B56" s="244" t="s">
        <v>5387</v>
      </c>
      <c r="C56" s="200"/>
      <c r="D56" s="200"/>
      <c r="E56" s="200"/>
      <c r="F56" s="200"/>
      <c r="G56" s="200"/>
      <c r="H56" s="245"/>
    </row>
    <row r="57" spans="1:10">
      <c r="B57" s="244" t="s">
        <v>5388</v>
      </c>
      <c r="C57" s="200"/>
      <c r="D57" s="200"/>
      <c r="E57" s="200"/>
      <c r="F57" s="200"/>
      <c r="G57" s="200"/>
      <c r="H57" s="245"/>
    </row>
    <row r="58" spans="1:10">
      <c r="B58" s="244" t="s">
        <v>5389</v>
      </c>
      <c r="C58" s="200"/>
      <c r="D58" s="200"/>
      <c r="E58" s="200"/>
      <c r="F58" s="200"/>
      <c r="G58" s="200"/>
      <c r="H58" s="245"/>
    </row>
    <row r="59" spans="1:10">
      <c r="B59" s="244" t="s">
        <v>5525</v>
      </c>
      <c r="C59" s="200"/>
      <c r="D59" s="200"/>
      <c r="E59" s="200"/>
      <c r="F59" s="200"/>
      <c r="G59" s="200"/>
      <c r="H59" s="245"/>
    </row>
    <row r="60" spans="1:10">
      <c r="B60" s="244" t="s">
        <v>5526</v>
      </c>
      <c r="C60" s="200"/>
      <c r="D60" s="200"/>
      <c r="E60" s="200"/>
      <c r="F60" s="200"/>
      <c r="G60" s="200"/>
      <c r="H60" s="245"/>
    </row>
    <row r="61" spans="1:10">
      <c r="B61" s="244" t="s">
        <v>5390</v>
      </c>
      <c r="C61" s="200"/>
      <c r="D61" s="200"/>
      <c r="E61" s="200"/>
      <c r="F61" s="200"/>
      <c r="G61" s="200"/>
      <c r="H61" s="245"/>
    </row>
    <row r="62" spans="1:10">
      <c r="B62" s="246"/>
      <c r="C62" s="200"/>
      <c r="D62" s="200"/>
      <c r="E62" s="200"/>
      <c r="F62" s="200"/>
      <c r="G62" s="200"/>
      <c r="H62" s="245"/>
    </row>
    <row r="63" spans="1:10">
      <c r="B63" s="247" t="s">
        <v>5527</v>
      </c>
      <c r="C63" s="200"/>
      <c r="D63" s="200"/>
      <c r="E63" s="200"/>
      <c r="F63" s="200"/>
      <c r="G63" s="200"/>
      <c r="H63" s="245"/>
    </row>
    <row r="64" spans="1:10">
      <c r="B64" s="247" t="s">
        <v>5528</v>
      </c>
      <c r="C64" s="200"/>
      <c r="D64" s="200"/>
      <c r="E64" s="200"/>
      <c r="F64" s="200"/>
      <c r="G64" s="200"/>
      <c r="H64" s="245"/>
    </row>
    <row r="65" spans="1:8" ht="21">
      <c r="A65" s="198"/>
      <c r="B65" s="248" t="s">
        <v>5391</v>
      </c>
      <c r="C65" s="249"/>
      <c r="D65" s="249"/>
      <c r="E65" s="249"/>
      <c r="F65" s="249"/>
      <c r="G65" s="249"/>
      <c r="H65" s="250"/>
    </row>
    <row r="66" spans="1:8">
      <c r="B66" s="198"/>
    </row>
    <row r="67" spans="1:8" ht="18" customHeight="1">
      <c r="A67" s="222" t="s">
        <v>5529</v>
      </c>
      <c r="B67" s="195" t="s">
        <v>5530</v>
      </c>
    </row>
    <row r="68" spans="1:8" ht="18" customHeight="1">
      <c r="B68" s="195" t="s">
        <v>5531</v>
      </c>
    </row>
    <row r="69" spans="1:8" ht="18" customHeight="1">
      <c r="B69" s="195" t="s">
        <v>5492</v>
      </c>
    </row>
    <row r="70" spans="1:8" ht="49.5" customHeight="1">
      <c r="B70" s="282" t="s">
        <v>5532</v>
      </c>
      <c r="C70" s="282"/>
      <c r="D70" s="282"/>
      <c r="E70" s="282"/>
      <c r="F70" s="282"/>
      <c r="G70" s="282"/>
      <c r="H70" s="282"/>
    </row>
    <row r="71" spans="1:8" ht="17.25">
      <c r="B71" s="283" t="s">
        <v>5533</v>
      </c>
      <c r="C71" s="283"/>
      <c r="D71" s="283"/>
      <c r="E71" s="283"/>
      <c r="F71" s="283"/>
      <c r="G71" s="283"/>
      <c r="H71" s="283"/>
    </row>
    <row r="72" spans="1:8">
      <c r="B72" s="231" t="s">
        <v>5534</v>
      </c>
    </row>
    <row r="73" spans="1:8">
      <c r="B73" s="231" t="s">
        <v>5535</v>
      </c>
    </row>
    <row r="74" spans="1:8">
      <c r="B74" s="231" t="s">
        <v>5536</v>
      </c>
    </row>
    <row r="75" spans="1:8">
      <c r="B75" s="231" t="s">
        <v>5537</v>
      </c>
    </row>
    <row r="76" spans="1:8">
      <c r="B76" s="231" t="s">
        <v>5538</v>
      </c>
    </row>
    <row r="77" spans="1:8" ht="24.75" customHeight="1">
      <c r="B77" s="251" t="s">
        <v>5539</v>
      </c>
    </row>
    <row r="78" spans="1:8" ht="24" customHeight="1">
      <c r="B78" s="198" t="s">
        <v>5540</v>
      </c>
      <c r="D78" s="252" t="s">
        <v>5541</v>
      </c>
    </row>
    <row r="79" spans="1:8" ht="31.5" customHeight="1">
      <c r="B79" s="284" t="s">
        <v>5542</v>
      </c>
      <c r="C79" s="284"/>
      <c r="D79" s="284"/>
      <c r="E79" s="284"/>
      <c r="F79" s="284"/>
      <c r="G79" s="284"/>
      <c r="H79" s="284"/>
    </row>
    <row r="80" spans="1:8" ht="110.45" customHeight="1" thickBot="1">
      <c r="B80" s="285" t="s">
        <v>5543</v>
      </c>
      <c r="C80" s="285"/>
      <c r="D80" s="285"/>
      <c r="E80" s="285"/>
      <c r="F80" s="285"/>
      <c r="G80" s="285"/>
      <c r="H80" s="285"/>
    </row>
    <row r="81" spans="2:7" ht="14.25" thickBot="1">
      <c r="B81" s="286" t="s">
        <v>5544</v>
      </c>
      <c r="C81" s="287"/>
      <c r="D81" s="287"/>
      <c r="E81" s="287"/>
      <c r="F81" s="287"/>
      <c r="G81" s="288"/>
    </row>
    <row r="82" spans="2:7" ht="14.25" thickBot="1">
      <c r="B82" s="272" t="s">
        <v>5545</v>
      </c>
      <c r="C82" s="273"/>
      <c r="D82" s="274"/>
      <c r="E82" s="275" t="s">
        <v>5546</v>
      </c>
      <c r="F82" s="273"/>
      <c r="G82" s="274"/>
    </row>
    <row r="83" spans="2:7" ht="14.25" thickBot="1">
      <c r="B83" s="253" t="s">
        <v>5547</v>
      </c>
      <c r="C83" s="290" t="s">
        <v>5548</v>
      </c>
      <c r="D83" s="291"/>
      <c r="E83" s="253" t="s">
        <v>5547</v>
      </c>
      <c r="F83" s="290" t="s">
        <v>5548</v>
      </c>
      <c r="G83" s="291"/>
    </row>
    <row r="84" spans="2:7">
      <c r="B84" s="254" t="s">
        <v>5549</v>
      </c>
      <c r="C84" s="292" t="s">
        <v>5550</v>
      </c>
      <c r="D84" s="293"/>
      <c r="E84" s="254" t="s">
        <v>5551</v>
      </c>
      <c r="F84" s="292" t="s">
        <v>5552</v>
      </c>
      <c r="G84" s="293"/>
    </row>
    <row r="85" spans="2:7">
      <c r="B85" s="255" t="s">
        <v>5553</v>
      </c>
      <c r="C85" s="294" t="s">
        <v>5554</v>
      </c>
      <c r="D85" s="295"/>
      <c r="E85" s="255" t="s">
        <v>5555</v>
      </c>
      <c r="F85" s="294" t="s">
        <v>5556</v>
      </c>
      <c r="G85" s="295"/>
    </row>
    <row r="86" spans="2:7" ht="14.25" thickBot="1">
      <c r="B86" s="256" t="s">
        <v>5557</v>
      </c>
      <c r="C86" s="296" t="s">
        <v>5558</v>
      </c>
      <c r="D86" s="297"/>
      <c r="E86" s="256" t="s">
        <v>5557</v>
      </c>
      <c r="F86" s="296" t="s">
        <v>5559</v>
      </c>
      <c r="G86" s="297"/>
    </row>
    <row r="87" spans="2:7">
      <c r="B87" s="257" t="s">
        <v>5560</v>
      </c>
      <c r="C87" s="298" t="s">
        <v>5561</v>
      </c>
      <c r="D87" s="299"/>
      <c r="E87" s="257" t="s">
        <v>5562</v>
      </c>
      <c r="F87" s="298" t="s">
        <v>5563</v>
      </c>
      <c r="G87" s="299"/>
    </row>
    <row r="88" spans="2:7">
      <c r="B88" s="255" t="s">
        <v>5564</v>
      </c>
      <c r="C88" s="294" t="s">
        <v>5565</v>
      </c>
      <c r="D88" s="295"/>
      <c r="E88" s="255" t="s">
        <v>5564</v>
      </c>
      <c r="F88" s="294" t="s">
        <v>5566</v>
      </c>
      <c r="G88" s="295"/>
    </row>
    <row r="89" spans="2:7" ht="14.25" thickBot="1">
      <c r="B89" s="258" t="s">
        <v>5567</v>
      </c>
      <c r="C89" s="300" t="s">
        <v>5568</v>
      </c>
      <c r="D89" s="301"/>
      <c r="E89" s="258" t="s">
        <v>5567</v>
      </c>
      <c r="F89" s="300" t="s">
        <v>5569</v>
      </c>
      <c r="G89" s="301"/>
    </row>
    <row r="90" spans="2:7">
      <c r="B90" s="254" t="s">
        <v>5570</v>
      </c>
      <c r="C90" s="292" t="s">
        <v>5571</v>
      </c>
      <c r="D90" s="293"/>
      <c r="E90" s="254" t="s">
        <v>5572</v>
      </c>
      <c r="F90" s="292" t="s">
        <v>5573</v>
      </c>
      <c r="G90" s="293"/>
    </row>
    <row r="91" spans="2:7">
      <c r="B91" s="255" t="s">
        <v>5574</v>
      </c>
      <c r="C91" s="294" t="s">
        <v>5575</v>
      </c>
      <c r="D91" s="295"/>
      <c r="E91" s="255" t="s">
        <v>5576</v>
      </c>
      <c r="F91" s="294" t="s">
        <v>5577</v>
      </c>
      <c r="G91" s="295"/>
    </row>
    <row r="92" spans="2:7" ht="14.25" thickBot="1">
      <c r="B92" s="256" t="s">
        <v>5578</v>
      </c>
      <c r="C92" s="296" t="s">
        <v>5579</v>
      </c>
      <c r="D92" s="297"/>
      <c r="E92" s="256" t="s">
        <v>5578</v>
      </c>
      <c r="F92" s="296" t="s">
        <v>5580</v>
      </c>
      <c r="G92" s="297"/>
    </row>
    <row r="93" spans="2:7" ht="13.5" customHeight="1">
      <c r="B93" s="257" t="s">
        <v>5581</v>
      </c>
      <c r="C93" s="298" t="s">
        <v>5582</v>
      </c>
      <c r="D93" s="299"/>
      <c r="E93" s="257" t="s">
        <v>5581</v>
      </c>
      <c r="F93" s="298" t="s">
        <v>5583</v>
      </c>
      <c r="G93" s="299"/>
    </row>
    <row r="94" spans="2:7" ht="14.25" thickBot="1">
      <c r="B94" s="258" t="s">
        <v>5584</v>
      </c>
      <c r="C94" s="300" t="s">
        <v>5585</v>
      </c>
      <c r="D94" s="301"/>
      <c r="E94" s="258" t="s">
        <v>5586</v>
      </c>
      <c r="F94" s="300" t="s">
        <v>5587</v>
      </c>
      <c r="G94" s="301"/>
    </row>
    <row r="95" spans="2:7">
      <c r="B95" s="254" t="s">
        <v>5588</v>
      </c>
      <c r="C95" s="292" t="s">
        <v>5589</v>
      </c>
      <c r="D95" s="293"/>
      <c r="E95" s="254" t="s">
        <v>5588</v>
      </c>
      <c r="F95" s="292" t="s">
        <v>5590</v>
      </c>
      <c r="G95" s="293"/>
    </row>
    <row r="96" spans="2:7">
      <c r="B96" s="255" t="s">
        <v>5591</v>
      </c>
      <c r="C96" s="294" t="s">
        <v>5592</v>
      </c>
      <c r="D96" s="295"/>
      <c r="E96" s="255" t="s">
        <v>5593</v>
      </c>
      <c r="F96" s="294" t="s">
        <v>5594</v>
      </c>
      <c r="G96" s="295"/>
    </row>
    <row r="97" spans="2:7" ht="14.25" thickBot="1">
      <c r="B97" s="256" t="s">
        <v>5595</v>
      </c>
      <c r="C97" s="296" t="s">
        <v>5596</v>
      </c>
      <c r="D97" s="297"/>
      <c r="E97" s="256" t="s">
        <v>5597</v>
      </c>
      <c r="F97" s="296" t="s">
        <v>5598</v>
      </c>
      <c r="G97" s="297"/>
    </row>
    <row r="98" spans="2:7">
      <c r="B98" s="257" t="s">
        <v>5599</v>
      </c>
      <c r="C98" s="298" t="s">
        <v>5600</v>
      </c>
      <c r="D98" s="299"/>
      <c r="E98" s="257" t="s">
        <v>5601</v>
      </c>
      <c r="F98" s="298" t="s">
        <v>5602</v>
      </c>
      <c r="G98" s="299"/>
    </row>
    <row r="99" spans="2:7" ht="14.25" thickBot="1">
      <c r="B99" s="258" t="s">
        <v>5603</v>
      </c>
      <c r="C99" s="302" t="s">
        <v>5604</v>
      </c>
      <c r="D99" s="303"/>
      <c r="E99" s="258" t="s">
        <v>5605</v>
      </c>
      <c r="F99" s="302" t="s">
        <v>5606</v>
      </c>
      <c r="G99" s="303"/>
    </row>
  </sheetData>
  <sheetProtection sheet="1" objects="1" scenarios="1"/>
  <mergeCells count="54">
    <mergeCell ref="C98:D98"/>
    <mergeCell ref="F98:G98"/>
    <mergeCell ref="C99:D99"/>
    <mergeCell ref="F99:G99"/>
    <mergeCell ref="C95:D95"/>
    <mergeCell ref="F95:G95"/>
    <mergeCell ref="C96:D96"/>
    <mergeCell ref="F96:G96"/>
    <mergeCell ref="C97:D97"/>
    <mergeCell ref="F97:G97"/>
    <mergeCell ref="C92:D92"/>
    <mergeCell ref="F92:G92"/>
    <mergeCell ref="C93:D93"/>
    <mergeCell ref="F93:G93"/>
    <mergeCell ref="C94:D94"/>
    <mergeCell ref="F94:G94"/>
    <mergeCell ref="C89:D89"/>
    <mergeCell ref="F89:G89"/>
    <mergeCell ref="C90:D90"/>
    <mergeCell ref="F90:G90"/>
    <mergeCell ref="C91:D91"/>
    <mergeCell ref="F91:G91"/>
    <mergeCell ref="C86:D86"/>
    <mergeCell ref="F86:G86"/>
    <mergeCell ref="C87:D87"/>
    <mergeCell ref="F87:G87"/>
    <mergeCell ref="C88:D88"/>
    <mergeCell ref="F88:G88"/>
    <mergeCell ref="C83:D83"/>
    <mergeCell ref="F83:G83"/>
    <mergeCell ref="C84:D84"/>
    <mergeCell ref="F84:G84"/>
    <mergeCell ref="C85:D85"/>
    <mergeCell ref="F85:G85"/>
    <mergeCell ref="B82:D82"/>
    <mergeCell ref="E82:G82"/>
    <mergeCell ref="B28:H28"/>
    <mergeCell ref="B32:H32"/>
    <mergeCell ref="B35:H35"/>
    <mergeCell ref="B48:G50"/>
    <mergeCell ref="B51:E51"/>
    <mergeCell ref="F51:H51"/>
    <mergeCell ref="B70:H70"/>
    <mergeCell ref="B71:H71"/>
    <mergeCell ref="B79:H79"/>
    <mergeCell ref="B80:H80"/>
    <mergeCell ref="B81:G81"/>
    <mergeCell ref="A52:H52"/>
    <mergeCell ref="B27:H27"/>
    <mergeCell ref="B1:G1"/>
    <mergeCell ref="A2:H2"/>
    <mergeCell ref="B3:C3"/>
    <mergeCell ref="D3:E3"/>
    <mergeCell ref="B7:H7"/>
  </mergeCells>
  <phoneticPr fontId="42"/>
  <printOptions horizontalCentered="1"/>
  <pageMargins left="0.59055118110236227" right="0.59055118110236227" top="0.59055118110236227" bottom="0.59055118110236227" header="0.51181102362204722" footer="0.27559055118110237"/>
  <pageSetup paperSize="9" scale="86" firstPageNumber="9" fitToHeight="0" orientation="portrait" useFirstPageNumber="1" r:id="rId1"/>
  <headerFooter differentOddEven="1" scaleWithDoc="0" alignWithMargins="0">
    <oddFooter>&amp;C&amp;P</oddFooter>
    <evenFooter>&amp;C&amp;P</evenFooter>
  </headerFooter>
  <rowBreaks count="2" manualBreakCount="2">
    <brk id="50" max="7" man="1"/>
    <brk id="80"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M16" sqref="M16"/>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22" t="s">
        <v>102</v>
      </c>
      <c r="B1" s="422"/>
      <c r="C1" s="422"/>
      <c r="E1" s="422" t="s">
        <v>103</v>
      </c>
      <c r="F1" s="422"/>
      <c r="G1" s="422"/>
      <c r="I1" s="422" t="s">
        <v>104</v>
      </c>
      <c r="J1" s="422"/>
      <c r="K1" s="422"/>
    </row>
    <row r="2" spans="1:11">
      <c r="A2" s="422" t="s">
        <v>96</v>
      </c>
      <c r="B2" s="63" t="s">
        <v>105</v>
      </c>
      <c r="C2" s="63" t="s">
        <v>108</v>
      </c>
      <c r="E2" s="422" t="s">
        <v>96</v>
      </c>
      <c r="F2" s="63" t="s">
        <v>105</v>
      </c>
      <c r="G2" s="63" t="s">
        <v>108</v>
      </c>
      <c r="I2" s="422" t="s">
        <v>96</v>
      </c>
      <c r="J2" s="63" t="s">
        <v>105</v>
      </c>
      <c r="K2" s="63" t="s">
        <v>108</v>
      </c>
    </row>
    <row r="3" spans="1:11">
      <c r="A3" s="422"/>
      <c r="B3" s="63" t="s">
        <v>106</v>
      </c>
      <c r="C3" s="63" t="s">
        <v>107</v>
      </c>
      <c r="E3" s="422"/>
      <c r="F3" s="63" t="s">
        <v>106</v>
      </c>
      <c r="G3" s="63" t="s">
        <v>107</v>
      </c>
      <c r="I3" s="422"/>
      <c r="J3" s="63" t="s">
        <v>106</v>
      </c>
      <c r="K3" s="63" t="s">
        <v>107</v>
      </c>
    </row>
    <row r="4" spans="1:11" ht="13.15" customHeight="1">
      <c r="A4" t="s">
        <v>5415</v>
      </c>
      <c r="B4" s="43">
        <v>1</v>
      </c>
      <c r="C4">
        <v>2</v>
      </c>
      <c r="E4" t="s">
        <v>5443</v>
      </c>
      <c r="F4" s="43">
        <v>37</v>
      </c>
      <c r="G4">
        <v>2</v>
      </c>
      <c r="I4" t="s">
        <v>176</v>
      </c>
      <c r="J4" s="43">
        <v>67</v>
      </c>
      <c r="K4">
        <v>2</v>
      </c>
    </row>
    <row r="5" spans="1:11">
      <c r="A5" t="s">
        <v>5416</v>
      </c>
      <c r="B5" s="43">
        <v>2</v>
      </c>
      <c r="C5">
        <v>2</v>
      </c>
      <c r="E5" t="s">
        <v>5444</v>
      </c>
      <c r="F5" s="43">
        <v>38</v>
      </c>
      <c r="G5">
        <v>2</v>
      </c>
      <c r="I5" t="s">
        <v>177</v>
      </c>
      <c r="J5" s="43">
        <v>68</v>
      </c>
      <c r="K5">
        <v>2</v>
      </c>
    </row>
    <row r="6" spans="1:11">
      <c r="A6" t="s">
        <v>5417</v>
      </c>
      <c r="B6" s="43">
        <v>3</v>
      </c>
      <c r="C6">
        <v>2</v>
      </c>
      <c r="E6" t="s">
        <v>5445</v>
      </c>
      <c r="F6" s="43">
        <v>39</v>
      </c>
      <c r="G6">
        <v>2</v>
      </c>
      <c r="I6" t="s">
        <v>178</v>
      </c>
      <c r="J6" s="43">
        <v>69</v>
      </c>
      <c r="K6">
        <v>2</v>
      </c>
    </row>
    <row r="7" spans="1:11">
      <c r="A7" t="s">
        <v>5418</v>
      </c>
      <c r="B7" s="43">
        <v>4</v>
      </c>
      <c r="C7">
        <v>2</v>
      </c>
      <c r="E7" t="s">
        <v>5446</v>
      </c>
      <c r="F7" s="43">
        <v>40</v>
      </c>
      <c r="G7">
        <v>2</v>
      </c>
      <c r="I7" t="s">
        <v>179</v>
      </c>
      <c r="J7" s="43">
        <v>70</v>
      </c>
      <c r="K7">
        <v>2</v>
      </c>
    </row>
    <row r="8" spans="1:11">
      <c r="A8" t="s">
        <v>5419</v>
      </c>
      <c r="B8" s="43">
        <v>5</v>
      </c>
      <c r="C8">
        <v>2</v>
      </c>
      <c r="E8" t="s">
        <v>5447</v>
      </c>
      <c r="F8" s="43">
        <v>41</v>
      </c>
      <c r="G8">
        <v>2</v>
      </c>
    </row>
    <row r="9" spans="1:11">
      <c r="A9" t="s">
        <v>5420</v>
      </c>
      <c r="B9" s="43">
        <v>6</v>
      </c>
      <c r="C9">
        <v>2</v>
      </c>
      <c r="E9" t="s">
        <v>5448</v>
      </c>
      <c r="F9" s="43">
        <v>42</v>
      </c>
      <c r="G9">
        <v>2</v>
      </c>
    </row>
    <row r="10" spans="1:11">
      <c r="A10" t="s">
        <v>5421</v>
      </c>
      <c r="B10" s="43">
        <v>7</v>
      </c>
      <c r="C10">
        <v>2</v>
      </c>
      <c r="E10" t="s">
        <v>5449</v>
      </c>
      <c r="F10" s="43">
        <v>43</v>
      </c>
      <c r="G10">
        <v>2</v>
      </c>
    </row>
    <row r="11" spans="1:11">
      <c r="A11" t="s">
        <v>5422</v>
      </c>
      <c r="B11" s="43">
        <v>8</v>
      </c>
      <c r="C11">
        <v>2</v>
      </c>
      <c r="E11" t="s">
        <v>5450</v>
      </c>
      <c r="F11" s="43">
        <v>44</v>
      </c>
      <c r="G11">
        <v>2</v>
      </c>
    </row>
    <row r="12" spans="1:11">
      <c r="A12" t="s">
        <v>5423</v>
      </c>
      <c r="B12" s="43">
        <v>9</v>
      </c>
      <c r="C12">
        <v>2</v>
      </c>
      <c r="E12" t="s">
        <v>5451</v>
      </c>
      <c r="F12" s="43">
        <v>45</v>
      </c>
      <c r="G12">
        <v>2</v>
      </c>
    </row>
    <row r="13" spans="1:11">
      <c r="A13" t="s">
        <v>5424</v>
      </c>
      <c r="B13" s="43">
        <v>10</v>
      </c>
      <c r="C13">
        <v>2</v>
      </c>
      <c r="E13" t="s">
        <v>5452</v>
      </c>
      <c r="F13" s="43">
        <v>46</v>
      </c>
      <c r="G13">
        <v>2</v>
      </c>
    </row>
    <row r="14" spans="1:11">
      <c r="A14" t="s">
        <v>5425</v>
      </c>
      <c r="B14" s="43">
        <v>11</v>
      </c>
      <c r="C14">
        <v>2</v>
      </c>
      <c r="E14" t="s">
        <v>5453</v>
      </c>
      <c r="F14" s="43">
        <v>47</v>
      </c>
      <c r="G14">
        <v>2</v>
      </c>
    </row>
    <row r="15" spans="1:11">
      <c r="A15" t="s">
        <v>5426</v>
      </c>
      <c r="B15" s="43">
        <v>13</v>
      </c>
      <c r="C15">
        <v>2</v>
      </c>
      <c r="E15" t="s">
        <v>5454</v>
      </c>
      <c r="F15" s="43">
        <v>48</v>
      </c>
      <c r="G15">
        <v>2</v>
      </c>
    </row>
    <row r="16" spans="1:11">
      <c r="A16" t="s">
        <v>5427</v>
      </c>
      <c r="B16" s="43">
        <v>14</v>
      </c>
      <c r="C16">
        <v>2</v>
      </c>
      <c r="E16" t="s">
        <v>5455</v>
      </c>
      <c r="F16" s="43">
        <v>49</v>
      </c>
      <c r="G16">
        <v>2</v>
      </c>
    </row>
    <row r="17" spans="1:7">
      <c r="A17" t="s">
        <v>5428</v>
      </c>
      <c r="B17" s="43">
        <v>15</v>
      </c>
      <c r="C17">
        <v>2</v>
      </c>
      <c r="E17" t="s">
        <v>5456</v>
      </c>
      <c r="F17" s="43">
        <v>50</v>
      </c>
      <c r="G17">
        <v>2</v>
      </c>
    </row>
    <row r="18" spans="1:7">
      <c r="A18" t="s">
        <v>5429</v>
      </c>
      <c r="B18" s="43">
        <v>16</v>
      </c>
      <c r="C18">
        <v>2</v>
      </c>
      <c r="E18" t="s">
        <v>5457</v>
      </c>
      <c r="F18" s="43">
        <v>51</v>
      </c>
      <c r="G18">
        <v>2</v>
      </c>
    </row>
    <row r="19" spans="1:7">
      <c r="A19" t="s">
        <v>5430</v>
      </c>
      <c r="B19" s="43">
        <v>17</v>
      </c>
      <c r="C19">
        <v>2</v>
      </c>
      <c r="E19" t="s">
        <v>5458</v>
      </c>
      <c r="F19" s="43">
        <v>52</v>
      </c>
      <c r="G19">
        <v>2</v>
      </c>
    </row>
    <row r="20" spans="1:7">
      <c r="A20" t="s">
        <v>5431</v>
      </c>
      <c r="B20" s="43">
        <v>18</v>
      </c>
      <c r="C20">
        <v>2</v>
      </c>
      <c r="E20" t="s">
        <v>5459</v>
      </c>
      <c r="F20" s="43">
        <v>53</v>
      </c>
      <c r="G20">
        <v>0</v>
      </c>
    </row>
    <row r="21" spans="1:7">
      <c r="A21" t="s">
        <v>5432</v>
      </c>
      <c r="B21" s="43">
        <v>19</v>
      </c>
      <c r="C21">
        <v>0</v>
      </c>
      <c r="E21" t="s">
        <v>5460</v>
      </c>
      <c r="F21" s="43">
        <v>54</v>
      </c>
      <c r="G21">
        <v>0</v>
      </c>
    </row>
    <row r="22" spans="1:7">
      <c r="A22" t="s">
        <v>5433</v>
      </c>
      <c r="B22" s="43">
        <v>20</v>
      </c>
      <c r="C22">
        <v>0</v>
      </c>
      <c r="E22" t="s">
        <v>5461</v>
      </c>
      <c r="F22" s="43">
        <v>55</v>
      </c>
      <c r="G22">
        <v>0</v>
      </c>
    </row>
    <row r="23" spans="1:7">
      <c r="A23" t="s">
        <v>5434</v>
      </c>
      <c r="B23" s="43">
        <v>21</v>
      </c>
      <c r="C23">
        <v>0</v>
      </c>
      <c r="E23" t="s">
        <v>5462</v>
      </c>
      <c r="F23" s="43">
        <v>56</v>
      </c>
      <c r="G23">
        <v>0</v>
      </c>
    </row>
    <row r="24" spans="1:7" ht="13.15" customHeight="1">
      <c r="A24" t="s">
        <v>5435</v>
      </c>
      <c r="B24" s="43">
        <v>22</v>
      </c>
      <c r="C24">
        <v>0</v>
      </c>
      <c r="E24" t="s">
        <v>5463</v>
      </c>
      <c r="F24" s="43">
        <v>57</v>
      </c>
      <c r="G24">
        <v>0</v>
      </c>
    </row>
    <row r="25" spans="1:7">
      <c r="A25" t="s">
        <v>5436</v>
      </c>
      <c r="B25" s="43">
        <v>23</v>
      </c>
      <c r="C25">
        <v>0</v>
      </c>
      <c r="E25" t="s">
        <v>5464</v>
      </c>
      <c r="F25" s="43">
        <v>58</v>
      </c>
      <c r="G25">
        <v>0</v>
      </c>
    </row>
    <row r="26" spans="1:7">
      <c r="A26" t="s">
        <v>5437</v>
      </c>
      <c r="B26" s="43">
        <v>24</v>
      </c>
      <c r="C26">
        <v>0</v>
      </c>
      <c r="E26" t="s">
        <v>5465</v>
      </c>
      <c r="F26" s="43">
        <v>59</v>
      </c>
      <c r="G26">
        <v>0</v>
      </c>
    </row>
    <row r="27" spans="1:7">
      <c r="A27" t="s">
        <v>5438</v>
      </c>
      <c r="B27" s="43">
        <v>25</v>
      </c>
      <c r="C27">
        <v>0</v>
      </c>
      <c r="E27" t="s">
        <v>5466</v>
      </c>
      <c r="F27" s="43">
        <v>60</v>
      </c>
      <c r="G27">
        <v>0</v>
      </c>
    </row>
    <row r="28" spans="1:7">
      <c r="A28" t="s">
        <v>5439</v>
      </c>
      <c r="B28" s="43">
        <v>26</v>
      </c>
      <c r="C28">
        <v>0</v>
      </c>
      <c r="E28" t="s">
        <v>5467</v>
      </c>
      <c r="F28" s="43">
        <v>61</v>
      </c>
      <c r="G28">
        <v>0</v>
      </c>
    </row>
    <row r="29" spans="1:7">
      <c r="A29" t="s">
        <v>5440</v>
      </c>
      <c r="B29" s="43">
        <v>27</v>
      </c>
      <c r="C29">
        <v>0</v>
      </c>
      <c r="E29" t="s">
        <v>5468</v>
      </c>
      <c r="F29" s="43">
        <v>62</v>
      </c>
      <c r="G29">
        <v>0</v>
      </c>
    </row>
    <row r="30" spans="1:7">
      <c r="A30" t="s">
        <v>5441</v>
      </c>
      <c r="B30" s="43">
        <v>28</v>
      </c>
      <c r="C30">
        <v>0</v>
      </c>
      <c r="E30" t="s">
        <v>5469</v>
      </c>
      <c r="F30" s="43">
        <v>63</v>
      </c>
      <c r="G30">
        <v>0</v>
      </c>
    </row>
    <row r="31" spans="1:7" ht="13.15" customHeight="1">
      <c r="A31" t="s">
        <v>5442</v>
      </c>
      <c r="B31" s="43">
        <v>29</v>
      </c>
      <c r="C31">
        <v>0</v>
      </c>
      <c r="F31" s="43"/>
    </row>
    <row r="32" spans="1:7">
      <c r="B32" s="43"/>
    </row>
    <row r="33" spans="2:2">
      <c r="B33" s="43"/>
    </row>
    <row r="34" spans="2:2">
      <c r="B34" s="43"/>
    </row>
  </sheetData>
  <sheetProtection sheet="1" objects="1" scenarios="1" selectLockedCells="1" selectUnlockedCells="1"/>
  <sortState ref="E5:G19">
    <sortCondition ref="F4:F19"/>
  </sortState>
  <mergeCells count="6">
    <mergeCell ref="A1:C1"/>
    <mergeCell ref="E1:G1"/>
    <mergeCell ref="I1:K1"/>
    <mergeCell ref="A2:A3"/>
    <mergeCell ref="E2:E3"/>
    <mergeCell ref="I2:I3"/>
  </mergeCells>
  <phoneticPr fontId="4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A2" sqref="A2"/>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IF(E2="","",IF(②選手情報入力!H10="","",IF(I2=1,VLOOKUP(②選手情報入力!H10,種目情報!$A$4:$B$22,2,FALSE),VLOOKUP(②選手情報入力!H10,種目情報!$E$4:$F$21,2,FALSE))))</f>
        <v/>
      </c>
      <c r="P2" t="str">
        <f>IF(E2="","",IF(②選手情報入力!I10="","",②選手情報入力!I10))</f>
        <v/>
      </c>
      <c r="Q2" s="34" t="str">
        <f>IF(E2="","",IF(②選手情報入力!H10="","",0))</f>
        <v/>
      </c>
      <c r="R2" t="str">
        <f>IF(E2="","",IF(②選手情報入力!H10="","",IF(I2=1,VLOOKUP(②選手情報入力!H10,種目情報!$A$4:$C$22,3,FALSE),VLOOKUP(②選手情報入力!H10,種目情報!$E$4:$G$21,3,FALSE))))</f>
        <v/>
      </c>
      <c r="S2" t="str">
        <f>IF(E2="","",IF(②選手情報入力!J10="","",IF(I2=1,VLOOKUP(②選手情報入力!J10,種目情報!$A$4:$B$22,2,FALSE),VLOOKUP(②選手情報入力!J10,種目情報!$E$4:$F$21,2,FALSE))))</f>
        <v/>
      </c>
      <c r="T2" t="str">
        <f>IF(E2="","",IF(②選手情報入力!K10="","",②選手情報入力!K10))</f>
        <v/>
      </c>
      <c r="U2" s="34" t="str">
        <f>IF(E2="","",IF(②選手情報入力!J10="","",0))</f>
        <v/>
      </c>
      <c r="V2" t="str">
        <f>IF(E2="","",IF(②選手情報入力!J10="","",IF(I2=1,VLOOKUP(②選手情報入力!J10,種目情報!$A$4:$C$22,3,FALSE),VLOOKUP(②選手情報入力!J10,種目情報!$E$4:$G$21,3,FALSE))))</f>
        <v/>
      </c>
      <c r="W2" t="str">
        <f>IF(E2="","",IF(②選手情報入力!L10="","",IF(I2=1,VLOOKUP(②選手情報入力!L10,種目情報!$A$4:$B$22,2,FALSE),VLOOKUP(②選手情報入力!L10,種目情報!$E$4:$F$21,2,FALSE))))</f>
        <v/>
      </c>
      <c r="X2" t="str">
        <f>IF(E2="","",IF(②選手情報入力!M10="","",②選手情報入力!M10))</f>
        <v/>
      </c>
      <c r="Y2" s="34" t="str">
        <f>IF(E2="","",IF(②選手情報入力!L10="","",0))</f>
        <v/>
      </c>
      <c r="Z2" t="str">
        <f>IF(E2="","",IF(②選手情報入力!L10="","",IF(I2=1,VLOOKUP(②選手情報入力!L10,種目情報!$A$4:$C$22,3,FALSE),VLOOKUP(②選手情報入力!L10,種目情報!$E$4:$G$21,3,FALSE))))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D3" t="str">
        <f>IF(E3="","",①団体情報入力!$C$9)</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IF(E3="","",IF(②選手情報入力!H11="","",IF(I3=1,VLOOKUP(②選手情報入力!H11,種目情報!$A$4:$B$22,2,FALSE),VLOOKUP(②選手情報入力!H11,種目情報!$E$4:$F$21,2,FALSE))))</f>
        <v/>
      </c>
      <c r="P3" t="str">
        <f>IF(E3="","",IF(②選手情報入力!I11="","",②選手情報入力!I11))</f>
        <v/>
      </c>
      <c r="Q3" s="34" t="str">
        <f>IF(E3="","",IF(②選手情報入力!H11="","",0))</f>
        <v/>
      </c>
      <c r="R3" t="str">
        <f>IF(E3="","",IF(②選手情報入力!H11="","",IF(I3=1,VLOOKUP(②選手情報入力!H11,種目情報!$A$4:$C$22,3,FALSE),VLOOKUP(②選手情報入力!H11,種目情報!$E$4:$G$21,3,FALSE))))</f>
        <v/>
      </c>
      <c r="S3" t="str">
        <f>IF(E3="","",IF(②選手情報入力!J11="","",IF(I3=1,VLOOKUP(②選手情報入力!J11,種目情報!$A$4:$B$22,2,FALSE),VLOOKUP(②選手情報入力!J11,種目情報!$E$4:$F$21,2,FALSE))))</f>
        <v/>
      </c>
      <c r="T3" t="str">
        <f>IF(E3="","",IF(②選手情報入力!K11="","",②選手情報入力!K11))</f>
        <v/>
      </c>
      <c r="U3" s="34" t="str">
        <f>IF(E3="","",IF(②選手情報入力!J11="","",0))</f>
        <v/>
      </c>
      <c r="V3" t="str">
        <f>IF(E3="","",IF(②選手情報入力!J11="","",IF(I3=1,VLOOKUP(②選手情報入力!J11,種目情報!$A$4:$C$22,3,FALSE),VLOOKUP(②選手情報入力!J11,種目情報!$E$4:$G$21,3,FALSE))))</f>
        <v/>
      </c>
      <c r="W3" t="str">
        <f>IF(E3="","",IF(②選手情報入力!L11="","",IF(I3=1,VLOOKUP(②選手情報入力!L11,種目情報!$A$4:$B$22,2,FALSE),VLOOKUP(②選手情報入力!L11,種目情報!$E$4:$F$21,2,FALSE))))</f>
        <v/>
      </c>
      <c r="X3" t="str">
        <f>IF(E3="","",IF(②選手情報入力!M11="","",②選手情報入力!M11))</f>
        <v/>
      </c>
      <c r="Y3" s="34" t="str">
        <f>IF(E3="","",IF(②選手情報入力!L11="","",0))</f>
        <v/>
      </c>
      <c r="Z3" t="str">
        <f>IF(E3="","",IF(②選手情報入力!L11="","",IF(I3=1,VLOOKUP(②選手情報入力!L11,種目情報!$A$4:$C$22,3,FALSE),VLOOKUP(②選手情報入力!L11,種目情報!$E$4:$G$21,3,FALSE))))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D4" t="str">
        <f>IF(E4="","",①団体情報入力!$C$9)</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IF(E4="","",IF(②選手情報入力!H12="","",IF(I4=1,VLOOKUP(②選手情報入力!H12,種目情報!$A$4:$B$22,2,FALSE),VLOOKUP(②選手情報入力!H12,種目情報!$E$4:$F$21,2,FALSE))))</f>
        <v/>
      </c>
      <c r="P4" t="str">
        <f>IF(E4="","",IF(②選手情報入力!I12="","",②選手情報入力!I12))</f>
        <v/>
      </c>
      <c r="Q4" s="34" t="str">
        <f>IF(E4="","",IF(②選手情報入力!H12="","",0))</f>
        <v/>
      </c>
      <c r="R4" t="str">
        <f>IF(E4="","",IF(②選手情報入力!H12="","",IF(I4=1,VLOOKUP(②選手情報入力!H12,種目情報!$A$4:$C$22,3,FALSE),VLOOKUP(②選手情報入力!H12,種目情報!$E$4:$G$21,3,FALSE))))</f>
        <v/>
      </c>
      <c r="S4" t="str">
        <f>IF(E4="","",IF(②選手情報入力!J12="","",IF(I4=1,VLOOKUP(②選手情報入力!J12,種目情報!$A$4:$B$22,2,FALSE),VLOOKUP(②選手情報入力!J12,種目情報!$E$4:$F$21,2,FALSE))))</f>
        <v/>
      </c>
      <c r="T4" t="str">
        <f>IF(E4="","",IF(②選手情報入力!K12="","",②選手情報入力!K12))</f>
        <v/>
      </c>
      <c r="U4" s="34" t="str">
        <f>IF(E4="","",IF(②選手情報入力!J12="","",0))</f>
        <v/>
      </c>
      <c r="V4" t="str">
        <f>IF(E4="","",IF(②選手情報入力!J12="","",IF(I4=1,VLOOKUP(②選手情報入力!J12,種目情報!$A$4:$C$22,3,FALSE),VLOOKUP(②選手情報入力!J12,種目情報!$E$4:$G$21,3,FALSE))))</f>
        <v/>
      </c>
      <c r="W4" t="str">
        <f>IF(E4="","",IF(②選手情報入力!L12="","",IF(I4=1,VLOOKUP(②選手情報入力!L12,種目情報!$A$4:$B$22,2,FALSE),VLOOKUP(②選手情報入力!L12,種目情報!$E$4:$F$21,2,FALSE))))</f>
        <v/>
      </c>
      <c r="X4" t="str">
        <f>IF(E4="","",IF(②選手情報入力!M12="","",②選手情報入力!M12))</f>
        <v/>
      </c>
      <c r="Y4" s="34" t="str">
        <f>IF(E4="","",IF(②選手情報入力!L12="","",0))</f>
        <v/>
      </c>
      <c r="Z4" t="str">
        <f>IF(E4="","",IF(②選手情報入力!L12="","",IF(I4=1,VLOOKUP(②選手情報入力!L12,種目情報!$A$4:$C$22,3,FALSE),VLOOKUP(②選手情報入力!L12,種目情報!$E$4:$G$21,3,FALSE))))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D5" t="str">
        <f>IF(E5="","",①団体情報入力!$C$9)</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IF(E5="","",IF(②選手情報入力!H13="","",IF(I5=1,VLOOKUP(②選手情報入力!H13,種目情報!$A$4:$B$22,2,FALSE),VLOOKUP(②選手情報入力!H13,種目情報!$E$4:$F$21,2,FALSE))))</f>
        <v/>
      </c>
      <c r="P5" t="str">
        <f>IF(E5="","",IF(②選手情報入力!I13="","",②選手情報入力!I13))</f>
        <v/>
      </c>
      <c r="Q5" s="34" t="str">
        <f>IF(E5="","",IF(②選手情報入力!H13="","",0))</f>
        <v/>
      </c>
      <c r="R5" t="str">
        <f>IF(E5="","",IF(②選手情報入力!H13="","",IF(I5=1,VLOOKUP(②選手情報入力!H13,種目情報!$A$4:$C$22,3,FALSE),VLOOKUP(②選手情報入力!H13,種目情報!$E$4:$G$21,3,FALSE))))</f>
        <v/>
      </c>
      <c r="S5" t="str">
        <f>IF(E5="","",IF(②選手情報入力!J13="","",IF(I5=1,VLOOKUP(②選手情報入力!J13,種目情報!$A$4:$B$22,2,FALSE),VLOOKUP(②選手情報入力!J13,種目情報!$E$4:$F$21,2,FALSE))))</f>
        <v/>
      </c>
      <c r="T5" t="str">
        <f>IF(E5="","",IF(②選手情報入力!K13="","",②選手情報入力!K13))</f>
        <v/>
      </c>
      <c r="U5" s="34" t="str">
        <f>IF(E5="","",IF(②選手情報入力!J13="","",0))</f>
        <v/>
      </c>
      <c r="V5" t="str">
        <f>IF(E5="","",IF(②選手情報入力!J13="","",IF(I5=1,VLOOKUP(②選手情報入力!J13,種目情報!$A$4:$C$22,3,FALSE),VLOOKUP(②選手情報入力!J13,種目情報!$E$4:$G$21,3,FALSE))))</f>
        <v/>
      </c>
      <c r="W5" t="str">
        <f>IF(E5="","",IF(②選手情報入力!L13="","",IF(I5=1,VLOOKUP(②選手情報入力!L13,種目情報!$A$4:$B$22,2,FALSE),VLOOKUP(②選手情報入力!L13,種目情報!$E$4:$F$21,2,FALSE))))</f>
        <v/>
      </c>
      <c r="X5" t="str">
        <f>IF(E5="","",IF(②選手情報入力!M13="","",②選手情報入力!M13))</f>
        <v/>
      </c>
      <c r="Y5" s="34" t="str">
        <f>IF(E5="","",IF(②選手情報入力!L13="","",0))</f>
        <v/>
      </c>
      <c r="Z5" t="str">
        <f>IF(E5="","",IF(②選手情報入力!L13="","",IF(I5=1,VLOOKUP(②選手情報入力!L13,種目情報!$A$4:$C$22,3,FALSE),VLOOKUP(②選手情報入力!L13,種目情報!$E$4:$G$21,3,FALSE))))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D6" t="str">
        <f>IF(E6="","",①団体情報入力!$C$9)</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IF(E6="","",IF(②選手情報入力!H14="","",IF(I6=1,VLOOKUP(②選手情報入力!H14,種目情報!$A$4:$B$22,2,FALSE),VLOOKUP(②選手情報入力!H14,種目情報!$E$4:$F$21,2,FALSE))))</f>
        <v/>
      </c>
      <c r="P6" t="str">
        <f>IF(E6="","",IF(②選手情報入力!I14="","",②選手情報入力!I14))</f>
        <v/>
      </c>
      <c r="Q6" s="34" t="str">
        <f>IF(E6="","",IF(②選手情報入力!H14="","",0))</f>
        <v/>
      </c>
      <c r="R6" t="str">
        <f>IF(E6="","",IF(②選手情報入力!H14="","",IF(I6=1,VLOOKUP(②選手情報入力!H14,種目情報!$A$4:$C$22,3,FALSE),VLOOKUP(②選手情報入力!H14,種目情報!$E$4:$G$21,3,FALSE))))</f>
        <v/>
      </c>
      <c r="S6" t="str">
        <f>IF(E6="","",IF(②選手情報入力!J14="","",IF(I6=1,VLOOKUP(②選手情報入力!J14,種目情報!$A$4:$B$22,2,FALSE),VLOOKUP(②選手情報入力!J14,種目情報!$E$4:$F$21,2,FALSE))))</f>
        <v/>
      </c>
      <c r="T6" t="str">
        <f>IF(E6="","",IF(②選手情報入力!K14="","",②選手情報入力!K14))</f>
        <v/>
      </c>
      <c r="U6" s="34" t="str">
        <f>IF(E6="","",IF(②選手情報入力!J14="","",0))</f>
        <v/>
      </c>
      <c r="V6" t="str">
        <f>IF(E6="","",IF(②選手情報入力!J14="","",IF(I6=1,VLOOKUP(②選手情報入力!J14,種目情報!$A$4:$C$22,3,FALSE),VLOOKUP(②選手情報入力!J14,種目情報!$E$4:$G$21,3,FALSE))))</f>
        <v/>
      </c>
      <c r="W6" t="str">
        <f>IF(E6="","",IF(②選手情報入力!L14="","",IF(I6=1,VLOOKUP(②選手情報入力!L14,種目情報!$A$4:$B$22,2,FALSE),VLOOKUP(②選手情報入力!L14,種目情報!$E$4:$F$21,2,FALSE))))</f>
        <v/>
      </c>
      <c r="X6" t="str">
        <f>IF(E6="","",IF(②選手情報入力!M14="","",②選手情報入力!M14))</f>
        <v/>
      </c>
      <c r="Y6" s="34" t="str">
        <f>IF(E6="","",IF(②選手情報入力!L14="","",0))</f>
        <v/>
      </c>
      <c r="Z6" t="str">
        <f>IF(E6="","",IF(②選手情報入力!L14="","",IF(I6=1,VLOOKUP(②選手情報入力!L14,種目情報!$A$4:$C$22,3,FALSE),VLOOKUP(②選手情報入力!L14,種目情報!$E$4:$G$21,3,FALSE))))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D7" t="str">
        <f>IF(E7="","",①団体情報入力!$C$9)</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IF(E7="","",IF(②選手情報入力!H15="","",IF(I7=1,VLOOKUP(②選手情報入力!H15,種目情報!$A$4:$B$22,2,FALSE),VLOOKUP(②選手情報入力!H15,種目情報!$E$4:$F$21,2,FALSE))))</f>
        <v/>
      </c>
      <c r="P7" t="str">
        <f>IF(E7="","",IF(②選手情報入力!I15="","",②選手情報入力!I15))</f>
        <v/>
      </c>
      <c r="Q7" s="34" t="str">
        <f>IF(E7="","",IF(②選手情報入力!H15="","",0))</f>
        <v/>
      </c>
      <c r="R7" t="str">
        <f>IF(E7="","",IF(②選手情報入力!H15="","",IF(I7=1,VLOOKUP(②選手情報入力!H15,種目情報!$A$4:$C$22,3,FALSE),VLOOKUP(②選手情報入力!H15,種目情報!$E$4:$G$21,3,FALSE))))</f>
        <v/>
      </c>
      <c r="S7" t="str">
        <f>IF(E7="","",IF(②選手情報入力!J15="","",IF(I7=1,VLOOKUP(②選手情報入力!J15,種目情報!$A$4:$B$22,2,FALSE),VLOOKUP(②選手情報入力!J15,種目情報!$E$4:$F$21,2,FALSE))))</f>
        <v/>
      </c>
      <c r="T7" t="str">
        <f>IF(E7="","",IF(②選手情報入力!K15="","",②選手情報入力!K15))</f>
        <v/>
      </c>
      <c r="U7" s="34" t="str">
        <f>IF(E7="","",IF(②選手情報入力!J15="","",0))</f>
        <v/>
      </c>
      <c r="V7" t="str">
        <f>IF(E7="","",IF(②選手情報入力!J15="","",IF(I7=1,VLOOKUP(②選手情報入力!J15,種目情報!$A$4:$C$22,3,FALSE),VLOOKUP(②選手情報入力!J15,種目情報!$E$4:$G$21,3,FALSE))))</f>
        <v/>
      </c>
      <c r="W7" t="str">
        <f>IF(E7="","",IF(②選手情報入力!L15="","",IF(I7=1,VLOOKUP(②選手情報入力!L15,種目情報!$A$4:$B$22,2,FALSE),VLOOKUP(②選手情報入力!L15,種目情報!$E$4:$F$21,2,FALSE))))</f>
        <v/>
      </c>
      <c r="X7" t="str">
        <f>IF(E7="","",IF(②選手情報入力!M15="","",②選手情報入力!M15))</f>
        <v/>
      </c>
      <c r="Y7" s="34" t="str">
        <f>IF(E7="","",IF(②選手情報入力!L15="","",0))</f>
        <v/>
      </c>
      <c r="Z7" t="str">
        <f>IF(E7="","",IF(②選手情報入力!L15="","",IF(I7=1,VLOOKUP(②選手情報入力!L15,種目情報!$A$4:$C$22,3,FALSE),VLOOKUP(②選手情報入力!L15,種目情報!$E$4:$G$21,3,FALSE))))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D8" t="str">
        <f>IF(E8="","",①団体情報入力!$C$9)</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IF(E8="","",IF(②選手情報入力!H16="","",IF(I8=1,VLOOKUP(②選手情報入力!H16,種目情報!$A$4:$B$22,2,FALSE),VLOOKUP(②選手情報入力!H16,種目情報!$E$4:$F$21,2,FALSE))))</f>
        <v/>
      </c>
      <c r="P8" t="str">
        <f>IF(E8="","",IF(②選手情報入力!I16="","",②選手情報入力!I16))</f>
        <v/>
      </c>
      <c r="Q8" s="34" t="str">
        <f>IF(E8="","",IF(②選手情報入力!H16="","",0))</f>
        <v/>
      </c>
      <c r="R8" t="str">
        <f>IF(E8="","",IF(②選手情報入力!H16="","",IF(I8=1,VLOOKUP(②選手情報入力!H16,種目情報!$A$4:$C$22,3,FALSE),VLOOKUP(②選手情報入力!H16,種目情報!$E$4:$G$21,3,FALSE))))</f>
        <v/>
      </c>
      <c r="S8" t="str">
        <f>IF(E8="","",IF(②選手情報入力!J16="","",IF(I8=1,VLOOKUP(②選手情報入力!J16,種目情報!$A$4:$B$22,2,FALSE),VLOOKUP(②選手情報入力!J16,種目情報!$E$4:$F$21,2,FALSE))))</f>
        <v/>
      </c>
      <c r="T8" t="str">
        <f>IF(E8="","",IF(②選手情報入力!K16="","",②選手情報入力!K16))</f>
        <v/>
      </c>
      <c r="U8" s="34" t="str">
        <f>IF(E8="","",IF(②選手情報入力!J16="","",0))</f>
        <v/>
      </c>
      <c r="V8" t="str">
        <f>IF(E8="","",IF(②選手情報入力!J16="","",IF(I8=1,VLOOKUP(②選手情報入力!J16,種目情報!$A$4:$C$22,3,FALSE),VLOOKUP(②選手情報入力!J16,種目情報!$E$4:$G$21,3,FALSE))))</f>
        <v/>
      </c>
      <c r="W8" t="str">
        <f>IF(E8="","",IF(②選手情報入力!L16="","",IF(I8=1,VLOOKUP(②選手情報入力!L16,種目情報!$A$4:$B$22,2,FALSE),VLOOKUP(②選手情報入力!L16,種目情報!$E$4:$F$21,2,FALSE))))</f>
        <v/>
      </c>
      <c r="X8" t="str">
        <f>IF(E8="","",IF(②選手情報入力!M16="","",②選手情報入力!M16))</f>
        <v/>
      </c>
      <c r="Y8" s="34" t="str">
        <f>IF(E8="","",IF(②選手情報入力!L16="","",0))</f>
        <v/>
      </c>
      <c r="Z8" t="str">
        <f>IF(E8="","",IF(②選手情報入力!L16="","",IF(I8=1,VLOOKUP(②選手情報入力!L16,種目情報!$A$4:$C$22,3,FALSE),VLOOKUP(②選手情報入力!L16,種目情報!$E$4:$G$21,3,FALSE))))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D9" t="str">
        <f>IF(E9="","",①団体情報入力!$C$9)</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IF(E9="","",IF(②選手情報入力!H17="","",IF(I9=1,VLOOKUP(②選手情報入力!H17,種目情報!$A$4:$B$22,2,FALSE),VLOOKUP(②選手情報入力!H17,種目情報!$E$4:$F$21,2,FALSE))))</f>
        <v/>
      </c>
      <c r="P9" t="str">
        <f>IF(E9="","",IF(②選手情報入力!I17="","",②選手情報入力!I17))</f>
        <v/>
      </c>
      <c r="Q9" s="34" t="str">
        <f>IF(E9="","",IF(②選手情報入力!H17="","",0))</f>
        <v/>
      </c>
      <c r="R9" t="str">
        <f>IF(E9="","",IF(②選手情報入力!H17="","",IF(I9=1,VLOOKUP(②選手情報入力!H17,種目情報!$A$4:$C$22,3,FALSE),VLOOKUP(②選手情報入力!H17,種目情報!$E$4:$G$21,3,FALSE))))</f>
        <v/>
      </c>
      <c r="S9" t="str">
        <f>IF(E9="","",IF(②選手情報入力!J17="","",IF(I9=1,VLOOKUP(②選手情報入力!J17,種目情報!$A$4:$B$22,2,FALSE),VLOOKUP(②選手情報入力!J17,種目情報!$E$4:$F$21,2,FALSE))))</f>
        <v/>
      </c>
      <c r="T9" t="str">
        <f>IF(E9="","",IF(②選手情報入力!K17="","",②選手情報入力!K17))</f>
        <v/>
      </c>
      <c r="U9" s="34" t="str">
        <f>IF(E9="","",IF(②選手情報入力!J17="","",0))</f>
        <v/>
      </c>
      <c r="V9" t="str">
        <f>IF(E9="","",IF(②選手情報入力!J17="","",IF(I9=1,VLOOKUP(②選手情報入力!J17,種目情報!$A$4:$C$22,3,FALSE),VLOOKUP(②選手情報入力!J17,種目情報!$E$4:$G$21,3,FALSE))))</f>
        <v/>
      </c>
      <c r="W9" t="str">
        <f>IF(E9="","",IF(②選手情報入力!L17="","",IF(I9=1,VLOOKUP(②選手情報入力!L17,種目情報!$A$4:$B$22,2,FALSE),VLOOKUP(②選手情報入力!L17,種目情報!$E$4:$F$21,2,FALSE))))</f>
        <v/>
      </c>
      <c r="X9" t="str">
        <f>IF(E9="","",IF(②選手情報入力!M17="","",②選手情報入力!M17))</f>
        <v/>
      </c>
      <c r="Y9" s="34" t="str">
        <f>IF(E9="","",IF(②選手情報入力!L17="","",0))</f>
        <v/>
      </c>
      <c r="Z9" t="str">
        <f>IF(E9="","",IF(②選手情報入力!L17="","",IF(I9=1,VLOOKUP(②選手情報入力!L17,種目情報!$A$4:$C$22,3,FALSE),VLOOKUP(②選手情報入力!L17,種目情報!$E$4:$G$21,3,FALSE))))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D10" t="str">
        <f>IF(E10="","",①団体情報入力!$C$9)</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IF(E10="","",IF(②選手情報入力!H18="","",IF(I10=1,VLOOKUP(②選手情報入力!H18,種目情報!$A$4:$B$22,2,FALSE),VLOOKUP(②選手情報入力!H18,種目情報!$E$4:$F$21,2,FALSE))))</f>
        <v/>
      </c>
      <c r="P10" t="str">
        <f>IF(E10="","",IF(②選手情報入力!I18="","",②選手情報入力!I18))</f>
        <v/>
      </c>
      <c r="Q10" s="34" t="str">
        <f>IF(E10="","",IF(②選手情報入力!H18="","",0))</f>
        <v/>
      </c>
      <c r="R10" t="str">
        <f>IF(E10="","",IF(②選手情報入力!H18="","",IF(I10=1,VLOOKUP(②選手情報入力!H18,種目情報!$A$4:$C$22,3,FALSE),VLOOKUP(②選手情報入力!H18,種目情報!$E$4:$G$21,3,FALSE))))</f>
        <v/>
      </c>
      <c r="S10" t="str">
        <f>IF(E10="","",IF(②選手情報入力!J18="","",IF(I10=1,VLOOKUP(②選手情報入力!J18,種目情報!$A$4:$B$22,2,FALSE),VLOOKUP(②選手情報入力!J18,種目情報!$E$4:$F$21,2,FALSE))))</f>
        <v/>
      </c>
      <c r="T10" t="str">
        <f>IF(E10="","",IF(②選手情報入力!K18="","",②選手情報入力!K18))</f>
        <v/>
      </c>
      <c r="U10" s="34" t="str">
        <f>IF(E10="","",IF(②選手情報入力!J18="","",0))</f>
        <v/>
      </c>
      <c r="V10" t="str">
        <f>IF(E10="","",IF(②選手情報入力!J18="","",IF(I10=1,VLOOKUP(②選手情報入力!J18,種目情報!$A$4:$C$22,3,FALSE),VLOOKUP(②選手情報入力!J18,種目情報!$E$4:$G$21,3,FALSE))))</f>
        <v/>
      </c>
      <c r="W10" t="str">
        <f>IF(E10="","",IF(②選手情報入力!L18="","",IF(I10=1,VLOOKUP(②選手情報入力!L18,種目情報!$A$4:$B$22,2,FALSE),VLOOKUP(②選手情報入力!L18,種目情報!$E$4:$F$21,2,FALSE))))</f>
        <v/>
      </c>
      <c r="X10" t="str">
        <f>IF(E10="","",IF(②選手情報入力!M18="","",②選手情報入力!M18))</f>
        <v/>
      </c>
      <c r="Y10" s="34" t="str">
        <f>IF(E10="","",IF(②選手情報入力!L18="","",0))</f>
        <v/>
      </c>
      <c r="Z10" t="str">
        <f>IF(E10="","",IF(②選手情報入力!L18="","",IF(I10=1,VLOOKUP(②選手情報入力!L18,種目情報!$A$4:$C$22,3,FALSE),VLOOKUP(②選手情報入力!L18,種目情報!$E$4:$G$21,3,FALSE))))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D11" t="str">
        <f>IF(E11="","",①団体情報入力!$C$9)</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IF(E11="","",IF(②選手情報入力!H19="","",IF(I11=1,VLOOKUP(②選手情報入力!H19,種目情報!$A$4:$B$22,2,FALSE),VLOOKUP(②選手情報入力!H19,種目情報!$E$4:$F$21,2,FALSE))))</f>
        <v/>
      </c>
      <c r="P11" t="str">
        <f>IF(E11="","",IF(②選手情報入力!I19="","",②選手情報入力!I19))</f>
        <v/>
      </c>
      <c r="Q11" s="34" t="str">
        <f>IF(E11="","",IF(②選手情報入力!H19="","",0))</f>
        <v/>
      </c>
      <c r="R11" t="str">
        <f>IF(E11="","",IF(②選手情報入力!H19="","",IF(I11=1,VLOOKUP(②選手情報入力!H19,種目情報!$A$4:$C$22,3,FALSE),VLOOKUP(②選手情報入力!H19,種目情報!$E$4:$G$21,3,FALSE))))</f>
        <v/>
      </c>
      <c r="S11" t="str">
        <f>IF(E11="","",IF(②選手情報入力!J19="","",IF(I11=1,VLOOKUP(②選手情報入力!J19,種目情報!$A$4:$B$22,2,FALSE),VLOOKUP(②選手情報入力!J19,種目情報!$E$4:$F$21,2,FALSE))))</f>
        <v/>
      </c>
      <c r="T11" t="str">
        <f>IF(E11="","",IF(②選手情報入力!K19="","",②選手情報入力!K19))</f>
        <v/>
      </c>
      <c r="U11" s="34" t="str">
        <f>IF(E11="","",IF(②選手情報入力!J19="","",0))</f>
        <v/>
      </c>
      <c r="V11" t="str">
        <f>IF(E11="","",IF(②選手情報入力!J19="","",IF(I11=1,VLOOKUP(②選手情報入力!J19,種目情報!$A$4:$C$22,3,FALSE),VLOOKUP(②選手情報入力!J19,種目情報!$E$4:$G$21,3,FALSE))))</f>
        <v/>
      </c>
      <c r="W11" t="str">
        <f>IF(E11="","",IF(②選手情報入力!L19="","",IF(I11=1,VLOOKUP(②選手情報入力!L19,種目情報!$A$4:$B$22,2,FALSE),VLOOKUP(②選手情報入力!L19,種目情報!$E$4:$F$21,2,FALSE))))</f>
        <v/>
      </c>
      <c r="X11" t="str">
        <f>IF(E11="","",IF(②選手情報入力!M19="","",②選手情報入力!M19))</f>
        <v/>
      </c>
      <c r="Y11" s="34" t="str">
        <f>IF(E11="","",IF(②選手情報入力!L19="","",0))</f>
        <v/>
      </c>
      <c r="Z11" t="str">
        <f>IF(E11="","",IF(②選手情報入力!L19="","",IF(I11=1,VLOOKUP(②選手情報入力!L19,種目情報!$A$4:$C$22,3,FALSE),VLOOKUP(②選手情報入力!L19,種目情報!$E$4:$G$21,3,FALSE))))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D12" t="str">
        <f>IF(E12="","",①団体情報入力!$C$9)</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IF(E12="","",IF(②選手情報入力!H20="","",IF(I12=1,VLOOKUP(②選手情報入力!H20,種目情報!$A$4:$B$22,2,FALSE),VLOOKUP(②選手情報入力!H20,種目情報!$E$4:$F$21,2,FALSE))))</f>
        <v/>
      </c>
      <c r="P12" t="str">
        <f>IF(E12="","",IF(②選手情報入力!I20="","",②選手情報入力!I20))</f>
        <v/>
      </c>
      <c r="Q12" s="34" t="str">
        <f>IF(E12="","",IF(②選手情報入力!H20="","",0))</f>
        <v/>
      </c>
      <c r="R12" t="str">
        <f>IF(E12="","",IF(②選手情報入力!H20="","",IF(I12=1,VLOOKUP(②選手情報入力!H20,種目情報!$A$4:$C$22,3,FALSE),VLOOKUP(②選手情報入力!H20,種目情報!$E$4:$G$21,3,FALSE))))</f>
        <v/>
      </c>
      <c r="S12" t="str">
        <f>IF(E12="","",IF(②選手情報入力!J20="","",IF(I12=1,VLOOKUP(②選手情報入力!J20,種目情報!$A$4:$B$22,2,FALSE),VLOOKUP(②選手情報入力!J20,種目情報!$E$4:$F$21,2,FALSE))))</f>
        <v/>
      </c>
      <c r="T12" t="str">
        <f>IF(E12="","",IF(②選手情報入力!K20="","",②選手情報入力!K20))</f>
        <v/>
      </c>
      <c r="U12" s="34" t="str">
        <f>IF(E12="","",IF(②選手情報入力!J20="","",0))</f>
        <v/>
      </c>
      <c r="V12" t="str">
        <f>IF(E12="","",IF(②選手情報入力!J20="","",IF(I12=1,VLOOKUP(②選手情報入力!J20,種目情報!$A$4:$C$22,3,FALSE),VLOOKUP(②選手情報入力!J20,種目情報!$E$4:$G$21,3,FALSE))))</f>
        <v/>
      </c>
      <c r="W12" t="str">
        <f>IF(E12="","",IF(②選手情報入力!L20="","",IF(I12=1,VLOOKUP(②選手情報入力!L20,種目情報!$A$4:$B$22,2,FALSE),VLOOKUP(②選手情報入力!L20,種目情報!$E$4:$F$21,2,FALSE))))</f>
        <v/>
      </c>
      <c r="X12" t="str">
        <f>IF(E12="","",IF(②選手情報入力!M20="","",②選手情報入力!M20))</f>
        <v/>
      </c>
      <c r="Y12" s="34" t="str">
        <f>IF(E12="","",IF(②選手情報入力!L20="","",0))</f>
        <v/>
      </c>
      <c r="Z12" t="str">
        <f>IF(E12="","",IF(②選手情報入力!L20="","",IF(I12=1,VLOOKUP(②選手情報入力!L20,種目情報!$A$4:$C$22,3,FALSE),VLOOKUP(②選手情報入力!L20,種目情報!$E$4:$G$21,3,FALSE))))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D13" t="str">
        <f>IF(E13="","",①団体情報入力!$C$9)</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IF(E13="","",IF(②選手情報入力!H21="","",IF(I13=1,VLOOKUP(②選手情報入力!H21,種目情報!$A$4:$B$22,2,FALSE),VLOOKUP(②選手情報入力!H21,種目情報!$E$4:$F$21,2,FALSE))))</f>
        <v/>
      </c>
      <c r="P13" t="str">
        <f>IF(E13="","",IF(②選手情報入力!I21="","",②選手情報入力!I21))</f>
        <v/>
      </c>
      <c r="Q13" s="34" t="str">
        <f>IF(E13="","",IF(②選手情報入力!H21="","",0))</f>
        <v/>
      </c>
      <c r="R13" t="str">
        <f>IF(E13="","",IF(②選手情報入力!H21="","",IF(I13=1,VLOOKUP(②選手情報入力!H21,種目情報!$A$4:$C$22,3,FALSE),VLOOKUP(②選手情報入力!H21,種目情報!$E$4:$G$21,3,FALSE))))</f>
        <v/>
      </c>
      <c r="S13" t="str">
        <f>IF(E13="","",IF(②選手情報入力!J21="","",IF(I13=1,VLOOKUP(②選手情報入力!J21,種目情報!$A$4:$B$22,2,FALSE),VLOOKUP(②選手情報入力!J21,種目情報!$E$4:$F$21,2,FALSE))))</f>
        <v/>
      </c>
      <c r="T13" t="str">
        <f>IF(E13="","",IF(②選手情報入力!K21="","",②選手情報入力!K21))</f>
        <v/>
      </c>
      <c r="U13" s="34" t="str">
        <f>IF(E13="","",IF(②選手情報入力!J21="","",0))</f>
        <v/>
      </c>
      <c r="V13" t="str">
        <f>IF(E13="","",IF(②選手情報入力!J21="","",IF(I13=1,VLOOKUP(②選手情報入力!J21,種目情報!$A$4:$C$22,3,FALSE),VLOOKUP(②選手情報入力!J21,種目情報!$E$4:$G$21,3,FALSE))))</f>
        <v/>
      </c>
      <c r="W13" t="str">
        <f>IF(E13="","",IF(②選手情報入力!L21="","",IF(I13=1,VLOOKUP(②選手情報入力!L21,種目情報!$A$4:$B$22,2,FALSE),VLOOKUP(②選手情報入力!L21,種目情報!$E$4:$F$21,2,FALSE))))</f>
        <v/>
      </c>
      <c r="X13" t="str">
        <f>IF(E13="","",IF(②選手情報入力!M21="","",②選手情報入力!M21))</f>
        <v/>
      </c>
      <c r="Y13" s="34" t="str">
        <f>IF(E13="","",IF(②選手情報入力!L21="","",0))</f>
        <v/>
      </c>
      <c r="Z13" t="str">
        <f>IF(E13="","",IF(②選手情報入力!L21="","",IF(I13=1,VLOOKUP(②選手情報入力!L21,種目情報!$A$4:$C$22,3,FALSE),VLOOKUP(②選手情報入力!L21,種目情報!$E$4:$G$21,3,FALSE))))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D14" t="str">
        <f>IF(E14="","",①団体情報入力!$C$9)</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IF(E14="","",IF(②選手情報入力!H22="","",IF(I14=1,VLOOKUP(②選手情報入力!H22,種目情報!$A$4:$B$22,2,FALSE),VLOOKUP(②選手情報入力!H22,種目情報!$E$4:$F$21,2,FALSE))))</f>
        <v/>
      </c>
      <c r="P14" t="str">
        <f>IF(E14="","",IF(②選手情報入力!I22="","",②選手情報入力!I22))</f>
        <v/>
      </c>
      <c r="Q14" s="34" t="str">
        <f>IF(E14="","",IF(②選手情報入力!H22="","",0))</f>
        <v/>
      </c>
      <c r="R14" t="str">
        <f>IF(E14="","",IF(②選手情報入力!H22="","",IF(I14=1,VLOOKUP(②選手情報入力!H22,種目情報!$A$4:$C$22,3,FALSE),VLOOKUP(②選手情報入力!H22,種目情報!$E$4:$G$21,3,FALSE))))</f>
        <v/>
      </c>
      <c r="S14" t="str">
        <f>IF(E14="","",IF(②選手情報入力!J22="","",IF(I14=1,VLOOKUP(②選手情報入力!J22,種目情報!$A$4:$B$22,2,FALSE),VLOOKUP(②選手情報入力!J22,種目情報!$E$4:$F$21,2,FALSE))))</f>
        <v/>
      </c>
      <c r="T14" t="str">
        <f>IF(E14="","",IF(②選手情報入力!K22="","",②選手情報入力!K22))</f>
        <v/>
      </c>
      <c r="U14" s="34" t="str">
        <f>IF(E14="","",IF(②選手情報入力!J22="","",0))</f>
        <v/>
      </c>
      <c r="V14" t="str">
        <f>IF(E14="","",IF(②選手情報入力!J22="","",IF(I14=1,VLOOKUP(②選手情報入力!J22,種目情報!$A$4:$C$22,3,FALSE),VLOOKUP(②選手情報入力!J22,種目情報!$E$4:$G$21,3,FALSE))))</f>
        <v/>
      </c>
      <c r="W14" t="str">
        <f>IF(E14="","",IF(②選手情報入力!L22="","",IF(I14=1,VLOOKUP(②選手情報入力!L22,種目情報!$A$4:$B$22,2,FALSE),VLOOKUP(②選手情報入力!L22,種目情報!$E$4:$F$21,2,FALSE))))</f>
        <v/>
      </c>
      <c r="X14" t="str">
        <f>IF(E14="","",IF(②選手情報入力!M22="","",②選手情報入力!M22))</f>
        <v/>
      </c>
      <c r="Y14" s="34" t="str">
        <f>IF(E14="","",IF(②選手情報入力!L22="","",0))</f>
        <v/>
      </c>
      <c r="Z14" t="str">
        <f>IF(E14="","",IF(②選手情報入力!L22="","",IF(I14=1,VLOOKUP(②選手情報入力!L22,種目情報!$A$4:$C$22,3,FALSE),VLOOKUP(②選手情報入力!L22,種目情報!$E$4:$G$21,3,FALSE))))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D15" t="str">
        <f>IF(E15="","",①団体情報入力!$C$9)</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IF(E15="","",IF(②選手情報入力!H23="","",IF(I15=1,VLOOKUP(②選手情報入力!H23,種目情報!$A$4:$B$22,2,FALSE),VLOOKUP(②選手情報入力!H23,種目情報!$E$4:$F$21,2,FALSE))))</f>
        <v/>
      </c>
      <c r="P15" t="str">
        <f>IF(E15="","",IF(②選手情報入力!I23="","",②選手情報入力!I23))</f>
        <v/>
      </c>
      <c r="Q15" s="34" t="str">
        <f>IF(E15="","",IF(②選手情報入力!H23="","",0))</f>
        <v/>
      </c>
      <c r="R15" t="str">
        <f>IF(E15="","",IF(②選手情報入力!H23="","",IF(I15=1,VLOOKUP(②選手情報入力!H23,種目情報!$A$4:$C$22,3,FALSE),VLOOKUP(②選手情報入力!H23,種目情報!$E$4:$G$21,3,FALSE))))</f>
        <v/>
      </c>
      <c r="S15" t="str">
        <f>IF(E15="","",IF(②選手情報入力!J23="","",IF(I15=1,VLOOKUP(②選手情報入力!J23,種目情報!$A$4:$B$22,2,FALSE),VLOOKUP(②選手情報入力!J23,種目情報!$E$4:$F$21,2,FALSE))))</f>
        <v/>
      </c>
      <c r="T15" t="str">
        <f>IF(E15="","",IF(②選手情報入力!K23="","",②選手情報入力!K23))</f>
        <v/>
      </c>
      <c r="U15" s="34" t="str">
        <f>IF(E15="","",IF(②選手情報入力!J23="","",0))</f>
        <v/>
      </c>
      <c r="V15" t="str">
        <f>IF(E15="","",IF(②選手情報入力!J23="","",IF(I15=1,VLOOKUP(②選手情報入力!J23,種目情報!$A$4:$C$22,3,FALSE),VLOOKUP(②選手情報入力!J23,種目情報!$E$4:$G$21,3,FALSE))))</f>
        <v/>
      </c>
      <c r="W15" t="str">
        <f>IF(E15="","",IF(②選手情報入力!L23="","",IF(I15=1,VLOOKUP(②選手情報入力!L23,種目情報!$A$4:$B$22,2,FALSE),VLOOKUP(②選手情報入力!L23,種目情報!$E$4:$F$21,2,FALSE))))</f>
        <v/>
      </c>
      <c r="X15" t="str">
        <f>IF(E15="","",IF(②選手情報入力!M23="","",②選手情報入力!M23))</f>
        <v/>
      </c>
      <c r="Y15" s="34" t="str">
        <f>IF(E15="","",IF(②選手情報入力!L23="","",0))</f>
        <v/>
      </c>
      <c r="Z15" t="str">
        <f>IF(E15="","",IF(②選手情報入力!L23="","",IF(I15=1,VLOOKUP(②選手情報入力!L23,種目情報!$A$4:$C$22,3,FALSE),VLOOKUP(②選手情報入力!L23,種目情報!$E$4:$G$21,3,FALSE))))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D16" t="str">
        <f>IF(E16="","",①団体情報入力!$C$9)</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IF(E16="","",IF(②選手情報入力!H24="","",IF(I16=1,VLOOKUP(②選手情報入力!H24,種目情報!$A$4:$B$22,2,FALSE),VLOOKUP(②選手情報入力!H24,種目情報!$E$4:$F$21,2,FALSE))))</f>
        <v/>
      </c>
      <c r="P16" t="str">
        <f>IF(E16="","",IF(②選手情報入力!I24="","",②選手情報入力!I24))</f>
        <v/>
      </c>
      <c r="Q16" s="34" t="str">
        <f>IF(E16="","",IF(②選手情報入力!H24="","",0))</f>
        <v/>
      </c>
      <c r="R16" t="str">
        <f>IF(E16="","",IF(②選手情報入力!H24="","",IF(I16=1,VLOOKUP(②選手情報入力!H24,種目情報!$A$4:$C$22,3,FALSE),VLOOKUP(②選手情報入力!H24,種目情報!$E$4:$G$21,3,FALSE))))</f>
        <v/>
      </c>
      <c r="S16" t="str">
        <f>IF(E16="","",IF(②選手情報入力!J24="","",IF(I16=1,VLOOKUP(②選手情報入力!J24,種目情報!$A$4:$B$22,2,FALSE),VLOOKUP(②選手情報入力!J24,種目情報!$E$4:$F$21,2,FALSE))))</f>
        <v/>
      </c>
      <c r="T16" t="str">
        <f>IF(E16="","",IF(②選手情報入力!K24="","",②選手情報入力!K24))</f>
        <v/>
      </c>
      <c r="U16" s="34" t="str">
        <f>IF(E16="","",IF(②選手情報入力!J24="","",0))</f>
        <v/>
      </c>
      <c r="V16" t="str">
        <f>IF(E16="","",IF(②選手情報入力!J24="","",IF(I16=1,VLOOKUP(②選手情報入力!J24,種目情報!$A$4:$C$22,3,FALSE),VLOOKUP(②選手情報入力!J24,種目情報!$E$4:$G$21,3,FALSE))))</f>
        <v/>
      </c>
      <c r="W16" t="str">
        <f>IF(E16="","",IF(②選手情報入力!L24="","",IF(I16=1,VLOOKUP(②選手情報入力!L24,種目情報!$A$4:$B$22,2,FALSE),VLOOKUP(②選手情報入力!L24,種目情報!$E$4:$F$21,2,FALSE))))</f>
        <v/>
      </c>
      <c r="X16" t="str">
        <f>IF(E16="","",IF(②選手情報入力!M24="","",②選手情報入力!M24))</f>
        <v/>
      </c>
      <c r="Y16" s="34" t="str">
        <f>IF(E16="","",IF(②選手情報入力!L24="","",0))</f>
        <v/>
      </c>
      <c r="Z16" t="str">
        <f>IF(E16="","",IF(②選手情報入力!L24="","",IF(I16=1,VLOOKUP(②選手情報入力!L24,種目情報!$A$4:$C$22,3,FALSE),VLOOKUP(②選手情報入力!L24,種目情報!$E$4:$G$21,3,FALSE))))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D17" t="str">
        <f>IF(E17="","",①団体情報入力!$C$9)</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IF(E17="","",IF(②選手情報入力!H25="","",IF(I17=1,VLOOKUP(②選手情報入力!H25,種目情報!$A$4:$B$22,2,FALSE),VLOOKUP(②選手情報入力!H25,種目情報!$E$4:$F$21,2,FALSE))))</f>
        <v/>
      </c>
      <c r="P17" t="str">
        <f>IF(E17="","",IF(②選手情報入力!I25="","",②選手情報入力!I25))</f>
        <v/>
      </c>
      <c r="Q17" s="34" t="str">
        <f>IF(E17="","",IF(②選手情報入力!H25="","",0))</f>
        <v/>
      </c>
      <c r="R17" t="str">
        <f>IF(E17="","",IF(②選手情報入力!H25="","",IF(I17=1,VLOOKUP(②選手情報入力!H25,種目情報!$A$4:$C$22,3,FALSE),VLOOKUP(②選手情報入力!H25,種目情報!$E$4:$G$21,3,FALSE))))</f>
        <v/>
      </c>
      <c r="S17" t="str">
        <f>IF(E17="","",IF(②選手情報入力!J25="","",IF(I17=1,VLOOKUP(②選手情報入力!J25,種目情報!$A$4:$B$22,2,FALSE),VLOOKUP(②選手情報入力!J25,種目情報!$E$4:$F$21,2,FALSE))))</f>
        <v/>
      </c>
      <c r="T17" t="str">
        <f>IF(E17="","",IF(②選手情報入力!K25="","",②選手情報入力!K25))</f>
        <v/>
      </c>
      <c r="U17" s="34" t="str">
        <f>IF(E17="","",IF(②選手情報入力!J25="","",0))</f>
        <v/>
      </c>
      <c r="V17" t="str">
        <f>IF(E17="","",IF(②選手情報入力!J25="","",IF(I17=1,VLOOKUP(②選手情報入力!J25,種目情報!$A$4:$C$22,3,FALSE),VLOOKUP(②選手情報入力!J25,種目情報!$E$4:$G$21,3,FALSE))))</f>
        <v/>
      </c>
      <c r="W17" t="str">
        <f>IF(E17="","",IF(②選手情報入力!L25="","",IF(I17=1,VLOOKUP(②選手情報入力!L25,種目情報!$A$4:$B$22,2,FALSE),VLOOKUP(②選手情報入力!L25,種目情報!$E$4:$F$21,2,FALSE))))</f>
        <v/>
      </c>
      <c r="X17" t="str">
        <f>IF(E17="","",IF(②選手情報入力!M25="","",②選手情報入力!M25))</f>
        <v/>
      </c>
      <c r="Y17" s="34" t="str">
        <f>IF(E17="","",IF(②選手情報入力!L25="","",0))</f>
        <v/>
      </c>
      <c r="Z17" t="str">
        <f>IF(E17="","",IF(②選手情報入力!L25="","",IF(I17=1,VLOOKUP(②選手情報入力!L25,種目情報!$A$4:$C$22,3,FALSE),VLOOKUP(②選手情報入力!L25,種目情報!$E$4:$G$21,3,FALSE))))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D18" t="str">
        <f>IF(E18="","",①団体情報入力!$C$9)</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IF(E18="","",IF(②選手情報入力!H26="","",IF(I18=1,VLOOKUP(②選手情報入力!H26,種目情報!$A$4:$B$22,2,FALSE),VLOOKUP(②選手情報入力!H26,種目情報!$E$4:$F$21,2,FALSE))))</f>
        <v/>
      </c>
      <c r="P18" t="str">
        <f>IF(E18="","",IF(②選手情報入力!I26="","",②選手情報入力!I26))</f>
        <v/>
      </c>
      <c r="Q18" s="34" t="str">
        <f>IF(E18="","",IF(②選手情報入力!H26="","",0))</f>
        <v/>
      </c>
      <c r="R18" t="str">
        <f>IF(E18="","",IF(②選手情報入力!H26="","",IF(I18=1,VLOOKUP(②選手情報入力!H26,種目情報!$A$4:$C$22,3,FALSE),VLOOKUP(②選手情報入力!H26,種目情報!$E$4:$G$21,3,FALSE))))</f>
        <v/>
      </c>
      <c r="S18" t="str">
        <f>IF(E18="","",IF(②選手情報入力!J26="","",IF(I18=1,VLOOKUP(②選手情報入力!J26,種目情報!$A$4:$B$22,2,FALSE),VLOOKUP(②選手情報入力!J26,種目情報!$E$4:$F$21,2,FALSE))))</f>
        <v/>
      </c>
      <c r="T18" t="str">
        <f>IF(E18="","",IF(②選手情報入力!K26="","",②選手情報入力!K26))</f>
        <v/>
      </c>
      <c r="U18" s="34" t="str">
        <f>IF(E18="","",IF(②選手情報入力!J26="","",0))</f>
        <v/>
      </c>
      <c r="V18" t="str">
        <f>IF(E18="","",IF(②選手情報入力!J26="","",IF(I18=1,VLOOKUP(②選手情報入力!J26,種目情報!$A$4:$C$22,3,FALSE),VLOOKUP(②選手情報入力!J26,種目情報!$E$4:$G$21,3,FALSE))))</f>
        <v/>
      </c>
      <c r="W18" t="str">
        <f>IF(E18="","",IF(②選手情報入力!L26="","",IF(I18=1,VLOOKUP(②選手情報入力!L26,種目情報!$A$4:$B$22,2,FALSE),VLOOKUP(②選手情報入力!L26,種目情報!$E$4:$F$21,2,FALSE))))</f>
        <v/>
      </c>
      <c r="X18" t="str">
        <f>IF(E18="","",IF(②選手情報入力!M26="","",②選手情報入力!M26))</f>
        <v/>
      </c>
      <c r="Y18" s="34" t="str">
        <f>IF(E18="","",IF(②選手情報入力!L26="","",0))</f>
        <v/>
      </c>
      <c r="Z18" t="str">
        <f>IF(E18="","",IF(②選手情報入力!L26="","",IF(I18=1,VLOOKUP(②選手情報入力!L26,種目情報!$A$4:$C$22,3,FALSE),VLOOKUP(②選手情報入力!L26,種目情報!$E$4:$G$21,3,FALSE))))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D19" t="str">
        <f>IF(E19="","",①団体情報入力!$C$9)</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IF(E19="","",IF(②選手情報入力!H27="","",IF(I19=1,VLOOKUP(②選手情報入力!H27,種目情報!$A$4:$B$22,2,FALSE),VLOOKUP(②選手情報入力!H27,種目情報!$E$4:$F$21,2,FALSE))))</f>
        <v/>
      </c>
      <c r="P19" t="str">
        <f>IF(E19="","",IF(②選手情報入力!I27="","",②選手情報入力!I27))</f>
        <v/>
      </c>
      <c r="Q19" s="34" t="str">
        <f>IF(E19="","",IF(②選手情報入力!H27="","",0))</f>
        <v/>
      </c>
      <c r="R19" t="str">
        <f>IF(E19="","",IF(②選手情報入力!H27="","",IF(I19=1,VLOOKUP(②選手情報入力!H27,種目情報!$A$4:$C$22,3,FALSE),VLOOKUP(②選手情報入力!H27,種目情報!$E$4:$G$21,3,FALSE))))</f>
        <v/>
      </c>
      <c r="S19" t="str">
        <f>IF(E19="","",IF(②選手情報入力!J27="","",IF(I19=1,VLOOKUP(②選手情報入力!J27,種目情報!$A$4:$B$22,2,FALSE),VLOOKUP(②選手情報入力!J27,種目情報!$E$4:$F$21,2,FALSE))))</f>
        <v/>
      </c>
      <c r="T19" t="str">
        <f>IF(E19="","",IF(②選手情報入力!K27="","",②選手情報入力!K27))</f>
        <v/>
      </c>
      <c r="U19" s="34" t="str">
        <f>IF(E19="","",IF(②選手情報入力!J27="","",0))</f>
        <v/>
      </c>
      <c r="V19" t="str">
        <f>IF(E19="","",IF(②選手情報入力!J27="","",IF(I19=1,VLOOKUP(②選手情報入力!J27,種目情報!$A$4:$C$22,3,FALSE),VLOOKUP(②選手情報入力!J27,種目情報!$E$4:$G$21,3,FALSE))))</f>
        <v/>
      </c>
      <c r="W19" t="str">
        <f>IF(E19="","",IF(②選手情報入力!L27="","",IF(I19=1,VLOOKUP(②選手情報入力!L27,種目情報!$A$4:$B$22,2,FALSE),VLOOKUP(②選手情報入力!L27,種目情報!$E$4:$F$21,2,FALSE))))</f>
        <v/>
      </c>
      <c r="X19" t="str">
        <f>IF(E19="","",IF(②選手情報入力!M27="","",②選手情報入力!M27))</f>
        <v/>
      </c>
      <c r="Y19" s="34" t="str">
        <f>IF(E19="","",IF(②選手情報入力!L27="","",0))</f>
        <v/>
      </c>
      <c r="Z19" t="str">
        <f>IF(E19="","",IF(②選手情報入力!L27="","",IF(I19=1,VLOOKUP(②選手情報入力!L27,種目情報!$A$4:$C$22,3,FALSE),VLOOKUP(②選手情報入力!L27,種目情報!$E$4:$G$21,3,FALSE))))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D20" t="str">
        <f>IF(E20="","",①団体情報入力!$C$9)</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IF(E20="","",IF(②選手情報入力!H28="","",IF(I20=1,VLOOKUP(②選手情報入力!H28,種目情報!$A$4:$B$22,2,FALSE),VLOOKUP(②選手情報入力!H28,種目情報!$E$4:$F$21,2,FALSE))))</f>
        <v/>
      </c>
      <c r="P20" t="str">
        <f>IF(E20="","",IF(②選手情報入力!I28="","",②選手情報入力!I28))</f>
        <v/>
      </c>
      <c r="Q20" s="34" t="str">
        <f>IF(E20="","",IF(②選手情報入力!H28="","",0))</f>
        <v/>
      </c>
      <c r="R20" t="str">
        <f>IF(E20="","",IF(②選手情報入力!H28="","",IF(I20=1,VLOOKUP(②選手情報入力!H28,種目情報!$A$4:$C$22,3,FALSE),VLOOKUP(②選手情報入力!H28,種目情報!$E$4:$G$21,3,FALSE))))</f>
        <v/>
      </c>
      <c r="S20" t="str">
        <f>IF(E20="","",IF(②選手情報入力!J28="","",IF(I20=1,VLOOKUP(②選手情報入力!J28,種目情報!$A$4:$B$22,2,FALSE),VLOOKUP(②選手情報入力!J28,種目情報!$E$4:$F$21,2,FALSE))))</f>
        <v/>
      </c>
      <c r="T20" t="str">
        <f>IF(E20="","",IF(②選手情報入力!K28="","",②選手情報入力!K28))</f>
        <v/>
      </c>
      <c r="U20" s="34" t="str">
        <f>IF(E20="","",IF(②選手情報入力!J28="","",0))</f>
        <v/>
      </c>
      <c r="V20" t="str">
        <f>IF(E20="","",IF(②選手情報入力!J28="","",IF(I20=1,VLOOKUP(②選手情報入力!J28,種目情報!$A$4:$C$22,3,FALSE),VLOOKUP(②選手情報入力!J28,種目情報!$E$4:$G$21,3,FALSE))))</f>
        <v/>
      </c>
      <c r="W20" t="str">
        <f>IF(E20="","",IF(②選手情報入力!L28="","",IF(I20=1,VLOOKUP(②選手情報入力!L28,種目情報!$A$4:$B$22,2,FALSE),VLOOKUP(②選手情報入力!L28,種目情報!$E$4:$F$21,2,FALSE))))</f>
        <v/>
      </c>
      <c r="X20" t="str">
        <f>IF(E20="","",IF(②選手情報入力!M28="","",②選手情報入力!M28))</f>
        <v/>
      </c>
      <c r="Y20" s="34" t="str">
        <f>IF(E20="","",IF(②選手情報入力!L28="","",0))</f>
        <v/>
      </c>
      <c r="Z20" t="str">
        <f>IF(E20="","",IF(②選手情報入力!L28="","",IF(I20=1,VLOOKUP(②選手情報入力!L28,種目情報!$A$4:$C$22,3,FALSE),VLOOKUP(②選手情報入力!L28,種目情報!$E$4:$G$21,3,FALSE))))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D21" t="str">
        <f>IF(E21="","",①団体情報入力!$C$9)</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IF(E21="","",IF(②選手情報入力!H29="","",IF(I21=1,VLOOKUP(②選手情報入力!H29,種目情報!$A$4:$B$22,2,FALSE),VLOOKUP(②選手情報入力!H29,種目情報!$E$4:$F$21,2,FALSE))))</f>
        <v/>
      </c>
      <c r="P21" t="str">
        <f>IF(E21="","",IF(②選手情報入力!I29="","",②選手情報入力!I29))</f>
        <v/>
      </c>
      <c r="Q21" s="34" t="str">
        <f>IF(E21="","",IF(②選手情報入力!H29="","",0))</f>
        <v/>
      </c>
      <c r="R21" t="str">
        <f>IF(E21="","",IF(②選手情報入力!H29="","",IF(I21=1,VLOOKUP(②選手情報入力!H29,種目情報!$A$4:$C$22,3,FALSE),VLOOKUP(②選手情報入力!H29,種目情報!$E$4:$G$21,3,FALSE))))</f>
        <v/>
      </c>
      <c r="S21" t="str">
        <f>IF(E21="","",IF(②選手情報入力!J29="","",IF(I21=1,VLOOKUP(②選手情報入力!J29,種目情報!$A$4:$B$22,2,FALSE),VLOOKUP(②選手情報入力!J29,種目情報!$E$4:$F$21,2,FALSE))))</f>
        <v/>
      </c>
      <c r="T21" t="str">
        <f>IF(E21="","",IF(②選手情報入力!K29="","",②選手情報入力!K29))</f>
        <v/>
      </c>
      <c r="U21" s="34" t="str">
        <f>IF(E21="","",IF(②選手情報入力!J29="","",0))</f>
        <v/>
      </c>
      <c r="V21" t="str">
        <f>IF(E21="","",IF(②選手情報入力!J29="","",IF(I21=1,VLOOKUP(②選手情報入力!J29,種目情報!$A$4:$C$22,3,FALSE),VLOOKUP(②選手情報入力!J29,種目情報!$E$4:$G$21,3,FALSE))))</f>
        <v/>
      </c>
      <c r="W21" t="str">
        <f>IF(E21="","",IF(②選手情報入力!L29="","",IF(I21=1,VLOOKUP(②選手情報入力!L29,種目情報!$A$4:$B$22,2,FALSE),VLOOKUP(②選手情報入力!L29,種目情報!$E$4:$F$21,2,FALSE))))</f>
        <v/>
      </c>
      <c r="X21" t="str">
        <f>IF(E21="","",IF(②選手情報入力!M29="","",②選手情報入力!M29))</f>
        <v/>
      </c>
      <c r="Y21" s="34" t="str">
        <f>IF(E21="","",IF(②選手情報入力!L29="","",0))</f>
        <v/>
      </c>
      <c r="Z21" t="str">
        <f>IF(E21="","",IF(②選手情報入力!L29="","",IF(I21=1,VLOOKUP(②選手情報入力!L29,種目情報!$A$4:$C$22,3,FALSE),VLOOKUP(②選手情報入力!L29,種目情報!$E$4:$G$21,3,FALSE))))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D22" t="str">
        <f>IF(E22="","",①団体情報入力!$C$9)</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IF(E22="","",IF(②選手情報入力!H30="","",IF(I22=1,VLOOKUP(②選手情報入力!H30,種目情報!$A$4:$B$22,2,FALSE),VLOOKUP(②選手情報入力!H30,種目情報!$E$4:$F$21,2,FALSE))))</f>
        <v/>
      </c>
      <c r="P22" t="str">
        <f>IF(E22="","",IF(②選手情報入力!I30="","",②選手情報入力!I30))</f>
        <v/>
      </c>
      <c r="Q22" s="34" t="str">
        <f>IF(E22="","",IF(②選手情報入力!H30="","",0))</f>
        <v/>
      </c>
      <c r="R22" t="str">
        <f>IF(E22="","",IF(②選手情報入力!H30="","",IF(I22=1,VLOOKUP(②選手情報入力!H30,種目情報!$A$4:$C$22,3,FALSE),VLOOKUP(②選手情報入力!H30,種目情報!$E$4:$G$21,3,FALSE))))</f>
        <v/>
      </c>
      <c r="S22" t="str">
        <f>IF(E22="","",IF(②選手情報入力!J30="","",IF(I22=1,VLOOKUP(②選手情報入力!J30,種目情報!$A$4:$B$22,2,FALSE),VLOOKUP(②選手情報入力!J30,種目情報!$E$4:$F$21,2,FALSE))))</f>
        <v/>
      </c>
      <c r="T22" t="str">
        <f>IF(E22="","",IF(②選手情報入力!K30="","",②選手情報入力!K30))</f>
        <v/>
      </c>
      <c r="U22" s="34" t="str">
        <f>IF(E22="","",IF(②選手情報入力!J30="","",0))</f>
        <v/>
      </c>
      <c r="V22" t="str">
        <f>IF(E22="","",IF(②選手情報入力!J30="","",IF(I22=1,VLOOKUP(②選手情報入力!J30,種目情報!$A$4:$C$22,3,FALSE),VLOOKUP(②選手情報入力!J30,種目情報!$E$4:$G$21,3,FALSE))))</f>
        <v/>
      </c>
      <c r="W22" t="str">
        <f>IF(E22="","",IF(②選手情報入力!L30="","",IF(I22=1,VLOOKUP(②選手情報入力!L30,種目情報!$A$4:$B$22,2,FALSE),VLOOKUP(②選手情報入力!L30,種目情報!$E$4:$F$21,2,FALSE))))</f>
        <v/>
      </c>
      <c r="X22" t="str">
        <f>IF(E22="","",IF(②選手情報入力!M30="","",②選手情報入力!M30))</f>
        <v/>
      </c>
      <c r="Y22" s="34" t="str">
        <f>IF(E22="","",IF(②選手情報入力!L30="","",0))</f>
        <v/>
      </c>
      <c r="Z22" t="str">
        <f>IF(E22="","",IF(②選手情報入力!L30="","",IF(I22=1,VLOOKUP(②選手情報入力!L30,種目情報!$A$4:$C$22,3,FALSE),VLOOKUP(②選手情報入力!L30,種目情報!$E$4:$G$21,3,FALSE))))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D23" t="str">
        <f>IF(E23="","",①団体情報入力!$C$9)</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IF(E23="","",IF(②選手情報入力!H31="","",IF(I23=1,VLOOKUP(②選手情報入力!H31,種目情報!$A$4:$B$22,2,FALSE),VLOOKUP(②選手情報入力!H31,種目情報!$E$4:$F$21,2,FALSE))))</f>
        <v/>
      </c>
      <c r="P23" t="str">
        <f>IF(E23="","",IF(②選手情報入力!I31="","",②選手情報入力!I31))</f>
        <v/>
      </c>
      <c r="Q23" s="34" t="str">
        <f>IF(E23="","",IF(②選手情報入力!H31="","",0))</f>
        <v/>
      </c>
      <c r="R23" t="str">
        <f>IF(E23="","",IF(②選手情報入力!H31="","",IF(I23=1,VLOOKUP(②選手情報入力!H31,種目情報!$A$4:$C$22,3,FALSE),VLOOKUP(②選手情報入力!H31,種目情報!$E$4:$G$21,3,FALSE))))</f>
        <v/>
      </c>
      <c r="S23" t="str">
        <f>IF(E23="","",IF(②選手情報入力!J31="","",IF(I23=1,VLOOKUP(②選手情報入力!J31,種目情報!$A$4:$B$22,2,FALSE),VLOOKUP(②選手情報入力!J31,種目情報!$E$4:$F$21,2,FALSE))))</f>
        <v/>
      </c>
      <c r="T23" t="str">
        <f>IF(E23="","",IF(②選手情報入力!K31="","",②選手情報入力!K31))</f>
        <v/>
      </c>
      <c r="U23" s="34" t="str">
        <f>IF(E23="","",IF(②選手情報入力!J31="","",0))</f>
        <v/>
      </c>
      <c r="V23" t="str">
        <f>IF(E23="","",IF(②選手情報入力!J31="","",IF(I23=1,VLOOKUP(②選手情報入力!J31,種目情報!$A$4:$C$22,3,FALSE),VLOOKUP(②選手情報入力!J31,種目情報!$E$4:$G$21,3,FALSE))))</f>
        <v/>
      </c>
      <c r="W23" t="str">
        <f>IF(E23="","",IF(②選手情報入力!L31="","",IF(I23=1,VLOOKUP(②選手情報入力!L31,種目情報!$A$4:$B$22,2,FALSE),VLOOKUP(②選手情報入力!L31,種目情報!$E$4:$F$21,2,FALSE))))</f>
        <v/>
      </c>
      <c r="X23" t="str">
        <f>IF(E23="","",IF(②選手情報入力!M31="","",②選手情報入力!M31))</f>
        <v/>
      </c>
      <c r="Y23" s="34" t="str">
        <f>IF(E23="","",IF(②選手情報入力!L31="","",0))</f>
        <v/>
      </c>
      <c r="Z23" t="str">
        <f>IF(E23="","",IF(②選手情報入力!L31="","",IF(I23=1,VLOOKUP(②選手情報入力!L31,種目情報!$A$4:$C$22,3,FALSE),VLOOKUP(②選手情報入力!L31,種目情報!$E$4:$G$21,3,FALSE))))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D24" t="str">
        <f>IF(E24="","",①団体情報入力!$C$9)</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IF(E24="","",IF(②選手情報入力!H32="","",IF(I24=1,VLOOKUP(②選手情報入力!H32,種目情報!$A$4:$B$22,2,FALSE),VLOOKUP(②選手情報入力!H32,種目情報!$E$4:$F$21,2,FALSE))))</f>
        <v/>
      </c>
      <c r="P24" t="str">
        <f>IF(E24="","",IF(②選手情報入力!I32="","",②選手情報入力!I32))</f>
        <v/>
      </c>
      <c r="Q24" s="34" t="str">
        <f>IF(E24="","",IF(②選手情報入力!H32="","",0))</f>
        <v/>
      </c>
      <c r="R24" t="str">
        <f>IF(E24="","",IF(②選手情報入力!H32="","",IF(I24=1,VLOOKUP(②選手情報入力!H32,種目情報!$A$4:$C$22,3,FALSE),VLOOKUP(②選手情報入力!H32,種目情報!$E$4:$G$21,3,FALSE))))</f>
        <v/>
      </c>
      <c r="S24" t="str">
        <f>IF(E24="","",IF(②選手情報入力!J32="","",IF(I24=1,VLOOKUP(②選手情報入力!J32,種目情報!$A$4:$B$22,2,FALSE),VLOOKUP(②選手情報入力!J32,種目情報!$E$4:$F$21,2,FALSE))))</f>
        <v/>
      </c>
      <c r="T24" t="str">
        <f>IF(E24="","",IF(②選手情報入力!K32="","",②選手情報入力!K32))</f>
        <v/>
      </c>
      <c r="U24" s="34" t="str">
        <f>IF(E24="","",IF(②選手情報入力!J32="","",0))</f>
        <v/>
      </c>
      <c r="V24" t="str">
        <f>IF(E24="","",IF(②選手情報入力!J32="","",IF(I24=1,VLOOKUP(②選手情報入力!J32,種目情報!$A$4:$C$22,3,FALSE),VLOOKUP(②選手情報入力!J32,種目情報!$E$4:$G$21,3,FALSE))))</f>
        <v/>
      </c>
      <c r="W24" t="str">
        <f>IF(E24="","",IF(②選手情報入力!L32="","",IF(I24=1,VLOOKUP(②選手情報入力!L32,種目情報!$A$4:$B$22,2,FALSE),VLOOKUP(②選手情報入力!L32,種目情報!$E$4:$F$21,2,FALSE))))</f>
        <v/>
      </c>
      <c r="X24" t="str">
        <f>IF(E24="","",IF(②選手情報入力!M32="","",②選手情報入力!M32))</f>
        <v/>
      </c>
      <c r="Y24" s="34" t="str">
        <f>IF(E24="","",IF(②選手情報入力!L32="","",0))</f>
        <v/>
      </c>
      <c r="Z24" t="str">
        <f>IF(E24="","",IF(②選手情報入力!L32="","",IF(I24=1,VLOOKUP(②選手情報入力!L32,種目情報!$A$4:$C$22,3,FALSE),VLOOKUP(②選手情報入力!L32,種目情報!$E$4:$G$21,3,FALSE))))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D25" t="str">
        <f>IF(E25="","",①団体情報入力!$C$9)</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IF(E25="","",IF(②選手情報入力!H33="","",IF(I25=1,VLOOKUP(②選手情報入力!H33,種目情報!$A$4:$B$22,2,FALSE),VLOOKUP(②選手情報入力!H33,種目情報!$E$4:$F$21,2,FALSE))))</f>
        <v/>
      </c>
      <c r="P25" t="str">
        <f>IF(E25="","",IF(②選手情報入力!I33="","",②選手情報入力!I33))</f>
        <v/>
      </c>
      <c r="Q25" s="34" t="str">
        <f>IF(E25="","",IF(②選手情報入力!H33="","",0))</f>
        <v/>
      </c>
      <c r="R25" t="str">
        <f>IF(E25="","",IF(②選手情報入力!H33="","",IF(I25=1,VLOOKUP(②選手情報入力!H33,種目情報!$A$4:$C$22,3,FALSE),VLOOKUP(②選手情報入力!H33,種目情報!$E$4:$G$21,3,FALSE))))</f>
        <v/>
      </c>
      <c r="S25" t="str">
        <f>IF(E25="","",IF(②選手情報入力!J33="","",IF(I25=1,VLOOKUP(②選手情報入力!J33,種目情報!$A$4:$B$22,2,FALSE),VLOOKUP(②選手情報入力!J33,種目情報!$E$4:$F$21,2,FALSE))))</f>
        <v/>
      </c>
      <c r="T25" t="str">
        <f>IF(E25="","",IF(②選手情報入力!K33="","",②選手情報入力!K33))</f>
        <v/>
      </c>
      <c r="U25" s="34" t="str">
        <f>IF(E25="","",IF(②選手情報入力!J33="","",0))</f>
        <v/>
      </c>
      <c r="V25" t="str">
        <f>IF(E25="","",IF(②選手情報入力!J33="","",IF(I25=1,VLOOKUP(②選手情報入力!J33,種目情報!$A$4:$C$22,3,FALSE),VLOOKUP(②選手情報入力!J33,種目情報!$E$4:$G$21,3,FALSE))))</f>
        <v/>
      </c>
      <c r="W25" t="str">
        <f>IF(E25="","",IF(②選手情報入力!L33="","",IF(I25=1,VLOOKUP(②選手情報入力!L33,種目情報!$A$4:$B$22,2,FALSE),VLOOKUP(②選手情報入力!L33,種目情報!$E$4:$F$21,2,FALSE))))</f>
        <v/>
      </c>
      <c r="X25" t="str">
        <f>IF(E25="","",IF(②選手情報入力!M33="","",②選手情報入力!M33))</f>
        <v/>
      </c>
      <c r="Y25" s="34" t="str">
        <f>IF(E25="","",IF(②選手情報入力!L33="","",0))</f>
        <v/>
      </c>
      <c r="Z25" t="str">
        <f>IF(E25="","",IF(②選手情報入力!L33="","",IF(I25=1,VLOOKUP(②選手情報入力!L33,種目情報!$A$4:$C$22,3,FALSE),VLOOKUP(②選手情報入力!L33,種目情報!$E$4:$G$21,3,FALSE))))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D26" t="str">
        <f>IF(E26="","",①団体情報入力!$C$9)</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IF(E26="","",IF(②選手情報入力!H34="","",IF(I26=1,VLOOKUP(②選手情報入力!H34,種目情報!$A$4:$B$22,2,FALSE),VLOOKUP(②選手情報入力!H34,種目情報!$E$4:$F$21,2,FALSE))))</f>
        <v/>
      </c>
      <c r="P26" t="str">
        <f>IF(E26="","",IF(②選手情報入力!I34="","",②選手情報入力!I34))</f>
        <v/>
      </c>
      <c r="Q26" s="34" t="str">
        <f>IF(E26="","",IF(②選手情報入力!H34="","",0))</f>
        <v/>
      </c>
      <c r="R26" t="str">
        <f>IF(E26="","",IF(②選手情報入力!H34="","",IF(I26=1,VLOOKUP(②選手情報入力!H34,種目情報!$A$4:$C$22,3,FALSE),VLOOKUP(②選手情報入力!H34,種目情報!$E$4:$G$21,3,FALSE))))</f>
        <v/>
      </c>
      <c r="S26" t="str">
        <f>IF(E26="","",IF(②選手情報入力!J34="","",IF(I26=1,VLOOKUP(②選手情報入力!J34,種目情報!$A$4:$B$22,2,FALSE),VLOOKUP(②選手情報入力!J34,種目情報!$E$4:$F$21,2,FALSE))))</f>
        <v/>
      </c>
      <c r="T26" t="str">
        <f>IF(E26="","",IF(②選手情報入力!K34="","",②選手情報入力!K34))</f>
        <v/>
      </c>
      <c r="U26" s="34" t="str">
        <f>IF(E26="","",IF(②選手情報入力!J34="","",0))</f>
        <v/>
      </c>
      <c r="V26" t="str">
        <f>IF(E26="","",IF(②選手情報入力!J34="","",IF(I26=1,VLOOKUP(②選手情報入力!J34,種目情報!$A$4:$C$22,3,FALSE),VLOOKUP(②選手情報入力!J34,種目情報!$E$4:$G$21,3,FALSE))))</f>
        <v/>
      </c>
      <c r="W26" t="str">
        <f>IF(E26="","",IF(②選手情報入力!L34="","",IF(I26=1,VLOOKUP(②選手情報入力!L34,種目情報!$A$4:$B$22,2,FALSE),VLOOKUP(②選手情報入力!L34,種目情報!$E$4:$F$21,2,FALSE))))</f>
        <v/>
      </c>
      <c r="X26" t="str">
        <f>IF(E26="","",IF(②選手情報入力!M34="","",②選手情報入力!M34))</f>
        <v/>
      </c>
      <c r="Y26" s="34" t="str">
        <f>IF(E26="","",IF(②選手情報入力!L34="","",0))</f>
        <v/>
      </c>
      <c r="Z26" t="str">
        <f>IF(E26="","",IF(②選手情報入力!L34="","",IF(I26=1,VLOOKUP(②選手情報入力!L34,種目情報!$A$4:$C$22,3,FALSE),VLOOKUP(②選手情報入力!L34,種目情報!$E$4:$G$21,3,FALSE))))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D27" t="str">
        <f>IF(E27="","",①団体情報入力!$C$9)</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IF(E27="","",IF(②選手情報入力!H35="","",IF(I27=1,VLOOKUP(②選手情報入力!H35,種目情報!$A$4:$B$22,2,FALSE),VLOOKUP(②選手情報入力!H35,種目情報!$E$4:$F$21,2,FALSE))))</f>
        <v/>
      </c>
      <c r="P27" t="str">
        <f>IF(E27="","",IF(②選手情報入力!I35="","",②選手情報入力!I35))</f>
        <v/>
      </c>
      <c r="Q27" s="34" t="str">
        <f>IF(E27="","",IF(②選手情報入力!H35="","",0))</f>
        <v/>
      </c>
      <c r="R27" t="str">
        <f>IF(E27="","",IF(②選手情報入力!H35="","",IF(I27=1,VLOOKUP(②選手情報入力!H35,種目情報!$A$4:$C$22,3,FALSE),VLOOKUP(②選手情報入力!H35,種目情報!$E$4:$G$21,3,FALSE))))</f>
        <v/>
      </c>
      <c r="S27" t="str">
        <f>IF(E27="","",IF(②選手情報入力!J35="","",IF(I27=1,VLOOKUP(②選手情報入力!J35,種目情報!$A$4:$B$22,2,FALSE),VLOOKUP(②選手情報入力!J35,種目情報!$E$4:$F$21,2,FALSE))))</f>
        <v/>
      </c>
      <c r="T27" t="str">
        <f>IF(E27="","",IF(②選手情報入力!K35="","",②選手情報入力!K35))</f>
        <v/>
      </c>
      <c r="U27" s="34" t="str">
        <f>IF(E27="","",IF(②選手情報入力!J35="","",0))</f>
        <v/>
      </c>
      <c r="V27" t="str">
        <f>IF(E27="","",IF(②選手情報入力!J35="","",IF(I27=1,VLOOKUP(②選手情報入力!J35,種目情報!$A$4:$C$22,3,FALSE),VLOOKUP(②選手情報入力!J35,種目情報!$E$4:$G$21,3,FALSE))))</f>
        <v/>
      </c>
      <c r="W27" t="str">
        <f>IF(E27="","",IF(②選手情報入力!L35="","",IF(I27=1,VLOOKUP(②選手情報入力!L35,種目情報!$A$4:$B$22,2,FALSE),VLOOKUP(②選手情報入力!L35,種目情報!$E$4:$F$21,2,FALSE))))</f>
        <v/>
      </c>
      <c r="X27" t="str">
        <f>IF(E27="","",IF(②選手情報入力!M35="","",②選手情報入力!M35))</f>
        <v/>
      </c>
      <c r="Y27" s="34" t="str">
        <f>IF(E27="","",IF(②選手情報入力!L35="","",0))</f>
        <v/>
      </c>
      <c r="Z27" t="str">
        <f>IF(E27="","",IF(②選手情報入力!L35="","",IF(I27=1,VLOOKUP(②選手情報入力!L35,種目情報!$A$4:$C$22,3,FALSE),VLOOKUP(②選手情報入力!L35,種目情報!$E$4:$G$21,3,FALSE))))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D28" t="str">
        <f>IF(E28="","",①団体情報入力!$C$9)</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IF(E28="","",IF(②選手情報入力!H36="","",IF(I28=1,VLOOKUP(②選手情報入力!H36,種目情報!$A$4:$B$22,2,FALSE),VLOOKUP(②選手情報入力!H36,種目情報!$E$4:$F$21,2,FALSE))))</f>
        <v/>
      </c>
      <c r="P28" t="str">
        <f>IF(E28="","",IF(②選手情報入力!I36="","",②選手情報入力!I36))</f>
        <v/>
      </c>
      <c r="Q28" s="34" t="str">
        <f>IF(E28="","",IF(②選手情報入力!H36="","",0))</f>
        <v/>
      </c>
      <c r="R28" t="str">
        <f>IF(E28="","",IF(②選手情報入力!H36="","",IF(I28=1,VLOOKUP(②選手情報入力!H36,種目情報!$A$4:$C$22,3,FALSE),VLOOKUP(②選手情報入力!H36,種目情報!$E$4:$G$21,3,FALSE))))</f>
        <v/>
      </c>
      <c r="S28" t="str">
        <f>IF(E28="","",IF(②選手情報入力!J36="","",IF(I28=1,VLOOKUP(②選手情報入力!J36,種目情報!$A$4:$B$22,2,FALSE),VLOOKUP(②選手情報入力!J36,種目情報!$E$4:$F$21,2,FALSE))))</f>
        <v/>
      </c>
      <c r="T28" t="str">
        <f>IF(E28="","",IF(②選手情報入力!K36="","",②選手情報入力!K36))</f>
        <v/>
      </c>
      <c r="U28" s="34" t="str">
        <f>IF(E28="","",IF(②選手情報入力!J36="","",0))</f>
        <v/>
      </c>
      <c r="V28" t="str">
        <f>IF(E28="","",IF(②選手情報入力!J36="","",IF(I28=1,VLOOKUP(②選手情報入力!J36,種目情報!$A$4:$C$22,3,FALSE),VLOOKUP(②選手情報入力!J36,種目情報!$E$4:$G$21,3,FALSE))))</f>
        <v/>
      </c>
      <c r="W28" t="str">
        <f>IF(E28="","",IF(②選手情報入力!L36="","",IF(I28=1,VLOOKUP(②選手情報入力!L36,種目情報!$A$4:$B$22,2,FALSE),VLOOKUP(②選手情報入力!L36,種目情報!$E$4:$F$21,2,FALSE))))</f>
        <v/>
      </c>
      <c r="X28" t="str">
        <f>IF(E28="","",IF(②選手情報入力!M36="","",②選手情報入力!M36))</f>
        <v/>
      </c>
      <c r="Y28" s="34" t="str">
        <f>IF(E28="","",IF(②選手情報入力!L36="","",0))</f>
        <v/>
      </c>
      <c r="Z28" t="str">
        <f>IF(E28="","",IF(②選手情報入力!L36="","",IF(I28=1,VLOOKUP(②選手情報入力!L36,種目情報!$A$4:$C$22,3,FALSE),VLOOKUP(②選手情報入力!L36,種目情報!$E$4:$G$21,3,FALSE))))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D29" t="str">
        <f>IF(E29="","",①団体情報入力!$C$9)</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IF(E29="","",IF(②選手情報入力!H37="","",IF(I29=1,VLOOKUP(②選手情報入力!H37,種目情報!$A$4:$B$22,2,FALSE),VLOOKUP(②選手情報入力!H37,種目情報!$E$4:$F$21,2,FALSE))))</f>
        <v/>
      </c>
      <c r="P29" t="str">
        <f>IF(E29="","",IF(②選手情報入力!I37="","",②選手情報入力!I37))</f>
        <v/>
      </c>
      <c r="Q29" s="34" t="str">
        <f>IF(E29="","",IF(②選手情報入力!H37="","",0))</f>
        <v/>
      </c>
      <c r="R29" t="str">
        <f>IF(E29="","",IF(②選手情報入力!H37="","",IF(I29=1,VLOOKUP(②選手情報入力!H37,種目情報!$A$4:$C$22,3,FALSE),VLOOKUP(②選手情報入力!H37,種目情報!$E$4:$G$21,3,FALSE))))</f>
        <v/>
      </c>
      <c r="S29" t="str">
        <f>IF(E29="","",IF(②選手情報入力!J37="","",IF(I29=1,VLOOKUP(②選手情報入力!J37,種目情報!$A$4:$B$22,2,FALSE),VLOOKUP(②選手情報入力!J37,種目情報!$E$4:$F$21,2,FALSE))))</f>
        <v/>
      </c>
      <c r="T29" t="str">
        <f>IF(E29="","",IF(②選手情報入力!K37="","",②選手情報入力!K37))</f>
        <v/>
      </c>
      <c r="U29" s="34" t="str">
        <f>IF(E29="","",IF(②選手情報入力!J37="","",0))</f>
        <v/>
      </c>
      <c r="V29" t="str">
        <f>IF(E29="","",IF(②選手情報入力!J37="","",IF(I29=1,VLOOKUP(②選手情報入力!J37,種目情報!$A$4:$C$22,3,FALSE),VLOOKUP(②選手情報入力!J37,種目情報!$E$4:$G$21,3,FALSE))))</f>
        <v/>
      </c>
      <c r="W29" t="str">
        <f>IF(E29="","",IF(②選手情報入力!L37="","",IF(I29=1,VLOOKUP(②選手情報入力!L37,種目情報!$A$4:$B$22,2,FALSE),VLOOKUP(②選手情報入力!L37,種目情報!$E$4:$F$21,2,FALSE))))</f>
        <v/>
      </c>
      <c r="X29" t="str">
        <f>IF(E29="","",IF(②選手情報入力!M37="","",②選手情報入力!M37))</f>
        <v/>
      </c>
      <c r="Y29" s="34" t="str">
        <f>IF(E29="","",IF(②選手情報入力!L37="","",0))</f>
        <v/>
      </c>
      <c r="Z29" t="str">
        <f>IF(E29="","",IF(②選手情報入力!L37="","",IF(I29=1,VLOOKUP(②選手情報入力!L37,種目情報!$A$4:$C$22,3,FALSE),VLOOKUP(②選手情報入力!L37,種目情報!$E$4:$G$21,3,FALSE))))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D30" t="str">
        <f>IF(E30="","",①団体情報入力!$C$9)</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IF(E30="","",IF(②選手情報入力!H38="","",IF(I30=1,VLOOKUP(②選手情報入力!H38,種目情報!$A$4:$B$22,2,FALSE),VLOOKUP(②選手情報入力!H38,種目情報!$E$4:$F$21,2,FALSE))))</f>
        <v/>
      </c>
      <c r="P30" t="str">
        <f>IF(E30="","",IF(②選手情報入力!I38="","",②選手情報入力!I38))</f>
        <v/>
      </c>
      <c r="Q30" s="34" t="str">
        <f>IF(E30="","",IF(②選手情報入力!H38="","",0))</f>
        <v/>
      </c>
      <c r="R30" t="str">
        <f>IF(E30="","",IF(②選手情報入力!H38="","",IF(I30=1,VLOOKUP(②選手情報入力!H38,種目情報!$A$4:$C$22,3,FALSE),VLOOKUP(②選手情報入力!H38,種目情報!$E$4:$G$21,3,FALSE))))</f>
        <v/>
      </c>
      <c r="S30" t="str">
        <f>IF(E30="","",IF(②選手情報入力!J38="","",IF(I30=1,VLOOKUP(②選手情報入力!J38,種目情報!$A$4:$B$22,2,FALSE),VLOOKUP(②選手情報入力!J38,種目情報!$E$4:$F$21,2,FALSE))))</f>
        <v/>
      </c>
      <c r="T30" t="str">
        <f>IF(E30="","",IF(②選手情報入力!K38="","",②選手情報入力!K38))</f>
        <v/>
      </c>
      <c r="U30" s="34" t="str">
        <f>IF(E30="","",IF(②選手情報入力!J38="","",0))</f>
        <v/>
      </c>
      <c r="V30" t="str">
        <f>IF(E30="","",IF(②選手情報入力!J38="","",IF(I30=1,VLOOKUP(②選手情報入力!J38,種目情報!$A$4:$C$22,3,FALSE),VLOOKUP(②選手情報入力!J38,種目情報!$E$4:$G$21,3,FALSE))))</f>
        <v/>
      </c>
      <c r="W30" t="str">
        <f>IF(E30="","",IF(②選手情報入力!L38="","",IF(I30=1,VLOOKUP(②選手情報入力!L38,種目情報!$A$4:$B$22,2,FALSE),VLOOKUP(②選手情報入力!L38,種目情報!$E$4:$F$21,2,FALSE))))</f>
        <v/>
      </c>
      <c r="X30" t="str">
        <f>IF(E30="","",IF(②選手情報入力!M38="","",②選手情報入力!M38))</f>
        <v/>
      </c>
      <c r="Y30" s="34" t="str">
        <f>IF(E30="","",IF(②選手情報入力!L38="","",0))</f>
        <v/>
      </c>
      <c r="Z30" t="str">
        <f>IF(E30="","",IF(②選手情報入力!L38="","",IF(I30=1,VLOOKUP(②選手情報入力!L38,種目情報!$A$4:$C$22,3,FALSE),VLOOKUP(②選手情報入力!L38,種目情報!$E$4:$G$21,3,FALSE))))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D31" t="str">
        <f>IF(E31="","",①団体情報入力!$C$9)</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IF(E31="","",IF(②選手情報入力!H39="","",IF(I31=1,VLOOKUP(②選手情報入力!H39,種目情報!$A$4:$B$22,2,FALSE),VLOOKUP(②選手情報入力!H39,種目情報!$E$4:$F$21,2,FALSE))))</f>
        <v/>
      </c>
      <c r="P31" t="str">
        <f>IF(E31="","",IF(②選手情報入力!I39="","",②選手情報入力!I39))</f>
        <v/>
      </c>
      <c r="Q31" s="34" t="str">
        <f>IF(E31="","",IF(②選手情報入力!H39="","",0))</f>
        <v/>
      </c>
      <c r="R31" t="str">
        <f>IF(E31="","",IF(②選手情報入力!H39="","",IF(I31=1,VLOOKUP(②選手情報入力!H39,種目情報!$A$4:$C$22,3,FALSE),VLOOKUP(②選手情報入力!H39,種目情報!$E$4:$G$21,3,FALSE))))</f>
        <v/>
      </c>
      <c r="S31" t="str">
        <f>IF(E31="","",IF(②選手情報入力!J39="","",IF(I31=1,VLOOKUP(②選手情報入力!J39,種目情報!$A$4:$B$22,2,FALSE),VLOOKUP(②選手情報入力!J39,種目情報!$E$4:$F$21,2,FALSE))))</f>
        <v/>
      </c>
      <c r="T31" t="str">
        <f>IF(E31="","",IF(②選手情報入力!K39="","",②選手情報入力!K39))</f>
        <v/>
      </c>
      <c r="U31" s="34" t="str">
        <f>IF(E31="","",IF(②選手情報入力!J39="","",0))</f>
        <v/>
      </c>
      <c r="V31" t="str">
        <f>IF(E31="","",IF(②選手情報入力!J39="","",IF(I31=1,VLOOKUP(②選手情報入力!J39,種目情報!$A$4:$C$22,3,FALSE),VLOOKUP(②選手情報入力!J39,種目情報!$E$4:$G$21,3,FALSE))))</f>
        <v/>
      </c>
      <c r="W31" t="str">
        <f>IF(E31="","",IF(②選手情報入力!L39="","",IF(I31=1,VLOOKUP(②選手情報入力!L39,種目情報!$A$4:$B$22,2,FALSE),VLOOKUP(②選手情報入力!L39,種目情報!$E$4:$F$21,2,FALSE))))</f>
        <v/>
      </c>
      <c r="X31" t="str">
        <f>IF(E31="","",IF(②選手情報入力!M39="","",②選手情報入力!M39))</f>
        <v/>
      </c>
      <c r="Y31" s="34" t="str">
        <f>IF(E31="","",IF(②選手情報入力!L39="","",0))</f>
        <v/>
      </c>
      <c r="Z31" t="str">
        <f>IF(E31="","",IF(②選手情報入力!L39="","",IF(I31=1,VLOOKUP(②選手情報入力!L39,種目情報!$A$4:$C$22,3,FALSE),VLOOKUP(②選手情報入力!L39,種目情報!$E$4:$G$21,3,FALSE))))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D32" t="str">
        <f>IF(E32="","",①団体情報入力!$C$9)</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IF(E32="","",IF(②選手情報入力!H40="","",IF(I32=1,VLOOKUP(②選手情報入力!H40,種目情報!$A$4:$B$22,2,FALSE),VLOOKUP(②選手情報入力!H40,種目情報!$E$4:$F$21,2,FALSE))))</f>
        <v/>
      </c>
      <c r="P32" t="str">
        <f>IF(E32="","",IF(②選手情報入力!I40="","",②選手情報入力!I40))</f>
        <v/>
      </c>
      <c r="Q32" s="34" t="str">
        <f>IF(E32="","",IF(②選手情報入力!H40="","",0))</f>
        <v/>
      </c>
      <c r="R32" t="str">
        <f>IF(E32="","",IF(②選手情報入力!H40="","",IF(I32=1,VLOOKUP(②選手情報入力!H40,種目情報!$A$4:$C$22,3,FALSE),VLOOKUP(②選手情報入力!H40,種目情報!$E$4:$G$21,3,FALSE))))</f>
        <v/>
      </c>
      <c r="S32" t="str">
        <f>IF(E32="","",IF(②選手情報入力!J40="","",IF(I32=1,VLOOKUP(②選手情報入力!J40,種目情報!$A$4:$B$22,2,FALSE),VLOOKUP(②選手情報入力!J40,種目情報!$E$4:$F$21,2,FALSE))))</f>
        <v/>
      </c>
      <c r="T32" t="str">
        <f>IF(E32="","",IF(②選手情報入力!K40="","",②選手情報入力!K40))</f>
        <v/>
      </c>
      <c r="U32" s="34" t="str">
        <f>IF(E32="","",IF(②選手情報入力!J40="","",0))</f>
        <v/>
      </c>
      <c r="V32" t="str">
        <f>IF(E32="","",IF(②選手情報入力!J40="","",IF(I32=1,VLOOKUP(②選手情報入力!J40,種目情報!$A$4:$C$22,3,FALSE),VLOOKUP(②選手情報入力!J40,種目情報!$E$4:$G$21,3,FALSE))))</f>
        <v/>
      </c>
      <c r="W32" t="str">
        <f>IF(E32="","",IF(②選手情報入力!L40="","",IF(I32=1,VLOOKUP(②選手情報入力!L40,種目情報!$A$4:$B$22,2,FALSE),VLOOKUP(②選手情報入力!L40,種目情報!$E$4:$F$21,2,FALSE))))</f>
        <v/>
      </c>
      <c r="X32" t="str">
        <f>IF(E32="","",IF(②選手情報入力!M40="","",②選手情報入力!M40))</f>
        <v/>
      </c>
      <c r="Y32" s="34" t="str">
        <f>IF(E32="","",IF(②選手情報入力!L40="","",0))</f>
        <v/>
      </c>
      <c r="Z32" t="str">
        <f>IF(E32="","",IF(②選手情報入力!L40="","",IF(I32=1,VLOOKUP(②選手情報入力!L40,種目情報!$A$4:$C$22,3,FALSE),VLOOKUP(②選手情報入力!L40,種目情報!$E$4:$G$21,3,FALSE))))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D33" t="str">
        <f>IF(E33="","",①団体情報入力!$C$9)</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IF(E33="","",IF(②選手情報入力!H41="","",IF(I33=1,VLOOKUP(②選手情報入力!H41,種目情報!$A$4:$B$22,2,FALSE),VLOOKUP(②選手情報入力!H41,種目情報!$E$4:$F$21,2,FALSE))))</f>
        <v/>
      </c>
      <c r="P33" t="str">
        <f>IF(E33="","",IF(②選手情報入力!I41="","",②選手情報入力!I41))</f>
        <v/>
      </c>
      <c r="Q33" s="34" t="str">
        <f>IF(E33="","",IF(②選手情報入力!H41="","",0))</f>
        <v/>
      </c>
      <c r="R33" t="str">
        <f>IF(E33="","",IF(②選手情報入力!H41="","",IF(I33=1,VLOOKUP(②選手情報入力!H41,種目情報!$A$4:$C$22,3,FALSE),VLOOKUP(②選手情報入力!H41,種目情報!$E$4:$G$21,3,FALSE))))</f>
        <v/>
      </c>
      <c r="S33" t="str">
        <f>IF(E33="","",IF(②選手情報入力!J41="","",IF(I33=1,VLOOKUP(②選手情報入力!J41,種目情報!$A$4:$B$22,2,FALSE),VLOOKUP(②選手情報入力!J41,種目情報!$E$4:$F$21,2,FALSE))))</f>
        <v/>
      </c>
      <c r="T33" t="str">
        <f>IF(E33="","",IF(②選手情報入力!K41="","",②選手情報入力!K41))</f>
        <v/>
      </c>
      <c r="U33" s="34" t="str">
        <f>IF(E33="","",IF(②選手情報入力!J41="","",0))</f>
        <v/>
      </c>
      <c r="V33" t="str">
        <f>IF(E33="","",IF(②選手情報入力!J41="","",IF(I33=1,VLOOKUP(②選手情報入力!J41,種目情報!$A$4:$C$22,3,FALSE),VLOOKUP(②選手情報入力!J41,種目情報!$E$4:$G$21,3,FALSE))))</f>
        <v/>
      </c>
      <c r="W33" t="str">
        <f>IF(E33="","",IF(②選手情報入力!L41="","",IF(I33=1,VLOOKUP(②選手情報入力!L41,種目情報!$A$4:$B$22,2,FALSE),VLOOKUP(②選手情報入力!L41,種目情報!$E$4:$F$21,2,FALSE))))</f>
        <v/>
      </c>
      <c r="X33" t="str">
        <f>IF(E33="","",IF(②選手情報入力!M41="","",②選手情報入力!M41))</f>
        <v/>
      </c>
      <c r="Y33" s="34" t="str">
        <f>IF(E33="","",IF(②選手情報入力!L41="","",0))</f>
        <v/>
      </c>
      <c r="Z33" t="str">
        <f>IF(E33="","",IF(②選手情報入力!L41="","",IF(I33=1,VLOOKUP(②選手情報入力!L41,種目情報!$A$4:$C$22,3,FALSE),VLOOKUP(②選手情報入力!L41,種目情報!$E$4:$G$21,3,FALSE))))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D34" t="str">
        <f>IF(E34="","",①団体情報入力!$C$9)</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IF(E34="","",IF(②選手情報入力!H42="","",IF(I34=1,VLOOKUP(②選手情報入力!H42,種目情報!$A$4:$B$22,2,FALSE),VLOOKUP(②選手情報入力!H42,種目情報!$E$4:$F$21,2,FALSE))))</f>
        <v/>
      </c>
      <c r="P34" t="str">
        <f>IF(E34="","",IF(②選手情報入力!I42="","",②選手情報入力!I42))</f>
        <v/>
      </c>
      <c r="Q34" s="34" t="str">
        <f>IF(E34="","",IF(②選手情報入力!H42="","",0))</f>
        <v/>
      </c>
      <c r="R34" t="str">
        <f>IF(E34="","",IF(②選手情報入力!H42="","",IF(I34=1,VLOOKUP(②選手情報入力!H42,種目情報!$A$4:$C$22,3,FALSE),VLOOKUP(②選手情報入力!H42,種目情報!$E$4:$G$21,3,FALSE))))</f>
        <v/>
      </c>
      <c r="S34" t="str">
        <f>IF(E34="","",IF(②選手情報入力!J42="","",IF(I34=1,VLOOKUP(②選手情報入力!J42,種目情報!$A$4:$B$22,2,FALSE),VLOOKUP(②選手情報入力!J42,種目情報!$E$4:$F$21,2,FALSE))))</f>
        <v/>
      </c>
      <c r="T34" t="str">
        <f>IF(E34="","",IF(②選手情報入力!K42="","",②選手情報入力!K42))</f>
        <v/>
      </c>
      <c r="U34" s="34" t="str">
        <f>IF(E34="","",IF(②選手情報入力!J42="","",0))</f>
        <v/>
      </c>
      <c r="V34" t="str">
        <f>IF(E34="","",IF(②選手情報入力!J42="","",IF(I34=1,VLOOKUP(②選手情報入力!J42,種目情報!$A$4:$C$22,3,FALSE),VLOOKUP(②選手情報入力!J42,種目情報!$E$4:$G$21,3,FALSE))))</f>
        <v/>
      </c>
      <c r="W34" t="str">
        <f>IF(E34="","",IF(②選手情報入力!L42="","",IF(I34=1,VLOOKUP(②選手情報入力!L42,種目情報!$A$4:$B$22,2,FALSE),VLOOKUP(②選手情報入力!L42,種目情報!$E$4:$F$21,2,FALSE))))</f>
        <v/>
      </c>
      <c r="X34" t="str">
        <f>IF(E34="","",IF(②選手情報入力!M42="","",②選手情報入力!M42))</f>
        <v/>
      </c>
      <c r="Y34" s="34" t="str">
        <f>IF(E34="","",IF(②選手情報入力!L42="","",0))</f>
        <v/>
      </c>
      <c r="Z34" t="str">
        <f>IF(E34="","",IF(②選手情報入力!L42="","",IF(I34=1,VLOOKUP(②選手情報入力!L42,種目情報!$A$4:$C$22,3,FALSE),VLOOKUP(②選手情報入力!L42,種目情報!$E$4:$G$21,3,FALSE))))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D35" t="str">
        <f>IF(E35="","",①団体情報入力!$C$9)</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IF(E35="","",IF(②選手情報入力!H43="","",IF(I35=1,VLOOKUP(②選手情報入力!H43,種目情報!$A$4:$B$22,2,FALSE),VLOOKUP(②選手情報入力!H43,種目情報!$E$4:$F$21,2,FALSE))))</f>
        <v/>
      </c>
      <c r="P35" t="str">
        <f>IF(E35="","",IF(②選手情報入力!I43="","",②選手情報入力!I43))</f>
        <v/>
      </c>
      <c r="Q35" s="34" t="str">
        <f>IF(E35="","",IF(②選手情報入力!H43="","",0))</f>
        <v/>
      </c>
      <c r="R35" t="str">
        <f>IF(E35="","",IF(②選手情報入力!H43="","",IF(I35=1,VLOOKUP(②選手情報入力!H43,種目情報!$A$4:$C$22,3,FALSE),VLOOKUP(②選手情報入力!H43,種目情報!$E$4:$G$21,3,FALSE))))</f>
        <v/>
      </c>
      <c r="S35" t="str">
        <f>IF(E35="","",IF(②選手情報入力!J43="","",IF(I35=1,VLOOKUP(②選手情報入力!J43,種目情報!$A$4:$B$22,2,FALSE),VLOOKUP(②選手情報入力!J43,種目情報!$E$4:$F$21,2,FALSE))))</f>
        <v/>
      </c>
      <c r="T35" t="str">
        <f>IF(E35="","",IF(②選手情報入力!K43="","",②選手情報入力!K43))</f>
        <v/>
      </c>
      <c r="U35" s="34" t="str">
        <f>IF(E35="","",IF(②選手情報入力!J43="","",0))</f>
        <v/>
      </c>
      <c r="V35" t="str">
        <f>IF(E35="","",IF(②選手情報入力!J43="","",IF(I35=1,VLOOKUP(②選手情報入力!J43,種目情報!$A$4:$C$22,3,FALSE),VLOOKUP(②選手情報入力!J43,種目情報!$E$4:$G$21,3,FALSE))))</f>
        <v/>
      </c>
      <c r="W35" t="str">
        <f>IF(E35="","",IF(②選手情報入力!L43="","",IF(I35=1,VLOOKUP(②選手情報入力!L43,種目情報!$A$4:$B$22,2,FALSE),VLOOKUP(②選手情報入力!L43,種目情報!$E$4:$F$21,2,FALSE))))</f>
        <v/>
      </c>
      <c r="X35" t="str">
        <f>IF(E35="","",IF(②選手情報入力!M43="","",②選手情報入力!M43))</f>
        <v/>
      </c>
      <c r="Y35" s="34" t="str">
        <f>IF(E35="","",IF(②選手情報入力!L43="","",0))</f>
        <v/>
      </c>
      <c r="Z35" t="str">
        <f>IF(E35="","",IF(②選手情報入力!L43="","",IF(I35=1,VLOOKUP(②選手情報入力!L43,種目情報!$A$4:$C$22,3,FALSE),VLOOKUP(②選手情報入力!L43,種目情報!$E$4:$G$21,3,FALSE))))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D36" t="str">
        <f>IF(E36="","",①団体情報入力!$C$9)</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IF(E36="","",IF(②選手情報入力!H44="","",IF(I36=1,VLOOKUP(②選手情報入力!H44,種目情報!$A$4:$B$22,2,FALSE),VLOOKUP(②選手情報入力!H44,種目情報!$E$4:$F$21,2,FALSE))))</f>
        <v/>
      </c>
      <c r="P36" t="str">
        <f>IF(E36="","",IF(②選手情報入力!I44="","",②選手情報入力!I44))</f>
        <v/>
      </c>
      <c r="Q36" s="34" t="str">
        <f>IF(E36="","",IF(②選手情報入力!H44="","",0))</f>
        <v/>
      </c>
      <c r="R36" t="str">
        <f>IF(E36="","",IF(②選手情報入力!H44="","",IF(I36=1,VLOOKUP(②選手情報入力!H44,種目情報!$A$4:$C$22,3,FALSE),VLOOKUP(②選手情報入力!H44,種目情報!$E$4:$G$21,3,FALSE))))</f>
        <v/>
      </c>
      <c r="S36" t="str">
        <f>IF(E36="","",IF(②選手情報入力!J44="","",IF(I36=1,VLOOKUP(②選手情報入力!J44,種目情報!$A$4:$B$22,2,FALSE),VLOOKUP(②選手情報入力!J44,種目情報!$E$4:$F$21,2,FALSE))))</f>
        <v/>
      </c>
      <c r="T36" t="str">
        <f>IF(E36="","",IF(②選手情報入力!K44="","",②選手情報入力!K44))</f>
        <v/>
      </c>
      <c r="U36" s="34" t="str">
        <f>IF(E36="","",IF(②選手情報入力!J44="","",0))</f>
        <v/>
      </c>
      <c r="V36" t="str">
        <f>IF(E36="","",IF(②選手情報入力!J44="","",IF(I36=1,VLOOKUP(②選手情報入力!J44,種目情報!$A$4:$C$22,3,FALSE),VLOOKUP(②選手情報入力!J44,種目情報!$E$4:$G$21,3,FALSE))))</f>
        <v/>
      </c>
      <c r="W36" t="str">
        <f>IF(E36="","",IF(②選手情報入力!L44="","",IF(I36=1,VLOOKUP(②選手情報入力!L44,種目情報!$A$4:$B$22,2,FALSE),VLOOKUP(②選手情報入力!L44,種目情報!$E$4:$F$21,2,FALSE))))</f>
        <v/>
      </c>
      <c r="X36" t="str">
        <f>IF(E36="","",IF(②選手情報入力!M44="","",②選手情報入力!M44))</f>
        <v/>
      </c>
      <c r="Y36" s="34" t="str">
        <f>IF(E36="","",IF(②選手情報入力!L44="","",0))</f>
        <v/>
      </c>
      <c r="Z36" t="str">
        <f>IF(E36="","",IF(②選手情報入力!L44="","",IF(I36=1,VLOOKUP(②選手情報入力!L44,種目情報!$A$4:$C$22,3,FALSE),VLOOKUP(②選手情報入力!L44,種目情報!$E$4:$G$21,3,FALSE))))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D37" t="str">
        <f>IF(E37="","",①団体情報入力!$C$9)</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IF(E37="","",IF(②選手情報入力!H45="","",IF(I37=1,VLOOKUP(②選手情報入力!H45,種目情報!$A$4:$B$22,2,FALSE),VLOOKUP(②選手情報入力!H45,種目情報!$E$4:$F$21,2,FALSE))))</f>
        <v/>
      </c>
      <c r="P37" t="str">
        <f>IF(E37="","",IF(②選手情報入力!I45="","",②選手情報入力!I45))</f>
        <v/>
      </c>
      <c r="Q37" s="34" t="str">
        <f>IF(E37="","",IF(②選手情報入力!H45="","",0))</f>
        <v/>
      </c>
      <c r="R37" t="str">
        <f>IF(E37="","",IF(②選手情報入力!H45="","",IF(I37=1,VLOOKUP(②選手情報入力!H45,種目情報!$A$4:$C$22,3,FALSE),VLOOKUP(②選手情報入力!H45,種目情報!$E$4:$G$21,3,FALSE))))</f>
        <v/>
      </c>
      <c r="S37" t="str">
        <f>IF(E37="","",IF(②選手情報入力!J45="","",IF(I37=1,VLOOKUP(②選手情報入力!J45,種目情報!$A$4:$B$22,2,FALSE),VLOOKUP(②選手情報入力!J45,種目情報!$E$4:$F$21,2,FALSE))))</f>
        <v/>
      </c>
      <c r="T37" t="str">
        <f>IF(E37="","",IF(②選手情報入力!K45="","",②選手情報入力!K45))</f>
        <v/>
      </c>
      <c r="U37" s="34" t="str">
        <f>IF(E37="","",IF(②選手情報入力!J45="","",0))</f>
        <v/>
      </c>
      <c r="V37" t="str">
        <f>IF(E37="","",IF(②選手情報入力!J45="","",IF(I37=1,VLOOKUP(②選手情報入力!J45,種目情報!$A$4:$C$22,3,FALSE),VLOOKUP(②選手情報入力!J45,種目情報!$E$4:$G$21,3,FALSE))))</f>
        <v/>
      </c>
      <c r="W37" t="str">
        <f>IF(E37="","",IF(②選手情報入力!L45="","",IF(I37=1,VLOOKUP(②選手情報入力!L45,種目情報!$A$4:$B$22,2,FALSE),VLOOKUP(②選手情報入力!L45,種目情報!$E$4:$F$21,2,FALSE))))</f>
        <v/>
      </c>
      <c r="X37" t="str">
        <f>IF(E37="","",IF(②選手情報入力!M45="","",②選手情報入力!M45))</f>
        <v/>
      </c>
      <c r="Y37" s="34" t="str">
        <f>IF(E37="","",IF(②選手情報入力!L45="","",0))</f>
        <v/>
      </c>
      <c r="Z37" t="str">
        <f>IF(E37="","",IF(②選手情報入力!L45="","",IF(I37=1,VLOOKUP(②選手情報入力!L45,種目情報!$A$4:$C$22,3,FALSE),VLOOKUP(②選手情報入力!L45,種目情報!$E$4:$G$21,3,FALSE))))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D38" t="str">
        <f>IF(E38="","",①団体情報入力!$C$9)</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IF(E38="","",IF(②選手情報入力!H46="","",IF(I38=1,VLOOKUP(②選手情報入力!H46,種目情報!$A$4:$B$22,2,FALSE),VLOOKUP(②選手情報入力!H46,種目情報!$E$4:$F$21,2,FALSE))))</f>
        <v/>
      </c>
      <c r="P38" t="str">
        <f>IF(E38="","",IF(②選手情報入力!I46="","",②選手情報入力!I46))</f>
        <v/>
      </c>
      <c r="Q38" s="34" t="str">
        <f>IF(E38="","",IF(②選手情報入力!H46="","",0))</f>
        <v/>
      </c>
      <c r="R38" t="str">
        <f>IF(E38="","",IF(②選手情報入力!H46="","",IF(I38=1,VLOOKUP(②選手情報入力!H46,種目情報!$A$4:$C$22,3,FALSE),VLOOKUP(②選手情報入力!H46,種目情報!$E$4:$G$21,3,FALSE))))</f>
        <v/>
      </c>
      <c r="S38" t="str">
        <f>IF(E38="","",IF(②選手情報入力!J46="","",IF(I38=1,VLOOKUP(②選手情報入力!J46,種目情報!$A$4:$B$22,2,FALSE),VLOOKUP(②選手情報入力!J46,種目情報!$E$4:$F$21,2,FALSE))))</f>
        <v/>
      </c>
      <c r="T38" t="str">
        <f>IF(E38="","",IF(②選手情報入力!K46="","",②選手情報入力!K46))</f>
        <v/>
      </c>
      <c r="U38" s="34" t="str">
        <f>IF(E38="","",IF(②選手情報入力!J46="","",0))</f>
        <v/>
      </c>
      <c r="V38" t="str">
        <f>IF(E38="","",IF(②選手情報入力!J46="","",IF(I38=1,VLOOKUP(②選手情報入力!J46,種目情報!$A$4:$C$22,3,FALSE),VLOOKUP(②選手情報入力!J46,種目情報!$E$4:$G$21,3,FALSE))))</f>
        <v/>
      </c>
      <c r="W38" t="str">
        <f>IF(E38="","",IF(②選手情報入力!L46="","",IF(I38=1,VLOOKUP(②選手情報入力!L46,種目情報!$A$4:$B$22,2,FALSE),VLOOKUP(②選手情報入力!L46,種目情報!$E$4:$F$21,2,FALSE))))</f>
        <v/>
      </c>
      <c r="X38" t="str">
        <f>IF(E38="","",IF(②選手情報入力!M46="","",②選手情報入力!M46))</f>
        <v/>
      </c>
      <c r="Y38" s="34" t="str">
        <f>IF(E38="","",IF(②選手情報入力!L46="","",0))</f>
        <v/>
      </c>
      <c r="Z38" t="str">
        <f>IF(E38="","",IF(②選手情報入力!L46="","",IF(I38=1,VLOOKUP(②選手情報入力!L46,種目情報!$A$4:$C$22,3,FALSE),VLOOKUP(②選手情報入力!L46,種目情報!$E$4:$G$21,3,FALSE))))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D39" t="str">
        <f>IF(E39="","",①団体情報入力!$C$9)</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IF(E39="","",IF(②選手情報入力!H47="","",IF(I39=1,VLOOKUP(②選手情報入力!H47,種目情報!$A$4:$B$22,2,FALSE),VLOOKUP(②選手情報入力!H47,種目情報!$E$4:$F$21,2,FALSE))))</f>
        <v/>
      </c>
      <c r="P39" t="str">
        <f>IF(E39="","",IF(②選手情報入力!I47="","",②選手情報入力!I47))</f>
        <v/>
      </c>
      <c r="Q39" s="34" t="str">
        <f>IF(E39="","",IF(②選手情報入力!H47="","",0))</f>
        <v/>
      </c>
      <c r="R39" t="str">
        <f>IF(E39="","",IF(②選手情報入力!H47="","",IF(I39=1,VLOOKUP(②選手情報入力!H47,種目情報!$A$4:$C$22,3,FALSE),VLOOKUP(②選手情報入力!H47,種目情報!$E$4:$G$21,3,FALSE))))</f>
        <v/>
      </c>
      <c r="S39" t="str">
        <f>IF(E39="","",IF(②選手情報入力!J47="","",IF(I39=1,VLOOKUP(②選手情報入力!J47,種目情報!$A$4:$B$22,2,FALSE),VLOOKUP(②選手情報入力!J47,種目情報!$E$4:$F$21,2,FALSE))))</f>
        <v/>
      </c>
      <c r="T39" t="str">
        <f>IF(E39="","",IF(②選手情報入力!K47="","",②選手情報入力!K47))</f>
        <v/>
      </c>
      <c r="U39" s="34" t="str">
        <f>IF(E39="","",IF(②選手情報入力!J47="","",0))</f>
        <v/>
      </c>
      <c r="V39" t="str">
        <f>IF(E39="","",IF(②選手情報入力!J47="","",IF(I39=1,VLOOKUP(②選手情報入力!J47,種目情報!$A$4:$C$22,3,FALSE),VLOOKUP(②選手情報入力!J47,種目情報!$E$4:$G$21,3,FALSE))))</f>
        <v/>
      </c>
      <c r="W39" t="str">
        <f>IF(E39="","",IF(②選手情報入力!L47="","",IF(I39=1,VLOOKUP(②選手情報入力!L47,種目情報!$A$4:$B$22,2,FALSE),VLOOKUP(②選手情報入力!L47,種目情報!$E$4:$F$21,2,FALSE))))</f>
        <v/>
      </c>
      <c r="X39" t="str">
        <f>IF(E39="","",IF(②選手情報入力!M47="","",②選手情報入力!M47))</f>
        <v/>
      </c>
      <c r="Y39" s="34" t="str">
        <f>IF(E39="","",IF(②選手情報入力!L47="","",0))</f>
        <v/>
      </c>
      <c r="Z39" t="str">
        <f>IF(E39="","",IF(②選手情報入力!L47="","",IF(I39=1,VLOOKUP(②選手情報入力!L47,種目情報!$A$4:$C$22,3,FALSE),VLOOKUP(②選手情報入力!L47,種目情報!$E$4:$G$21,3,FALSE))))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D40" t="str">
        <f>IF(E40="","",①団体情報入力!$C$9)</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IF(E40="","",IF(②選手情報入力!H48="","",IF(I40=1,VLOOKUP(②選手情報入力!H48,種目情報!$A$4:$B$22,2,FALSE),VLOOKUP(②選手情報入力!H48,種目情報!$E$4:$F$21,2,FALSE))))</f>
        <v/>
      </c>
      <c r="P40" t="str">
        <f>IF(E40="","",IF(②選手情報入力!I48="","",②選手情報入力!I48))</f>
        <v/>
      </c>
      <c r="Q40" s="34" t="str">
        <f>IF(E40="","",IF(②選手情報入力!H48="","",0))</f>
        <v/>
      </c>
      <c r="R40" t="str">
        <f>IF(E40="","",IF(②選手情報入力!H48="","",IF(I40=1,VLOOKUP(②選手情報入力!H48,種目情報!$A$4:$C$22,3,FALSE),VLOOKUP(②選手情報入力!H48,種目情報!$E$4:$G$21,3,FALSE))))</f>
        <v/>
      </c>
      <c r="S40" t="str">
        <f>IF(E40="","",IF(②選手情報入力!J48="","",IF(I40=1,VLOOKUP(②選手情報入力!J48,種目情報!$A$4:$B$22,2,FALSE),VLOOKUP(②選手情報入力!J48,種目情報!$E$4:$F$21,2,FALSE))))</f>
        <v/>
      </c>
      <c r="T40" t="str">
        <f>IF(E40="","",IF(②選手情報入力!K48="","",②選手情報入力!K48))</f>
        <v/>
      </c>
      <c r="U40" s="34" t="str">
        <f>IF(E40="","",IF(②選手情報入力!J48="","",0))</f>
        <v/>
      </c>
      <c r="V40" t="str">
        <f>IF(E40="","",IF(②選手情報入力!J48="","",IF(I40=1,VLOOKUP(②選手情報入力!J48,種目情報!$A$4:$C$22,3,FALSE),VLOOKUP(②選手情報入力!J48,種目情報!$E$4:$G$21,3,FALSE))))</f>
        <v/>
      </c>
      <c r="W40" t="str">
        <f>IF(E40="","",IF(②選手情報入力!L48="","",IF(I40=1,VLOOKUP(②選手情報入力!L48,種目情報!$A$4:$B$22,2,FALSE),VLOOKUP(②選手情報入力!L48,種目情報!$E$4:$F$21,2,FALSE))))</f>
        <v/>
      </c>
      <c r="X40" t="str">
        <f>IF(E40="","",IF(②選手情報入力!M48="","",②選手情報入力!M48))</f>
        <v/>
      </c>
      <c r="Y40" s="34" t="str">
        <f>IF(E40="","",IF(②選手情報入力!L48="","",0))</f>
        <v/>
      </c>
      <c r="Z40" t="str">
        <f>IF(E40="","",IF(②選手情報入力!L48="","",IF(I40=1,VLOOKUP(②選手情報入力!L48,種目情報!$A$4:$C$22,3,FALSE),VLOOKUP(②選手情報入力!L48,種目情報!$E$4:$G$21,3,FALSE))))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D41" t="str">
        <f>IF(E41="","",①団体情報入力!$C$9)</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IF(E41="","",IF(②選手情報入力!H49="","",IF(I41=1,VLOOKUP(②選手情報入力!H49,種目情報!$A$4:$B$22,2,FALSE),VLOOKUP(②選手情報入力!H49,種目情報!$E$4:$F$21,2,FALSE))))</f>
        <v/>
      </c>
      <c r="P41" t="str">
        <f>IF(E41="","",IF(②選手情報入力!I49="","",②選手情報入力!I49))</f>
        <v/>
      </c>
      <c r="Q41" s="34" t="str">
        <f>IF(E41="","",IF(②選手情報入力!H49="","",0))</f>
        <v/>
      </c>
      <c r="R41" t="str">
        <f>IF(E41="","",IF(②選手情報入力!H49="","",IF(I41=1,VLOOKUP(②選手情報入力!H49,種目情報!$A$4:$C$22,3,FALSE),VLOOKUP(②選手情報入力!H49,種目情報!$E$4:$G$21,3,FALSE))))</f>
        <v/>
      </c>
      <c r="S41" t="str">
        <f>IF(E41="","",IF(②選手情報入力!J49="","",IF(I41=1,VLOOKUP(②選手情報入力!J49,種目情報!$A$4:$B$22,2,FALSE),VLOOKUP(②選手情報入力!J49,種目情報!$E$4:$F$21,2,FALSE))))</f>
        <v/>
      </c>
      <c r="T41" t="str">
        <f>IF(E41="","",IF(②選手情報入力!K49="","",②選手情報入力!K49))</f>
        <v/>
      </c>
      <c r="U41" s="34" t="str">
        <f>IF(E41="","",IF(②選手情報入力!J49="","",0))</f>
        <v/>
      </c>
      <c r="V41" t="str">
        <f>IF(E41="","",IF(②選手情報入力!J49="","",IF(I41=1,VLOOKUP(②選手情報入力!J49,種目情報!$A$4:$C$22,3,FALSE),VLOOKUP(②選手情報入力!J49,種目情報!$E$4:$G$21,3,FALSE))))</f>
        <v/>
      </c>
      <c r="W41" t="str">
        <f>IF(E41="","",IF(②選手情報入力!L49="","",IF(I41=1,VLOOKUP(②選手情報入力!L49,種目情報!$A$4:$B$22,2,FALSE),VLOOKUP(②選手情報入力!L49,種目情報!$E$4:$F$21,2,FALSE))))</f>
        <v/>
      </c>
      <c r="X41" t="str">
        <f>IF(E41="","",IF(②選手情報入力!M49="","",②選手情報入力!M49))</f>
        <v/>
      </c>
      <c r="Y41" s="34" t="str">
        <f>IF(E41="","",IF(②選手情報入力!L49="","",0))</f>
        <v/>
      </c>
      <c r="Z41" t="str">
        <f>IF(E41="","",IF(②選手情報入力!L49="","",IF(I41=1,VLOOKUP(②選手情報入力!L49,種目情報!$A$4:$C$22,3,FALSE),VLOOKUP(②選手情報入力!L49,種目情報!$E$4:$G$21,3,FALSE))))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D42" t="str">
        <f>IF(E42="","",①団体情報入力!$C$9)</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IF(E42="","",IF(②選手情報入力!H50="","",IF(I42=1,VLOOKUP(②選手情報入力!H50,種目情報!$A$4:$B$22,2,FALSE),VLOOKUP(②選手情報入力!H50,種目情報!$E$4:$F$21,2,FALSE))))</f>
        <v/>
      </c>
      <c r="P42" t="str">
        <f>IF(E42="","",IF(②選手情報入力!I50="","",②選手情報入力!I50))</f>
        <v/>
      </c>
      <c r="Q42" s="34" t="str">
        <f>IF(E42="","",IF(②選手情報入力!H50="","",0))</f>
        <v/>
      </c>
      <c r="R42" t="str">
        <f>IF(E42="","",IF(②選手情報入力!H50="","",IF(I42=1,VLOOKUP(②選手情報入力!H50,種目情報!$A$4:$C$22,3,FALSE),VLOOKUP(②選手情報入力!H50,種目情報!$E$4:$G$21,3,FALSE))))</f>
        <v/>
      </c>
      <c r="S42" t="str">
        <f>IF(E42="","",IF(②選手情報入力!J50="","",IF(I42=1,VLOOKUP(②選手情報入力!J50,種目情報!$A$4:$B$22,2,FALSE),VLOOKUP(②選手情報入力!J50,種目情報!$E$4:$F$21,2,FALSE))))</f>
        <v/>
      </c>
      <c r="T42" t="str">
        <f>IF(E42="","",IF(②選手情報入力!K50="","",②選手情報入力!K50))</f>
        <v/>
      </c>
      <c r="U42" s="34" t="str">
        <f>IF(E42="","",IF(②選手情報入力!J50="","",0))</f>
        <v/>
      </c>
      <c r="V42" t="str">
        <f>IF(E42="","",IF(②選手情報入力!J50="","",IF(I42=1,VLOOKUP(②選手情報入力!J50,種目情報!$A$4:$C$22,3,FALSE),VLOOKUP(②選手情報入力!J50,種目情報!$E$4:$G$21,3,FALSE))))</f>
        <v/>
      </c>
      <c r="W42" t="str">
        <f>IF(E42="","",IF(②選手情報入力!L50="","",IF(I42=1,VLOOKUP(②選手情報入力!L50,種目情報!$A$4:$B$22,2,FALSE),VLOOKUP(②選手情報入力!L50,種目情報!$E$4:$F$21,2,FALSE))))</f>
        <v/>
      </c>
      <c r="X42" t="str">
        <f>IF(E42="","",IF(②選手情報入力!M50="","",②選手情報入力!M50))</f>
        <v/>
      </c>
      <c r="Y42" s="34" t="str">
        <f>IF(E42="","",IF(②選手情報入力!L50="","",0))</f>
        <v/>
      </c>
      <c r="Z42" t="str">
        <f>IF(E42="","",IF(②選手情報入力!L50="","",IF(I42=1,VLOOKUP(②選手情報入力!L50,種目情報!$A$4:$C$22,3,FALSE),VLOOKUP(②選手情報入力!L50,種目情報!$E$4:$G$21,3,FALSE))))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D43" t="str">
        <f>IF(E43="","",①団体情報入力!$C$9)</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IF(E43="","",IF(②選手情報入力!H51="","",IF(I43=1,VLOOKUP(②選手情報入力!H51,種目情報!$A$4:$B$22,2,FALSE),VLOOKUP(②選手情報入力!H51,種目情報!$E$4:$F$21,2,FALSE))))</f>
        <v/>
      </c>
      <c r="P43" t="str">
        <f>IF(E43="","",IF(②選手情報入力!I51="","",②選手情報入力!I51))</f>
        <v/>
      </c>
      <c r="Q43" s="34" t="str">
        <f>IF(E43="","",IF(②選手情報入力!H51="","",0))</f>
        <v/>
      </c>
      <c r="R43" t="str">
        <f>IF(E43="","",IF(②選手情報入力!H51="","",IF(I43=1,VLOOKUP(②選手情報入力!H51,種目情報!$A$4:$C$22,3,FALSE),VLOOKUP(②選手情報入力!H51,種目情報!$E$4:$G$21,3,FALSE))))</f>
        <v/>
      </c>
      <c r="S43" t="str">
        <f>IF(E43="","",IF(②選手情報入力!J51="","",IF(I43=1,VLOOKUP(②選手情報入力!J51,種目情報!$A$4:$B$22,2,FALSE),VLOOKUP(②選手情報入力!J51,種目情報!$E$4:$F$21,2,FALSE))))</f>
        <v/>
      </c>
      <c r="T43" t="str">
        <f>IF(E43="","",IF(②選手情報入力!K51="","",②選手情報入力!K51))</f>
        <v/>
      </c>
      <c r="U43" s="34" t="str">
        <f>IF(E43="","",IF(②選手情報入力!J51="","",0))</f>
        <v/>
      </c>
      <c r="V43" t="str">
        <f>IF(E43="","",IF(②選手情報入力!J51="","",IF(I43=1,VLOOKUP(②選手情報入力!J51,種目情報!$A$4:$C$22,3,FALSE),VLOOKUP(②選手情報入力!J51,種目情報!$E$4:$G$21,3,FALSE))))</f>
        <v/>
      </c>
      <c r="W43" t="str">
        <f>IF(E43="","",IF(②選手情報入力!L51="","",IF(I43=1,VLOOKUP(②選手情報入力!L51,種目情報!$A$4:$B$22,2,FALSE),VLOOKUP(②選手情報入力!L51,種目情報!$E$4:$F$21,2,FALSE))))</f>
        <v/>
      </c>
      <c r="X43" t="str">
        <f>IF(E43="","",IF(②選手情報入力!M51="","",②選手情報入力!M51))</f>
        <v/>
      </c>
      <c r="Y43" s="34" t="str">
        <f>IF(E43="","",IF(②選手情報入力!L51="","",0))</f>
        <v/>
      </c>
      <c r="Z43" t="str">
        <f>IF(E43="","",IF(②選手情報入力!L51="","",IF(I43=1,VLOOKUP(②選手情報入力!L51,種目情報!$A$4:$C$22,3,FALSE),VLOOKUP(②選手情報入力!L51,種目情報!$E$4:$G$21,3,FALSE))))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D44" t="str">
        <f>IF(E44="","",①団体情報入力!$C$9)</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IF(E44="","",IF(②選手情報入力!H52="","",IF(I44=1,VLOOKUP(②選手情報入力!H52,種目情報!$A$4:$B$22,2,FALSE),VLOOKUP(②選手情報入力!H52,種目情報!$E$4:$F$21,2,FALSE))))</f>
        <v/>
      </c>
      <c r="P44" t="str">
        <f>IF(E44="","",IF(②選手情報入力!I52="","",②選手情報入力!I52))</f>
        <v/>
      </c>
      <c r="Q44" s="34" t="str">
        <f>IF(E44="","",IF(②選手情報入力!H52="","",0))</f>
        <v/>
      </c>
      <c r="R44" t="str">
        <f>IF(E44="","",IF(②選手情報入力!H52="","",IF(I44=1,VLOOKUP(②選手情報入力!H52,種目情報!$A$4:$C$22,3,FALSE),VLOOKUP(②選手情報入力!H52,種目情報!$E$4:$G$21,3,FALSE))))</f>
        <v/>
      </c>
      <c r="S44" t="str">
        <f>IF(E44="","",IF(②選手情報入力!J52="","",IF(I44=1,VLOOKUP(②選手情報入力!J52,種目情報!$A$4:$B$22,2,FALSE),VLOOKUP(②選手情報入力!J52,種目情報!$E$4:$F$21,2,FALSE))))</f>
        <v/>
      </c>
      <c r="T44" t="str">
        <f>IF(E44="","",IF(②選手情報入力!K52="","",②選手情報入力!K52))</f>
        <v/>
      </c>
      <c r="U44" s="34" t="str">
        <f>IF(E44="","",IF(②選手情報入力!J52="","",0))</f>
        <v/>
      </c>
      <c r="V44" t="str">
        <f>IF(E44="","",IF(②選手情報入力!J52="","",IF(I44=1,VLOOKUP(②選手情報入力!J52,種目情報!$A$4:$C$22,3,FALSE),VLOOKUP(②選手情報入力!J52,種目情報!$E$4:$G$21,3,FALSE))))</f>
        <v/>
      </c>
      <c r="W44" t="str">
        <f>IF(E44="","",IF(②選手情報入力!L52="","",IF(I44=1,VLOOKUP(②選手情報入力!L52,種目情報!$A$4:$B$22,2,FALSE),VLOOKUP(②選手情報入力!L52,種目情報!$E$4:$F$21,2,FALSE))))</f>
        <v/>
      </c>
      <c r="X44" t="str">
        <f>IF(E44="","",IF(②選手情報入力!M52="","",②選手情報入力!M52))</f>
        <v/>
      </c>
      <c r="Y44" s="34" t="str">
        <f>IF(E44="","",IF(②選手情報入力!L52="","",0))</f>
        <v/>
      </c>
      <c r="Z44" t="str">
        <f>IF(E44="","",IF(②選手情報入力!L52="","",IF(I44=1,VLOOKUP(②選手情報入力!L52,種目情報!$A$4:$C$22,3,FALSE),VLOOKUP(②選手情報入力!L52,種目情報!$E$4:$G$21,3,FALSE))))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D45" t="str">
        <f>IF(E45="","",①団体情報入力!$C$9)</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IF(E45="","",IF(②選手情報入力!H53="","",IF(I45=1,VLOOKUP(②選手情報入力!H53,種目情報!$A$4:$B$22,2,FALSE),VLOOKUP(②選手情報入力!H53,種目情報!$E$4:$F$21,2,FALSE))))</f>
        <v/>
      </c>
      <c r="P45" t="str">
        <f>IF(E45="","",IF(②選手情報入力!I53="","",②選手情報入力!I53))</f>
        <v/>
      </c>
      <c r="Q45" s="34" t="str">
        <f>IF(E45="","",IF(②選手情報入力!H53="","",0))</f>
        <v/>
      </c>
      <c r="R45" t="str">
        <f>IF(E45="","",IF(②選手情報入力!H53="","",IF(I45=1,VLOOKUP(②選手情報入力!H53,種目情報!$A$4:$C$22,3,FALSE),VLOOKUP(②選手情報入力!H53,種目情報!$E$4:$G$21,3,FALSE))))</f>
        <v/>
      </c>
      <c r="S45" t="str">
        <f>IF(E45="","",IF(②選手情報入力!J53="","",IF(I45=1,VLOOKUP(②選手情報入力!J53,種目情報!$A$4:$B$22,2,FALSE),VLOOKUP(②選手情報入力!J53,種目情報!$E$4:$F$21,2,FALSE))))</f>
        <v/>
      </c>
      <c r="T45" t="str">
        <f>IF(E45="","",IF(②選手情報入力!K53="","",②選手情報入力!K53))</f>
        <v/>
      </c>
      <c r="U45" s="34" t="str">
        <f>IF(E45="","",IF(②選手情報入力!J53="","",0))</f>
        <v/>
      </c>
      <c r="V45" t="str">
        <f>IF(E45="","",IF(②選手情報入力!J53="","",IF(I45=1,VLOOKUP(②選手情報入力!J53,種目情報!$A$4:$C$22,3,FALSE),VLOOKUP(②選手情報入力!J53,種目情報!$E$4:$G$21,3,FALSE))))</f>
        <v/>
      </c>
      <c r="W45" t="str">
        <f>IF(E45="","",IF(②選手情報入力!L53="","",IF(I45=1,VLOOKUP(②選手情報入力!L53,種目情報!$A$4:$B$22,2,FALSE),VLOOKUP(②選手情報入力!L53,種目情報!$E$4:$F$21,2,FALSE))))</f>
        <v/>
      </c>
      <c r="X45" t="str">
        <f>IF(E45="","",IF(②選手情報入力!M53="","",②選手情報入力!M53))</f>
        <v/>
      </c>
      <c r="Y45" s="34" t="str">
        <f>IF(E45="","",IF(②選手情報入力!L53="","",0))</f>
        <v/>
      </c>
      <c r="Z45" t="str">
        <f>IF(E45="","",IF(②選手情報入力!L53="","",IF(I45=1,VLOOKUP(②選手情報入力!L53,種目情報!$A$4:$C$22,3,FALSE),VLOOKUP(②選手情報入力!L53,種目情報!$E$4:$G$21,3,FALSE))))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D46" t="str">
        <f>IF(E46="","",①団体情報入力!$C$9)</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IF(E46="","",IF(②選手情報入力!H54="","",IF(I46=1,VLOOKUP(②選手情報入力!H54,種目情報!$A$4:$B$22,2,FALSE),VLOOKUP(②選手情報入力!H54,種目情報!$E$4:$F$21,2,FALSE))))</f>
        <v/>
      </c>
      <c r="P46" t="str">
        <f>IF(E46="","",IF(②選手情報入力!I54="","",②選手情報入力!I54))</f>
        <v/>
      </c>
      <c r="Q46" s="34" t="str">
        <f>IF(E46="","",IF(②選手情報入力!H54="","",0))</f>
        <v/>
      </c>
      <c r="R46" t="str">
        <f>IF(E46="","",IF(②選手情報入力!H54="","",IF(I46=1,VLOOKUP(②選手情報入力!H54,種目情報!$A$4:$C$22,3,FALSE),VLOOKUP(②選手情報入力!H54,種目情報!$E$4:$G$21,3,FALSE))))</f>
        <v/>
      </c>
      <c r="S46" t="str">
        <f>IF(E46="","",IF(②選手情報入力!J54="","",IF(I46=1,VLOOKUP(②選手情報入力!J54,種目情報!$A$4:$B$22,2,FALSE),VLOOKUP(②選手情報入力!J54,種目情報!$E$4:$F$21,2,FALSE))))</f>
        <v/>
      </c>
      <c r="T46" t="str">
        <f>IF(E46="","",IF(②選手情報入力!K54="","",②選手情報入力!K54))</f>
        <v/>
      </c>
      <c r="U46" s="34" t="str">
        <f>IF(E46="","",IF(②選手情報入力!J54="","",0))</f>
        <v/>
      </c>
      <c r="V46" t="str">
        <f>IF(E46="","",IF(②選手情報入力!J54="","",IF(I46=1,VLOOKUP(②選手情報入力!J54,種目情報!$A$4:$C$22,3,FALSE),VLOOKUP(②選手情報入力!J54,種目情報!$E$4:$G$21,3,FALSE))))</f>
        <v/>
      </c>
      <c r="W46" t="str">
        <f>IF(E46="","",IF(②選手情報入力!L54="","",IF(I46=1,VLOOKUP(②選手情報入力!L54,種目情報!$A$4:$B$22,2,FALSE),VLOOKUP(②選手情報入力!L54,種目情報!$E$4:$F$21,2,FALSE))))</f>
        <v/>
      </c>
      <c r="X46" t="str">
        <f>IF(E46="","",IF(②選手情報入力!M54="","",②選手情報入力!M54))</f>
        <v/>
      </c>
      <c r="Y46" s="34" t="str">
        <f>IF(E46="","",IF(②選手情報入力!L54="","",0))</f>
        <v/>
      </c>
      <c r="Z46" t="str">
        <f>IF(E46="","",IF(②選手情報入力!L54="","",IF(I46=1,VLOOKUP(②選手情報入力!L54,種目情報!$A$4:$C$22,3,FALSE),VLOOKUP(②選手情報入力!L54,種目情報!$E$4:$G$21,3,FALSE))))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D47" t="str">
        <f>IF(E47="","",①団体情報入力!$C$9)</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IF(E47="","",IF(②選手情報入力!H55="","",IF(I47=1,VLOOKUP(②選手情報入力!H55,種目情報!$A$4:$B$22,2,FALSE),VLOOKUP(②選手情報入力!H55,種目情報!$E$4:$F$21,2,FALSE))))</f>
        <v/>
      </c>
      <c r="P47" t="str">
        <f>IF(E47="","",IF(②選手情報入力!I55="","",②選手情報入力!I55))</f>
        <v/>
      </c>
      <c r="Q47" s="34" t="str">
        <f>IF(E47="","",IF(②選手情報入力!H55="","",0))</f>
        <v/>
      </c>
      <c r="R47" t="str">
        <f>IF(E47="","",IF(②選手情報入力!H55="","",IF(I47=1,VLOOKUP(②選手情報入力!H55,種目情報!$A$4:$C$22,3,FALSE),VLOOKUP(②選手情報入力!H55,種目情報!$E$4:$G$21,3,FALSE))))</f>
        <v/>
      </c>
      <c r="S47" t="str">
        <f>IF(E47="","",IF(②選手情報入力!J55="","",IF(I47=1,VLOOKUP(②選手情報入力!J55,種目情報!$A$4:$B$22,2,FALSE),VLOOKUP(②選手情報入力!J55,種目情報!$E$4:$F$21,2,FALSE))))</f>
        <v/>
      </c>
      <c r="T47" t="str">
        <f>IF(E47="","",IF(②選手情報入力!K55="","",②選手情報入力!K55))</f>
        <v/>
      </c>
      <c r="U47" s="34" t="str">
        <f>IF(E47="","",IF(②選手情報入力!J55="","",0))</f>
        <v/>
      </c>
      <c r="V47" t="str">
        <f>IF(E47="","",IF(②選手情報入力!J55="","",IF(I47=1,VLOOKUP(②選手情報入力!J55,種目情報!$A$4:$C$22,3,FALSE),VLOOKUP(②選手情報入力!J55,種目情報!$E$4:$G$21,3,FALSE))))</f>
        <v/>
      </c>
      <c r="W47" t="str">
        <f>IF(E47="","",IF(②選手情報入力!L55="","",IF(I47=1,VLOOKUP(②選手情報入力!L55,種目情報!$A$4:$B$22,2,FALSE),VLOOKUP(②選手情報入力!L55,種目情報!$E$4:$F$21,2,FALSE))))</f>
        <v/>
      </c>
      <c r="X47" t="str">
        <f>IF(E47="","",IF(②選手情報入力!M55="","",②選手情報入力!M55))</f>
        <v/>
      </c>
      <c r="Y47" s="34" t="str">
        <f>IF(E47="","",IF(②選手情報入力!L55="","",0))</f>
        <v/>
      </c>
      <c r="Z47" t="str">
        <f>IF(E47="","",IF(②選手情報入力!L55="","",IF(I47=1,VLOOKUP(②選手情報入力!L55,種目情報!$A$4:$C$22,3,FALSE),VLOOKUP(②選手情報入力!L55,種目情報!$E$4:$G$21,3,FALSE))))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D48" t="str">
        <f>IF(E48="","",①団体情報入力!$C$9)</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IF(E48="","",IF(②選手情報入力!H56="","",IF(I48=1,VLOOKUP(②選手情報入力!H56,種目情報!$A$4:$B$22,2,FALSE),VLOOKUP(②選手情報入力!H56,種目情報!$E$4:$F$21,2,FALSE))))</f>
        <v/>
      </c>
      <c r="P48" t="str">
        <f>IF(E48="","",IF(②選手情報入力!I56="","",②選手情報入力!I56))</f>
        <v/>
      </c>
      <c r="Q48" s="34" t="str">
        <f>IF(E48="","",IF(②選手情報入力!H56="","",0))</f>
        <v/>
      </c>
      <c r="R48" t="str">
        <f>IF(E48="","",IF(②選手情報入力!H56="","",IF(I48=1,VLOOKUP(②選手情報入力!H56,種目情報!$A$4:$C$22,3,FALSE),VLOOKUP(②選手情報入力!H56,種目情報!$E$4:$G$21,3,FALSE))))</f>
        <v/>
      </c>
      <c r="S48" t="str">
        <f>IF(E48="","",IF(②選手情報入力!J56="","",IF(I48=1,VLOOKUP(②選手情報入力!J56,種目情報!$A$4:$B$22,2,FALSE),VLOOKUP(②選手情報入力!J56,種目情報!$E$4:$F$21,2,FALSE))))</f>
        <v/>
      </c>
      <c r="T48" t="str">
        <f>IF(E48="","",IF(②選手情報入力!K56="","",②選手情報入力!K56))</f>
        <v/>
      </c>
      <c r="U48" s="34" t="str">
        <f>IF(E48="","",IF(②選手情報入力!J56="","",0))</f>
        <v/>
      </c>
      <c r="V48" t="str">
        <f>IF(E48="","",IF(②選手情報入力!J56="","",IF(I48=1,VLOOKUP(②選手情報入力!J56,種目情報!$A$4:$C$22,3,FALSE),VLOOKUP(②選手情報入力!J56,種目情報!$E$4:$G$21,3,FALSE))))</f>
        <v/>
      </c>
      <c r="W48" t="str">
        <f>IF(E48="","",IF(②選手情報入力!L56="","",IF(I48=1,VLOOKUP(②選手情報入力!L56,種目情報!$A$4:$B$22,2,FALSE),VLOOKUP(②選手情報入力!L56,種目情報!$E$4:$F$21,2,FALSE))))</f>
        <v/>
      </c>
      <c r="X48" t="str">
        <f>IF(E48="","",IF(②選手情報入力!M56="","",②選手情報入力!M56))</f>
        <v/>
      </c>
      <c r="Y48" s="34" t="str">
        <f>IF(E48="","",IF(②選手情報入力!L56="","",0))</f>
        <v/>
      </c>
      <c r="Z48" t="str">
        <f>IF(E48="","",IF(②選手情報入力!L56="","",IF(I48=1,VLOOKUP(②選手情報入力!L56,種目情報!$A$4:$C$22,3,FALSE),VLOOKUP(②選手情報入力!L56,種目情報!$E$4:$G$21,3,FALSE))))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D49" t="str">
        <f>IF(E49="","",①団体情報入力!$C$9)</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IF(E49="","",IF(②選手情報入力!H57="","",IF(I49=1,VLOOKUP(②選手情報入力!H57,種目情報!$A$4:$B$22,2,FALSE),VLOOKUP(②選手情報入力!H57,種目情報!$E$4:$F$21,2,FALSE))))</f>
        <v/>
      </c>
      <c r="P49" t="str">
        <f>IF(E49="","",IF(②選手情報入力!I57="","",②選手情報入力!I57))</f>
        <v/>
      </c>
      <c r="Q49" s="34" t="str">
        <f>IF(E49="","",IF(②選手情報入力!H57="","",0))</f>
        <v/>
      </c>
      <c r="R49" t="str">
        <f>IF(E49="","",IF(②選手情報入力!H57="","",IF(I49=1,VLOOKUP(②選手情報入力!H57,種目情報!$A$4:$C$22,3,FALSE),VLOOKUP(②選手情報入力!H57,種目情報!$E$4:$G$21,3,FALSE))))</f>
        <v/>
      </c>
      <c r="S49" t="str">
        <f>IF(E49="","",IF(②選手情報入力!J57="","",IF(I49=1,VLOOKUP(②選手情報入力!J57,種目情報!$A$4:$B$22,2,FALSE),VLOOKUP(②選手情報入力!J57,種目情報!$E$4:$F$21,2,FALSE))))</f>
        <v/>
      </c>
      <c r="T49" t="str">
        <f>IF(E49="","",IF(②選手情報入力!K57="","",②選手情報入力!K57))</f>
        <v/>
      </c>
      <c r="U49" s="34" t="str">
        <f>IF(E49="","",IF(②選手情報入力!J57="","",0))</f>
        <v/>
      </c>
      <c r="V49" t="str">
        <f>IF(E49="","",IF(②選手情報入力!J57="","",IF(I49=1,VLOOKUP(②選手情報入力!J57,種目情報!$A$4:$C$22,3,FALSE),VLOOKUP(②選手情報入力!J57,種目情報!$E$4:$G$21,3,FALSE))))</f>
        <v/>
      </c>
      <c r="W49" t="str">
        <f>IF(E49="","",IF(②選手情報入力!L57="","",IF(I49=1,VLOOKUP(②選手情報入力!L57,種目情報!$A$4:$B$22,2,FALSE),VLOOKUP(②選手情報入力!L57,種目情報!$E$4:$F$21,2,FALSE))))</f>
        <v/>
      </c>
      <c r="X49" t="str">
        <f>IF(E49="","",IF(②選手情報入力!M57="","",②選手情報入力!M57))</f>
        <v/>
      </c>
      <c r="Y49" s="34" t="str">
        <f>IF(E49="","",IF(②選手情報入力!L57="","",0))</f>
        <v/>
      </c>
      <c r="Z49" t="str">
        <f>IF(E49="","",IF(②選手情報入力!L57="","",IF(I49=1,VLOOKUP(②選手情報入力!L57,種目情報!$A$4:$C$22,3,FALSE),VLOOKUP(②選手情報入力!L57,種目情報!$E$4:$G$21,3,FALSE))))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D50" t="str">
        <f>IF(E50="","",①団体情報入力!$C$9)</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IF(E50="","",IF(②選手情報入力!H58="","",IF(I50=1,VLOOKUP(②選手情報入力!H58,種目情報!$A$4:$B$22,2,FALSE),VLOOKUP(②選手情報入力!H58,種目情報!$E$4:$F$21,2,FALSE))))</f>
        <v/>
      </c>
      <c r="P50" t="str">
        <f>IF(E50="","",IF(②選手情報入力!I58="","",②選手情報入力!I58))</f>
        <v/>
      </c>
      <c r="Q50" s="34" t="str">
        <f>IF(E50="","",IF(②選手情報入力!H58="","",0))</f>
        <v/>
      </c>
      <c r="R50" t="str">
        <f>IF(E50="","",IF(②選手情報入力!H58="","",IF(I50=1,VLOOKUP(②選手情報入力!H58,種目情報!$A$4:$C$22,3,FALSE),VLOOKUP(②選手情報入力!H58,種目情報!$E$4:$G$21,3,FALSE))))</f>
        <v/>
      </c>
      <c r="S50" t="str">
        <f>IF(E50="","",IF(②選手情報入力!J58="","",IF(I50=1,VLOOKUP(②選手情報入力!J58,種目情報!$A$4:$B$22,2,FALSE),VLOOKUP(②選手情報入力!J58,種目情報!$E$4:$F$21,2,FALSE))))</f>
        <v/>
      </c>
      <c r="T50" t="str">
        <f>IF(E50="","",IF(②選手情報入力!K58="","",②選手情報入力!K58))</f>
        <v/>
      </c>
      <c r="U50" s="34" t="str">
        <f>IF(E50="","",IF(②選手情報入力!J58="","",0))</f>
        <v/>
      </c>
      <c r="V50" t="str">
        <f>IF(E50="","",IF(②選手情報入力!J58="","",IF(I50=1,VLOOKUP(②選手情報入力!J58,種目情報!$A$4:$C$22,3,FALSE),VLOOKUP(②選手情報入力!J58,種目情報!$E$4:$G$21,3,FALSE))))</f>
        <v/>
      </c>
      <c r="W50" t="str">
        <f>IF(E50="","",IF(②選手情報入力!L58="","",IF(I50=1,VLOOKUP(②選手情報入力!L58,種目情報!$A$4:$B$22,2,FALSE),VLOOKUP(②選手情報入力!L58,種目情報!$E$4:$F$21,2,FALSE))))</f>
        <v/>
      </c>
      <c r="X50" t="str">
        <f>IF(E50="","",IF(②選手情報入力!M58="","",②選手情報入力!M58))</f>
        <v/>
      </c>
      <c r="Y50" s="34" t="str">
        <f>IF(E50="","",IF(②選手情報入力!L58="","",0))</f>
        <v/>
      </c>
      <c r="Z50" t="str">
        <f>IF(E50="","",IF(②選手情報入力!L58="","",IF(I50=1,VLOOKUP(②選手情報入力!L58,種目情報!$A$4:$C$22,3,FALSE),VLOOKUP(②選手情報入力!L58,種目情報!$E$4:$G$21,3,FALSE))))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D51" t="str">
        <f>IF(E51="","",①団体情報入力!$C$9)</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IF(E51="","",IF(②選手情報入力!H59="","",IF(I51=1,VLOOKUP(②選手情報入力!H59,種目情報!$A$4:$B$22,2,FALSE),VLOOKUP(②選手情報入力!H59,種目情報!$E$4:$F$21,2,FALSE))))</f>
        <v/>
      </c>
      <c r="P51" t="str">
        <f>IF(E51="","",IF(②選手情報入力!I59="","",②選手情報入力!I59))</f>
        <v/>
      </c>
      <c r="Q51" s="34" t="str">
        <f>IF(E51="","",IF(②選手情報入力!H59="","",0))</f>
        <v/>
      </c>
      <c r="R51" t="str">
        <f>IF(E51="","",IF(②選手情報入力!H59="","",IF(I51=1,VLOOKUP(②選手情報入力!H59,種目情報!$A$4:$C$22,3,FALSE),VLOOKUP(②選手情報入力!H59,種目情報!$E$4:$G$21,3,FALSE))))</f>
        <v/>
      </c>
      <c r="S51" t="str">
        <f>IF(E51="","",IF(②選手情報入力!J59="","",IF(I51=1,VLOOKUP(②選手情報入力!J59,種目情報!$A$4:$B$22,2,FALSE),VLOOKUP(②選手情報入力!J59,種目情報!$E$4:$F$21,2,FALSE))))</f>
        <v/>
      </c>
      <c r="T51" t="str">
        <f>IF(E51="","",IF(②選手情報入力!K59="","",②選手情報入力!K59))</f>
        <v/>
      </c>
      <c r="U51" s="34" t="str">
        <f>IF(E51="","",IF(②選手情報入力!J59="","",0))</f>
        <v/>
      </c>
      <c r="V51" t="str">
        <f>IF(E51="","",IF(②選手情報入力!J59="","",IF(I51=1,VLOOKUP(②選手情報入力!J59,種目情報!$A$4:$C$22,3,FALSE),VLOOKUP(②選手情報入力!J59,種目情報!$E$4:$G$21,3,FALSE))))</f>
        <v/>
      </c>
      <c r="W51" t="str">
        <f>IF(E51="","",IF(②選手情報入力!L59="","",IF(I51=1,VLOOKUP(②選手情報入力!L59,種目情報!$A$4:$B$22,2,FALSE),VLOOKUP(②選手情報入力!L59,種目情報!$E$4:$F$21,2,FALSE))))</f>
        <v/>
      </c>
      <c r="X51" t="str">
        <f>IF(E51="","",IF(②選手情報入力!M59="","",②選手情報入力!M59))</f>
        <v/>
      </c>
      <c r="Y51" s="34" t="str">
        <f>IF(E51="","",IF(②選手情報入力!L59="","",0))</f>
        <v/>
      </c>
      <c r="Z51" t="str">
        <f>IF(E51="","",IF(②選手情報入力!L59="","",IF(I51=1,VLOOKUP(②選手情報入力!L59,種目情報!$A$4:$C$22,3,FALSE),VLOOKUP(②選手情報入力!L59,種目情報!$E$4:$G$21,3,FALSE))))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D52" t="str">
        <f>IF(E52="","",①団体情報入力!$C$9)</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IF(E52="","",IF(②選手情報入力!H60="","",IF(I52=1,VLOOKUP(②選手情報入力!H60,種目情報!$A$4:$B$22,2,FALSE),VLOOKUP(②選手情報入力!H60,種目情報!$E$4:$F$21,2,FALSE))))</f>
        <v/>
      </c>
      <c r="P52" t="str">
        <f>IF(E52="","",IF(②選手情報入力!I60="","",②選手情報入力!I60))</f>
        <v/>
      </c>
      <c r="Q52" s="34" t="str">
        <f>IF(E52="","",IF(②選手情報入力!H60="","",0))</f>
        <v/>
      </c>
      <c r="R52" t="str">
        <f>IF(E52="","",IF(②選手情報入力!H60="","",IF(I52=1,VLOOKUP(②選手情報入力!H60,種目情報!$A$4:$C$22,3,FALSE),VLOOKUP(②選手情報入力!H60,種目情報!$E$4:$G$21,3,FALSE))))</f>
        <v/>
      </c>
      <c r="S52" t="str">
        <f>IF(E52="","",IF(②選手情報入力!J60="","",IF(I52=1,VLOOKUP(②選手情報入力!J60,種目情報!$A$4:$B$22,2,FALSE),VLOOKUP(②選手情報入力!J60,種目情報!$E$4:$F$21,2,FALSE))))</f>
        <v/>
      </c>
      <c r="T52" t="str">
        <f>IF(E52="","",IF(②選手情報入力!K60="","",②選手情報入力!K60))</f>
        <v/>
      </c>
      <c r="U52" s="34" t="str">
        <f>IF(E52="","",IF(②選手情報入力!J60="","",0))</f>
        <v/>
      </c>
      <c r="V52" t="str">
        <f>IF(E52="","",IF(②選手情報入力!J60="","",IF(I52=1,VLOOKUP(②選手情報入力!J60,種目情報!$A$4:$C$22,3,FALSE),VLOOKUP(②選手情報入力!J60,種目情報!$E$4:$G$21,3,FALSE))))</f>
        <v/>
      </c>
      <c r="W52" t="str">
        <f>IF(E52="","",IF(②選手情報入力!L60="","",IF(I52=1,VLOOKUP(②選手情報入力!L60,種目情報!$A$4:$B$22,2,FALSE),VLOOKUP(②選手情報入力!L60,種目情報!$E$4:$F$21,2,FALSE))))</f>
        <v/>
      </c>
      <c r="X52" t="str">
        <f>IF(E52="","",IF(②選手情報入力!M60="","",②選手情報入力!M60))</f>
        <v/>
      </c>
      <c r="Y52" s="34" t="str">
        <f>IF(E52="","",IF(②選手情報入力!L60="","",0))</f>
        <v/>
      </c>
      <c r="Z52" t="str">
        <f>IF(E52="","",IF(②選手情報入力!L60="","",IF(I52=1,VLOOKUP(②選手情報入力!L60,種目情報!$A$4:$C$22,3,FALSE),VLOOKUP(②選手情報入力!L60,種目情報!$E$4:$G$21,3,FALSE))))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D53" t="str">
        <f>IF(E53="","",①団体情報入力!$C$9)</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IF(E53="","",IF(②選手情報入力!H61="","",IF(I53=1,VLOOKUP(②選手情報入力!H61,種目情報!$A$4:$B$22,2,FALSE),VLOOKUP(②選手情報入力!H61,種目情報!$E$4:$F$21,2,FALSE))))</f>
        <v/>
      </c>
      <c r="P53" t="str">
        <f>IF(E53="","",IF(②選手情報入力!I61="","",②選手情報入力!I61))</f>
        <v/>
      </c>
      <c r="Q53" s="34" t="str">
        <f>IF(E53="","",IF(②選手情報入力!H61="","",0))</f>
        <v/>
      </c>
      <c r="R53" t="str">
        <f>IF(E53="","",IF(②選手情報入力!H61="","",IF(I53=1,VLOOKUP(②選手情報入力!H61,種目情報!$A$4:$C$22,3,FALSE),VLOOKUP(②選手情報入力!H61,種目情報!$E$4:$G$21,3,FALSE))))</f>
        <v/>
      </c>
      <c r="S53" t="str">
        <f>IF(E53="","",IF(②選手情報入力!J61="","",IF(I53=1,VLOOKUP(②選手情報入力!J61,種目情報!$A$4:$B$22,2,FALSE),VLOOKUP(②選手情報入力!J61,種目情報!$E$4:$F$21,2,FALSE))))</f>
        <v/>
      </c>
      <c r="T53" t="str">
        <f>IF(E53="","",IF(②選手情報入力!K61="","",②選手情報入力!K61))</f>
        <v/>
      </c>
      <c r="U53" s="34" t="str">
        <f>IF(E53="","",IF(②選手情報入力!J61="","",0))</f>
        <v/>
      </c>
      <c r="V53" t="str">
        <f>IF(E53="","",IF(②選手情報入力!J61="","",IF(I53=1,VLOOKUP(②選手情報入力!J61,種目情報!$A$4:$C$22,3,FALSE),VLOOKUP(②選手情報入力!J61,種目情報!$E$4:$G$21,3,FALSE))))</f>
        <v/>
      </c>
      <c r="W53" t="str">
        <f>IF(E53="","",IF(②選手情報入力!L61="","",IF(I53=1,VLOOKUP(②選手情報入力!L61,種目情報!$A$4:$B$22,2,FALSE),VLOOKUP(②選手情報入力!L61,種目情報!$E$4:$F$21,2,FALSE))))</f>
        <v/>
      </c>
      <c r="X53" t="str">
        <f>IF(E53="","",IF(②選手情報入力!M61="","",②選手情報入力!M61))</f>
        <v/>
      </c>
      <c r="Y53" s="34" t="str">
        <f>IF(E53="","",IF(②選手情報入力!L61="","",0))</f>
        <v/>
      </c>
      <c r="Z53" t="str">
        <f>IF(E53="","",IF(②選手情報入力!L61="","",IF(I53=1,VLOOKUP(②選手情報入力!L61,種目情報!$A$4:$C$22,3,FALSE),VLOOKUP(②選手情報入力!L61,種目情報!$E$4:$G$21,3,FALSE))))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D54" t="str">
        <f>IF(E54="","",①団体情報入力!$C$9)</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IF(E54="","",IF(②選手情報入力!H62="","",IF(I54=1,VLOOKUP(②選手情報入力!H62,種目情報!$A$4:$B$22,2,FALSE),VLOOKUP(②選手情報入力!H62,種目情報!$E$4:$F$21,2,FALSE))))</f>
        <v/>
      </c>
      <c r="P54" t="str">
        <f>IF(E54="","",IF(②選手情報入力!I62="","",②選手情報入力!I62))</f>
        <v/>
      </c>
      <c r="Q54" s="34" t="str">
        <f>IF(E54="","",IF(②選手情報入力!H62="","",0))</f>
        <v/>
      </c>
      <c r="R54" t="str">
        <f>IF(E54="","",IF(②選手情報入力!H62="","",IF(I54=1,VLOOKUP(②選手情報入力!H62,種目情報!$A$4:$C$22,3,FALSE),VLOOKUP(②選手情報入力!H62,種目情報!$E$4:$G$21,3,FALSE))))</f>
        <v/>
      </c>
      <c r="S54" t="str">
        <f>IF(E54="","",IF(②選手情報入力!J62="","",IF(I54=1,VLOOKUP(②選手情報入力!J62,種目情報!$A$4:$B$22,2,FALSE),VLOOKUP(②選手情報入力!J62,種目情報!$E$4:$F$21,2,FALSE))))</f>
        <v/>
      </c>
      <c r="T54" t="str">
        <f>IF(E54="","",IF(②選手情報入力!K62="","",②選手情報入力!K62))</f>
        <v/>
      </c>
      <c r="U54" s="34" t="str">
        <f>IF(E54="","",IF(②選手情報入力!J62="","",0))</f>
        <v/>
      </c>
      <c r="V54" t="str">
        <f>IF(E54="","",IF(②選手情報入力!J62="","",IF(I54=1,VLOOKUP(②選手情報入力!J62,種目情報!$A$4:$C$22,3,FALSE),VLOOKUP(②選手情報入力!J62,種目情報!$E$4:$G$21,3,FALSE))))</f>
        <v/>
      </c>
      <c r="W54" t="str">
        <f>IF(E54="","",IF(②選手情報入力!L62="","",IF(I54=1,VLOOKUP(②選手情報入力!L62,種目情報!$A$4:$B$22,2,FALSE),VLOOKUP(②選手情報入力!L62,種目情報!$E$4:$F$21,2,FALSE))))</f>
        <v/>
      </c>
      <c r="X54" t="str">
        <f>IF(E54="","",IF(②選手情報入力!M62="","",②選手情報入力!M62))</f>
        <v/>
      </c>
      <c r="Y54" s="34" t="str">
        <f>IF(E54="","",IF(②選手情報入力!L62="","",0))</f>
        <v/>
      </c>
      <c r="Z54" t="str">
        <f>IF(E54="","",IF(②選手情報入力!L62="","",IF(I54=1,VLOOKUP(②選手情報入力!L62,種目情報!$A$4:$C$22,3,FALSE),VLOOKUP(②選手情報入力!L62,種目情報!$E$4:$G$21,3,FALSE))))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D55" t="str">
        <f>IF(E55="","",①団体情報入力!$C$9)</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IF(E55="","",IF(②選手情報入力!H63="","",IF(I55=1,VLOOKUP(②選手情報入力!H63,種目情報!$A$4:$B$22,2,FALSE),VLOOKUP(②選手情報入力!H63,種目情報!$E$4:$F$21,2,FALSE))))</f>
        <v/>
      </c>
      <c r="P55" t="str">
        <f>IF(E55="","",IF(②選手情報入力!I63="","",②選手情報入力!I63))</f>
        <v/>
      </c>
      <c r="Q55" s="34" t="str">
        <f>IF(E55="","",IF(②選手情報入力!H63="","",0))</f>
        <v/>
      </c>
      <c r="R55" t="str">
        <f>IF(E55="","",IF(②選手情報入力!H63="","",IF(I55=1,VLOOKUP(②選手情報入力!H63,種目情報!$A$4:$C$22,3,FALSE),VLOOKUP(②選手情報入力!H63,種目情報!$E$4:$G$21,3,FALSE))))</f>
        <v/>
      </c>
      <c r="S55" t="str">
        <f>IF(E55="","",IF(②選手情報入力!J63="","",IF(I55=1,VLOOKUP(②選手情報入力!J63,種目情報!$A$4:$B$22,2,FALSE),VLOOKUP(②選手情報入力!J63,種目情報!$E$4:$F$21,2,FALSE))))</f>
        <v/>
      </c>
      <c r="T55" t="str">
        <f>IF(E55="","",IF(②選手情報入力!K63="","",②選手情報入力!K63))</f>
        <v/>
      </c>
      <c r="U55" s="34" t="str">
        <f>IF(E55="","",IF(②選手情報入力!J63="","",0))</f>
        <v/>
      </c>
      <c r="V55" t="str">
        <f>IF(E55="","",IF(②選手情報入力!J63="","",IF(I55=1,VLOOKUP(②選手情報入力!J63,種目情報!$A$4:$C$22,3,FALSE),VLOOKUP(②選手情報入力!J63,種目情報!$E$4:$G$21,3,FALSE))))</f>
        <v/>
      </c>
      <c r="W55" t="str">
        <f>IF(E55="","",IF(②選手情報入力!L63="","",IF(I55=1,VLOOKUP(②選手情報入力!L63,種目情報!$A$4:$B$22,2,FALSE),VLOOKUP(②選手情報入力!L63,種目情報!$E$4:$F$21,2,FALSE))))</f>
        <v/>
      </c>
      <c r="X55" t="str">
        <f>IF(E55="","",IF(②選手情報入力!M63="","",②選手情報入力!M63))</f>
        <v/>
      </c>
      <c r="Y55" s="34" t="str">
        <f>IF(E55="","",IF(②選手情報入力!L63="","",0))</f>
        <v/>
      </c>
      <c r="Z55" t="str">
        <f>IF(E55="","",IF(②選手情報入力!L63="","",IF(I55=1,VLOOKUP(②選手情報入力!L63,種目情報!$A$4:$C$22,3,FALSE),VLOOKUP(②選手情報入力!L63,種目情報!$E$4:$G$21,3,FALSE))))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D56" t="str">
        <f>IF(E56="","",①団体情報入力!$C$9)</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IF(E56="","",IF(②選手情報入力!H64="","",IF(I56=1,VLOOKUP(②選手情報入力!H64,種目情報!$A$4:$B$22,2,FALSE),VLOOKUP(②選手情報入力!H64,種目情報!$E$4:$F$21,2,FALSE))))</f>
        <v/>
      </c>
      <c r="P56" t="str">
        <f>IF(E56="","",IF(②選手情報入力!I64="","",②選手情報入力!I64))</f>
        <v/>
      </c>
      <c r="Q56" s="34" t="str">
        <f>IF(E56="","",IF(②選手情報入力!H64="","",0))</f>
        <v/>
      </c>
      <c r="R56" t="str">
        <f>IF(E56="","",IF(②選手情報入力!H64="","",IF(I56=1,VLOOKUP(②選手情報入力!H64,種目情報!$A$4:$C$22,3,FALSE),VLOOKUP(②選手情報入力!H64,種目情報!$E$4:$G$21,3,FALSE))))</f>
        <v/>
      </c>
      <c r="S56" t="str">
        <f>IF(E56="","",IF(②選手情報入力!J64="","",IF(I56=1,VLOOKUP(②選手情報入力!J64,種目情報!$A$4:$B$22,2,FALSE),VLOOKUP(②選手情報入力!J64,種目情報!$E$4:$F$21,2,FALSE))))</f>
        <v/>
      </c>
      <c r="T56" t="str">
        <f>IF(E56="","",IF(②選手情報入力!K64="","",②選手情報入力!K64))</f>
        <v/>
      </c>
      <c r="U56" s="34" t="str">
        <f>IF(E56="","",IF(②選手情報入力!J64="","",0))</f>
        <v/>
      </c>
      <c r="V56" t="str">
        <f>IF(E56="","",IF(②選手情報入力!J64="","",IF(I56=1,VLOOKUP(②選手情報入力!J64,種目情報!$A$4:$C$22,3,FALSE),VLOOKUP(②選手情報入力!J64,種目情報!$E$4:$G$21,3,FALSE))))</f>
        <v/>
      </c>
      <c r="W56" t="str">
        <f>IF(E56="","",IF(②選手情報入力!L64="","",IF(I56=1,VLOOKUP(②選手情報入力!L64,種目情報!$A$4:$B$22,2,FALSE),VLOOKUP(②選手情報入力!L64,種目情報!$E$4:$F$21,2,FALSE))))</f>
        <v/>
      </c>
      <c r="X56" t="str">
        <f>IF(E56="","",IF(②選手情報入力!M64="","",②選手情報入力!M64))</f>
        <v/>
      </c>
      <c r="Y56" s="34" t="str">
        <f>IF(E56="","",IF(②選手情報入力!L64="","",0))</f>
        <v/>
      </c>
      <c r="Z56" t="str">
        <f>IF(E56="","",IF(②選手情報入力!L64="","",IF(I56=1,VLOOKUP(②選手情報入力!L64,種目情報!$A$4:$C$22,3,FALSE),VLOOKUP(②選手情報入力!L64,種目情報!$E$4:$G$21,3,FALSE))))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D57" t="str">
        <f>IF(E57="","",①団体情報入力!$C$9)</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IF(E57="","",IF(②選手情報入力!H65="","",IF(I57=1,VLOOKUP(②選手情報入力!H65,種目情報!$A$4:$B$22,2,FALSE),VLOOKUP(②選手情報入力!H65,種目情報!$E$4:$F$21,2,FALSE))))</f>
        <v/>
      </c>
      <c r="P57" t="str">
        <f>IF(E57="","",IF(②選手情報入力!I65="","",②選手情報入力!I65))</f>
        <v/>
      </c>
      <c r="Q57" s="34" t="str">
        <f>IF(E57="","",IF(②選手情報入力!H65="","",0))</f>
        <v/>
      </c>
      <c r="R57" t="str">
        <f>IF(E57="","",IF(②選手情報入力!H65="","",IF(I57=1,VLOOKUP(②選手情報入力!H65,種目情報!$A$4:$C$22,3,FALSE),VLOOKUP(②選手情報入力!H65,種目情報!$E$4:$G$21,3,FALSE))))</f>
        <v/>
      </c>
      <c r="S57" t="str">
        <f>IF(E57="","",IF(②選手情報入力!J65="","",IF(I57=1,VLOOKUP(②選手情報入力!J65,種目情報!$A$4:$B$22,2,FALSE),VLOOKUP(②選手情報入力!J65,種目情報!$E$4:$F$21,2,FALSE))))</f>
        <v/>
      </c>
      <c r="T57" t="str">
        <f>IF(E57="","",IF(②選手情報入力!K65="","",②選手情報入力!K65))</f>
        <v/>
      </c>
      <c r="U57" s="34" t="str">
        <f>IF(E57="","",IF(②選手情報入力!J65="","",0))</f>
        <v/>
      </c>
      <c r="V57" t="str">
        <f>IF(E57="","",IF(②選手情報入力!J65="","",IF(I57=1,VLOOKUP(②選手情報入力!J65,種目情報!$A$4:$C$22,3,FALSE),VLOOKUP(②選手情報入力!J65,種目情報!$E$4:$G$21,3,FALSE))))</f>
        <v/>
      </c>
      <c r="W57" t="str">
        <f>IF(E57="","",IF(②選手情報入力!L65="","",IF(I57=1,VLOOKUP(②選手情報入力!L65,種目情報!$A$4:$B$22,2,FALSE),VLOOKUP(②選手情報入力!L65,種目情報!$E$4:$F$21,2,FALSE))))</f>
        <v/>
      </c>
      <c r="X57" t="str">
        <f>IF(E57="","",IF(②選手情報入力!M65="","",②選手情報入力!M65))</f>
        <v/>
      </c>
      <c r="Y57" s="34" t="str">
        <f>IF(E57="","",IF(②選手情報入力!L65="","",0))</f>
        <v/>
      </c>
      <c r="Z57" t="str">
        <f>IF(E57="","",IF(②選手情報入力!L65="","",IF(I57=1,VLOOKUP(②選手情報入力!L65,種目情報!$A$4:$C$22,3,FALSE),VLOOKUP(②選手情報入力!L65,種目情報!$E$4:$G$21,3,FALSE))))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D58" t="str">
        <f>IF(E58="","",①団体情報入力!$C$9)</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IF(E58="","",IF(②選手情報入力!H66="","",IF(I58=1,VLOOKUP(②選手情報入力!H66,種目情報!$A$4:$B$22,2,FALSE),VLOOKUP(②選手情報入力!H66,種目情報!$E$4:$F$21,2,FALSE))))</f>
        <v/>
      </c>
      <c r="P58" t="str">
        <f>IF(E58="","",IF(②選手情報入力!I66="","",②選手情報入力!I66))</f>
        <v/>
      </c>
      <c r="Q58" s="34" t="str">
        <f>IF(E58="","",IF(②選手情報入力!H66="","",0))</f>
        <v/>
      </c>
      <c r="R58" t="str">
        <f>IF(E58="","",IF(②選手情報入力!H66="","",IF(I58=1,VLOOKUP(②選手情報入力!H66,種目情報!$A$4:$C$22,3,FALSE),VLOOKUP(②選手情報入力!H66,種目情報!$E$4:$G$21,3,FALSE))))</f>
        <v/>
      </c>
      <c r="S58" t="str">
        <f>IF(E58="","",IF(②選手情報入力!J66="","",IF(I58=1,VLOOKUP(②選手情報入力!J66,種目情報!$A$4:$B$22,2,FALSE),VLOOKUP(②選手情報入力!J66,種目情報!$E$4:$F$21,2,FALSE))))</f>
        <v/>
      </c>
      <c r="T58" t="str">
        <f>IF(E58="","",IF(②選手情報入力!K66="","",②選手情報入力!K66))</f>
        <v/>
      </c>
      <c r="U58" s="34" t="str">
        <f>IF(E58="","",IF(②選手情報入力!J66="","",0))</f>
        <v/>
      </c>
      <c r="V58" t="str">
        <f>IF(E58="","",IF(②選手情報入力!J66="","",IF(I58=1,VLOOKUP(②選手情報入力!J66,種目情報!$A$4:$C$22,3,FALSE),VLOOKUP(②選手情報入力!J66,種目情報!$E$4:$G$21,3,FALSE))))</f>
        <v/>
      </c>
      <c r="W58" t="str">
        <f>IF(E58="","",IF(②選手情報入力!L66="","",IF(I58=1,VLOOKUP(②選手情報入力!L66,種目情報!$A$4:$B$22,2,FALSE),VLOOKUP(②選手情報入力!L66,種目情報!$E$4:$F$21,2,FALSE))))</f>
        <v/>
      </c>
      <c r="X58" t="str">
        <f>IF(E58="","",IF(②選手情報入力!M66="","",②選手情報入力!M66))</f>
        <v/>
      </c>
      <c r="Y58" s="34" t="str">
        <f>IF(E58="","",IF(②選手情報入力!L66="","",0))</f>
        <v/>
      </c>
      <c r="Z58" t="str">
        <f>IF(E58="","",IF(②選手情報入力!L66="","",IF(I58=1,VLOOKUP(②選手情報入力!L66,種目情報!$A$4:$C$22,3,FALSE),VLOOKUP(②選手情報入力!L66,種目情報!$E$4:$G$21,3,FALSE))))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D59" t="str">
        <f>IF(E59="","",①団体情報入力!$C$9)</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IF(E59="","",IF(②選手情報入力!H67="","",IF(I59=1,VLOOKUP(②選手情報入力!H67,種目情報!$A$4:$B$22,2,FALSE),VLOOKUP(②選手情報入力!H67,種目情報!$E$4:$F$21,2,FALSE))))</f>
        <v/>
      </c>
      <c r="P59" t="str">
        <f>IF(E59="","",IF(②選手情報入力!I67="","",②選手情報入力!I67))</f>
        <v/>
      </c>
      <c r="Q59" s="34" t="str">
        <f>IF(E59="","",IF(②選手情報入力!H67="","",0))</f>
        <v/>
      </c>
      <c r="R59" t="str">
        <f>IF(E59="","",IF(②選手情報入力!H67="","",IF(I59=1,VLOOKUP(②選手情報入力!H67,種目情報!$A$4:$C$22,3,FALSE),VLOOKUP(②選手情報入力!H67,種目情報!$E$4:$G$21,3,FALSE))))</f>
        <v/>
      </c>
      <c r="S59" t="str">
        <f>IF(E59="","",IF(②選手情報入力!J67="","",IF(I59=1,VLOOKUP(②選手情報入力!J67,種目情報!$A$4:$B$22,2,FALSE),VLOOKUP(②選手情報入力!J67,種目情報!$E$4:$F$21,2,FALSE))))</f>
        <v/>
      </c>
      <c r="T59" t="str">
        <f>IF(E59="","",IF(②選手情報入力!K67="","",②選手情報入力!K67))</f>
        <v/>
      </c>
      <c r="U59" s="34" t="str">
        <f>IF(E59="","",IF(②選手情報入力!J67="","",0))</f>
        <v/>
      </c>
      <c r="V59" t="str">
        <f>IF(E59="","",IF(②選手情報入力!J67="","",IF(I59=1,VLOOKUP(②選手情報入力!J67,種目情報!$A$4:$C$22,3,FALSE),VLOOKUP(②選手情報入力!J67,種目情報!$E$4:$G$21,3,FALSE))))</f>
        <v/>
      </c>
      <c r="W59" t="str">
        <f>IF(E59="","",IF(②選手情報入力!L67="","",IF(I59=1,VLOOKUP(②選手情報入力!L67,種目情報!$A$4:$B$22,2,FALSE),VLOOKUP(②選手情報入力!L67,種目情報!$E$4:$F$21,2,FALSE))))</f>
        <v/>
      </c>
      <c r="X59" t="str">
        <f>IF(E59="","",IF(②選手情報入力!M67="","",②選手情報入力!M67))</f>
        <v/>
      </c>
      <c r="Y59" s="34" t="str">
        <f>IF(E59="","",IF(②選手情報入力!L67="","",0))</f>
        <v/>
      </c>
      <c r="Z59" t="str">
        <f>IF(E59="","",IF(②選手情報入力!L67="","",IF(I59=1,VLOOKUP(②選手情報入力!L67,種目情報!$A$4:$C$22,3,FALSE),VLOOKUP(②選手情報入力!L67,種目情報!$E$4:$G$21,3,FALSE))))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D60" t="str">
        <f>IF(E60="","",①団体情報入力!$C$9)</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IF(E60="","",IF(②選手情報入力!H68="","",IF(I60=1,VLOOKUP(②選手情報入力!H68,種目情報!$A$4:$B$22,2,FALSE),VLOOKUP(②選手情報入力!H68,種目情報!$E$4:$F$21,2,FALSE))))</f>
        <v/>
      </c>
      <c r="P60" t="str">
        <f>IF(E60="","",IF(②選手情報入力!I68="","",②選手情報入力!I68))</f>
        <v/>
      </c>
      <c r="Q60" s="34" t="str">
        <f>IF(E60="","",IF(②選手情報入力!H68="","",0))</f>
        <v/>
      </c>
      <c r="R60" t="str">
        <f>IF(E60="","",IF(②選手情報入力!H68="","",IF(I60=1,VLOOKUP(②選手情報入力!H68,種目情報!$A$4:$C$22,3,FALSE),VLOOKUP(②選手情報入力!H68,種目情報!$E$4:$G$21,3,FALSE))))</f>
        <v/>
      </c>
      <c r="S60" t="str">
        <f>IF(E60="","",IF(②選手情報入力!J68="","",IF(I60=1,VLOOKUP(②選手情報入力!J68,種目情報!$A$4:$B$22,2,FALSE),VLOOKUP(②選手情報入力!J68,種目情報!$E$4:$F$21,2,FALSE))))</f>
        <v/>
      </c>
      <c r="T60" t="str">
        <f>IF(E60="","",IF(②選手情報入力!K68="","",②選手情報入力!K68))</f>
        <v/>
      </c>
      <c r="U60" s="34" t="str">
        <f>IF(E60="","",IF(②選手情報入力!J68="","",0))</f>
        <v/>
      </c>
      <c r="V60" t="str">
        <f>IF(E60="","",IF(②選手情報入力!J68="","",IF(I60=1,VLOOKUP(②選手情報入力!J68,種目情報!$A$4:$C$22,3,FALSE),VLOOKUP(②選手情報入力!J68,種目情報!$E$4:$G$21,3,FALSE))))</f>
        <v/>
      </c>
      <c r="W60" t="str">
        <f>IF(E60="","",IF(②選手情報入力!L68="","",IF(I60=1,VLOOKUP(②選手情報入力!L68,種目情報!$A$4:$B$22,2,FALSE),VLOOKUP(②選手情報入力!L68,種目情報!$E$4:$F$21,2,FALSE))))</f>
        <v/>
      </c>
      <c r="X60" t="str">
        <f>IF(E60="","",IF(②選手情報入力!M68="","",②選手情報入力!M68))</f>
        <v/>
      </c>
      <c r="Y60" s="34" t="str">
        <f>IF(E60="","",IF(②選手情報入力!L68="","",0))</f>
        <v/>
      </c>
      <c r="Z60" t="str">
        <f>IF(E60="","",IF(②選手情報入力!L68="","",IF(I60=1,VLOOKUP(②選手情報入力!L68,種目情報!$A$4:$C$22,3,FALSE),VLOOKUP(②選手情報入力!L68,種目情報!$E$4:$G$21,3,FALSE))))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D61" t="str">
        <f>IF(E61="","",①団体情報入力!$C$9)</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IF(E61="","",IF(②選手情報入力!H69="","",IF(I61=1,VLOOKUP(②選手情報入力!H69,種目情報!$A$4:$B$22,2,FALSE),VLOOKUP(②選手情報入力!H69,種目情報!$E$4:$F$21,2,FALSE))))</f>
        <v/>
      </c>
      <c r="P61" t="str">
        <f>IF(E61="","",IF(②選手情報入力!I69="","",②選手情報入力!I69))</f>
        <v/>
      </c>
      <c r="Q61" s="34" t="str">
        <f>IF(E61="","",IF(②選手情報入力!H69="","",0))</f>
        <v/>
      </c>
      <c r="R61" t="str">
        <f>IF(E61="","",IF(②選手情報入力!H69="","",IF(I61=1,VLOOKUP(②選手情報入力!H69,種目情報!$A$4:$C$22,3,FALSE),VLOOKUP(②選手情報入力!H69,種目情報!$E$4:$G$21,3,FALSE))))</f>
        <v/>
      </c>
      <c r="S61" t="str">
        <f>IF(E61="","",IF(②選手情報入力!J69="","",IF(I61=1,VLOOKUP(②選手情報入力!J69,種目情報!$A$4:$B$22,2,FALSE),VLOOKUP(②選手情報入力!J69,種目情報!$E$4:$F$21,2,FALSE))))</f>
        <v/>
      </c>
      <c r="T61" t="str">
        <f>IF(E61="","",IF(②選手情報入力!K69="","",②選手情報入力!K69))</f>
        <v/>
      </c>
      <c r="U61" s="34" t="str">
        <f>IF(E61="","",IF(②選手情報入力!J69="","",0))</f>
        <v/>
      </c>
      <c r="V61" t="str">
        <f>IF(E61="","",IF(②選手情報入力!J69="","",IF(I61=1,VLOOKUP(②選手情報入力!J69,種目情報!$A$4:$C$22,3,FALSE),VLOOKUP(②選手情報入力!J69,種目情報!$E$4:$G$21,3,FALSE))))</f>
        <v/>
      </c>
      <c r="W61" t="str">
        <f>IF(E61="","",IF(②選手情報入力!L69="","",IF(I61=1,VLOOKUP(②選手情報入力!L69,種目情報!$A$4:$B$22,2,FALSE),VLOOKUP(②選手情報入力!L69,種目情報!$E$4:$F$21,2,FALSE))))</f>
        <v/>
      </c>
      <c r="X61" t="str">
        <f>IF(E61="","",IF(②選手情報入力!M69="","",②選手情報入力!M69))</f>
        <v/>
      </c>
      <c r="Y61" s="34" t="str">
        <f>IF(E61="","",IF(②選手情報入力!L69="","",0))</f>
        <v/>
      </c>
      <c r="Z61" t="str">
        <f>IF(E61="","",IF(②選手情報入力!L69="","",IF(I61=1,VLOOKUP(②選手情報入力!L69,種目情報!$A$4:$C$22,3,FALSE),VLOOKUP(②選手情報入力!L69,種目情報!$E$4:$G$21,3,FALSE))))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D62" t="str">
        <f>IF(E62="","",①団体情報入力!$C$9)</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IF(E62="","",IF(②選手情報入力!H70="","",IF(I62=1,VLOOKUP(②選手情報入力!H70,種目情報!$A$4:$B$22,2,FALSE),VLOOKUP(②選手情報入力!H70,種目情報!$E$4:$F$21,2,FALSE))))</f>
        <v/>
      </c>
      <c r="P62" t="str">
        <f>IF(E62="","",IF(②選手情報入力!I70="","",②選手情報入力!I70))</f>
        <v/>
      </c>
      <c r="Q62" s="34" t="str">
        <f>IF(E62="","",IF(②選手情報入力!H70="","",0))</f>
        <v/>
      </c>
      <c r="R62" t="str">
        <f>IF(E62="","",IF(②選手情報入力!H70="","",IF(I62=1,VLOOKUP(②選手情報入力!H70,種目情報!$A$4:$C$22,3,FALSE),VLOOKUP(②選手情報入力!H70,種目情報!$E$4:$G$21,3,FALSE))))</f>
        <v/>
      </c>
      <c r="S62" t="str">
        <f>IF(E62="","",IF(②選手情報入力!J70="","",IF(I62=1,VLOOKUP(②選手情報入力!J70,種目情報!$A$4:$B$22,2,FALSE),VLOOKUP(②選手情報入力!J70,種目情報!$E$4:$F$21,2,FALSE))))</f>
        <v/>
      </c>
      <c r="T62" t="str">
        <f>IF(E62="","",IF(②選手情報入力!K70="","",②選手情報入力!K70))</f>
        <v/>
      </c>
      <c r="U62" s="34" t="str">
        <f>IF(E62="","",IF(②選手情報入力!J70="","",0))</f>
        <v/>
      </c>
      <c r="V62" t="str">
        <f>IF(E62="","",IF(②選手情報入力!J70="","",IF(I62=1,VLOOKUP(②選手情報入力!J70,種目情報!$A$4:$C$22,3,FALSE),VLOOKUP(②選手情報入力!J70,種目情報!$E$4:$G$21,3,FALSE))))</f>
        <v/>
      </c>
      <c r="W62" t="str">
        <f>IF(E62="","",IF(②選手情報入力!L70="","",IF(I62=1,VLOOKUP(②選手情報入力!L70,種目情報!$A$4:$B$22,2,FALSE),VLOOKUP(②選手情報入力!L70,種目情報!$E$4:$F$21,2,FALSE))))</f>
        <v/>
      </c>
      <c r="X62" t="str">
        <f>IF(E62="","",IF(②選手情報入力!M70="","",②選手情報入力!M70))</f>
        <v/>
      </c>
      <c r="Y62" s="34" t="str">
        <f>IF(E62="","",IF(②選手情報入力!L70="","",0))</f>
        <v/>
      </c>
      <c r="Z62" t="str">
        <f>IF(E62="","",IF(②選手情報入力!L70="","",IF(I62=1,VLOOKUP(②選手情報入力!L70,種目情報!$A$4:$C$22,3,FALSE),VLOOKUP(②選手情報入力!L70,種目情報!$E$4:$G$21,3,FALSE))))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D63" t="str">
        <f>IF(E63="","",①団体情報入力!$C$9)</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IF(E63="","",IF(②選手情報入力!H71="","",IF(I63=1,VLOOKUP(②選手情報入力!H71,種目情報!$A$4:$B$22,2,FALSE),VLOOKUP(②選手情報入力!H71,種目情報!$E$4:$F$21,2,FALSE))))</f>
        <v/>
      </c>
      <c r="P63" t="str">
        <f>IF(E63="","",IF(②選手情報入力!I71="","",②選手情報入力!I71))</f>
        <v/>
      </c>
      <c r="Q63" s="34" t="str">
        <f>IF(E63="","",IF(②選手情報入力!H71="","",0))</f>
        <v/>
      </c>
      <c r="R63" t="str">
        <f>IF(E63="","",IF(②選手情報入力!H71="","",IF(I63=1,VLOOKUP(②選手情報入力!H71,種目情報!$A$4:$C$22,3,FALSE),VLOOKUP(②選手情報入力!H71,種目情報!$E$4:$G$21,3,FALSE))))</f>
        <v/>
      </c>
      <c r="S63" t="str">
        <f>IF(E63="","",IF(②選手情報入力!J71="","",IF(I63=1,VLOOKUP(②選手情報入力!J71,種目情報!$A$4:$B$22,2,FALSE),VLOOKUP(②選手情報入力!J71,種目情報!$E$4:$F$21,2,FALSE))))</f>
        <v/>
      </c>
      <c r="T63" t="str">
        <f>IF(E63="","",IF(②選手情報入力!K71="","",②選手情報入力!K71))</f>
        <v/>
      </c>
      <c r="U63" s="34" t="str">
        <f>IF(E63="","",IF(②選手情報入力!J71="","",0))</f>
        <v/>
      </c>
      <c r="V63" t="str">
        <f>IF(E63="","",IF(②選手情報入力!J71="","",IF(I63=1,VLOOKUP(②選手情報入力!J71,種目情報!$A$4:$C$22,3,FALSE),VLOOKUP(②選手情報入力!J71,種目情報!$E$4:$G$21,3,FALSE))))</f>
        <v/>
      </c>
      <c r="W63" t="str">
        <f>IF(E63="","",IF(②選手情報入力!L71="","",IF(I63=1,VLOOKUP(②選手情報入力!L71,種目情報!$A$4:$B$22,2,FALSE),VLOOKUP(②選手情報入力!L71,種目情報!$E$4:$F$21,2,FALSE))))</f>
        <v/>
      </c>
      <c r="X63" t="str">
        <f>IF(E63="","",IF(②選手情報入力!M71="","",②選手情報入力!M71))</f>
        <v/>
      </c>
      <c r="Y63" s="34" t="str">
        <f>IF(E63="","",IF(②選手情報入力!L71="","",0))</f>
        <v/>
      </c>
      <c r="Z63" t="str">
        <f>IF(E63="","",IF(②選手情報入力!L71="","",IF(I63=1,VLOOKUP(②選手情報入力!L71,種目情報!$A$4:$C$22,3,FALSE),VLOOKUP(②選手情報入力!L71,種目情報!$E$4:$G$21,3,FALSE))))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D64" t="str">
        <f>IF(E64="","",①団体情報入力!$C$9)</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IF(E64="","",IF(②選手情報入力!H72="","",IF(I64=1,VLOOKUP(②選手情報入力!H72,種目情報!$A$4:$B$22,2,FALSE),VLOOKUP(②選手情報入力!H72,種目情報!$E$4:$F$21,2,FALSE))))</f>
        <v/>
      </c>
      <c r="P64" t="str">
        <f>IF(E64="","",IF(②選手情報入力!I72="","",②選手情報入力!I72))</f>
        <v/>
      </c>
      <c r="Q64" s="34" t="str">
        <f>IF(E64="","",IF(②選手情報入力!H72="","",0))</f>
        <v/>
      </c>
      <c r="R64" t="str">
        <f>IF(E64="","",IF(②選手情報入力!H72="","",IF(I64=1,VLOOKUP(②選手情報入力!H72,種目情報!$A$4:$C$22,3,FALSE),VLOOKUP(②選手情報入力!H72,種目情報!$E$4:$G$21,3,FALSE))))</f>
        <v/>
      </c>
      <c r="S64" t="str">
        <f>IF(E64="","",IF(②選手情報入力!J72="","",IF(I64=1,VLOOKUP(②選手情報入力!J72,種目情報!$A$4:$B$22,2,FALSE),VLOOKUP(②選手情報入力!J72,種目情報!$E$4:$F$21,2,FALSE))))</f>
        <v/>
      </c>
      <c r="T64" t="str">
        <f>IF(E64="","",IF(②選手情報入力!K72="","",②選手情報入力!K72))</f>
        <v/>
      </c>
      <c r="U64" s="34" t="str">
        <f>IF(E64="","",IF(②選手情報入力!J72="","",0))</f>
        <v/>
      </c>
      <c r="V64" t="str">
        <f>IF(E64="","",IF(②選手情報入力!J72="","",IF(I64=1,VLOOKUP(②選手情報入力!J72,種目情報!$A$4:$C$22,3,FALSE),VLOOKUP(②選手情報入力!J72,種目情報!$E$4:$G$21,3,FALSE))))</f>
        <v/>
      </c>
      <c r="W64" t="str">
        <f>IF(E64="","",IF(②選手情報入力!L72="","",IF(I64=1,VLOOKUP(②選手情報入力!L72,種目情報!$A$4:$B$22,2,FALSE),VLOOKUP(②選手情報入力!L72,種目情報!$E$4:$F$21,2,FALSE))))</f>
        <v/>
      </c>
      <c r="X64" t="str">
        <f>IF(E64="","",IF(②選手情報入力!M72="","",②選手情報入力!M72))</f>
        <v/>
      </c>
      <c r="Y64" s="34" t="str">
        <f>IF(E64="","",IF(②選手情報入力!L72="","",0))</f>
        <v/>
      </c>
      <c r="Z64" t="str">
        <f>IF(E64="","",IF(②選手情報入力!L72="","",IF(I64=1,VLOOKUP(②選手情報入力!L72,種目情報!$A$4:$C$22,3,FALSE),VLOOKUP(②選手情報入力!L72,種目情報!$E$4:$G$21,3,FALSE))))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D65" t="str">
        <f>IF(E65="","",①団体情報入力!$C$9)</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IF(E65="","",IF(②選手情報入力!H73="","",IF(I65=1,VLOOKUP(②選手情報入力!H73,種目情報!$A$4:$B$22,2,FALSE),VLOOKUP(②選手情報入力!H73,種目情報!$E$4:$F$21,2,FALSE))))</f>
        <v/>
      </c>
      <c r="P65" t="str">
        <f>IF(E65="","",IF(②選手情報入力!I73="","",②選手情報入力!I73))</f>
        <v/>
      </c>
      <c r="Q65" s="34" t="str">
        <f>IF(E65="","",IF(②選手情報入力!H73="","",0))</f>
        <v/>
      </c>
      <c r="R65" t="str">
        <f>IF(E65="","",IF(②選手情報入力!H73="","",IF(I65=1,VLOOKUP(②選手情報入力!H73,種目情報!$A$4:$C$22,3,FALSE),VLOOKUP(②選手情報入力!H73,種目情報!$E$4:$G$21,3,FALSE))))</f>
        <v/>
      </c>
      <c r="S65" t="str">
        <f>IF(E65="","",IF(②選手情報入力!J73="","",IF(I65=1,VLOOKUP(②選手情報入力!J73,種目情報!$A$4:$B$22,2,FALSE),VLOOKUP(②選手情報入力!J73,種目情報!$E$4:$F$21,2,FALSE))))</f>
        <v/>
      </c>
      <c r="T65" t="str">
        <f>IF(E65="","",IF(②選手情報入力!K73="","",②選手情報入力!K73))</f>
        <v/>
      </c>
      <c r="U65" s="34" t="str">
        <f>IF(E65="","",IF(②選手情報入力!J73="","",0))</f>
        <v/>
      </c>
      <c r="V65" t="str">
        <f>IF(E65="","",IF(②選手情報入力!J73="","",IF(I65=1,VLOOKUP(②選手情報入力!J73,種目情報!$A$4:$C$22,3,FALSE),VLOOKUP(②選手情報入力!J73,種目情報!$E$4:$G$21,3,FALSE))))</f>
        <v/>
      </c>
      <c r="W65" t="str">
        <f>IF(E65="","",IF(②選手情報入力!L73="","",IF(I65=1,VLOOKUP(②選手情報入力!L73,種目情報!$A$4:$B$22,2,FALSE),VLOOKUP(②選手情報入力!L73,種目情報!$E$4:$F$21,2,FALSE))))</f>
        <v/>
      </c>
      <c r="X65" t="str">
        <f>IF(E65="","",IF(②選手情報入力!M73="","",②選手情報入力!M73))</f>
        <v/>
      </c>
      <c r="Y65" s="34" t="str">
        <f>IF(E65="","",IF(②選手情報入力!L73="","",0))</f>
        <v/>
      </c>
      <c r="Z65" t="str">
        <f>IF(E65="","",IF(②選手情報入力!L73="","",IF(I65=1,VLOOKUP(②選手情報入力!L73,種目情報!$A$4:$C$22,3,FALSE),VLOOKUP(②選手情報入力!L73,種目情報!$E$4:$G$21,3,FALSE))))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IF(E66="","",①団体情報入力!$C$4)</f>
        <v/>
      </c>
      <c r="D66" t="str">
        <f>IF(E66="","",①団体情報入力!$C$9)</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IF(E66="","",IF(②選手情報入力!H74="","",IF(I66=1,VLOOKUP(②選手情報入力!H74,種目情報!$A$4:$B$22,2,FALSE),VLOOKUP(②選手情報入力!H74,種目情報!$E$4:$F$21,2,FALSE))))</f>
        <v/>
      </c>
      <c r="P66" t="str">
        <f>IF(E66="","",IF(②選手情報入力!I74="","",②選手情報入力!I74))</f>
        <v/>
      </c>
      <c r="Q66" s="34" t="str">
        <f>IF(E66="","",IF(②選手情報入力!H74="","",0))</f>
        <v/>
      </c>
      <c r="R66" t="str">
        <f>IF(E66="","",IF(②選手情報入力!H74="","",IF(I66=1,VLOOKUP(②選手情報入力!H74,種目情報!$A$4:$C$22,3,FALSE),VLOOKUP(②選手情報入力!H74,種目情報!$E$4:$G$21,3,FALSE))))</f>
        <v/>
      </c>
      <c r="S66" t="str">
        <f>IF(E66="","",IF(②選手情報入力!J74="","",IF(I66=1,VLOOKUP(②選手情報入力!J74,種目情報!$A$4:$B$22,2,FALSE),VLOOKUP(②選手情報入力!J74,種目情報!$E$4:$F$21,2,FALSE))))</f>
        <v/>
      </c>
      <c r="T66" t="str">
        <f>IF(E66="","",IF(②選手情報入力!K74="","",②選手情報入力!K74))</f>
        <v/>
      </c>
      <c r="U66" s="34" t="str">
        <f>IF(E66="","",IF(②選手情報入力!J74="","",0))</f>
        <v/>
      </c>
      <c r="V66" t="str">
        <f>IF(E66="","",IF(②選手情報入力!J74="","",IF(I66=1,VLOOKUP(②選手情報入力!J74,種目情報!$A$4:$C$22,3,FALSE),VLOOKUP(②選手情報入力!J74,種目情報!$E$4:$G$21,3,FALSE))))</f>
        <v/>
      </c>
      <c r="W66" t="str">
        <f>IF(E66="","",IF(②選手情報入力!L74="","",IF(I66=1,VLOOKUP(②選手情報入力!L74,種目情報!$A$4:$B$22,2,FALSE),VLOOKUP(②選手情報入力!L74,種目情報!$E$4:$F$21,2,FALSE))))</f>
        <v/>
      </c>
      <c r="X66" t="str">
        <f>IF(E66="","",IF(②選手情報入力!M74="","",②選手情報入力!M74))</f>
        <v/>
      </c>
      <c r="Y66" s="34" t="str">
        <f>IF(E66="","",IF(②選手情報入力!L74="","",0))</f>
        <v/>
      </c>
      <c r="Z66" t="str">
        <f>IF(E66="","",IF(②選手情報入力!L74="","",IF(I66=1,VLOOKUP(②選手情報入力!L74,種目情報!$A$4:$C$22,3,FALSE),VLOOKUP(②選手情報入力!L74,種目情報!$E$4:$G$21,3,FALSE))))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IF(E67="","",①団体情報入力!$C$4)</f>
        <v/>
      </c>
      <c r="D67" t="str">
        <f>IF(E67="","",①団体情報入力!$C$9)</f>
        <v/>
      </c>
      <c r="E67" t="str">
        <f>IF(②選手情報入力!B75="","",②選手情報入力!B75)</f>
        <v/>
      </c>
      <c r="F67" t="str">
        <f>IF(E67="","",②選手情報入力!C75)</f>
        <v/>
      </c>
      <c r="G67" t="str">
        <f>IF(E67="","",ASC(②選手情報入力!D75))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IF(E67="","",IF(②選手情報入力!H75="","",IF(I67=1,VLOOKUP(②選手情報入力!H75,種目情報!$A$4:$B$22,2,FALSE),VLOOKUP(②選手情報入力!H75,種目情報!$E$4:$F$21,2,FALSE))))</f>
        <v/>
      </c>
      <c r="P67" t="str">
        <f>IF(E67="","",IF(②選手情報入力!I75="","",②選手情報入力!I75))</f>
        <v/>
      </c>
      <c r="Q67" s="34" t="str">
        <f>IF(E67="","",IF(②選手情報入力!H75="","",0))</f>
        <v/>
      </c>
      <c r="R67" t="str">
        <f>IF(E67="","",IF(②選手情報入力!H75="","",IF(I67=1,VLOOKUP(②選手情報入力!H75,種目情報!$A$4:$C$22,3,FALSE),VLOOKUP(②選手情報入力!H75,種目情報!$E$4:$G$21,3,FALSE))))</f>
        <v/>
      </c>
      <c r="S67" t="str">
        <f>IF(E67="","",IF(②選手情報入力!J75="","",IF(I67=1,VLOOKUP(②選手情報入力!J75,種目情報!$A$4:$B$22,2,FALSE),VLOOKUP(②選手情報入力!J75,種目情報!$E$4:$F$21,2,FALSE))))</f>
        <v/>
      </c>
      <c r="T67" t="str">
        <f>IF(E67="","",IF(②選手情報入力!K75="","",②選手情報入力!K75))</f>
        <v/>
      </c>
      <c r="U67" s="34" t="str">
        <f>IF(E67="","",IF(②選手情報入力!J75="","",0))</f>
        <v/>
      </c>
      <c r="V67" t="str">
        <f>IF(E67="","",IF(②選手情報入力!J75="","",IF(I67=1,VLOOKUP(②選手情報入力!J75,種目情報!$A$4:$C$22,3,FALSE),VLOOKUP(②選手情報入力!J75,種目情報!$E$4:$G$21,3,FALSE))))</f>
        <v/>
      </c>
      <c r="W67" t="str">
        <f>IF(E67="","",IF(②選手情報入力!L75="","",IF(I67=1,VLOOKUP(②選手情報入力!L75,種目情報!$A$4:$B$22,2,FALSE),VLOOKUP(②選手情報入力!L75,種目情報!$E$4:$F$21,2,FALSE))))</f>
        <v/>
      </c>
      <c r="X67" t="str">
        <f>IF(E67="","",IF(②選手情報入力!M75="","",②選手情報入力!M75))</f>
        <v/>
      </c>
      <c r="Y67" s="34" t="str">
        <f>IF(E67="","",IF(②選手情報入力!L75="","",0))</f>
        <v/>
      </c>
      <c r="Z67" t="str">
        <f>IF(E67="","",IF(②選手情報入力!L75="","",IF(I67=1,VLOOKUP(②選手情報入力!L75,種目情報!$A$4:$C$22,3,FALSE),VLOOKUP(②選手情報入力!L75,種目情報!$E$4:$G$21,3,FALSE))))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IF(E68="","",①団体情報入力!$C$4)</f>
        <v/>
      </c>
      <c r="D68" t="str">
        <f>IF(E68="","",①団体情報入力!$C$9)</f>
        <v/>
      </c>
      <c r="E68" t="str">
        <f>IF(②選手情報入力!B76="","",②選手情報入力!B76)</f>
        <v/>
      </c>
      <c r="F68" t="str">
        <f>IF(E68="","",②選手情報入力!C76)</f>
        <v/>
      </c>
      <c r="G68" t="str">
        <f>IF(E68="","",ASC(②選手情報入力!D76))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IF(E68="","",IF(②選手情報入力!H76="","",IF(I68=1,VLOOKUP(②選手情報入力!H76,種目情報!$A$4:$B$22,2,FALSE),VLOOKUP(②選手情報入力!H76,種目情報!$E$4:$F$21,2,FALSE))))</f>
        <v/>
      </c>
      <c r="P68" t="str">
        <f>IF(E68="","",IF(②選手情報入力!I76="","",②選手情報入力!I76))</f>
        <v/>
      </c>
      <c r="Q68" s="34" t="str">
        <f>IF(E68="","",IF(②選手情報入力!H76="","",0))</f>
        <v/>
      </c>
      <c r="R68" t="str">
        <f>IF(E68="","",IF(②選手情報入力!H76="","",IF(I68=1,VLOOKUP(②選手情報入力!H76,種目情報!$A$4:$C$22,3,FALSE),VLOOKUP(②選手情報入力!H76,種目情報!$E$4:$G$21,3,FALSE))))</f>
        <v/>
      </c>
      <c r="S68" t="str">
        <f>IF(E68="","",IF(②選手情報入力!J76="","",IF(I68=1,VLOOKUP(②選手情報入力!J76,種目情報!$A$4:$B$22,2,FALSE),VLOOKUP(②選手情報入力!J76,種目情報!$E$4:$F$21,2,FALSE))))</f>
        <v/>
      </c>
      <c r="T68" t="str">
        <f>IF(E68="","",IF(②選手情報入力!K76="","",②選手情報入力!K76))</f>
        <v/>
      </c>
      <c r="U68" s="34" t="str">
        <f>IF(E68="","",IF(②選手情報入力!J76="","",0))</f>
        <v/>
      </c>
      <c r="V68" t="str">
        <f>IF(E68="","",IF(②選手情報入力!J76="","",IF(I68=1,VLOOKUP(②選手情報入力!J76,種目情報!$A$4:$C$22,3,FALSE),VLOOKUP(②選手情報入力!J76,種目情報!$E$4:$G$21,3,FALSE))))</f>
        <v/>
      </c>
      <c r="W68" t="str">
        <f>IF(E68="","",IF(②選手情報入力!L76="","",IF(I68=1,VLOOKUP(②選手情報入力!L76,種目情報!$A$4:$B$22,2,FALSE),VLOOKUP(②選手情報入力!L76,種目情報!$E$4:$F$21,2,FALSE))))</f>
        <v/>
      </c>
      <c r="X68" t="str">
        <f>IF(E68="","",IF(②選手情報入力!M76="","",②選手情報入力!M76))</f>
        <v/>
      </c>
      <c r="Y68" s="34" t="str">
        <f>IF(E68="","",IF(②選手情報入力!L76="","",0))</f>
        <v/>
      </c>
      <c r="Z68" t="str">
        <f>IF(E68="","",IF(②選手情報入力!L76="","",IF(I68=1,VLOOKUP(②選手情報入力!L76,種目情報!$A$4:$C$22,3,FALSE),VLOOKUP(②選手情報入力!L76,種目情報!$E$4:$G$21,3,FALSE))))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IF(E69="","",①団体情報入力!$C$4)</f>
        <v/>
      </c>
      <c r="D69" t="str">
        <f>IF(E69="","",①団体情報入力!$C$9)</f>
        <v/>
      </c>
      <c r="E69" t="str">
        <f>IF(②選手情報入力!B77="","",②選手情報入力!B77)</f>
        <v/>
      </c>
      <c r="F69" t="str">
        <f>IF(E69="","",②選手情報入力!C77)</f>
        <v/>
      </c>
      <c r="G69" t="str">
        <f>IF(E69="","",ASC(②選手情報入力!D77))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IF(E69="","",IF(②選手情報入力!H77="","",IF(I69=1,VLOOKUP(②選手情報入力!H77,種目情報!$A$4:$B$22,2,FALSE),VLOOKUP(②選手情報入力!H77,種目情報!$E$4:$F$21,2,FALSE))))</f>
        <v/>
      </c>
      <c r="P69" t="str">
        <f>IF(E69="","",IF(②選手情報入力!I77="","",②選手情報入力!I77))</f>
        <v/>
      </c>
      <c r="Q69" s="34" t="str">
        <f>IF(E69="","",IF(②選手情報入力!H77="","",0))</f>
        <v/>
      </c>
      <c r="R69" t="str">
        <f>IF(E69="","",IF(②選手情報入力!H77="","",IF(I69=1,VLOOKUP(②選手情報入力!H77,種目情報!$A$4:$C$22,3,FALSE),VLOOKUP(②選手情報入力!H77,種目情報!$E$4:$G$21,3,FALSE))))</f>
        <v/>
      </c>
      <c r="S69" t="str">
        <f>IF(E69="","",IF(②選手情報入力!J77="","",IF(I69=1,VLOOKUP(②選手情報入力!J77,種目情報!$A$4:$B$22,2,FALSE),VLOOKUP(②選手情報入力!J77,種目情報!$E$4:$F$21,2,FALSE))))</f>
        <v/>
      </c>
      <c r="T69" t="str">
        <f>IF(E69="","",IF(②選手情報入力!K77="","",②選手情報入力!K77))</f>
        <v/>
      </c>
      <c r="U69" s="34" t="str">
        <f>IF(E69="","",IF(②選手情報入力!J77="","",0))</f>
        <v/>
      </c>
      <c r="V69" t="str">
        <f>IF(E69="","",IF(②選手情報入力!J77="","",IF(I69=1,VLOOKUP(②選手情報入力!J77,種目情報!$A$4:$C$22,3,FALSE),VLOOKUP(②選手情報入力!J77,種目情報!$E$4:$G$21,3,FALSE))))</f>
        <v/>
      </c>
      <c r="W69" t="str">
        <f>IF(E69="","",IF(②選手情報入力!L77="","",IF(I69=1,VLOOKUP(②選手情報入力!L77,種目情報!$A$4:$B$22,2,FALSE),VLOOKUP(②選手情報入力!L77,種目情報!$E$4:$F$21,2,FALSE))))</f>
        <v/>
      </c>
      <c r="X69" t="str">
        <f>IF(E69="","",IF(②選手情報入力!M77="","",②選手情報入力!M77))</f>
        <v/>
      </c>
      <c r="Y69" s="34" t="str">
        <f>IF(E69="","",IF(②選手情報入力!L77="","",0))</f>
        <v/>
      </c>
      <c r="Z69" t="str">
        <f>IF(E69="","",IF(②選手情報入力!L77="","",IF(I69=1,VLOOKUP(②選手情報入力!L77,種目情報!$A$4:$C$22,3,FALSE),VLOOKUP(②選手情報入力!L77,種目情報!$E$4:$G$21,3,FALSE))))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IF(E70="","",①団体情報入力!$C$4)</f>
        <v/>
      </c>
      <c r="D70" t="str">
        <f>IF(E70="","",①団体情報入力!$C$9)</f>
        <v/>
      </c>
      <c r="E70" t="str">
        <f>IF(②選手情報入力!B78="","",②選手情報入力!B78)</f>
        <v/>
      </c>
      <c r="F70" t="str">
        <f>IF(E70="","",②選手情報入力!C78)</f>
        <v/>
      </c>
      <c r="G70" t="str">
        <f>IF(E70="","",ASC(②選手情報入力!D78))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IF(E70="","",IF(②選手情報入力!H78="","",IF(I70=1,VLOOKUP(②選手情報入力!H78,種目情報!$A$4:$B$22,2,FALSE),VLOOKUP(②選手情報入力!H78,種目情報!$E$4:$F$21,2,FALSE))))</f>
        <v/>
      </c>
      <c r="P70" t="str">
        <f>IF(E70="","",IF(②選手情報入力!I78="","",②選手情報入力!I78))</f>
        <v/>
      </c>
      <c r="Q70" s="34" t="str">
        <f>IF(E70="","",IF(②選手情報入力!H78="","",0))</f>
        <v/>
      </c>
      <c r="R70" t="str">
        <f>IF(E70="","",IF(②選手情報入力!H78="","",IF(I70=1,VLOOKUP(②選手情報入力!H78,種目情報!$A$4:$C$22,3,FALSE),VLOOKUP(②選手情報入力!H78,種目情報!$E$4:$G$21,3,FALSE))))</f>
        <v/>
      </c>
      <c r="S70" t="str">
        <f>IF(E70="","",IF(②選手情報入力!J78="","",IF(I70=1,VLOOKUP(②選手情報入力!J78,種目情報!$A$4:$B$22,2,FALSE),VLOOKUP(②選手情報入力!J78,種目情報!$E$4:$F$21,2,FALSE))))</f>
        <v/>
      </c>
      <c r="T70" t="str">
        <f>IF(E70="","",IF(②選手情報入力!K78="","",②選手情報入力!K78))</f>
        <v/>
      </c>
      <c r="U70" s="34" t="str">
        <f>IF(E70="","",IF(②選手情報入力!J78="","",0))</f>
        <v/>
      </c>
      <c r="V70" t="str">
        <f>IF(E70="","",IF(②選手情報入力!J78="","",IF(I70=1,VLOOKUP(②選手情報入力!J78,種目情報!$A$4:$C$22,3,FALSE),VLOOKUP(②選手情報入力!J78,種目情報!$E$4:$G$21,3,FALSE))))</f>
        <v/>
      </c>
      <c r="W70" t="str">
        <f>IF(E70="","",IF(②選手情報入力!L78="","",IF(I70=1,VLOOKUP(②選手情報入力!L78,種目情報!$A$4:$B$22,2,FALSE),VLOOKUP(②選手情報入力!L78,種目情報!$E$4:$F$21,2,FALSE))))</f>
        <v/>
      </c>
      <c r="X70" t="str">
        <f>IF(E70="","",IF(②選手情報入力!M78="","",②選手情報入力!M78))</f>
        <v/>
      </c>
      <c r="Y70" s="34" t="str">
        <f>IF(E70="","",IF(②選手情報入力!L78="","",0))</f>
        <v/>
      </c>
      <c r="Z70" t="str">
        <f>IF(E70="","",IF(②選手情報入力!L78="","",IF(I70=1,VLOOKUP(②選手情報入力!L78,種目情報!$A$4:$C$22,3,FALSE),VLOOKUP(②選手情報入力!L78,種目情報!$E$4:$G$21,3,FALSE))))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IF(E71="","",①団体情報入力!$C$4)</f>
        <v/>
      </c>
      <c r="D71" t="str">
        <f>IF(E71="","",①団体情報入力!$C$9)</f>
        <v/>
      </c>
      <c r="E71" t="str">
        <f>IF(②選手情報入力!B79="","",②選手情報入力!B79)</f>
        <v/>
      </c>
      <c r="F71" t="str">
        <f>IF(E71="","",②選手情報入力!C79)</f>
        <v/>
      </c>
      <c r="G71" t="str">
        <f>IF(E71="","",ASC(②選手情報入力!D79))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IF(E71="","",IF(②選手情報入力!H79="","",IF(I71=1,VLOOKUP(②選手情報入力!H79,種目情報!$A$4:$B$22,2,FALSE),VLOOKUP(②選手情報入力!H79,種目情報!$E$4:$F$21,2,FALSE))))</f>
        <v/>
      </c>
      <c r="P71" t="str">
        <f>IF(E71="","",IF(②選手情報入力!I79="","",②選手情報入力!I79))</f>
        <v/>
      </c>
      <c r="Q71" s="34" t="str">
        <f>IF(E71="","",IF(②選手情報入力!H79="","",0))</f>
        <v/>
      </c>
      <c r="R71" t="str">
        <f>IF(E71="","",IF(②選手情報入力!H79="","",IF(I71=1,VLOOKUP(②選手情報入力!H79,種目情報!$A$4:$C$22,3,FALSE),VLOOKUP(②選手情報入力!H79,種目情報!$E$4:$G$21,3,FALSE))))</f>
        <v/>
      </c>
      <c r="S71" t="str">
        <f>IF(E71="","",IF(②選手情報入力!J79="","",IF(I71=1,VLOOKUP(②選手情報入力!J79,種目情報!$A$4:$B$22,2,FALSE),VLOOKUP(②選手情報入力!J79,種目情報!$E$4:$F$21,2,FALSE))))</f>
        <v/>
      </c>
      <c r="T71" t="str">
        <f>IF(E71="","",IF(②選手情報入力!K79="","",②選手情報入力!K79))</f>
        <v/>
      </c>
      <c r="U71" s="34" t="str">
        <f>IF(E71="","",IF(②選手情報入力!J79="","",0))</f>
        <v/>
      </c>
      <c r="V71" t="str">
        <f>IF(E71="","",IF(②選手情報入力!J79="","",IF(I71=1,VLOOKUP(②選手情報入力!J79,種目情報!$A$4:$C$22,3,FALSE),VLOOKUP(②選手情報入力!J79,種目情報!$E$4:$G$21,3,FALSE))))</f>
        <v/>
      </c>
      <c r="W71" t="str">
        <f>IF(E71="","",IF(②選手情報入力!L79="","",IF(I71=1,VLOOKUP(②選手情報入力!L79,種目情報!$A$4:$B$22,2,FALSE),VLOOKUP(②選手情報入力!L79,種目情報!$E$4:$F$21,2,FALSE))))</f>
        <v/>
      </c>
      <c r="X71" t="str">
        <f>IF(E71="","",IF(②選手情報入力!M79="","",②選手情報入力!M79))</f>
        <v/>
      </c>
      <c r="Y71" s="34" t="str">
        <f>IF(E71="","",IF(②選手情報入力!L79="","",0))</f>
        <v/>
      </c>
      <c r="Z71" t="str">
        <f>IF(E71="","",IF(②選手情報入力!L79="","",IF(I71=1,VLOOKUP(②選手情報入力!L79,種目情報!$A$4:$C$22,3,FALSE),VLOOKUP(②選手情報入力!L79,種目情報!$E$4:$G$21,3,FALSE))))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IF(E72="","",①団体情報入力!$C$4)</f>
        <v/>
      </c>
      <c r="D72" t="str">
        <f>IF(E72="","",①団体情報入力!$C$9)</f>
        <v/>
      </c>
      <c r="E72" t="str">
        <f>IF(②選手情報入力!B80="","",②選手情報入力!B80)</f>
        <v/>
      </c>
      <c r="F72" t="str">
        <f>IF(E72="","",②選手情報入力!C80)</f>
        <v/>
      </c>
      <c r="G72" t="str">
        <f>IF(E72="","",ASC(②選手情報入力!D80))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IF(E72="","",IF(②選手情報入力!H80="","",IF(I72=1,VLOOKUP(②選手情報入力!H80,種目情報!$A$4:$B$22,2,FALSE),VLOOKUP(②選手情報入力!H80,種目情報!$E$4:$F$21,2,FALSE))))</f>
        <v/>
      </c>
      <c r="P72" t="str">
        <f>IF(E72="","",IF(②選手情報入力!I80="","",②選手情報入力!I80))</f>
        <v/>
      </c>
      <c r="Q72" s="34" t="str">
        <f>IF(E72="","",IF(②選手情報入力!H80="","",0))</f>
        <v/>
      </c>
      <c r="R72" t="str">
        <f>IF(E72="","",IF(②選手情報入力!H80="","",IF(I72=1,VLOOKUP(②選手情報入力!H80,種目情報!$A$4:$C$22,3,FALSE),VLOOKUP(②選手情報入力!H80,種目情報!$E$4:$G$21,3,FALSE))))</f>
        <v/>
      </c>
      <c r="S72" t="str">
        <f>IF(E72="","",IF(②選手情報入力!J80="","",IF(I72=1,VLOOKUP(②選手情報入力!J80,種目情報!$A$4:$B$22,2,FALSE),VLOOKUP(②選手情報入力!J80,種目情報!$E$4:$F$21,2,FALSE))))</f>
        <v/>
      </c>
      <c r="T72" t="str">
        <f>IF(E72="","",IF(②選手情報入力!K80="","",②選手情報入力!K80))</f>
        <v/>
      </c>
      <c r="U72" s="34" t="str">
        <f>IF(E72="","",IF(②選手情報入力!J80="","",0))</f>
        <v/>
      </c>
      <c r="V72" t="str">
        <f>IF(E72="","",IF(②選手情報入力!J80="","",IF(I72=1,VLOOKUP(②選手情報入力!J80,種目情報!$A$4:$C$22,3,FALSE),VLOOKUP(②選手情報入力!J80,種目情報!$E$4:$G$21,3,FALSE))))</f>
        <v/>
      </c>
      <c r="W72" t="str">
        <f>IF(E72="","",IF(②選手情報入力!L80="","",IF(I72=1,VLOOKUP(②選手情報入力!L80,種目情報!$A$4:$B$22,2,FALSE),VLOOKUP(②選手情報入力!L80,種目情報!$E$4:$F$21,2,FALSE))))</f>
        <v/>
      </c>
      <c r="X72" t="str">
        <f>IF(E72="","",IF(②選手情報入力!M80="","",②選手情報入力!M80))</f>
        <v/>
      </c>
      <c r="Y72" s="34" t="str">
        <f>IF(E72="","",IF(②選手情報入力!L80="","",0))</f>
        <v/>
      </c>
      <c r="Z72" t="str">
        <f>IF(E72="","",IF(②選手情報入力!L80="","",IF(I72=1,VLOOKUP(②選手情報入力!L80,種目情報!$A$4:$C$22,3,FALSE),VLOOKUP(②選手情報入力!L80,種目情報!$E$4:$G$21,3,FALSE))))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IF(E73="","",①団体情報入力!$C$4)</f>
        <v/>
      </c>
      <c r="D73" t="str">
        <f>IF(E73="","",①団体情報入力!$C$9)</f>
        <v/>
      </c>
      <c r="E73" t="str">
        <f>IF(②選手情報入力!B81="","",②選手情報入力!B81)</f>
        <v/>
      </c>
      <c r="F73" t="str">
        <f>IF(E73="","",②選手情報入力!C81)</f>
        <v/>
      </c>
      <c r="G73" t="str">
        <f>IF(E73="","",ASC(②選手情報入力!D81))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IF(E73="","",IF(②選手情報入力!H81="","",IF(I73=1,VLOOKUP(②選手情報入力!H81,種目情報!$A$4:$B$22,2,FALSE),VLOOKUP(②選手情報入力!H81,種目情報!$E$4:$F$21,2,FALSE))))</f>
        <v/>
      </c>
      <c r="P73" t="str">
        <f>IF(E73="","",IF(②選手情報入力!I81="","",②選手情報入力!I81))</f>
        <v/>
      </c>
      <c r="Q73" s="34" t="str">
        <f>IF(E73="","",IF(②選手情報入力!H81="","",0))</f>
        <v/>
      </c>
      <c r="R73" t="str">
        <f>IF(E73="","",IF(②選手情報入力!H81="","",IF(I73=1,VLOOKUP(②選手情報入力!H81,種目情報!$A$4:$C$22,3,FALSE),VLOOKUP(②選手情報入力!H81,種目情報!$E$4:$G$21,3,FALSE))))</f>
        <v/>
      </c>
      <c r="S73" t="str">
        <f>IF(E73="","",IF(②選手情報入力!J81="","",IF(I73=1,VLOOKUP(②選手情報入力!J81,種目情報!$A$4:$B$22,2,FALSE),VLOOKUP(②選手情報入力!J81,種目情報!$E$4:$F$21,2,FALSE))))</f>
        <v/>
      </c>
      <c r="T73" t="str">
        <f>IF(E73="","",IF(②選手情報入力!K81="","",②選手情報入力!K81))</f>
        <v/>
      </c>
      <c r="U73" s="34" t="str">
        <f>IF(E73="","",IF(②選手情報入力!J81="","",0))</f>
        <v/>
      </c>
      <c r="V73" t="str">
        <f>IF(E73="","",IF(②選手情報入力!J81="","",IF(I73=1,VLOOKUP(②選手情報入力!J81,種目情報!$A$4:$C$22,3,FALSE),VLOOKUP(②選手情報入力!J81,種目情報!$E$4:$G$21,3,FALSE))))</f>
        <v/>
      </c>
      <c r="W73" t="str">
        <f>IF(E73="","",IF(②選手情報入力!L81="","",IF(I73=1,VLOOKUP(②選手情報入力!L81,種目情報!$A$4:$B$22,2,FALSE),VLOOKUP(②選手情報入力!L81,種目情報!$E$4:$F$21,2,FALSE))))</f>
        <v/>
      </c>
      <c r="X73" t="str">
        <f>IF(E73="","",IF(②選手情報入力!M81="","",②選手情報入力!M81))</f>
        <v/>
      </c>
      <c r="Y73" s="34" t="str">
        <f>IF(E73="","",IF(②選手情報入力!L81="","",0))</f>
        <v/>
      </c>
      <c r="Z73" t="str">
        <f>IF(E73="","",IF(②選手情報入力!L81="","",IF(I73=1,VLOOKUP(②選手情報入力!L81,種目情報!$A$4:$C$22,3,FALSE),VLOOKUP(②選手情報入力!L81,種目情報!$E$4:$G$21,3,FALSE))))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IF(E74="","",①団体情報入力!$C$4)</f>
        <v/>
      </c>
      <c r="D74" t="str">
        <f>IF(E74="","",①団体情報入力!$C$9)</f>
        <v/>
      </c>
      <c r="E74" t="str">
        <f>IF(②選手情報入力!B82="","",②選手情報入力!B82)</f>
        <v/>
      </c>
      <c r="F74" t="str">
        <f>IF(E74="","",②選手情報入力!C82)</f>
        <v/>
      </c>
      <c r="G74" t="str">
        <f>IF(E74="","",ASC(②選手情報入力!D82))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IF(E74="","",IF(②選手情報入力!H82="","",IF(I74=1,VLOOKUP(②選手情報入力!H82,種目情報!$A$4:$B$22,2,FALSE),VLOOKUP(②選手情報入力!H82,種目情報!$E$4:$F$21,2,FALSE))))</f>
        <v/>
      </c>
      <c r="P74" t="str">
        <f>IF(E74="","",IF(②選手情報入力!I82="","",②選手情報入力!I82))</f>
        <v/>
      </c>
      <c r="Q74" s="34" t="str">
        <f>IF(E74="","",IF(②選手情報入力!H82="","",0))</f>
        <v/>
      </c>
      <c r="R74" t="str">
        <f>IF(E74="","",IF(②選手情報入力!H82="","",IF(I74=1,VLOOKUP(②選手情報入力!H82,種目情報!$A$4:$C$22,3,FALSE),VLOOKUP(②選手情報入力!H82,種目情報!$E$4:$G$21,3,FALSE))))</f>
        <v/>
      </c>
      <c r="S74" t="str">
        <f>IF(E74="","",IF(②選手情報入力!J82="","",IF(I74=1,VLOOKUP(②選手情報入力!J82,種目情報!$A$4:$B$22,2,FALSE),VLOOKUP(②選手情報入力!J82,種目情報!$E$4:$F$21,2,FALSE))))</f>
        <v/>
      </c>
      <c r="T74" t="str">
        <f>IF(E74="","",IF(②選手情報入力!K82="","",②選手情報入力!K82))</f>
        <v/>
      </c>
      <c r="U74" s="34" t="str">
        <f>IF(E74="","",IF(②選手情報入力!J82="","",0))</f>
        <v/>
      </c>
      <c r="V74" t="str">
        <f>IF(E74="","",IF(②選手情報入力!J82="","",IF(I74=1,VLOOKUP(②選手情報入力!J82,種目情報!$A$4:$C$22,3,FALSE),VLOOKUP(②選手情報入力!J82,種目情報!$E$4:$G$21,3,FALSE))))</f>
        <v/>
      </c>
      <c r="W74" t="str">
        <f>IF(E74="","",IF(②選手情報入力!L82="","",IF(I74=1,VLOOKUP(②選手情報入力!L82,種目情報!$A$4:$B$22,2,FALSE),VLOOKUP(②選手情報入力!L82,種目情報!$E$4:$F$21,2,FALSE))))</f>
        <v/>
      </c>
      <c r="X74" t="str">
        <f>IF(E74="","",IF(②選手情報入力!M82="","",②選手情報入力!M82))</f>
        <v/>
      </c>
      <c r="Y74" s="34" t="str">
        <f>IF(E74="","",IF(②選手情報入力!L82="","",0))</f>
        <v/>
      </c>
      <c r="Z74" t="str">
        <f>IF(E74="","",IF(②選手情報入力!L82="","",IF(I74=1,VLOOKUP(②選手情報入力!L82,種目情報!$A$4:$C$22,3,FALSE),VLOOKUP(②選手情報入力!L82,種目情報!$E$4:$G$21,3,FALSE))))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IF(E75="","",①団体情報入力!$C$4)</f>
        <v/>
      </c>
      <c r="D75" t="str">
        <f>IF(E75="","",①団体情報入力!$C$9)</f>
        <v/>
      </c>
      <c r="E75" t="str">
        <f>IF(②選手情報入力!B83="","",②選手情報入力!B83)</f>
        <v/>
      </c>
      <c r="F75" t="str">
        <f>IF(E75="","",②選手情報入力!C83)</f>
        <v/>
      </c>
      <c r="G75" t="str">
        <f>IF(E75="","",ASC(②選手情報入力!D83))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IF(E75="","",IF(②選手情報入力!H83="","",IF(I75=1,VLOOKUP(②選手情報入力!H83,種目情報!$A$4:$B$22,2,FALSE),VLOOKUP(②選手情報入力!H83,種目情報!$E$4:$F$21,2,FALSE))))</f>
        <v/>
      </c>
      <c r="P75" t="str">
        <f>IF(E75="","",IF(②選手情報入力!I83="","",②選手情報入力!I83))</f>
        <v/>
      </c>
      <c r="Q75" s="34" t="str">
        <f>IF(E75="","",IF(②選手情報入力!H83="","",0))</f>
        <v/>
      </c>
      <c r="R75" t="str">
        <f>IF(E75="","",IF(②選手情報入力!H83="","",IF(I75=1,VLOOKUP(②選手情報入力!H83,種目情報!$A$4:$C$22,3,FALSE),VLOOKUP(②選手情報入力!H83,種目情報!$E$4:$G$21,3,FALSE))))</f>
        <v/>
      </c>
      <c r="S75" t="str">
        <f>IF(E75="","",IF(②選手情報入力!J83="","",IF(I75=1,VLOOKUP(②選手情報入力!J83,種目情報!$A$4:$B$22,2,FALSE),VLOOKUP(②選手情報入力!J83,種目情報!$E$4:$F$21,2,FALSE))))</f>
        <v/>
      </c>
      <c r="T75" t="str">
        <f>IF(E75="","",IF(②選手情報入力!K83="","",②選手情報入力!K83))</f>
        <v/>
      </c>
      <c r="U75" s="34" t="str">
        <f>IF(E75="","",IF(②選手情報入力!J83="","",0))</f>
        <v/>
      </c>
      <c r="V75" t="str">
        <f>IF(E75="","",IF(②選手情報入力!J83="","",IF(I75=1,VLOOKUP(②選手情報入力!J83,種目情報!$A$4:$C$22,3,FALSE),VLOOKUP(②選手情報入力!J83,種目情報!$E$4:$G$21,3,FALSE))))</f>
        <v/>
      </c>
      <c r="W75" t="str">
        <f>IF(E75="","",IF(②選手情報入力!L83="","",IF(I75=1,VLOOKUP(②選手情報入力!L83,種目情報!$A$4:$B$22,2,FALSE),VLOOKUP(②選手情報入力!L83,種目情報!$E$4:$F$21,2,FALSE))))</f>
        <v/>
      </c>
      <c r="X75" t="str">
        <f>IF(E75="","",IF(②選手情報入力!M83="","",②選手情報入力!M83))</f>
        <v/>
      </c>
      <c r="Y75" s="34" t="str">
        <f>IF(E75="","",IF(②選手情報入力!L83="","",0))</f>
        <v/>
      </c>
      <c r="Z75" t="str">
        <f>IF(E75="","",IF(②選手情報入力!L83="","",IF(I75=1,VLOOKUP(②選手情報入力!L83,種目情報!$A$4:$C$22,3,FALSE),VLOOKUP(②選手情報入力!L83,種目情報!$E$4:$G$21,3,FALSE))))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IF(E76="","",①団体情報入力!$C$4)</f>
        <v/>
      </c>
      <c r="D76" t="str">
        <f>IF(E76="","",①団体情報入力!$C$9)</f>
        <v/>
      </c>
      <c r="E76" t="str">
        <f>IF(②選手情報入力!B84="","",②選手情報入力!B84)</f>
        <v/>
      </c>
      <c r="F76" t="str">
        <f>IF(E76="","",②選手情報入力!C84)</f>
        <v/>
      </c>
      <c r="G76" t="str">
        <f>IF(E76="","",ASC(②選手情報入力!D84))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IF(E76="","",IF(②選手情報入力!H84="","",IF(I76=1,VLOOKUP(②選手情報入力!H84,種目情報!$A$4:$B$22,2,FALSE),VLOOKUP(②選手情報入力!H84,種目情報!$E$4:$F$21,2,FALSE))))</f>
        <v/>
      </c>
      <c r="P76" t="str">
        <f>IF(E76="","",IF(②選手情報入力!I84="","",②選手情報入力!I84))</f>
        <v/>
      </c>
      <c r="Q76" s="34" t="str">
        <f>IF(E76="","",IF(②選手情報入力!H84="","",0))</f>
        <v/>
      </c>
      <c r="R76" t="str">
        <f>IF(E76="","",IF(②選手情報入力!H84="","",IF(I76=1,VLOOKUP(②選手情報入力!H84,種目情報!$A$4:$C$22,3,FALSE),VLOOKUP(②選手情報入力!H84,種目情報!$E$4:$G$21,3,FALSE))))</f>
        <v/>
      </c>
      <c r="S76" t="str">
        <f>IF(E76="","",IF(②選手情報入力!J84="","",IF(I76=1,VLOOKUP(②選手情報入力!J84,種目情報!$A$4:$B$22,2,FALSE),VLOOKUP(②選手情報入力!J84,種目情報!$E$4:$F$21,2,FALSE))))</f>
        <v/>
      </c>
      <c r="T76" t="str">
        <f>IF(E76="","",IF(②選手情報入力!K84="","",②選手情報入力!K84))</f>
        <v/>
      </c>
      <c r="U76" s="34" t="str">
        <f>IF(E76="","",IF(②選手情報入力!J84="","",0))</f>
        <v/>
      </c>
      <c r="V76" t="str">
        <f>IF(E76="","",IF(②選手情報入力!J84="","",IF(I76=1,VLOOKUP(②選手情報入力!J84,種目情報!$A$4:$C$22,3,FALSE),VLOOKUP(②選手情報入力!J84,種目情報!$E$4:$G$21,3,FALSE))))</f>
        <v/>
      </c>
      <c r="W76" t="str">
        <f>IF(E76="","",IF(②選手情報入力!L84="","",IF(I76=1,VLOOKUP(②選手情報入力!L84,種目情報!$A$4:$B$22,2,FALSE),VLOOKUP(②選手情報入力!L84,種目情報!$E$4:$F$21,2,FALSE))))</f>
        <v/>
      </c>
      <c r="X76" t="str">
        <f>IF(E76="","",IF(②選手情報入力!M84="","",②選手情報入力!M84))</f>
        <v/>
      </c>
      <c r="Y76" s="34" t="str">
        <f>IF(E76="","",IF(②選手情報入力!L84="","",0))</f>
        <v/>
      </c>
      <c r="Z76" t="str">
        <f>IF(E76="","",IF(②選手情報入力!L84="","",IF(I76=1,VLOOKUP(②選手情報入力!L84,種目情報!$A$4:$C$22,3,FALSE),VLOOKUP(②選手情報入力!L84,種目情報!$E$4:$G$21,3,FALSE))))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IF(E77="","",①団体情報入力!$C$4)</f>
        <v/>
      </c>
      <c r="D77" t="str">
        <f>IF(E77="","",①団体情報入力!$C$9)</f>
        <v/>
      </c>
      <c r="E77" t="str">
        <f>IF(②選手情報入力!B85="","",②選手情報入力!B85)</f>
        <v/>
      </c>
      <c r="F77" t="str">
        <f>IF(E77="","",②選手情報入力!C85)</f>
        <v/>
      </c>
      <c r="G77" t="str">
        <f>IF(E77="","",ASC(②選手情報入力!D85))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IF(E77="","",IF(②選手情報入力!H85="","",IF(I77=1,VLOOKUP(②選手情報入力!H85,種目情報!$A$4:$B$22,2,FALSE),VLOOKUP(②選手情報入力!H85,種目情報!$E$4:$F$21,2,FALSE))))</f>
        <v/>
      </c>
      <c r="P77" t="str">
        <f>IF(E77="","",IF(②選手情報入力!I85="","",②選手情報入力!I85))</f>
        <v/>
      </c>
      <c r="Q77" s="34" t="str">
        <f>IF(E77="","",IF(②選手情報入力!H85="","",0))</f>
        <v/>
      </c>
      <c r="R77" t="str">
        <f>IF(E77="","",IF(②選手情報入力!H85="","",IF(I77=1,VLOOKUP(②選手情報入力!H85,種目情報!$A$4:$C$22,3,FALSE),VLOOKUP(②選手情報入力!H85,種目情報!$E$4:$G$21,3,FALSE))))</f>
        <v/>
      </c>
      <c r="S77" t="str">
        <f>IF(E77="","",IF(②選手情報入力!J85="","",IF(I77=1,VLOOKUP(②選手情報入力!J85,種目情報!$A$4:$B$22,2,FALSE),VLOOKUP(②選手情報入力!J85,種目情報!$E$4:$F$21,2,FALSE))))</f>
        <v/>
      </c>
      <c r="T77" t="str">
        <f>IF(E77="","",IF(②選手情報入力!K85="","",②選手情報入力!K85))</f>
        <v/>
      </c>
      <c r="U77" s="34" t="str">
        <f>IF(E77="","",IF(②選手情報入力!J85="","",0))</f>
        <v/>
      </c>
      <c r="V77" t="str">
        <f>IF(E77="","",IF(②選手情報入力!J85="","",IF(I77=1,VLOOKUP(②選手情報入力!J85,種目情報!$A$4:$C$22,3,FALSE),VLOOKUP(②選手情報入力!J85,種目情報!$E$4:$G$21,3,FALSE))))</f>
        <v/>
      </c>
      <c r="W77" t="str">
        <f>IF(E77="","",IF(②選手情報入力!L85="","",IF(I77=1,VLOOKUP(②選手情報入力!L85,種目情報!$A$4:$B$22,2,FALSE),VLOOKUP(②選手情報入力!L85,種目情報!$E$4:$F$21,2,FALSE))))</f>
        <v/>
      </c>
      <c r="X77" t="str">
        <f>IF(E77="","",IF(②選手情報入力!M85="","",②選手情報入力!M85))</f>
        <v/>
      </c>
      <c r="Y77" s="34" t="str">
        <f>IF(E77="","",IF(②選手情報入力!L85="","",0))</f>
        <v/>
      </c>
      <c r="Z77" t="str">
        <f>IF(E77="","",IF(②選手情報入力!L85="","",IF(I77=1,VLOOKUP(②選手情報入力!L85,種目情報!$A$4:$C$22,3,FALSE),VLOOKUP(②選手情報入力!L85,種目情報!$E$4:$G$21,3,FALSE))))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IF(E78="","",①団体情報入力!$C$4)</f>
        <v/>
      </c>
      <c r="D78" t="str">
        <f>IF(E78="","",①団体情報入力!$C$9)</f>
        <v/>
      </c>
      <c r="E78" t="str">
        <f>IF(②選手情報入力!B86="","",②選手情報入力!B86)</f>
        <v/>
      </c>
      <c r="F78" t="str">
        <f>IF(E78="","",②選手情報入力!C86)</f>
        <v/>
      </c>
      <c r="G78" t="str">
        <f>IF(E78="","",ASC(②選手情報入力!D86))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IF(E78="","",IF(②選手情報入力!H86="","",IF(I78=1,VLOOKUP(②選手情報入力!H86,種目情報!$A$4:$B$22,2,FALSE),VLOOKUP(②選手情報入力!H86,種目情報!$E$4:$F$21,2,FALSE))))</f>
        <v/>
      </c>
      <c r="P78" t="str">
        <f>IF(E78="","",IF(②選手情報入力!I86="","",②選手情報入力!I86))</f>
        <v/>
      </c>
      <c r="Q78" s="34" t="str">
        <f>IF(E78="","",IF(②選手情報入力!H86="","",0))</f>
        <v/>
      </c>
      <c r="R78" t="str">
        <f>IF(E78="","",IF(②選手情報入力!H86="","",IF(I78=1,VLOOKUP(②選手情報入力!H86,種目情報!$A$4:$C$22,3,FALSE),VLOOKUP(②選手情報入力!H86,種目情報!$E$4:$G$21,3,FALSE))))</f>
        <v/>
      </c>
      <c r="S78" t="str">
        <f>IF(E78="","",IF(②選手情報入力!J86="","",IF(I78=1,VLOOKUP(②選手情報入力!J86,種目情報!$A$4:$B$22,2,FALSE),VLOOKUP(②選手情報入力!J86,種目情報!$E$4:$F$21,2,FALSE))))</f>
        <v/>
      </c>
      <c r="T78" t="str">
        <f>IF(E78="","",IF(②選手情報入力!K86="","",②選手情報入力!K86))</f>
        <v/>
      </c>
      <c r="U78" s="34" t="str">
        <f>IF(E78="","",IF(②選手情報入力!J86="","",0))</f>
        <v/>
      </c>
      <c r="V78" t="str">
        <f>IF(E78="","",IF(②選手情報入力!J86="","",IF(I78=1,VLOOKUP(②選手情報入力!J86,種目情報!$A$4:$C$22,3,FALSE),VLOOKUP(②選手情報入力!J86,種目情報!$E$4:$G$21,3,FALSE))))</f>
        <v/>
      </c>
      <c r="W78" t="str">
        <f>IF(E78="","",IF(②選手情報入力!L86="","",IF(I78=1,VLOOKUP(②選手情報入力!L86,種目情報!$A$4:$B$22,2,FALSE),VLOOKUP(②選手情報入力!L86,種目情報!$E$4:$F$21,2,FALSE))))</f>
        <v/>
      </c>
      <c r="X78" t="str">
        <f>IF(E78="","",IF(②選手情報入力!M86="","",②選手情報入力!M86))</f>
        <v/>
      </c>
      <c r="Y78" s="34" t="str">
        <f>IF(E78="","",IF(②選手情報入力!L86="","",0))</f>
        <v/>
      </c>
      <c r="Z78" t="str">
        <f>IF(E78="","",IF(②選手情報入力!L86="","",IF(I78=1,VLOOKUP(②選手情報入力!L86,種目情報!$A$4:$C$22,3,FALSE),VLOOKUP(②選手情報入力!L86,種目情報!$E$4:$G$21,3,FALSE))))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IF(E79="","",①団体情報入力!$C$4)</f>
        <v/>
      </c>
      <c r="D79" t="str">
        <f>IF(E79="","",①団体情報入力!$C$9)</f>
        <v/>
      </c>
      <c r="E79" t="str">
        <f>IF(②選手情報入力!B87="","",②選手情報入力!B87)</f>
        <v/>
      </c>
      <c r="F79" t="str">
        <f>IF(E79="","",②選手情報入力!C87)</f>
        <v/>
      </c>
      <c r="G79" t="str">
        <f>IF(E79="","",ASC(②選手情報入力!D87))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IF(E79="","",IF(②選手情報入力!H87="","",IF(I79=1,VLOOKUP(②選手情報入力!H87,種目情報!$A$4:$B$22,2,FALSE),VLOOKUP(②選手情報入力!H87,種目情報!$E$4:$F$21,2,FALSE))))</f>
        <v/>
      </c>
      <c r="P79" t="str">
        <f>IF(E79="","",IF(②選手情報入力!I87="","",②選手情報入力!I87))</f>
        <v/>
      </c>
      <c r="Q79" s="34" t="str">
        <f>IF(E79="","",IF(②選手情報入力!H87="","",0))</f>
        <v/>
      </c>
      <c r="R79" t="str">
        <f>IF(E79="","",IF(②選手情報入力!H87="","",IF(I79=1,VLOOKUP(②選手情報入力!H87,種目情報!$A$4:$C$22,3,FALSE),VLOOKUP(②選手情報入力!H87,種目情報!$E$4:$G$21,3,FALSE))))</f>
        <v/>
      </c>
      <c r="S79" t="str">
        <f>IF(E79="","",IF(②選手情報入力!J87="","",IF(I79=1,VLOOKUP(②選手情報入力!J87,種目情報!$A$4:$B$22,2,FALSE),VLOOKUP(②選手情報入力!J87,種目情報!$E$4:$F$21,2,FALSE))))</f>
        <v/>
      </c>
      <c r="T79" t="str">
        <f>IF(E79="","",IF(②選手情報入力!K87="","",②選手情報入力!K87))</f>
        <v/>
      </c>
      <c r="U79" s="34" t="str">
        <f>IF(E79="","",IF(②選手情報入力!J87="","",0))</f>
        <v/>
      </c>
      <c r="V79" t="str">
        <f>IF(E79="","",IF(②選手情報入力!J87="","",IF(I79=1,VLOOKUP(②選手情報入力!J87,種目情報!$A$4:$C$22,3,FALSE),VLOOKUP(②選手情報入力!J87,種目情報!$E$4:$G$21,3,FALSE))))</f>
        <v/>
      </c>
      <c r="W79" t="str">
        <f>IF(E79="","",IF(②選手情報入力!L87="","",IF(I79=1,VLOOKUP(②選手情報入力!L87,種目情報!$A$4:$B$22,2,FALSE),VLOOKUP(②選手情報入力!L87,種目情報!$E$4:$F$21,2,FALSE))))</f>
        <v/>
      </c>
      <c r="X79" t="str">
        <f>IF(E79="","",IF(②選手情報入力!M87="","",②選手情報入力!M87))</f>
        <v/>
      </c>
      <c r="Y79" s="34" t="str">
        <f>IF(E79="","",IF(②選手情報入力!L87="","",0))</f>
        <v/>
      </c>
      <c r="Z79" t="str">
        <f>IF(E79="","",IF(②選手情報入力!L87="","",IF(I79=1,VLOOKUP(②選手情報入力!L87,種目情報!$A$4:$C$22,3,FALSE),VLOOKUP(②選手情報入力!L87,種目情報!$E$4:$G$21,3,FALSE))))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IF(E80="","",①団体情報入力!$C$4)</f>
        <v/>
      </c>
      <c r="D80" t="str">
        <f>IF(E80="","",①団体情報入力!$C$9)</f>
        <v/>
      </c>
      <c r="E80" t="str">
        <f>IF(②選手情報入力!B88="","",②選手情報入力!B88)</f>
        <v/>
      </c>
      <c r="F80" t="str">
        <f>IF(E80="","",②選手情報入力!C88)</f>
        <v/>
      </c>
      <c r="G80" t="str">
        <f>IF(E80="","",ASC(②選手情報入力!D88))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IF(E80="","",IF(②選手情報入力!H88="","",IF(I80=1,VLOOKUP(②選手情報入力!H88,種目情報!$A$4:$B$22,2,FALSE),VLOOKUP(②選手情報入力!H88,種目情報!$E$4:$F$21,2,FALSE))))</f>
        <v/>
      </c>
      <c r="P80" t="str">
        <f>IF(E80="","",IF(②選手情報入力!I88="","",②選手情報入力!I88))</f>
        <v/>
      </c>
      <c r="Q80" s="34" t="str">
        <f>IF(E80="","",IF(②選手情報入力!H88="","",0))</f>
        <v/>
      </c>
      <c r="R80" t="str">
        <f>IF(E80="","",IF(②選手情報入力!H88="","",IF(I80=1,VLOOKUP(②選手情報入力!H88,種目情報!$A$4:$C$22,3,FALSE),VLOOKUP(②選手情報入力!H88,種目情報!$E$4:$G$21,3,FALSE))))</f>
        <v/>
      </c>
      <c r="S80" t="str">
        <f>IF(E80="","",IF(②選手情報入力!J88="","",IF(I80=1,VLOOKUP(②選手情報入力!J88,種目情報!$A$4:$B$22,2,FALSE),VLOOKUP(②選手情報入力!J88,種目情報!$E$4:$F$21,2,FALSE))))</f>
        <v/>
      </c>
      <c r="T80" t="str">
        <f>IF(E80="","",IF(②選手情報入力!K88="","",②選手情報入力!K88))</f>
        <v/>
      </c>
      <c r="U80" s="34" t="str">
        <f>IF(E80="","",IF(②選手情報入力!J88="","",0))</f>
        <v/>
      </c>
      <c r="V80" t="str">
        <f>IF(E80="","",IF(②選手情報入力!J88="","",IF(I80=1,VLOOKUP(②選手情報入力!J88,種目情報!$A$4:$C$22,3,FALSE),VLOOKUP(②選手情報入力!J88,種目情報!$E$4:$G$21,3,FALSE))))</f>
        <v/>
      </c>
      <c r="W80" t="str">
        <f>IF(E80="","",IF(②選手情報入力!L88="","",IF(I80=1,VLOOKUP(②選手情報入力!L88,種目情報!$A$4:$B$22,2,FALSE),VLOOKUP(②選手情報入力!L88,種目情報!$E$4:$F$21,2,FALSE))))</f>
        <v/>
      </c>
      <c r="X80" t="str">
        <f>IF(E80="","",IF(②選手情報入力!M88="","",②選手情報入力!M88))</f>
        <v/>
      </c>
      <c r="Y80" s="34" t="str">
        <f>IF(E80="","",IF(②選手情報入力!L88="","",0))</f>
        <v/>
      </c>
      <c r="Z80" t="str">
        <f>IF(E80="","",IF(②選手情報入力!L88="","",IF(I80=1,VLOOKUP(②選手情報入力!L88,種目情報!$A$4:$C$22,3,FALSE),VLOOKUP(②選手情報入力!L88,種目情報!$E$4:$G$21,3,FALSE))))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IF(E81="","",①団体情報入力!$C$4)</f>
        <v/>
      </c>
      <c r="D81" t="str">
        <f>IF(E81="","",①団体情報入力!$C$9)</f>
        <v/>
      </c>
      <c r="E81" t="str">
        <f>IF(②選手情報入力!B89="","",②選手情報入力!B89)</f>
        <v/>
      </c>
      <c r="F81" t="str">
        <f>IF(E81="","",②選手情報入力!C89)</f>
        <v/>
      </c>
      <c r="G81" t="str">
        <f>IF(E81="","",ASC(②選手情報入力!D89))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IF(E81="","",IF(②選手情報入力!H89="","",IF(I81=1,VLOOKUP(②選手情報入力!H89,種目情報!$A$4:$B$22,2,FALSE),VLOOKUP(②選手情報入力!H89,種目情報!$E$4:$F$21,2,FALSE))))</f>
        <v/>
      </c>
      <c r="P81" t="str">
        <f>IF(E81="","",IF(②選手情報入力!I89="","",②選手情報入力!I89))</f>
        <v/>
      </c>
      <c r="Q81" s="34" t="str">
        <f>IF(E81="","",IF(②選手情報入力!H89="","",0))</f>
        <v/>
      </c>
      <c r="R81" t="str">
        <f>IF(E81="","",IF(②選手情報入力!H89="","",IF(I81=1,VLOOKUP(②選手情報入力!H89,種目情報!$A$4:$C$22,3,FALSE),VLOOKUP(②選手情報入力!H89,種目情報!$E$4:$G$21,3,FALSE))))</f>
        <v/>
      </c>
      <c r="S81" t="str">
        <f>IF(E81="","",IF(②選手情報入力!J89="","",IF(I81=1,VLOOKUP(②選手情報入力!J89,種目情報!$A$4:$B$22,2,FALSE),VLOOKUP(②選手情報入力!J89,種目情報!$E$4:$F$21,2,FALSE))))</f>
        <v/>
      </c>
      <c r="T81" t="str">
        <f>IF(E81="","",IF(②選手情報入力!K89="","",②選手情報入力!K89))</f>
        <v/>
      </c>
      <c r="U81" s="34" t="str">
        <f>IF(E81="","",IF(②選手情報入力!J89="","",0))</f>
        <v/>
      </c>
      <c r="V81" t="str">
        <f>IF(E81="","",IF(②選手情報入力!J89="","",IF(I81=1,VLOOKUP(②選手情報入力!J89,種目情報!$A$4:$C$22,3,FALSE),VLOOKUP(②選手情報入力!J89,種目情報!$E$4:$G$21,3,FALSE))))</f>
        <v/>
      </c>
      <c r="W81" t="str">
        <f>IF(E81="","",IF(②選手情報入力!L89="","",IF(I81=1,VLOOKUP(②選手情報入力!L89,種目情報!$A$4:$B$22,2,FALSE),VLOOKUP(②選手情報入力!L89,種目情報!$E$4:$F$21,2,FALSE))))</f>
        <v/>
      </c>
      <c r="X81" t="str">
        <f>IF(E81="","",IF(②選手情報入力!M89="","",②選手情報入力!M89))</f>
        <v/>
      </c>
      <c r="Y81" s="34" t="str">
        <f>IF(E81="","",IF(②選手情報入力!L89="","",0))</f>
        <v/>
      </c>
      <c r="Z81" t="str">
        <f>IF(E81="","",IF(②選手情報入力!L89="","",IF(I81=1,VLOOKUP(②選手情報入力!L89,種目情報!$A$4:$C$22,3,FALSE),VLOOKUP(②選手情報入力!L89,種目情報!$E$4:$G$21,3,FALSE))))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IF(E82="","",①団体情報入力!$C$4)</f>
        <v/>
      </c>
      <c r="D82" t="str">
        <f>IF(E82="","",①団体情報入力!$C$9)</f>
        <v/>
      </c>
      <c r="E82" t="str">
        <f>IF(②選手情報入力!B90="","",②選手情報入力!B90)</f>
        <v/>
      </c>
      <c r="F82" t="str">
        <f>IF(E82="","",②選手情報入力!C90)</f>
        <v/>
      </c>
      <c r="G82" t="str">
        <f>IF(E82="","",ASC(②選手情報入力!D90))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IF(E82="","",IF(②選手情報入力!H90="","",IF(I82=1,VLOOKUP(②選手情報入力!H90,種目情報!$A$4:$B$22,2,FALSE),VLOOKUP(②選手情報入力!H90,種目情報!$E$4:$F$21,2,FALSE))))</f>
        <v/>
      </c>
      <c r="P82" t="str">
        <f>IF(E82="","",IF(②選手情報入力!I90="","",②選手情報入力!I90))</f>
        <v/>
      </c>
      <c r="Q82" s="34" t="str">
        <f>IF(E82="","",IF(②選手情報入力!H90="","",0))</f>
        <v/>
      </c>
      <c r="R82" t="str">
        <f>IF(E82="","",IF(②選手情報入力!H90="","",IF(I82=1,VLOOKUP(②選手情報入力!H90,種目情報!$A$4:$C$22,3,FALSE),VLOOKUP(②選手情報入力!H90,種目情報!$E$4:$G$21,3,FALSE))))</f>
        <v/>
      </c>
      <c r="S82" t="str">
        <f>IF(E82="","",IF(②選手情報入力!J90="","",IF(I82=1,VLOOKUP(②選手情報入力!J90,種目情報!$A$4:$B$22,2,FALSE),VLOOKUP(②選手情報入力!J90,種目情報!$E$4:$F$21,2,FALSE))))</f>
        <v/>
      </c>
      <c r="T82" t="str">
        <f>IF(E82="","",IF(②選手情報入力!K90="","",②選手情報入力!K90))</f>
        <v/>
      </c>
      <c r="U82" s="34" t="str">
        <f>IF(E82="","",IF(②選手情報入力!J90="","",0))</f>
        <v/>
      </c>
      <c r="V82" t="str">
        <f>IF(E82="","",IF(②選手情報入力!J90="","",IF(I82=1,VLOOKUP(②選手情報入力!J90,種目情報!$A$4:$C$22,3,FALSE),VLOOKUP(②選手情報入力!J90,種目情報!$E$4:$G$21,3,FALSE))))</f>
        <v/>
      </c>
      <c r="W82" t="str">
        <f>IF(E82="","",IF(②選手情報入力!L90="","",IF(I82=1,VLOOKUP(②選手情報入力!L90,種目情報!$A$4:$B$22,2,FALSE),VLOOKUP(②選手情報入力!L90,種目情報!$E$4:$F$21,2,FALSE))))</f>
        <v/>
      </c>
      <c r="X82" t="str">
        <f>IF(E82="","",IF(②選手情報入力!M90="","",②選手情報入力!M90))</f>
        <v/>
      </c>
      <c r="Y82" s="34" t="str">
        <f>IF(E82="","",IF(②選手情報入力!L90="","",0))</f>
        <v/>
      </c>
      <c r="Z82" t="str">
        <f>IF(E82="","",IF(②選手情報入力!L90="","",IF(I82=1,VLOOKUP(②選手情報入力!L90,種目情報!$A$4:$C$22,3,FALSE),VLOOKUP(②選手情報入力!L90,種目情報!$E$4:$G$21,3,FALSE))))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IF(E83="","",①団体情報入力!$C$4)</f>
        <v/>
      </c>
      <c r="D83" t="str">
        <f>IF(E83="","",①団体情報入力!$C$9)</f>
        <v/>
      </c>
      <c r="E83" t="str">
        <f>IF(②選手情報入力!B91="","",②選手情報入力!B91)</f>
        <v/>
      </c>
      <c r="F83" t="str">
        <f>IF(E83="","",②選手情報入力!C91)</f>
        <v/>
      </c>
      <c r="G83" t="str">
        <f>IF(E83="","",ASC(②選手情報入力!D91))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IF(E83="","",IF(②選手情報入力!H91="","",IF(I83=1,VLOOKUP(②選手情報入力!H91,種目情報!$A$4:$B$22,2,FALSE),VLOOKUP(②選手情報入力!H91,種目情報!$E$4:$F$21,2,FALSE))))</f>
        <v/>
      </c>
      <c r="P83" t="str">
        <f>IF(E83="","",IF(②選手情報入力!I91="","",②選手情報入力!I91))</f>
        <v/>
      </c>
      <c r="Q83" s="34" t="str">
        <f>IF(E83="","",IF(②選手情報入力!H91="","",0))</f>
        <v/>
      </c>
      <c r="R83" t="str">
        <f>IF(E83="","",IF(②選手情報入力!H91="","",IF(I83=1,VLOOKUP(②選手情報入力!H91,種目情報!$A$4:$C$22,3,FALSE),VLOOKUP(②選手情報入力!H91,種目情報!$E$4:$G$21,3,FALSE))))</f>
        <v/>
      </c>
      <c r="S83" t="str">
        <f>IF(E83="","",IF(②選手情報入力!J91="","",IF(I83=1,VLOOKUP(②選手情報入力!J91,種目情報!$A$4:$B$22,2,FALSE),VLOOKUP(②選手情報入力!J91,種目情報!$E$4:$F$21,2,FALSE))))</f>
        <v/>
      </c>
      <c r="T83" t="str">
        <f>IF(E83="","",IF(②選手情報入力!K91="","",②選手情報入力!K91))</f>
        <v/>
      </c>
      <c r="U83" s="34" t="str">
        <f>IF(E83="","",IF(②選手情報入力!J91="","",0))</f>
        <v/>
      </c>
      <c r="V83" t="str">
        <f>IF(E83="","",IF(②選手情報入力!J91="","",IF(I83=1,VLOOKUP(②選手情報入力!J91,種目情報!$A$4:$C$22,3,FALSE),VLOOKUP(②選手情報入力!J91,種目情報!$E$4:$G$21,3,FALSE))))</f>
        <v/>
      </c>
      <c r="W83" t="str">
        <f>IF(E83="","",IF(②選手情報入力!L91="","",IF(I83=1,VLOOKUP(②選手情報入力!L91,種目情報!$A$4:$B$22,2,FALSE),VLOOKUP(②選手情報入力!L91,種目情報!$E$4:$F$21,2,FALSE))))</f>
        <v/>
      </c>
      <c r="X83" t="str">
        <f>IF(E83="","",IF(②選手情報入力!M91="","",②選手情報入力!M91))</f>
        <v/>
      </c>
      <c r="Y83" s="34" t="str">
        <f>IF(E83="","",IF(②選手情報入力!L91="","",0))</f>
        <v/>
      </c>
      <c r="Z83" t="str">
        <f>IF(E83="","",IF(②選手情報入力!L91="","",IF(I83=1,VLOOKUP(②選手情報入力!L91,種目情報!$A$4:$C$22,3,FALSE),VLOOKUP(②選手情報入力!L91,種目情報!$E$4:$G$21,3,FALSE))))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IF(E84="","",①団体情報入力!$C$4)</f>
        <v/>
      </c>
      <c r="D84" t="str">
        <f>IF(E84="","",①団体情報入力!$C$9)</f>
        <v/>
      </c>
      <c r="E84" t="str">
        <f>IF(②選手情報入力!B92="","",②選手情報入力!B92)</f>
        <v/>
      </c>
      <c r="F84" t="str">
        <f>IF(E84="","",②選手情報入力!C92)</f>
        <v/>
      </c>
      <c r="G84" t="str">
        <f>IF(E84="","",ASC(②選手情報入力!D92))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IF(E84="","",IF(②選手情報入力!H92="","",IF(I84=1,VLOOKUP(②選手情報入力!H92,種目情報!$A$4:$B$22,2,FALSE),VLOOKUP(②選手情報入力!H92,種目情報!$E$4:$F$21,2,FALSE))))</f>
        <v/>
      </c>
      <c r="P84" t="str">
        <f>IF(E84="","",IF(②選手情報入力!I92="","",②選手情報入力!I92))</f>
        <v/>
      </c>
      <c r="Q84" s="34" t="str">
        <f>IF(E84="","",IF(②選手情報入力!H92="","",0))</f>
        <v/>
      </c>
      <c r="R84" t="str">
        <f>IF(E84="","",IF(②選手情報入力!H92="","",IF(I84=1,VLOOKUP(②選手情報入力!H92,種目情報!$A$4:$C$22,3,FALSE),VLOOKUP(②選手情報入力!H92,種目情報!$E$4:$G$21,3,FALSE))))</f>
        <v/>
      </c>
      <c r="S84" t="str">
        <f>IF(E84="","",IF(②選手情報入力!J92="","",IF(I84=1,VLOOKUP(②選手情報入力!J92,種目情報!$A$4:$B$22,2,FALSE),VLOOKUP(②選手情報入力!J92,種目情報!$E$4:$F$21,2,FALSE))))</f>
        <v/>
      </c>
      <c r="T84" t="str">
        <f>IF(E84="","",IF(②選手情報入力!K92="","",②選手情報入力!K92))</f>
        <v/>
      </c>
      <c r="U84" s="34" t="str">
        <f>IF(E84="","",IF(②選手情報入力!J92="","",0))</f>
        <v/>
      </c>
      <c r="V84" t="str">
        <f>IF(E84="","",IF(②選手情報入力!J92="","",IF(I84=1,VLOOKUP(②選手情報入力!J92,種目情報!$A$4:$C$22,3,FALSE),VLOOKUP(②選手情報入力!J92,種目情報!$E$4:$G$21,3,FALSE))))</f>
        <v/>
      </c>
      <c r="W84" t="str">
        <f>IF(E84="","",IF(②選手情報入力!L92="","",IF(I84=1,VLOOKUP(②選手情報入力!L92,種目情報!$A$4:$B$22,2,FALSE),VLOOKUP(②選手情報入力!L92,種目情報!$E$4:$F$21,2,FALSE))))</f>
        <v/>
      </c>
      <c r="X84" t="str">
        <f>IF(E84="","",IF(②選手情報入力!M92="","",②選手情報入力!M92))</f>
        <v/>
      </c>
      <c r="Y84" s="34" t="str">
        <f>IF(E84="","",IF(②選手情報入力!L92="","",0))</f>
        <v/>
      </c>
      <c r="Z84" t="str">
        <f>IF(E84="","",IF(②選手情報入力!L92="","",IF(I84=1,VLOOKUP(②選手情報入力!L92,種目情報!$A$4:$C$22,3,FALSE),VLOOKUP(②選手情報入力!L92,種目情報!$E$4:$G$21,3,FALSE))))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IF(E85="","",①団体情報入力!$C$4)</f>
        <v/>
      </c>
      <c r="D85" t="str">
        <f>IF(E85="","",①団体情報入力!$C$9)</f>
        <v/>
      </c>
      <c r="E85" t="str">
        <f>IF(②選手情報入力!B93="","",②選手情報入力!B93)</f>
        <v/>
      </c>
      <c r="F85" t="str">
        <f>IF(E85="","",②選手情報入力!C93)</f>
        <v/>
      </c>
      <c r="G85" t="str">
        <f>IF(E85="","",ASC(②選手情報入力!D93))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IF(E85="","",IF(②選手情報入力!H93="","",IF(I85=1,VLOOKUP(②選手情報入力!H93,種目情報!$A$4:$B$22,2,FALSE),VLOOKUP(②選手情報入力!H93,種目情報!$E$4:$F$21,2,FALSE))))</f>
        <v/>
      </c>
      <c r="P85" t="str">
        <f>IF(E85="","",IF(②選手情報入力!I93="","",②選手情報入力!I93))</f>
        <v/>
      </c>
      <c r="Q85" s="34" t="str">
        <f>IF(E85="","",IF(②選手情報入力!H93="","",0))</f>
        <v/>
      </c>
      <c r="R85" t="str">
        <f>IF(E85="","",IF(②選手情報入力!H93="","",IF(I85=1,VLOOKUP(②選手情報入力!H93,種目情報!$A$4:$C$22,3,FALSE),VLOOKUP(②選手情報入力!H93,種目情報!$E$4:$G$21,3,FALSE))))</f>
        <v/>
      </c>
      <c r="S85" t="str">
        <f>IF(E85="","",IF(②選手情報入力!J93="","",IF(I85=1,VLOOKUP(②選手情報入力!J93,種目情報!$A$4:$B$22,2,FALSE),VLOOKUP(②選手情報入力!J93,種目情報!$E$4:$F$21,2,FALSE))))</f>
        <v/>
      </c>
      <c r="T85" t="str">
        <f>IF(E85="","",IF(②選手情報入力!K93="","",②選手情報入力!K93))</f>
        <v/>
      </c>
      <c r="U85" s="34" t="str">
        <f>IF(E85="","",IF(②選手情報入力!J93="","",0))</f>
        <v/>
      </c>
      <c r="V85" t="str">
        <f>IF(E85="","",IF(②選手情報入力!J93="","",IF(I85=1,VLOOKUP(②選手情報入力!J93,種目情報!$A$4:$C$22,3,FALSE),VLOOKUP(②選手情報入力!J93,種目情報!$E$4:$G$21,3,FALSE))))</f>
        <v/>
      </c>
      <c r="W85" t="str">
        <f>IF(E85="","",IF(②選手情報入力!L93="","",IF(I85=1,VLOOKUP(②選手情報入力!L93,種目情報!$A$4:$B$22,2,FALSE),VLOOKUP(②選手情報入力!L93,種目情報!$E$4:$F$21,2,FALSE))))</f>
        <v/>
      </c>
      <c r="X85" t="str">
        <f>IF(E85="","",IF(②選手情報入力!M93="","",②選手情報入力!M93))</f>
        <v/>
      </c>
      <c r="Y85" s="34" t="str">
        <f>IF(E85="","",IF(②選手情報入力!L93="","",0))</f>
        <v/>
      </c>
      <c r="Z85" t="str">
        <f>IF(E85="","",IF(②選手情報入力!L93="","",IF(I85=1,VLOOKUP(②選手情報入力!L93,種目情報!$A$4:$C$22,3,FALSE),VLOOKUP(②選手情報入力!L93,種目情報!$E$4:$G$21,3,FALSE))))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IF(E86="","",①団体情報入力!$C$4)</f>
        <v/>
      </c>
      <c r="D86" t="str">
        <f>IF(E86="","",①団体情報入力!$C$9)</f>
        <v/>
      </c>
      <c r="E86" t="str">
        <f>IF(②選手情報入力!B94="","",②選手情報入力!B94)</f>
        <v/>
      </c>
      <c r="F86" t="str">
        <f>IF(E86="","",②選手情報入力!C94)</f>
        <v/>
      </c>
      <c r="G86" t="str">
        <f>IF(E86="","",ASC(②選手情報入力!D94))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IF(E86="","",IF(②選手情報入力!H94="","",IF(I86=1,VLOOKUP(②選手情報入力!H94,種目情報!$A$4:$B$22,2,FALSE),VLOOKUP(②選手情報入力!H94,種目情報!$E$4:$F$21,2,FALSE))))</f>
        <v/>
      </c>
      <c r="P86" t="str">
        <f>IF(E86="","",IF(②選手情報入力!I94="","",②選手情報入力!I94))</f>
        <v/>
      </c>
      <c r="Q86" s="34" t="str">
        <f>IF(E86="","",IF(②選手情報入力!H94="","",0))</f>
        <v/>
      </c>
      <c r="R86" t="str">
        <f>IF(E86="","",IF(②選手情報入力!H94="","",IF(I86=1,VLOOKUP(②選手情報入力!H94,種目情報!$A$4:$C$22,3,FALSE),VLOOKUP(②選手情報入力!H94,種目情報!$E$4:$G$21,3,FALSE))))</f>
        <v/>
      </c>
      <c r="S86" t="str">
        <f>IF(E86="","",IF(②選手情報入力!J94="","",IF(I86=1,VLOOKUP(②選手情報入力!J94,種目情報!$A$4:$B$22,2,FALSE),VLOOKUP(②選手情報入力!J94,種目情報!$E$4:$F$21,2,FALSE))))</f>
        <v/>
      </c>
      <c r="T86" t="str">
        <f>IF(E86="","",IF(②選手情報入力!K94="","",②選手情報入力!K94))</f>
        <v/>
      </c>
      <c r="U86" s="34" t="str">
        <f>IF(E86="","",IF(②選手情報入力!J94="","",0))</f>
        <v/>
      </c>
      <c r="V86" t="str">
        <f>IF(E86="","",IF(②選手情報入力!J94="","",IF(I86=1,VLOOKUP(②選手情報入力!J94,種目情報!$A$4:$C$22,3,FALSE),VLOOKUP(②選手情報入力!J94,種目情報!$E$4:$G$21,3,FALSE))))</f>
        <v/>
      </c>
      <c r="W86" t="str">
        <f>IF(E86="","",IF(②選手情報入力!L94="","",IF(I86=1,VLOOKUP(②選手情報入力!L94,種目情報!$A$4:$B$22,2,FALSE),VLOOKUP(②選手情報入力!L94,種目情報!$E$4:$F$21,2,FALSE))))</f>
        <v/>
      </c>
      <c r="X86" t="str">
        <f>IF(E86="","",IF(②選手情報入力!M94="","",②選手情報入力!M94))</f>
        <v/>
      </c>
      <c r="Y86" s="34" t="str">
        <f>IF(E86="","",IF(②選手情報入力!L94="","",0))</f>
        <v/>
      </c>
      <c r="Z86" t="str">
        <f>IF(E86="","",IF(②選手情報入力!L94="","",IF(I86=1,VLOOKUP(②選手情報入力!L94,種目情報!$A$4:$C$22,3,FALSE),VLOOKUP(②選手情報入力!L94,種目情報!$E$4:$G$21,3,FALSE))))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IF(E87="","",①団体情報入力!$C$4)</f>
        <v/>
      </c>
      <c r="D87" t="str">
        <f>IF(E87="","",①団体情報入力!$C$9)</f>
        <v/>
      </c>
      <c r="E87" t="str">
        <f>IF(②選手情報入力!B95="","",②選手情報入力!B95)</f>
        <v/>
      </c>
      <c r="F87" t="str">
        <f>IF(E87="","",②選手情報入力!C95)</f>
        <v/>
      </c>
      <c r="G87" t="str">
        <f>IF(E87="","",ASC(②選手情報入力!D95))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IF(E87="","",IF(②選手情報入力!H95="","",IF(I87=1,VLOOKUP(②選手情報入力!H95,種目情報!$A$4:$B$22,2,FALSE),VLOOKUP(②選手情報入力!H95,種目情報!$E$4:$F$21,2,FALSE))))</f>
        <v/>
      </c>
      <c r="P87" t="str">
        <f>IF(E87="","",IF(②選手情報入力!I95="","",②選手情報入力!I95))</f>
        <v/>
      </c>
      <c r="Q87" s="34" t="str">
        <f>IF(E87="","",IF(②選手情報入力!H95="","",0))</f>
        <v/>
      </c>
      <c r="R87" t="str">
        <f>IF(E87="","",IF(②選手情報入力!H95="","",IF(I87=1,VLOOKUP(②選手情報入力!H95,種目情報!$A$4:$C$22,3,FALSE),VLOOKUP(②選手情報入力!H95,種目情報!$E$4:$G$21,3,FALSE))))</f>
        <v/>
      </c>
      <c r="S87" t="str">
        <f>IF(E87="","",IF(②選手情報入力!J95="","",IF(I87=1,VLOOKUP(②選手情報入力!J95,種目情報!$A$4:$B$22,2,FALSE),VLOOKUP(②選手情報入力!J95,種目情報!$E$4:$F$21,2,FALSE))))</f>
        <v/>
      </c>
      <c r="T87" t="str">
        <f>IF(E87="","",IF(②選手情報入力!K95="","",②選手情報入力!K95))</f>
        <v/>
      </c>
      <c r="U87" s="34" t="str">
        <f>IF(E87="","",IF(②選手情報入力!J95="","",0))</f>
        <v/>
      </c>
      <c r="V87" t="str">
        <f>IF(E87="","",IF(②選手情報入力!J95="","",IF(I87=1,VLOOKUP(②選手情報入力!J95,種目情報!$A$4:$C$22,3,FALSE),VLOOKUP(②選手情報入力!J95,種目情報!$E$4:$G$21,3,FALSE))))</f>
        <v/>
      </c>
      <c r="W87" t="str">
        <f>IF(E87="","",IF(②選手情報入力!L95="","",IF(I87=1,VLOOKUP(②選手情報入力!L95,種目情報!$A$4:$B$22,2,FALSE),VLOOKUP(②選手情報入力!L95,種目情報!$E$4:$F$21,2,FALSE))))</f>
        <v/>
      </c>
      <c r="X87" t="str">
        <f>IF(E87="","",IF(②選手情報入力!M95="","",②選手情報入力!M95))</f>
        <v/>
      </c>
      <c r="Y87" s="34" t="str">
        <f>IF(E87="","",IF(②選手情報入力!L95="","",0))</f>
        <v/>
      </c>
      <c r="Z87" t="str">
        <f>IF(E87="","",IF(②選手情報入力!L95="","",IF(I87=1,VLOOKUP(②選手情報入力!L95,種目情報!$A$4:$C$22,3,FALSE),VLOOKUP(②選手情報入力!L95,種目情報!$E$4:$G$21,3,FALSE))))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IF(E88="","",①団体情報入力!$C$4)</f>
        <v/>
      </c>
      <c r="D88" t="str">
        <f>IF(E88="","",①団体情報入力!$C$9)</f>
        <v/>
      </c>
      <c r="E88" t="str">
        <f>IF(②選手情報入力!B96="","",②選手情報入力!B96)</f>
        <v/>
      </c>
      <c r="F88" t="str">
        <f>IF(E88="","",②選手情報入力!C96)</f>
        <v/>
      </c>
      <c r="G88" t="str">
        <f>IF(E88="","",ASC(②選手情報入力!D96))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IF(E88="","",IF(②選手情報入力!H96="","",IF(I88=1,VLOOKUP(②選手情報入力!H96,種目情報!$A$4:$B$22,2,FALSE),VLOOKUP(②選手情報入力!H96,種目情報!$E$4:$F$21,2,FALSE))))</f>
        <v/>
      </c>
      <c r="P88" t="str">
        <f>IF(E88="","",IF(②選手情報入力!I96="","",②選手情報入力!I96))</f>
        <v/>
      </c>
      <c r="Q88" s="34" t="str">
        <f>IF(E88="","",IF(②選手情報入力!H96="","",0))</f>
        <v/>
      </c>
      <c r="R88" t="str">
        <f>IF(E88="","",IF(②選手情報入力!H96="","",IF(I88=1,VLOOKUP(②選手情報入力!H96,種目情報!$A$4:$C$22,3,FALSE),VLOOKUP(②選手情報入力!H96,種目情報!$E$4:$G$21,3,FALSE))))</f>
        <v/>
      </c>
      <c r="S88" t="str">
        <f>IF(E88="","",IF(②選手情報入力!J96="","",IF(I88=1,VLOOKUP(②選手情報入力!J96,種目情報!$A$4:$B$22,2,FALSE),VLOOKUP(②選手情報入力!J96,種目情報!$E$4:$F$21,2,FALSE))))</f>
        <v/>
      </c>
      <c r="T88" t="str">
        <f>IF(E88="","",IF(②選手情報入力!K96="","",②選手情報入力!K96))</f>
        <v/>
      </c>
      <c r="U88" s="34" t="str">
        <f>IF(E88="","",IF(②選手情報入力!J96="","",0))</f>
        <v/>
      </c>
      <c r="V88" t="str">
        <f>IF(E88="","",IF(②選手情報入力!J96="","",IF(I88=1,VLOOKUP(②選手情報入力!J96,種目情報!$A$4:$C$22,3,FALSE),VLOOKUP(②選手情報入力!J96,種目情報!$E$4:$G$21,3,FALSE))))</f>
        <v/>
      </c>
      <c r="W88" t="str">
        <f>IF(E88="","",IF(②選手情報入力!L96="","",IF(I88=1,VLOOKUP(②選手情報入力!L96,種目情報!$A$4:$B$22,2,FALSE),VLOOKUP(②選手情報入力!L96,種目情報!$E$4:$F$21,2,FALSE))))</f>
        <v/>
      </c>
      <c r="X88" t="str">
        <f>IF(E88="","",IF(②選手情報入力!M96="","",②選手情報入力!M96))</f>
        <v/>
      </c>
      <c r="Y88" s="34" t="str">
        <f>IF(E88="","",IF(②選手情報入力!L96="","",0))</f>
        <v/>
      </c>
      <c r="Z88" t="str">
        <f>IF(E88="","",IF(②選手情報入力!L96="","",IF(I88=1,VLOOKUP(②選手情報入力!L96,種目情報!$A$4:$C$22,3,FALSE),VLOOKUP(②選手情報入力!L96,種目情報!$E$4:$G$21,3,FALSE))))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IF(E89="","",①団体情報入力!$C$4)</f>
        <v/>
      </c>
      <c r="D89" t="str">
        <f>IF(E89="","",①団体情報入力!$C$9)</f>
        <v/>
      </c>
      <c r="E89" t="str">
        <f>IF(②選手情報入力!B97="","",②選手情報入力!B97)</f>
        <v/>
      </c>
      <c r="F89" t="str">
        <f>IF(E89="","",②選手情報入力!C97)</f>
        <v/>
      </c>
      <c r="G89" t="str">
        <f>IF(E89="","",ASC(②選手情報入力!D97))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IF(E89="","",IF(②選手情報入力!H97="","",IF(I89=1,VLOOKUP(②選手情報入力!H97,種目情報!$A$4:$B$22,2,FALSE),VLOOKUP(②選手情報入力!H97,種目情報!$E$4:$F$21,2,FALSE))))</f>
        <v/>
      </c>
      <c r="P89" t="str">
        <f>IF(E89="","",IF(②選手情報入力!I97="","",②選手情報入力!I97))</f>
        <v/>
      </c>
      <c r="Q89" s="34" t="str">
        <f>IF(E89="","",IF(②選手情報入力!H97="","",0))</f>
        <v/>
      </c>
      <c r="R89" t="str">
        <f>IF(E89="","",IF(②選手情報入力!H97="","",IF(I89=1,VLOOKUP(②選手情報入力!H97,種目情報!$A$4:$C$22,3,FALSE),VLOOKUP(②選手情報入力!H97,種目情報!$E$4:$G$21,3,FALSE))))</f>
        <v/>
      </c>
      <c r="S89" t="str">
        <f>IF(E89="","",IF(②選手情報入力!J97="","",IF(I89=1,VLOOKUP(②選手情報入力!J97,種目情報!$A$4:$B$22,2,FALSE),VLOOKUP(②選手情報入力!J97,種目情報!$E$4:$F$21,2,FALSE))))</f>
        <v/>
      </c>
      <c r="T89" t="str">
        <f>IF(E89="","",IF(②選手情報入力!K97="","",②選手情報入力!K97))</f>
        <v/>
      </c>
      <c r="U89" s="34" t="str">
        <f>IF(E89="","",IF(②選手情報入力!J97="","",0))</f>
        <v/>
      </c>
      <c r="V89" t="str">
        <f>IF(E89="","",IF(②選手情報入力!J97="","",IF(I89=1,VLOOKUP(②選手情報入力!J97,種目情報!$A$4:$C$22,3,FALSE),VLOOKUP(②選手情報入力!J97,種目情報!$E$4:$G$21,3,FALSE))))</f>
        <v/>
      </c>
      <c r="W89" t="str">
        <f>IF(E89="","",IF(②選手情報入力!L97="","",IF(I89=1,VLOOKUP(②選手情報入力!L97,種目情報!$A$4:$B$22,2,FALSE),VLOOKUP(②選手情報入力!L97,種目情報!$E$4:$F$21,2,FALSE))))</f>
        <v/>
      </c>
      <c r="X89" t="str">
        <f>IF(E89="","",IF(②選手情報入力!M97="","",②選手情報入力!M97))</f>
        <v/>
      </c>
      <c r="Y89" s="34" t="str">
        <f>IF(E89="","",IF(②選手情報入力!L97="","",0))</f>
        <v/>
      </c>
      <c r="Z89" t="str">
        <f>IF(E89="","",IF(②選手情報入力!L97="","",IF(I89=1,VLOOKUP(②選手情報入力!L97,種目情報!$A$4:$C$22,3,FALSE),VLOOKUP(②選手情報入力!L97,種目情報!$E$4:$G$21,3,FALSE))))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IF(E90="","",①団体情報入力!$C$4)</f>
        <v/>
      </c>
      <c r="D90" t="str">
        <f>IF(E90="","",①団体情報入力!$C$9)</f>
        <v/>
      </c>
      <c r="E90" t="str">
        <f>IF(②選手情報入力!B98="","",②選手情報入力!B98)</f>
        <v/>
      </c>
      <c r="F90" t="str">
        <f>IF(E90="","",②選手情報入力!C98)</f>
        <v/>
      </c>
      <c r="G90" t="str">
        <f>IF(E90="","",ASC(②選手情報入力!D98))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IF(E90="","",IF(②選手情報入力!H98="","",IF(I90=1,VLOOKUP(②選手情報入力!H98,種目情報!$A$4:$B$22,2,FALSE),VLOOKUP(②選手情報入力!H98,種目情報!$E$4:$F$21,2,FALSE))))</f>
        <v/>
      </c>
      <c r="P90" t="str">
        <f>IF(E90="","",IF(②選手情報入力!I98="","",②選手情報入力!I98))</f>
        <v/>
      </c>
      <c r="Q90" s="34" t="str">
        <f>IF(E90="","",IF(②選手情報入力!H98="","",0))</f>
        <v/>
      </c>
      <c r="R90" t="str">
        <f>IF(E90="","",IF(②選手情報入力!H98="","",IF(I90=1,VLOOKUP(②選手情報入力!H98,種目情報!$A$4:$C$22,3,FALSE),VLOOKUP(②選手情報入力!H98,種目情報!$E$4:$G$21,3,FALSE))))</f>
        <v/>
      </c>
      <c r="S90" t="str">
        <f>IF(E90="","",IF(②選手情報入力!J98="","",IF(I90=1,VLOOKUP(②選手情報入力!J98,種目情報!$A$4:$B$22,2,FALSE),VLOOKUP(②選手情報入力!J98,種目情報!$E$4:$F$21,2,FALSE))))</f>
        <v/>
      </c>
      <c r="T90" t="str">
        <f>IF(E90="","",IF(②選手情報入力!K98="","",②選手情報入力!K98))</f>
        <v/>
      </c>
      <c r="U90" s="34" t="str">
        <f>IF(E90="","",IF(②選手情報入力!J98="","",0))</f>
        <v/>
      </c>
      <c r="V90" t="str">
        <f>IF(E90="","",IF(②選手情報入力!J98="","",IF(I90=1,VLOOKUP(②選手情報入力!J98,種目情報!$A$4:$C$22,3,FALSE),VLOOKUP(②選手情報入力!J98,種目情報!$E$4:$G$21,3,FALSE))))</f>
        <v/>
      </c>
      <c r="W90" t="str">
        <f>IF(E90="","",IF(②選手情報入力!L98="","",IF(I90=1,VLOOKUP(②選手情報入力!L98,種目情報!$A$4:$B$22,2,FALSE),VLOOKUP(②選手情報入力!L98,種目情報!$E$4:$F$21,2,FALSE))))</f>
        <v/>
      </c>
      <c r="X90" t="str">
        <f>IF(E90="","",IF(②選手情報入力!M98="","",②選手情報入力!M98))</f>
        <v/>
      </c>
      <c r="Y90" s="34" t="str">
        <f>IF(E90="","",IF(②選手情報入力!L98="","",0))</f>
        <v/>
      </c>
      <c r="Z90" t="str">
        <f>IF(E90="","",IF(②選手情報入力!L98="","",IF(I90=1,VLOOKUP(②選手情報入力!L98,種目情報!$A$4:$C$22,3,FALSE),VLOOKUP(②選手情報入力!L98,種目情報!$E$4:$G$21,3,FALSE))))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IF(E91="","",①団体情報入力!$C$4)</f>
        <v/>
      </c>
      <c r="D91" t="str">
        <f>IF(E91="","",①団体情報入力!$C$9)</f>
        <v/>
      </c>
      <c r="E91" t="str">
        <f>IF(②選手情報入力!B99="","",②選手情報入力!B99)</f>
        <v/>
      </c>
      <c r="F91" t="str">
        <f>IF(E91="","",②選手情報入力!C99)</f>
        <v/>
      </c>
      <c r="G91" t="str">
        <f>IF(E91="","",ASC(②選手情報入力!D99))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IF(E91="","",IF(②選手情報入力!H99="","",IF(I91=1,VLOOKUP(②選手情報入力!H99,種目情報!$A$4:$B$22,2,FALSE),VLOOKUP(②選手情報入力!H99,種目情報!$E$4:$F$21,2,FALSE))))</f>
        <v/>
      </c>
      <c r="P91" t="str">
        <f>IF(E91="","",IF(②選手情報入力!I99="","",②選手情報入力!I99))</f>
        <v/>
      </c>
      <c r="Q91" s="34" t="str">
        <f>IF(E91="","",IF(②選手情報入力!H99="","",0))</f>
        <v/>
      </c>
      <c r="R91" t="str">
        <f>IF(E91="","",IF(②選手情報入力!H99="","",IF(I91=1,VLOOKUP(②選手情報入力!H99,種目情報!$A$4:$C$22,3,FALSE),VLOOKUP(②選手情報入力!H99,種目情報!$E$4:$G$21,3,FALSE))))</f>
        <v/>
      </c>
      <c r="S91" t="str">
        <f>IF(E91="","",IF(②選手情報入力!J99="","",IF(I91=1,VLOOKUP(②選手情報入力!J99,種目情報!$A$4:$B$22,2,FALSE),VLOOKUP(②選手情報入力!J99,種目情報!$E$4:$F$21,2,FALSE))))</f>
        <v/>
      </c>
      <c r="T91" t="str">
        <f>IF(E91="","",IF(②選手情報入力!K99="","",②選手情報入力!K99))</f>
        <v/>
      </c>
      <c r="U91" s="34" t="str">
        <f>IF(E91="","",IF(②選手情報入力!J99="","",0))</f>
        <v/>
      </c>
      <c r="V91" t="str">
        <f>IF(E91="","",IF(②選手情報入力!J99="","",IF(I91=1,VLOOKUP(②選手情報入力!J99,種目情報!$A$4:$C$22,3,FALSE),VLOOKUP(②選手情報入力!J99,種目情報!$E$4:$G$21,3,FALSE))))</f>
        <v/>
      </c>
      <c r="W91" t="str">
        <f>IF(E91="","",IF(②選手情報入力!L99="","",IF(I91=1,VLOOKUP(②選手情報入力!L99,種目情報!$A$4:$B$22,2,FALSE),VLOOKUP(②選手情報入力!L99,種目情報!$E$4:$F$21,2,FALSE))))</f>
        <v/>
      </c>
      <c r="X91" t="str">
        <f>IF(E91="","",IF(②選手情報入力!M99="","",②選手情報入力!M99))</f>
        <v/>
      </c>
      <c r="Y91" s="34" t="str">
        <f>IF(E91="","",IF(②選手情報入力!L99="","",0))</f>
        <v/>
      </c>
      <c r="Z91" t="str">
        <f>IF(E91="","",IF(②選手情報入力!L99="","",IF(I91=1,VLOOKUP(②選手情報入力!L99,種目情報!$A$4:$C$22,3,FALSE),VLOOKUP(②選手情報入力!L99,種目情報!$E$4:$G$21,3,FALSE))))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8"/>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I14" sqref="I14"/>
    </sheetView>
  </sheetViews>
  <sheetFormatPr defaultRowHeight="13.5"/>
  <cols>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4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topLeftCell="A180" workbookViewId="0">
      <selection activeCell="D194" sqref="D194"/>
    </sheetView>
  </sheetViews>
  <sheetFormatPr defaultColWidth="8.875" defaultRowHeight="13.5"/>
  <cols>
    <col min="1" max="1" width="8.875" style="167"/>
    <col min="2" max="2" width="16.125" style="167" bestFit="1" customWidth="1"/>
    <col min="3" max="3" width="8.875" style="167"/>
    <col min="4" max="4" width="16.125" style="167" bestFit="1" customWidth="1"/>
    <col min="5" max="5" width="49" style="167" bestFit="1" customWidth="1"/>
    <col min="6" max="16384" width="8.875" style="167"/>
  </cols>
  <sheetData>
    <row r="1" spans="1:6">
      <c r="A1" s="171" t="s">
        <v>4907</v>
      </c>
      <c r="B1" s="171" t="s">
        <v>195</v>
      </c>
      <c r="C1" s="171" t="s">
        <v>4908</v>
      </c>
      <c r="D1" s="171" t="s">
        <v>195</v>
      </c>
      <c r="E1" s="171" t="s">
        <v>194</v>
      </c>
      <c r="F1" s="188" t="s">
        <v>4932</v>
      </c>
    </row>
    <row r="2" spans="1:6">
      <c r="A2" s="167">
        <v>1</v>
      </c>
      <c r="B2" s="167" t="s">
        <v>224</v>
      </c>
      <c r="C2" s="167">
        <v>230165</v>
      </c>
      <c r="D2" s="167" t="s">
        <v>224</v>
      </c>
      <c r="E2" t="s">
        <v>223</v>
      </c>
      <c r="F2" s="167">
        <v>1</v>
      </c>
    </row>
    <row r="3" spans="1:6">
      <c r="A3" s="167">
        <v>2</v>
      </c>
      <c r="B3" s="181" t="s">
        <v>273</v>
      </c>
      <c r="C3" s="167">
        <v>230090</v>
      </c>
      <c r="D3" s="181" t="s">
        <v>273</v>
      </c>
      <c r="E3" t="s">
        <v>272</v>
      </c>
      <c r="F3" s="167">
        <v>2</v>
      </c>
    </row>
    <row r="4" spans="1:6">
      <c r="A4" s="167">
        <v>3</v>
      </c>
      <c r="B4" s="167" t="s">
        <v>375</v>
      </c>
      <c r="C4" s="167">
        <v>230091</v>
      </c>
      <c r="D4" s="167" t="s">
        <v>375</v>
      </c>
      <c r="E4" t="s">
        <v>376</v>
      </c>
      <c r="F4" s="167">
        <v>3</v>
      </c>
    </row>
    <row r="5" spans="1:6">
      <c r="A5" s="167">
        <v>4</v>
      </c>
      <c r="B5" s="167" t="s">
        <v>420</v>
      </c>
      <c r="C5" s="167">
        <v>230124</v>
      </c>
      <c r="D5" s="167" t="s">
        <v>420</v>
      </c>
      <c r="E5" t="s">
        <v>419</v>
      </c>
      <c r="F5" s="167">
        <v>4</v>
      </c>
    </row>
    <row r="6" spans="1:6">
      <c r="A6" s="167">
        <v>5</v>
      </c>
      <c r="B6" s="167" t="s">
        <v>531</v>
      </c>
      <c r="C6" s="167">
        <v>230026</v>
      </c>
      <c r="D6" s="167" t="s">
        <v>531</v>
      </c>
      <c r="E6" t="s">
        <v>530</v>
      </c>
      <c r="F6" s="167">
        <v>5</v>
      </c>
    </row>
    <row r="7" spans="1:6">
      <c r="A7" s="167">
        <v>6</v>
      </c>
      <c r="B7" s="167" t="s">
        <v>616</v>
      </c>
      <c r="C7" s="167">
        <v>230036</v>
      </c>
      <c r="D7" s="167" t="s">
        <v>616</v>
      </c>
      <c r="E7" t="s">
        <v>617</v>
      </c>
      <c r="F7" s="167">
        <v>6</v>
      </c>
    </row>
    <row r="8" spans="1:6">
      <c r="A8" s="167">
        <v>7</v>
      </c>
      <c r="B8" s="167" t="s">
        <v>680</v>
      </c>
      <c r="C8" s="167">
        <v>230403</v>
      </c>
      <c r="D8" s="167" t="s">
        <v>680</v>
      </c>
      <c r="E8" t="s">
        <v>679</v>
      </c>
      <c r="F8" s="167">
        <v>7</v>
      </c>
    </row>
    <row r="9" spans="1:6">
      <c r="A9" s="167">
        <v>8</v>
      </c>
      <c r="B9" s="167" t="s">
        <v>698</v>
      </c>
      <c r="C9" s="167">
        <v>230095</v>
      </c>
      <c r="D9" s="167" t="s">
        <v>698</v>
      </c>
      <c r="E9" t="s">
        <v>699</v>
      </c>
      <c r="F9" s="167">
        <v>8</v>
      </c>
    </row>
    <row r="10" spans="1:6">
      <c r="A10" s="167">
        <v>9</v>
      </c>
      <c r="B10" s="167" t="s">
        <v>735</v>
      </c>
      <c r="C10" s="167">
        <v>230268</v>
      </c>
      <c r="D10" s="167" t="s">
        <v>735</v>
      </c>
      <c r="E10" t="s">
        <v>734</v>
      </c>
      <c r="F10" s="167">
        <v>9</v>
      </c>
    </row>
    <row r="11" spans="1:6">
      <c r="A11" s="167">
        <v>10</v>
      </c>
      <c r="B11" s="167" t="s">
        <v>906</v>
      </c>
      <c r="C11" s="167">
        <v>230238</v>
      </c>
      <c r="D11" s="167" t="s">
        <v>906</v>
      </c>
      <c r="E11" t="s">
        <v>905</v>
      </c>
      <c r="F11" s="167">
        <v>10</v>
      </c>
    </row>
    <row r="12" spans="1:6">
      <c r="A12" s="167">
        <v>11</v>
      </c>
      <c r="B12" s="167" t="s">
        <v>1026</v>
      </c>
      <c r="C12" s="167">
        <v>230019</v>
      </c>
      <c r="D12" s="167" t="s">
        <v>1026</v>
      </c>
      <c r="E12" t="s">
        <v>1025</v>
      </c>
      <c r="F12" s="167">
        <v>11</v>
      </c>
    </row>
    <row r="13" spans="1:6">
      <c r="A13" s="167">
        <v>12</v>
      </c>
      <c r="B13" s="167" t="s">
        <v>1120</v>
      </c>
      <c r="C13" s="167">
        <v>230000</v>
      </c>
      <c r="D13" s="167" t="s">
        <v>1120</v>
      </c>
      <c r="E13" t="s">
        <v>1119</v>
      </c>
      <c r="F13" s="167">
        <v>12</v>
      </c>
    </row>
    <row r="14" spans="1:6">
      <c r="A14" s="167">
        <v>13</v>
      </c>
      <c r="B14" s="167" t="s">
        <v>1424</v>
      </c>
      <c r="C14" s="167">
        <v>230442</v>
      </c>
      <c r="D14" s="167" t="s">
        <v>1424</v>
      </c>
      <c r="E14" t="s">
        <v>1425</v>
      </c>
      <c r="F14" s="167">
        <v>13</v>
      </c>
    </row>
    <row r="15" spans="1:6">
      <c r="A15" s="167">
        <v>14</v>
      </c>
      <c r="B15" s="167" t="s">
        <v>4935</v>
      </c>
      <c r="C15" s="167">
        <v>230473</v>
      </c>
      <c r="D15" s="167" t="s">
        <v>4935</v>
      </c>
      <c r="E15" t="s">
        <v>4947</v>
      </c>
      <c r="F15" s="167">
        <v>14</v>
      </c>
    </row>
    <row r="16" spans="1:6">
      <c r="A16" s="167">
        <v>15</v>
      </c>
      <c r="B16" s="167" t="s">
        <v>1443</v>
      </c>
      <c r="C16" s="167">
        <v>230226</v>
      </c>
      <c r="D16" s="167" t="s">
        <v>1443</v>
      </c>
      <c r="E16" t="s">
        <v>1442</v>
      </c>
      <c r="F16" s="167">
        <v>15</v>
      </c>
    </row>
    <row r="17" spans="1:6">
      <c r="A17" s="167">
        <v>16</v>
      </c>
      <c r="B17" s="167" t="s">
        <v>1461</v>
      </c>
      <c r="C17" s="167">
        <v>230355</v>
      </c>
      <c r="D17" s="167" t="s">
        <v>1461</v>
      </c>
      <c r="E17" t="s">
        <v>1460</v>
      </c>
      <c r="F17" s="167">
        <v>16</v>
      </c>
    </row>
    <row r="18" spans="1:6">
      <c r="A18" s="167">
        <v>17</v>
      </c>
      <c r="B18" s="167" t="s">
        <v>1519</v>
      </c>
      <c r="C18" s="167">
        <v>230372</v>
      </c>
      <c r="D18" s="167" t="s">
        <v>1519</v>
      </c>
      <c r="E18" t="s">
        <v>1520</v>
      </c>
      <c r="F18" s="167">
        <v>17</v>
      </c>
    </row>
    <row r="19" spans="1:6">
      <c r="A19" s="167">
        <v>18</v>
      </c>
      <c r="B19" s="167" t="s">
        <v>1565</v>
      </c>
      <c r="C19" s="167">
        <v>230075</v>
      </c>
      <c r="D19" s="167" t="s">
        <v>1565</v>
      </c>
      <c r="E19" t="s">
        <v>1564</v>
      </c>
      <c r="F19" s="167">
        <v>18</v>
      </c>
    </row>
    <row r="20" spans="1:6">
      <c r="A20" s="167">
        <v>19</v>
      </c>
      <c r="B20" s="167" t="s">
        <v>1586</v>
      </c>
      <c r="C20" s="167">
        <v>230394</v>
      </c>
      <c r="D20" s="167" t="s">
        <v>1586</v>
      </c>
      <c r="E20" t="s">
        <v>1585</v>
      </c>
      <c r="F20" s="167">
        <v>19</v>
      </c>
    </row>
    <row r="21" spans="1:6">
      <c r="A21" s="167">
        <v>20</v>
      </c>
      <c r="B21" s="167" t="s">
        <v>1610</v>
      </c>
      <c r="C21" s="167">
        <v>230060</v>
      </c>
      <c r="D21" s="167" t="s">
        <v>1610</v>
      </c>
      <c r="E21" t="s">
        <v>1609</v>
      </c>
      <c r="F21" s="167">
        <v>20</v>
      </c>
    </row>
    <row r="22" spans="1:6">
      <c r="A22" s="167">
        <v>21</v>
      </c>
      <c r="B22" s="167" t="s">
        <v>1637</v>
      </c>
      <c r="C22" s="167">
        <v>230440</v>
      </c>
      <c r="D22" s="167" t="s">
        <v>1637</v>
      </c>
      <c r="E22" t="s">
        <v>1636</v>
      </c>
      <c r="F22" s="167">
        <v>21</v>
      </c>
    </row>
    <row r="23" spans="1:6">
      <c r="A23" s="167">
        <v>22</v>
      </c>
      <c r="B23" s="167" t="s">
        <v>1664</v>
      </c>
      <c r="C23" s="167">
        <v>230384</v>
      </c>
      <c r="D23" s="167" t="s">
        <v>1664</v>
      </c>
      <c r="E23" t="s">
        <v>1663</v>
      </c>
      <c r="F23" s="167">
        <v>22</v>
      </c>
    </row>
    <row r="24" spans="1:6">
      <c r="A24" s="167">
        <v>23</v>
      </c>
      <c r="B24" s="167" t="s">
        <v>205</v>
      </c>
      <c r="C24" s="167">
        <v>230431</v>
      </c>
      <c r="D24" s="167" t="s">
        <v>205</v>
      </c>
      <c r="E24" t="s">
        <v>204</v>
      </c>
      <c r="F24" s="167">
        <v>23</v>
      </c>
    </row>
    <row r="25" spans="1:6">
      <c r="A25" s="167">
        <v>24</v>
      </c>
      <c r="B25" s="167" t="s">
        <v>1700</v>
      </c>
      <c r="C25" s="167">
        <v>230093</v>
      </c>
      <c r="D25" s="167" t="s">
        <v>1700</v>
      </c>
      <c r="E25" t="s">
        <v>1701</v>
      </c>
      <c r="F25" s="167">
        <v>24</v>
      </c>
    </row>
    <row r="26" spans="1:6">
      <c r="A26" s="167">
        <v>25</v>
      </c>
      <c r="B26" s="167" t="s">
        <v>4923</v>
      </c>
      <c r="C26" s="167">
        <v>230414</v>
      </c>
      <c r="D26" s="167" t="s">
        <v>4923</v>
      </c>
      <c r="E26" t="s">
        <v>4924</v>
      </c>
      <c r="F26" s="167">
        <v>25</v>
      </c>
    </row>
    <row r="27" spans="1:6">
      <c r="A27" s="167">
        <v>26</v>
      </c>
      <c r="B27" s="167" t="s">
        <v>1770</v>
      </c>
      <c r="C27" s="167">
        <v>230435</v>
      </c>
      <c r="D27" s="167" t="s">
        <v>1770</v>
      </c>
      <c r="E27" t="s">
        <v>1770</v>
      </c>
      <c r="F27" s="167">
        <v>26</v>
      </c>
    </row>
    <row r="28" spans="1:6">
      <c r="A28" s="167">
        <v>27</v>
      </c>
      <c r="B28" s="167" t="s">
        <v>1813</v>
      </c>
      <c r="C28" s="167">
        <v>230198</v>
      </c>
      <c r="D28" s="167" t="s">
        <v>1813</v>
      </c>
      <c r="E28" t="s">
        <v>1814</v>
      </c>
      <c r="F28" s="167">
        <v>27</v>
      </c>
    </row>
    <row r="29" spans="1:6">
      <c r="A29" s="167">
        <v>28</v>
      </c>
      <c r="B29" s="167" t="s">
        <v>1830</v>
      </c>
      <c r="C29" s="167">
        <v>230139</v>
      </c>
      <c r="D29" s="167" t="s">
        <v>1830</v>
      </c>
      <c r="E29" t="s">
        <v>1831</v>
      </c>
      <c r="F29" s="167">
        <v>28</v>
      </c>
    </row>
    <row r="30" spans="1:6">
      <c r="A30" s="167">
        <v>29</v>
      </c>
      <c r="B30" s="167" t="s">
        <v>4936</v>
      </c>
      <c r="C30" s="167">
        <v>230344</v>
      </c>
      <c r="D30" s="167" t="s">
        <v>4936</v>
      </c>
      <c r="E30" t="s">
        <v>4948</v>
      </c>
      <c r="F30" s="167">
        <v>29</v>
      </c>
    </row>
    <row r="31" spans="1:6">
      <c r="A31" s="167">
        <v>30</v>
      </c>
      <c r="B31" s="167" t="s">
        <v>4937</v>
      </c>
      <c r="C31" s="167">
        <v>230478</v>
      </c>
      <c r="D31" s="167" t="s">
        <v>4937</v>
      </c>
      <c r="E31" t="s">
        <v>4949</v>
      </c>
      <c r="F31" s="167">
        <v>30</v>
      </c>
    </row>
    <row r="32" spans="1:6">
      <c r="A32" s="167">
        <v>31</v>
      </c>
      <c r="B32" s="167" t="s">
        <v>1869</v>
      </c>
      <c r="C32" s="167">
        <v>230340</v>
      </c>
      <c r="D32" s="167" t="s">
        <v>1869</v>
      </c>
      <c r="E32" t="s">
        <v>1868</v>
      </c>
      <c r="F32" s="167">
        <v>31</v>
      </c>
    </row>
    <row r="33" spans="1:6">
      <c r="A33" s="167">
        <v>32</v>
      </c>
      <c r="B33" s="167" t="s">
        <v>1917</v>
      </c>
      <c r="C33" s="167">
        <v>230154</v>
      </c>
      <c r="D33" s="167" t="s">
        <v>1917</v>
      </c>
      <c r="E33" t="s">
        <v>1918</v>
      </c>
      <c r="F33" s="167">
        <v>32</v>
      </c>
    </row>
    <row r="34" spans="1:6">
      <c r="A34" s="167">
        <v>33</v>
      </c>
      <c r="B34" s="167" t="s">
        <v>2059</v>
      </c>
      <c r="C34" s="167">
        <v>230416</v>
      </c>
      <c r="D34" s="167" t="s">
        <v>2059</v>
      </c>
      <c r="E34" t="s">
        <v>2060</v>
      </c>
      <c r="F34" s="167">
        <v>33</v>
      </c>
    </row>
    <row r="35" spans="1:6">
      <c r="A35" s="167">
        <v>34</v>
      </c>
      <c r="B35" s="167" t="s">
        <v>2078</v>
      </c>
      <c r="C35" s="167">
        <v>230449</v>
      </c>
      <c r="D35" s="167" t="s">
        <v>2078</v>
      </c>
      <c r="E35" t="s">
        <v>2077</v>
      </c>
      <c r="F35" s="167">
        <v>34</v>
      </c>
    </row>
    <row r="36" spans="1:6">
      <c r="A36" s="167">
        <v>35</v>
      </c>
      <c r="B36" s="167" t="s">
        <v>4938</v>
      </c>
      <c r="C36" s="167">
        <v>231998</v>
      </c>
      <c r="D36" s="167" t="s">
        <v>4938</v>
      </c>
      <c r="E36" t="s">
        <v>4950</v>
      </c>
      <c r="F36" s="167">
        <v>35</v>
      </c>
    </row>
    <row r="37" spans="1:6">
      <c r="A37" s="167">
        <v>36</v>
      </c>
      <c r="B37" s="167" t="s">
        <v>2166</v>
      </c>
      <c r="C37" s="167">
        <v>230099</v>
      </c>
      <c r="D37" s="167" t="s">
        <v>2166</v>
      </c>
      <c r="E37" t="s">
        <v>2165</v>
      </c>
      <c r="F37" s="167">
        <v>36</v>
      </c>
    </row>
    <row r="38" spans="1:6">
      <c r="A38" s="167">
        <v>37</v>
      </c>
      <c r="B38" s="167" t="s">
        <v>2212</v>
      </c>
      <c r="C38" s="167">
        <v>230123</v>
      </c>
      <c r="D38" s="167" t="s">
        <v>2212</v>
      </c>
      <c r="E38" t="s">
        <v>2213</v>
      </c>
      <c r="F38" s="167">
        <v>37</v>
      </c>
    </row>
    <row r="39" spans="1:6">
      <c r="A39" s="167">
        <v>38</v>
      </c>
      <c r="B39" s="167" t="s">
        <v>2256</v>
      </c>
      <c r="C39" s="167">
        <v>230438</v>
      </c>
      <c r="D39" s="167" t="s">
        <v>2256</v>
      </c>
      <c r="E39" t="s">
        <v>2257</v>
      </c>
      <c r="F39" s="167">
        <v>38</v>
      </c>
    </row>
    <row r="40" spans="1:6">
      <c r="A40" s="167">
        <v>39</v>
      </c>
      <c r="B40" s="167" t="s">
        <v>4939</v>
      </c>
      <c r="C40" s="167">
        <v>230472</v>
      </c>
      <c r="D40" s="167" t="s">
        <v>4939</v>
      </c>
      <c r="E40" t="s">
        <v>4951</v>
      </c>
      <c r="F40" s="167">
        <v>39</v>
      </c>
    </row>
    <row r="41" spans="1:6">
      <c r="A41" s="167">
        <v>40</v>
      </c>
      <c r="B41" s="167" t="s">
        <v>2276</v>
      </c>
      <c r="C41" s="167">
        <v>230368</v>
      </c>
      <c r="D41" s="167" t="s">
        <v>2276</v>
      </c>
      <c r="E41" t="s">
        <v>2275</v>
      </c>
      <c r="F41" s="167">
        <v>40</v>
      </c>
    </row>
    <row r="42" spans="1:6">
      <c r="A42" s="167">
        <v>41</v>
      </c>
      <c r="B42" s="167" t="s">
        <v>2338</v>
      </c>
      <c r="C42" s="167">
        <v>230083</v>
      </c>
      <c r="D42" s="167" t="s">
        <v>2338</v>
      </c>
      <c r="E42" t="s">
        <v>2337</v>
      </c>
      <c r="F42" s="167">
        <v>41</v>
      </c>
    </row>
    <row r="43" spans="1:6">
      <c r="A43" s="167">
        <v>42</v>
      </c>
      <c r="B43" s="167" t="s">
        <v>4909</v>
      </c>
      <c r="C43" s="167">
        <v>230326</v>
      </c>
      <c r="D43" s="167" t="s">
        <v>4909</v>
      </c>
      <c r="E43" t="s">
        <v>4910</v>
      </c>
      <c r="F43" s="167">
        <v>42</v>
      </c>
    </row>
    <row r="44" spans="1:6">
      <c r="A44" s="167">
        <v>43</v>
      </c>
      <c r="B44" s="167" t="s">
        <v>4940</v>
      </c>
      <c r="C44" s="167">
        <v>230349</v>
      </c>
      <c r="D44" s="167" t="s">
        <v>4940</v>
      </c>
      <c r="E44" t="s">
        <v>4952</v>
      </c>
      <c r="F44" s="167">
        <v>43</v>
      </c>
    </row>
    <row r="45" spans="1:6">
      <c r="A45" s="167">
        <v>44</v>
      </c>
      <c r="B45" s="167" t="s">
        <v>2432</v>
      </c>
      <c r="C45" s="167">
        <v>230035</v>
      </c>
      <c r="D45" s="167" t="s">
        <v>2432</v>
      </c>
      <c r="E45" t="s">
        <v>2433</v>
      </c>
      <c r="F45" s="167">
        <v>44</v>
      </c>
    </row>
    <row r="46" spans="1:6">
      <c r="A46" s="167">
        <v>45</v>
      </c>
      <c r="B46" s="167" t="s">
        <v>2469</v>
      </c>
      <c r="C46" s="167">
        <v>230086</v>
      </c>
      <c r="D46" s="167" t="s">
        <v>2469</v>
      </c>
      <c r="E46" t="s">
        <v>2468</v>
      </c>
      <c r="F46" s="167">
        <v>45</v>
      </c>
    </row>
    <row r="47" spans="1:6">
      <c r="A47" s="167">
        <v>46</v>
      </c>
      <c r="B47" s="167" t="s">
        <v>2667</v>
      </c>
      <c r="C47" s="167">
        <v>230354</v>
      </c>
      <c r="D47" s="167" t="s">
        <v>2667</v>
      </c>
      <c r="E47" t="s">
        <v>2668</v>
      </c>
      <c r="F47" s="167">
        <v>46</v>
      </c>
    </row>
    <row r="48" spans="1:6">
      <c r="A48" s="167">
        <v>47</v>
      </c>
      <c r="B48" s="167" t="s">
        <v>2690</v>
      </c>
      <c r="C48" s="167">
        <v>230024</v>
      </c>
      <c r="D48" s="167" t="s">
        <v>2690</v>
      </c>
      <c r="E48" t="s">
        <v>2691</v>
      </c>
      <c r="F48" s="167">
        <v>47</v>
      </c>
    </row>
    <row r="49" spans="1:6">
      <c r="A49" s="167">
        <v>48</v>
      </c>
      <c r="B49" s="167" t="s">
        <v>2745</v>
      </c>
      <c r="C49" s="167">
        <v>230030</v>
      </c>
      <c r="D49" s="167" t="s">
        <v>2745</v>
      </c>
      <c r="E49" t="s">
        <v>2744</v>
      </c>
      <c r="F49" s="167">
        <v>48</v>
      </c>
    </row>
    <row r="50" spans="1:6">
      <c r="A50" s="167">
        <v>49</v>
      </c>
      <c r="B50" s="167" t="s">
        <v>2766</v>
      </c>
      <c r="C50" s="167">
        <v>230041</v>
      </c>
      <c r="D50" s="167" t="s">
        <v>2766</v>
      </c>
      <c r="E50" t="s">
        <v>2765</v>
      </c>
      <c r="F50" s="167">
        <v>49</v>
      </c>
    </row>
    <row r="51" spans="1:6">
      <c r="A51" s="167">
        <v>50</v>
      </c>
      <c r="B51" s="167" t="s">
        <v>2811</v>
      </c>
      <c r="C51" s="167">
        <v>230067</v>
      </c>
      <c r="D51" s="167" t="s">
        <v>2811</v>
      </c>
      <c r="E51" t="s">
        <v>2810</v>
      </c>
      <c r="F51" s="167">
        <v>50</v>
      </c>
    </row>
    <row r="52" spans="1:6">
      <c r="A52" s="167">
        <v>51</v>
      </c>
      <c r="B52" s="167" t="s">
        <v>2871</v>
      </c>
      <c r="C52" s="167">
        <v>230017</v>
      </c>
      <c r="D52" s="167" t="s">
        <v>2871</v>
      </c>
      <c r="E52" t="s">
        <v>2870</v>
      </c>
      <c r="F52" s="167">
        <v>51</v>
      </c>
    </row>
    <row r="53" spans="1:6">
      <c r="A53" s="167">
        <v>52</v>
      </c>
      <c r="B53" s="167" t="s">
        <v>2960</v>
      </c>
      <c r="C53" s="167">
        <v>230272</v>
      </c>
      <c r="D53" s="167" t="s">
        <v>2960</v>
      </c>
      <c r="E53" t="s">
        <v>2961</v>
      </c>
      <c r="F53" s="167">
        <v>52</v>
      </c>
    </row>
    <row r="54" spans="1:6">
      <c r="A54" s="167">
        <v>53</v>
      </c>
      <c r="B54" s="167" t="s">
        <v>4925</v>
      </c>
      <c r="C54" s="167">
        <v>230467</v>
      </c>
      <c r="D54" s="167" t="s">
        <v>4925</v>
      </c>
      <c r="E54" t="s">
        <v>4926</v>
      </c>
      <c r="F54" s="167">
        <v>53</v>
      </c>
    </row>
    <row r="55" spans="1:6">
      <c r="A55" s="167">
        <v>54</v>
      </c>
      <c r="B55" s="167" t="s">
        <v>3006</v>
      </c>
      <c r="C55" s="167">
        <v>230346</v>
      </c>
      <c r="D55" s="167" t="s">
        <v>3006</v>
      </c>
      <c r="E55" t="s">
        <v>3005</v>
      </c>
      <c r="F55" s="167">
        <v>54</v>
      </c>
    </row>
    <row r="56" spans="1:6">
      <c r="A56" s="167">
        <v>55</v>
      </c>
      <c r="B56" s="167" t="s">
        <v>4941</v>
      </c>
      <c r="C56" s="167">
        <v>230477</v>
      </c>
      <c r="D56" s="167" t="s">
        <v>4941</v>
      </c>
      <c r="E56" t="s">
        <v>4953</v>
      </c>
      <c r="F56" s="167">
        <v>55</v>
      </c>
    </row>
    <row r="57" spans="1:6">
      <c r="A57" s="167">
        <v>56</v>
      </c>
      <c r="B57" s="167" t="s">
        <v>4927</v>
      </c>
      <c r="C57" s="167">
        <v>230251</v>
      </c>
      <c r="D57" s="167" t="s">
        <v>4927</v>
      </c>
      <c r="E57" t="s">
        <v>4928</v>
      </c>
      <c r="F57" s="167">
        <v>56</v>
      </c>
    </row>
    <row r="58" spans="1:6">
      <c r="A58" s="167">
        <v>57</v>
      </c>
      <c r="B58" s="167" t="s">
        <v>4942</v>
      </c>
      <c r="C58" s="167">
        <v>230475</v>
      </c>
      <c r="D58" s="167" t="s">
        <v>4942</v>
      </c>
      <c r="E58" t="s">
        <v>4954</v>
      </c>
      <c r="F58" s="167">
        <v>57</v>
      </c>
    </row>
    <row r="59" spans="1:6">
      <c r="A59" s="167">
        <v>58</v>
      </c>
      <c r="B59" s="167" t="s">
        <v>3226</v>
      </c>
      <c r="C59" s="167">
        <v>230180</v>
      </c>
      <c r="D59" s="167" t="s">
        <v>3226</v>
      </c>
      <c r="E59" t="s">
        <v>3227</v>
      </c>
      <c r="F59" s="167">
        <v>58</v>
      </c>
    </row>
    <row r="60" spans="1:6">
      <c r="A60" s="167">
        <v>59</v>
      </c>
      <c r="B60" s="167" t="s">
        <v>4943</v>
      </c>
      <c r="C60" s="167">
        <v>231999</v>
      </c>
      <c r="D60" s="167" t="s">
        <v>4943</v>
      </c>
      <c r="E60" t="s">
        <v>4955</v>
      </c>
      <c r="F60" s="167">
        <v>59</v>
      </c>
    </row>
    <row r="61" spans="1:6">
      <c r="A61" s="167">
        <v>60</v>
      </c>
      <c r="B61" s="167" t="s">
        <v>3281</v>
      </c>
      <c r="C61" s="167">
        <v>230252</v>
      </c>
      <c r="D61" s="167" t="s">
        <v>3281</v>
      </c>
      <c r="E61" t="s">
        <v>3280</v>
      </c>
      <c r="F61" s="167">
        <v>60</v>
      </c>
    </row>
    <row r="62" spans="1:6">
      <c r="A62" s="167">
        <v>61</v>
      </c>
      <c r="B62" s="167" t="s">
        <v>3327</v>
      </c>
      <c r="C62" s="167">
        <v>230077</v>
      </c>
      <c r="D62" s="167" t="s">
        <v>3327</v>
      </c>
      <c r="E62" t="s">
        <v>3328</v>
      </c>
      <c r="F62" s="167">
        <v>61</v>
      </c>
    </row>
    <row r="63" spans="1:6">
      <c r="A63" s="167">
        <v>62</v>
      </c>
      <c r="B63" s="167" t="s">
        <v>3347</v>
      </c>
      <c r="C63" s="167">
        <v>230374</v>
      </c>
      <c r="D63" s="167" t="s">
        <v>3347</v>
      </c>
      <c r="E63" t="s">
        <v>3348</v>
      </c>
      <c r="F63" s="167">
        <v>62</v>
      </c>
    </row>
    <row r="64" spans="1:6">
      <c r="A64" s="167">
        <v>63</v>
      </c>
      <c r="B64" s="167" t="s">
        <v>4944</v>
      </c>
      <c r="C64" s="167">
        <v>230406</v>
      </c>
      <c r="D64" s="167" t="s">
        <v>4944</v>
      </c>
      <c r="E64" t="s">
        <v>3386</v>
      </c>
      <c r="F64" s="167">
        <v>63</v>
      </c>
    </row>
    <row r="65" spans="1:6">
      <c r="A65" s="167">
        <v>64</v>
      </c>
      <c r="B65" s="167" t="s">
        <v>3463</v>
      </c>
      <c r="C65" s="167">
        <v>230388</v>
      </c>
      <c r="D65" s="167" t="s">
        <v>3463</v>
      </c>
      <c r="E65" t="s">
        <v>3462</v>
      </c>
      <c r="F65" s="167">
        <v>64</v>
      </c>
    </row>
    <row r="66" spans="1:6">
      <c r="A66" s="167">
        <v>65</v>
      </c>
      <c r="B66" s="167" t="s">
        <v>3488</v>
      </c>
      <c r="C66" s="167">
        <v>230044</v>
      </c>
      <c r="D66" s="167" t="s">
        <v>3488</v>
      </c>
      <c r="E66" t="s">
        <v>3489</v>
      </c>
      <c r="F66" s="167">
        <v>65</v>
      </c>
    </row>
    <row r="67" spans="1:6">
      <c r="A67" s="167">
        <v>66</v>
      </c>
      <c r="B67" s="167" t="s">
        <v>3510</v>
      </c>
      <c r="C67" s="167">
        <v>230108</v>
      </c>
      <c r="D67" s="167" t="s">
        <v>3510</v>
      </c>
      <c r="E67" t="s">
        <v>3509</v>
      </c>
      <c r="F67" s="167">
        <v>66</v>
      </c>
    </row>
    <row r="68" spans="1:6">
      <c r="A68" s="167">
        <v>67</v>
      </c>
      <c r="B68" s="167" t="s">
        <v>3568</v>
      </c>
      <c r="C68" s="167">
        <v>230142</v>
      </c>
      <c r="D68" s="167" t="s">
        <v>3568</v>
      </c>
      <c r="E68" t="s">
        <v>3569</v>
      </c>
      <c r="F68" s="167">
        <v>67</v>
      </c>
    </row>
    <row r="69" spans="1:6">
      <c r="A69" s="167">
        <v>68</v>
      </c>
      <c r="B69" s="167" t="s">
        <v>3620</v>
      </c>
      <c r="C69" s="167">
        <v>230045</v>
      </c>
      <c r="D69" s="167" t="s">
        <v>3620</v>
      </c>
      <c r="E69" t="s">
        <v>3619</v>
      </c>
      <c r="F69" s="167">
        <v>68</v>
      </c>
    </row>
    <row r="70" spans="1:6">
      <c r="A70" s="167">
        <v>69</v>
      </c>
      <c r="B70" s="167" t="s">
        <v>3698</v>
      </c>
      <c r="C70" s="167">
        <v>230413</v>
      </c>
      <c r="D70" s="167" t="s">
        <v>3698</v>
      </c>
      <c r="E70" t="s">
        <v>3697</v>
      </c>
      <c r="F70" s="167">
        <v>69</v>
      </c>
    </row>
    <row r="71" spans="1:6">
      <c r="A71" s="167">
        <v>70</v>
      </c>
      <c r="B71" s="167" t="s">
        <v>3728</v>
      </c>
      <c r="C71" s="167">
        <v>230054</v>
      </c>
      <c r="D71" s="167" t="s">
        <v>3728</v>
      </c>
      <c r="E71" t="s">
        <v>3727</v>
      </c>
      <c r="F71" s="167">
        <v>70</v>
      </c>
    </row>
    <row r="72" spans="1:6">
      <c r="A72" s="167">
        <v>71</v>
      </c>
      <c r="B72" s="167" t="s">
        <v>3829</v>
      </c>
      <c r="C72" s="167">
        <v>230411</v>
      </c>
      <c r="D72" s="167" t="s">
        <v>3829</v>
      </c>
      <c r="E72" t="s">
        <v>3828</v>
      </c>
      <c r="F72" s="167">
        <v>71</v>
      </c>
    </row>
    <row r="73" spans="1:6">
      <c r="A73" s="167">
        <v>72</v>
      </c>
      <c r="B73" s="167" t="s">
        <v>3886</v>
      </c>
      <c r="C73" s="167">
        <v>230278</v>
      </c>
      <c r="D73" s="167" t="s">
        <v>3886</v>
      </c>
      <c r="E73" t="s">
        <v>3885</v>
      </c>
      <c r="F73" s="167">
        <v>72</v>
      </c>
    </row>
    <row r="74" spans="1:6">
      <c r="A74" s="167">
        <v>73</v>
      </c>
      <c r="B74" s="167" t="s">
        <v>3948</v>
      </c>
      <c r="C74" s="167">
        <v>230289</v>
      </c>
      <c r="D74" s="167" t="s">
        <v>3948</v>
      </c>
      <c r="E74" t="s">
        <v>3947</v>
      </c>
      <c r="F74" s="167">
        <v>73</v>
      </c>
    </row>
    <row r="75" spans="1:6">
      <c r="A75" s="167">
        <v>74</v>
      </c>
      <c r="B75" s="167" t="s">
        <v>4929</v>
      </c>
      <c r="C75" s="167">
        <v>230466</v>
      </c>
      <c r="D75" s="167" t="s">
        <v>4929</v>
      </c>
      <c r="E75" t="s">
        <v>4930</v>
      </c>
      <c r="F75" s="167">
        <v>74</v>
      </c>
    </row>
    <row r="76" spans="1:6">
      <c r="A76" s="167">
        <v>75</v>
      </c>
      <c r="B76" s="167" t="s">
        <v>3966</v>
      </c>
      <c r="C76" s="167">
        <v>230407</v>
      </c>
      <c r="D76" s="167" t="s">
        <v>3966</v>
      </c>
      <c r="E76" t="s">
        <v>3965</v>
      </c>
      <c r="F76" s="167">
        <v>75</v>
      </c>
    </row>
    <row r="77" spans="1:6">
      <c r="A77" s="167">
        <v>76</v>
      </c>
      <c r="B77" s="167" t="s">
        <v>4041</v>
      </c>
      <c r="C77" s="167">
        <v>230010</v>
      </c>
      <c r="D77" s="167" t="s">
        <v>4041</v>
      </c>
      <c r="E77" t="s">
        <v>4040</v>
      </c>
      <c r="F77" s="167">
        <v>76</v>
      </c>
    </row>
    <row r="78" spans="1:6">
      <c r="A78" s="167">
        <v>77</v>
      </c>
      <c r="B78" s="167" t="s">
        <v>4086</v>
      </c>
      <c r="C78" s="167">
        <v>230393</v>
      </c>
      <c r="D78" s="167" t="s">
        <v>4086</v>
      </c>
      <c r="E78" t="s">
        <v>4085</v>
      </c>
      <c r="F78" s="167">
        <v>77</v>
      </c>
    </row>
    <row r="79" spans="1:6">
      <c r="A79" s="167">
        <v>78</v>
      </c>
      <c r="B79" s="167" t="s">
        <v>4945</v>
      </c>
      <c r="C79" s="167">
        <v>230450</v>
      </c>
      <c r="D79" s="167" t="s">
        <v>4945</v>
      </c>
      <c r="E79" t="s">
        <v>4956</v>
      </c>
      <c r="F79" s="167">
        <v>78</v>
      </c>
    </row>
    <row r="80" spans="1:6">
      <c r="A80" s="167">
        <v>79</v>
      </c>
      <c r="B80" s="167" t="s">
        <v>4220</v>
      </c>
      <c r="C80" s="167">
        <v>230315</v>
      </c>
      <c r="D80" s="167" t="s">
        <v>4220</v>
      </c>
      <c r="E80" t="s">
        <v>4221</v>
      </c>
      <c r="F80" s="167">
        <v>79</v>
      </c>
    </row>
    <row r="81" spans="1:6">
      <c r="A81" s="167">
        <v>80</v>
      </c>
      <c r="B81" s="167" t="s">
        <v>4244</v>
      </c>
      <c r="C81" s="167">
        <v>230200</v>
      </c>
      <c r="D81" s="167" t="s">
        <v>4244</v>
      </c>
      <c r="E81" t="s">
        <v>4243</v>
      </c>
      <c r="F81" s="167">
        <v>80</v>
      </c>
    </row>
    <row r="82" spans="1:6">
      <c r="A82" s="167">
        <v>81</v>
      </c>
      <c r="B82" s="167" t="s">
        <v>4277</v>
      </c>
      <c r="C82" s="167">
        <v>230033</v>
      </c>
      <c r="D82" s="167" t="s">
        <v>4277</v>
      </c>
      <c r="E82" t="s">
        <v>4278</v>
      </c>
      <c r="F82" s="167">
        <v>81</v>
      </c>
    </row>
    <row r="83" spans="1:6">
      <c r="A83" s="167">
        <v>82</v>
      </c>
      <c r="B83" s="167" t="s">
        <v>4349</v>
      </c>
      <c r="C83" s="167">
        <v>230097</v>
      </c>
      <c r="D83" s="167" t="s">
        <v>4349</v>
      </c>
      <c r="E83" t="s">
        <v>4350</v>
      </c>
      <c r="F83" s="167">
        <v>82</v>
      </c>
    </row>
    <row r="84" spans="1:6">
      <c r="A84" s="167">
        <v>83</v>
      </c>
      <c r="B84" s="167" t="s">
        <v>4401</v>
      </c>
      <c r="C84" s="167">
        <v>230094</v>
      </c>
      <c r="D84" s="167" t="s">
        <v>4401</v>
      </c>
      <c r="E84" t="s">
        <v>4400</v>
      </c>
      <c r="F84" s="167">
        <v>83</v>
      </c>
    </row>
    <row r="85" spans="1:6">
      <c r="A85" s="167">
        <v>84</v>
      </c>
      <c r="B85" s="167" t="s">
        <v>4911</v>
      </c>
      <c r="C85" s="167">
        <v>230453</v>
      </c>
      <c r="D85" s="167" t="s">
        <v>4911</v>
      </c>
      <c r="E85" t="s">
        <v>4912</v>
      </c>
      <c r="F85" s="167">
        <v>84</v>
      </c>
    </row>
    <row r="86" spans="1:6">
      <c r="A86" s="167">
        <v>85</v>
      </c>
      <c r="B86" s="167" t="s">
        <v>4511</v>
      </c>
      <c r="C86" s="167">
        <v>230039</v>
      </c>
      <c r="D86" s="167" t="s">
        <v>4511</v>
      </c>
      <c r="E86" t="s">
        <v>4512</v>
      </c>
      <c r="F86" s="167">
        <v>85</v>
      </c>
    </row>
    <row r="87" spans="1:6">
      <c r="A87" s="167">
        <v>86</v>
      </c>
      <c r="B87" s="167" t="s">
        <v>4565</v>
      </c>
      <c r="C87" s="167">
        <v>230175</v>
      </c>
      <c r="D87" s="167" t="s">
        <v>4565</v>
      </c>
      <c r="E87" t="s">
        <v>4566</v>
      </c>
      <c r="F87" s="167">
        <v>86</v>
      </c>
    </row>
    <row r="88" spans="1:6">
      <c r="A88" s="167">
        <v>87</v>
      </c>
      <c r="B88" s="167" t="s">
        <v>4663</v>
      </c>
      <c r="C88" s="167">
        <v>230450</v>
      </c>
      <c r="D88" s="167" t="s">
        <v>4663</v>
      </c>
      <c r="E88" t="s">
        <v>4662</v>
      </c>
      <c r="F88" s="167">
        <v>87</v>
      </c>
    </row>
    <row r="89" spans="1:6">
      <c r="A89" s="167">
        <v>88</v>
      </c>
      <c r="B89" s="167" t="s">
        <v>4879</v>
      </c>
      <c r="C89" s="167">
        <v>230436</v>
      </c>
      <c r="D89" s="167" t="s">
        <v>4879</v>
      </c>
      <c r="E89" t="s">
        <v>4880</v>
      </c>
      <c r="F89" s="167">
        <v>88</v>
      </c>
    </row>
    <row r="90" spans="1:6">
      <c r="A90" s="167">
        <v>89</v>
      </c>
      <c r="B90" s="167" t="s">
        <v>4681</v>
      </c>
      <c r="C90" s="167">
        <v>230399</v>
      </c>
      <c r="D90" s="167" t="s">
        <v>4681</v>
      </c>
      <c r="E90" t="s">
        <v>4680</v>
      </c>
      <c r="F90" s="167">
        <v>89</v>
      </c>
    </row>
    <row r="91" spans="1:6">
      <c r="A91" s="167">
        <v>90</v>
      </c>
      <c r="B91" s="167" t="s">
        <v>4705</v>
      </c>
      <c r="C91" s="167">
        <v>230390</v>
      </c>
      <c r="D91" s="167" t="s">
        <v>4705</v>
      </c>
      <c r="E91" t="s">
        <v>4704</v>
      </c>
      <c r="F91" s="167">
        <v>90</v>
      </c>
    </row>
    <row r="92" spans="1:6">
      <c r="A92" s="167">
        <v>91</v>
      </c>
      <c r="B92" s="167" t="s">
        <v>4946</v>
      </c>
      <c r="C92" s="167">
        <v>230455</v>
      </c>
      <c r="D92" s="167" t="s">
        <v>4946</v>
      </c>
      <c r="E92" t="s">
        <v>4957</v>
      </c>
      <c r="F92" s="167">
        <v>91</v>
      </c>
    </row>
    <row r="93" spans="1:6">
      <c r="A93" s="167">
        <v>92</v>
      </c>
      <c r="B93" s="167" t="s">
        <v>4810</v>
      </c>
      <c r="C93" s="167">
        <v>230448</v>
      </c>
      <c r="D93" s="167" t="s">
        <v>4810</v>
      </c>
      <c r="E93" t="s">
        <v>4809</v>
      </c>
      <c r="F93" s="167">
        <v>92</v>
      </c>
    </row>
    <row r="94" spans="1:6">
      <c r="A94" s="167">
        <v>93</v>
      </c>
      <c r="B94" s="167" t="s">
        <v>4844</v>
      </c>
      <c r="C94" s="167">
        <v>230426</v>
      </c>
      <c r="D94" s="167" t="s">
        <v>4844</v>
      </c>
      <c r="E94" t="s">
        <v>4845</v>
      </c>
      <c r="F94" s="167">
        <v>93</v>
      </c>
    </row>
    <row r="95" spans="1:6">
      <c r="A95" s="167">
        <v>94</v>
      </c>
      <c r="B95" s="167" t="s">
        <v>4931</v>
      </c>
      <c r="C95" s="167">
        <v>230464</v>
      </c>
      <c r="D95" s="167" t="s">
        <v>4931</v>
      </c>
      <c r="E95" t="s">
        <v>4931</v>
      </c>
      <c r="F95" s="167">
        <v>94</v>
      </c>
    </row>
    <row r="96" spans="1:6">
      <c r="A96" s="167">
        <v>95</v>
      </c>
      <c r="B96" s="167" t="s">
        <v>4958</v>
      </c>
      <c r="C96" s="192">
        <v>233101</v>
      </c>
      <c r="D96" s="167" t="s">
        <v>4958</v>
      </c>
      <c r="E96" s="167" t="s">
        <v>4959</v>
      </c>
      <c r="F96" s="167">
        <v>95</v>
      </c>
    </row>
    <row r="97" spans="1:6">
      <c r="A97" s="167">
        <v>96</v>
      </c>
      <c r="B97" s="167" t="s">
        <v>4960</v>
      </c>
      <c r="C97" s="192">
        <v>233102</v>
      </c>
      <c r="D97" s="167" t="s">
        <v>4960</v>
      </c>
      <c r="E97" s="167" t="s">
        <v>4961</v>
      </c>
      <c r="F97" s="167">
        <v>96</v>
      </c>
    </row>
    <row r="98" spans="1:6">
      <c r="A98" s="167">
        <v>97</v>
      </c>
      <c r="B98" s="167" t="s">
        <v>4962</v>
      </c>
      <c r="C98" s="192">
        <v>233103</v>
      </c>
      <c r="D98" s="167" t="s">
        <v>4962</v>
      </c>
      <c r="E98" s="167" t="s">
        <v>4963</v>
      </c>
      <c r="F98" s="167">
        <v>97</v>
      </c>
    </row>
    <row r="99" spans="1:6">
      <c r="A99" s="167">
        <v>98</v>
      </c>
      <c r="B99" s="167" t="s">
        <v>4964</v>
      </c>
      <c r="C99" s="192">
        <v>233104</v>
      </c>
      <c r="D99" s="167" t="s">
        <v>4964</v>
      </c>
      <c r="E99" s="167" t="s">
        <v>4965</v>
      </c>
      <c r="F99" s="167">
        <v>98</v>
      </c>
    </row>
    <row r="100" spans="1:6">
      <c r="A100" s="167">
        <v>99</v>
      </c>
      <c r="B100" s="167" t="s">
        <v>4966</v>
      </c>
      <c r="C100" s="192">
        <v>233105</v>
      </c>
      <c r="D100" s="167" t="s">
        <v>4966</v>
      </c>
      <c r="E100" s="167" t="s">
        <v>4967</v>
      </c>
      <c r="F100" s="167">
        <v>99</v>
      </c>
    </row>
    <row r="101" spans="1:6">
      <c r="A101" s="167">
        <v>100</v>
      </c>
      <c r="B101" s="167" t="s">
        <v>4968</v>
      </c>
      <c r="C101" s="192">
        <v>233106</v>
      </c>
      <c r="D101" s="167" t="s">
        <v>4968</v>
      </c>
      <c r="E101" s="167" t="s">
        <v>4969</v>
      </c>
      <c r="F101" s="167">
        <v>100</v>
      </c>
    </row>
    <row r="102" spans="1:6">
      <c r="A102" s="167">
        <v>101</v>
      </c>
      <c r="B102" s="167" t="s">
        <v>4970</v>
      </c>
      <c r="C102" s="192">
        <v>233107</v>
      </c>
      <c r="D102" s="167" t="s">
        <v>4970</v>
      </c>
      <c r="E102" s="167" t="s">
        <v>4971</v>
      </c>
      <c r="F102" s="167">
        <v>101</v>
      </c>
    </row>
    <row r="103" spans="1:6">
      <c r="A103" s="167">
        <v>102</v>
      </c>
      <c r="B103" s="167" t="s">
        <v>4972</v>
      </c>
      <c r="C103" s="192">
        <v>233108</v>
      </c>
      <c r="D103" s="167" t="s">
        <v>4972</v>
      </c>
      <c r="E103" s="167" t="s">
        <v>4973</v>
      </c>
      <c r="F103" s="167">
        <v>102</v>
      </c>
    </row>
    <row r="104" spans="1:6">
      <c r="A104" s="167">
        <v>103</v>
      </c>
      <c r="B104" s="167" t="s">
        <v>4974</v>
      </c>
      <c r="C104" s="192">
        <v>233109</v>
      </c>
      <c r="D104" s="167" t="s">
        <v>4974</v>
      </c>
      <c r="E104" s="167" t="s">
        <v>4975</v>
      </c>
      <c r="F104" s="167">
        <v>103</v>
      </c>
    </row>
    <row r="105" spans="1:6">
      <c r="A105" s="167">
        <v>104</v>
      </c>
      <c r="B105" s="167" t="s">
        <v>4976</v>
      </c>
      <c r="C105" s="192">
        <v>233110</v>
      </c>
      <c r="D105" s="167" t="s">
        <v>4976</v>
      </c>
      <c r="E105" s="167" t="s">
        <v>4977</v>
      </c>
      <c r="F105" s="167">
        <v>104</v>
      </c>
    </row>
    <row r="106" spans="1:6">
      <c r="A106" s="167">
        <v>105</v>
      </c>
      <c r="B106" s="167" t="s">
        <v>4978</v>
      </c>
      <c r="C106" s="192">
        <v>233111</v>
      </c>
      <c r="D106" s="167" t="s">
        <v>4978</v>
      </c>
      <c r="E106" s="167" t="s">
        <v>4979</v>
      </c>
      <c r="F106" s="167">
        <v>105</v>
      </c>
    </row>
    <row r="107" spans="1:6">
      <c r="A107" s="167">
        <v>106</v>
      </c>
      <c r="B107" s="167" t="s">
        <v>4980</v>
      </c>
      <c r="C107" s="192">
        <v>233112</v>
      </c>
      <c r="D107" s="167" t="s">
        <v>4980</v>
      </c>
      <c r="E107" s="167" t="s">
        <v>4981</v>
      </c>
      <c r="F107" s="167">
        <v>106</v>
      </c>
    </row>
    <row r="108" spans="1:6">
      <c r="A108" s="167">
        <v>107</v>
      </c>
      <c r="B108" s="167" t="s">
        <v>4982</v>
      </c>
      <c r="C108" s="192">
        <v>233113</v>
      </c>
      <c r="D108" s="167" t="s">
        <v>4982</v>
      </c>
      <c r="E108" s="167" t="s">
        <v>4983</v>
      </c>
      <c r="F108" s="167">
        <v>107</v>
      </c>
    </row>
    <row r="109" spans="1:6">
      <c r="A109" s="167">
        <v>108</v>
      </c>
      <c r="B109" s="167" t="s">
        <v>4984</v>
      </c>
      <c r="C109" s="192">
        <v>233114</v>
      </c>
      <c r="D109" s="167" t="s">
        <v>4984</v>
      </c>
      <c r="E109" s="167" t="s">
        <v>4985</v>
      </c>
      <c r="F109" s="167">
        <v>108</v>
      </c>
    </row>
    <row r="110" spans="1:6">
      <c r="A110" s="167">
        <v>109</v>
      </c>
      <c r="B110" s="167" t="s">
        <v>4986</v>
      </c>
      <c r="C110" s="192">
        <v>233115</v>
      </c>
      <c r="D110" s="167" t="s">
        <v>4986</v>
      </c>
      <c r="E110" s="167" t="s">
        <v>4987</v>
      </c>
      <c r="F110" s="167">
        <v>109</v>
      </c>
    </row>
    <row r="111" spans="1:6">
      <c r="A111" s="167">
        <v>110</v>
      </c>
      <c r="B111" s="167" t="s">
        <v>4988</v>
      </c>
      <c r="C111" s="192">
        <v>233116</v>
      </c>
      <c r="D111" s="167" t="s">
        <v>4988</v>
      </c>
      <c r="E111" s="167" t="s">
        <v>4989</v>
      </c>
      <c r="F111" s="167">
        <v>110</v>
      </c>
    </row>
    <row r="112" spans="1:6">
      <c r="A112" s="167">
        <v>111</v>
      </c>
      <c r="B112" s="167" t="s">
        <v>4990</v>
      </c>
      <c r="C112" s="192">
        <v>233117</v>
      </c>
      <c r="D112" s="167" t="s">
        <v>4990</v>
      </c>
      <c r="E112" s="167" t="s">
        <v>4991</v>
      </c>
      <c r="F112" s="167">
        <v>111</v>
      </c>
    </row>
    <row r="113" spans="1:6">
      <c r="A113" s="167">
        <v>112</v>
      </c>
      <c r="B113" s="167" t="s">
        <v>4992</v>
      </c>
      <c r="C113" s="192">
        <v>233118</v>
      </c>
      <c r="D113" s="167" t="s">
        <v>4992</v>
      </c>
      <c r="E113" s="167" t="s">
        <v>4993</v>
      </c>
      <c r="F113" s="167">
        <v>112</v>
      </c>
    </row>
    <row r="114" spans="1:6">
      <c r="A114" s="167">
        <v>113</v>
      </c>
      <c r="B114" s="193" t="s">
        <v>4994</v>
      </c>
      <c r="C114" s="192">
        <v>233119</v>
      </c>
      <c r="D114" s="193" t="s">
        <v>4994</v>
      </c>
      <c r="E114" s="193" t="s">
        <v>4995</v>
      </c>
      <c r="F114" s="167">
        <v>113</v>
      </c>
    </row>
    <row r="115" spans="1:6">
      <c r="A115" s="167">
        <v>114</v>
      </c>
      <c r="B115" s="167" t="s">
        <v>4996</v>
      </c>
      <c r="C115" s="192">
        <v>233124</v>
      </c>
      <c r="D115" s="167" t="s">
        <v>4996</v>
      </c>
      <c r="E115" s="167" t="s">
        <v>4997</v>
      </c>
      <c r="F115" s="167">
        <v>114</v>
      </c>
    </row>
    <row r="116" spans="1:6">
      <c r="A116" s="167">
        <v>115</v>
      </c>
      <c r="B116" s="167" t="s">
        <v>4998</v>
      </c>
      <c r="C116" s="192">
        <v>233125</v>
      </c>
      <c r="D116" s="167" t="s">
        <v>4998</v>
      </c>
      <c r="E116" s="167" t="s">
        <v>4999</v>
      </c>
      <c r="F116" s="167">
        <v>115</v>
      </c>
    </row>
    <row r="117" spans="1:6">
      <c r="A117" s="167">
        <v>116</v>
      </c>
      <c r="B117" s="167" t="s">
        <v>5000</v>
      </c>
      <c r="C117" s="192">
        <v>233126</v>
      </c>
      <c r="D117" s="167" t="s">
        <v>5000</v>
      </c>
      <c r="E117" s="167" t="s">
        <v>5001</v>
      </c>
      <c r="F117" s="167">
        <v>116</v>
      </c>
    </row>
    <row r="118" spans="1:6">
      <c r="A118" s="167">
        <v>117</v>
      </c>
      <c r="B118" s="167" t="s">
        <v>5002</v>
      </c>
      <c r="C118" s="192">
        <v>233127</v>
      </c>
      <c r="D118" s="167" t="s">
        <v>5002</v>
      </c>
      <c r="E118" s="167" t="s">
        <v>5003</v>
      </c>
      <c r="F118" s="167">
        <v>117</v>
      </c>
    </row>
    <row r="119" spans="1:6">
      <c r="A119" s="167">
        <v>118</v>
      </c>
      <c r="B119" s="167" t="s">
        <v>5004</v>
      </c>
      <c r="C119" s="192">
        <v>233128</v>
      </c>
      <c r="D119" s="167" t="s">
        <v>5004</v>
      </c>
      <c r="E119" s="167" t="s">
        <v>5005</v>
      </c>
      <c r="F119" s="167">
        <v>118</v>
      </c>
    </row>
    <row r="120" spans="1:6">
      <c r="A120" s="167">
        <v>119</v>
      </c>
      <c r="B120" s="167" t="s">
        <v>5006</v>
      </c>
      <c r="C120" s="192">
        <v>233129</v>
      </c>
      <c r="D120" s="167" t="s">
        <v>5006</v>
      </c>
      <c r="E120" s="167" t="s">
        <v>5007</v>
      </c>
      <c r="F120" s="167">
        <v>119</v>
      </c>
    </row>
    <row r="121" spans="1:6">
      <c r="A121" s="167">
        <v>120</v>
      </c>
      <c r="B121" s="167" t="s">
        <v>5008</v>
      </c>
      <c r="C121" s="192">
        <v>233130</v>
      </c>
      <c r="D121" s="167" t="s">
        <v>5008</v>
      </c>
      <c r="E121" s="167" t="s">
        <v>5009</v>
      </c>
      <c r="F121" s="167">
        <v>120</v>
      </c>
    </row>
    <row r="122" spans="1:6">
      <c r="A122" s="167">
        <v>121</v>
      </c>
      <c r="B122" s="167" t="s">
        <v>5010</v>
      </c>
      <c r="C122" s="192">
        <v>233133</v>
      </c>
      <c r="D122" s="167" t="s">
        <v>5010</v>
      </c>
      <c r="E122" s="167" t="s">
        <v>5011</v>
      </c>
      <c r="F122" s="167">
        <v>121</v>
      </c>
    </row>
    <row r="123" spans="1:6">
      <c r="A123" s="167">
        <v>122</v>
      </c>
      <c r="B123" s="167" t="s">
        <v>5012</v>
      </c>
      <c r="C123" s="192">
        <v>233159</v>
      </c>
      <c r="D123" s="167" t="s">
        <v>5012</v>
      </c>
      <c r="E123" s="167" t="s">
        <v>5013</v>
      </c>
      <c r="F123" s="167">
        <v>122</v>
      </c>
    </row>
    <row r="124" spans="1:6">
      <c r="A124" s="167">
        <v>123</v>
      </c>
      <c r="B124" s="167" t="s">
        <v>5014</v>
      </c>
      <c r="C124" s="192">
        <v>233160</v>
      </c>
      <c r="D124" s="167" t="s">
        <v>5014</v>
      </c>
      <c r="E124" s="167" t="s">
        <v>5015</v>
      </c>
      <c r="F124" s="167">
        <v>123</v>
      </c>
    </row>
    <row r="125" spans="1:6">
      <c r="A125" s="167">
        <v>124</v>
      </c>
      <c r="B125" s="167" t="s">
        <v>5016</v>
      </c>
      <c r="C125" s="192">
        <v>233161</v>
      </c>
      <c r="D125" s="167" t="s">
        <v>5016</v>
      </c>
      <c r="E125" s="167" t="s">
        <v>5017</v>
      </c>
      <c r="F125" s="167">
        <v>124</v>
      </c>
    </row>
    <row r="126" spans="1:6">
      <c r="A126" s="167">
        <v>125</v>
      </c>
      <c r="B126" s="167" t="s">
        <v>5018</v>
      </c>
      <c r="C126" s="192">
        <v>233162</v>
      </c>
      <c r="D126" s="167" t="s">
        <v>5018</v>
      </c>
      <c r="E126" s="167" t="s">
        <v>5019</v>
      </c>
      <c r="F126" s="167">
        <v>125</v>
      </c>
    </row>
    <row r="127" spans="1:6">
      <c r="A127" s="167">
        <v>126</v>
      </c>
      <c r="B127" s="167" t="s">
        <v>5020</v>
      </c>
      <c r="C127" s="192">
        <v>233163</v>
      </c>
      <c r="D127" s="167" t="s">
        <v>5020</v>
      </c>
      <c r="E127" s="167" t="s">
        <v>5021</v>
      </c>
      <c r="F127" s="167">
        <v>126</v>
      </c>
    </row>
    <row r="128" spans="1:6">
      <c r="A128" s="167">
        <v>127</v>
      </c>
      <c r="B128" s="167" t="s">
        <v>5022</v>
      </c>
      <c r="C128" s="192">
        <v>233165</v>
      </c>
      <c r="D128" s="167" t="s">
        <v>5022</v>
      </c>
      <c r="E128" s="167" t="s">
        <v>5023</v>
      </c>
      <c r="F128" s="167">
        <v>127</v>
      </c>
    </row>
    <row r="129" spans="1:6">
      <c r="A129" s="167">
        <v>128</v>
      </c>
      <c r="B129" s="167" t="s">
        <v>5024</v>
      </c>
      <c r="C129" s="192">
        <v>233166</v>
      </c>
      <c r="D129" s="167" t="s">
        <v>5024</v>
      </c>
      <c r="E129" s="167" t="s">
        <v>5025</v>
      </c>
      <c r="F129" s="167">
        <v>128</v>
      </c>
    </row>
    <row r="130" spans="1:6">
      <c r="A130" s="167">
        <v>129</v>
      </c>
      <c r="B130" s="167" t="s">
        <v>5026</v>
      </c>
      <c r="C130" s="192">
        <v>233167</v>
      </c>
      <c r="D130" s="167" t="s">
        <v>5026</v>
      </c>
      <c r="E130" s="167" t="s">
        <v>5027</v>
      </c>
      <c r="F130" s="167">
        <v>129</v>
      </c>
    </row>
    <row r="131" spans="1:6">
      <c r="A131" s="167">
        <v>130</v>
      </c>
      <c r="B131" s="167" t="s">
        <v>5028</v>
      </c>
      <c r="C131" s="192">
        <v>233168</v>
      </c>
      <c r="D131" s="167" t="s">
        <v>5028</v>
      </c>
      <c r="E131" s="167" t="s">
        <v>5029</v>
      </c>
      <c r="F131" s="167">
        <v>130</v>
      </c>
    </row>
    <row r="132" spans="1:6">
      <c r="A132" s="167">
        <v>131</v>
      </c>
      <c r="B132" s="167" t="s">
        <v>5030</v>
      </c>
      <c r="C132" s="192">
        <v>233169</v>
      </c>
      <c r="D132" s="167" t="s">
        <v>5030</v>
      </c>
      <c r="E132" s="167" t="s">
        <v>5031</v>
      </c>
      <c r="F132" s="167">
        <v>131</v>
      </c>
    </row>
    <row r="133" spans="1:6">
      <c r="A133" s="167">
        <v>132</v>
      </c>
      <c r="B133" s="167" t="s">
        <v>5032</v>
      </c>
      <c r="C133" s="192">
        <v>233172</v>
      </c>
      <c r="D133" s="167" t="s">
        <v>5032</v>
      </c>
      <c r="E133" s="167" t="s">
        <v>5033</v>
      </c>
      <c r="F133" s="167">
        <v>132</v>
      </c>
    </row>
    <row r="134" spans="1:6">
      <c r="A134" s="167">
        <v>133</v>
      </c>
      <c r="B134" s="167" t="s">
        <v>5034</v>
      </c>
      <c r="C134" s="192">
        <v>233226</v>
      </c>
      <c r="D134" s="167" t="s">
        <v>5034</v>
      </c>
      <c r="E134" s="167" t="s">
        <v>5035</v>
      </c>
      <c r="F134" s="167">
        <v>133</v>
      </c>
    </row>
    <row r="135" spans="1:6">
      <c r="A135" s="167">
        <v>134</v>
      </c>
      <c r="B135" s="167" t="s">
        <v>5036</v>
      </c>
      <c r="C135" s="192">
        <v>233228</v>
      </c>
      <c r="D135" s="167" t="s">
        <v>5036</v>
      </c>
      <c r="E135" s="167" t="s">
        <v>5037</v>
      </c>
      <c r="F135" s="167">
        <v>134</v>
      </c>
    </row>
    <row r="136" spans="1:6">
      <c r="A136" s="167">
        <v>135</v>
      </c>
      <c r="B136" s="167" t="s">
        <v>5038</v>
      </c>
      <c r="C136" s="192">
        <v>233230</v>
      </c>
      <c r="D136" s="167" t="s">
        <v>5038</v>
      </c>
      <c r="E136" s="167" t="s">
        <v>5039</v>
      </c>
      <c r="F136" s="167">
        <v>135</v>
      </c>
    </row>
    <row r="137" spans="1:6">
      <c r="A137" s="167">
        <v>136</v>
      </c>
      <c r="B137" s="167" t="s">
        <v>5040</v>
      </c>
      <c r="C137" s="192">
        <v>233231</v>
      </c>
      <c r="D137" s="167" t="s">
        <v>5040</v>
      </c>
      <c r="E137" s="167" t="s">
        <v>5041</v>
      </c>
      <c r="F137" s="167">
        <v>136</v>
      </c>
    </row>
    <row r="138" spans="1:6">
      <c r="A138" s="167">
        <v>137</v>
      </c>
      <c r="B138" s="167" t="s">
        <v>5042</v>
      </c>
      <c r="C138" s="192">
        <v>233232</v>
      </c>
      <c r="D138" s="167" t="s">
        <v>5042</v>
      </c>
      <c r="E138" s="167" t="s">
        <v>5043</v>
      </c>
      <c r="F138" s="167">
        <v>137</v>
      </c>
    </row>
    <row r="139" spans="1:6">
      <c r="A139" s="167">
        <v>138</v>
      </c>
      <c r="B139" s="167" t="s">
        <v>5044</v>
      </c>
      <c r="C139" s="192">
        <v>233233</v>
      </c>
      <c r="D139" s="167" t="s">
        <v>5044</v>
      </c>
      <c r="E139" s="167" t="s">
        <v>5045</v>
      </c>
      <c r="F139" s="167">
        <v>138</v>
      </c>
    </row>
    <row r="140" spans="1:6">
      <c r="A140" s="167">
        <v>139</v>
      </c>
      <c r="B140" s="167" t="s">
        <v>5046</v>
      </c>
      <c r="C140" s="192">
        <v>233234</v>
      </c>
      <c r="D140" s="167" t="s">
        <v>5046</v>
      </c>
      <c r="E140" s="167" t="s">
        <v>5047</v>
      </c>
      <c r="F140" s="167">
        <v>139</v>
      </c>
    </row>
    <row r="141" spans="1:6">
      <c r="A141" s="167">
        <v>140</v>
      </c>
      <c r="B141" s="167" t="s">
        <v>5048</v>
      </c>
      <c r="C141" s="192">
        <v>233235</v>
      </c>
      <c r="D141" s="167" t="s">
        <v>5048</v>
      </c>
      <c r="E141" s="167" t="s">
        <v>5049</v>
      </c>
      <c r="F141" s="167">
        <v>140</v>
      </c>
    </row>
    <row r="142" spans="1:6">
      <c r="A142" s="167">
        <v>141</v>
      </c>
      <c r="B142" s="167" t="s">
        <v>5050</v>
      </c>
      <c r="C142" s="192">
        <v>233236</v>
      </c>
      <c r="D142" s="167" t="s">
        <v>5050</v>
      </c>
      <c r="E142" s="167" t="s">
        <v>5051</v>
      </c>
      <c r="F142" s="167">
        <v>141</v>
      </c>
    </row>
    <row r="143" spans="1:6">
      <c r="A143" s="167">
        <v>142</v>
      </c>
      <c r="B143" s="167" t="s">
        <v>5052</v>
      </c>
      <c r="C143" s="192">
        <v>233237</v>
      </c>
      <c r="D143" s="167" t="s">
        <v>5052</v>
      </c>
      <c r="E143" s="167" t="s">
        <v>5053</v>
      </c>
      <c r="F143" s="167">
        <v>142</v>
      </c>
    </row>
    <row r="144" spans="1:6">
      <c r="A144" s="167">
        <v>143</v>
      </c>
      <c r="B144" s="167" t="s">
        <v>5054</v>
      </c>
      <c r="C144" s="192">
        <v>233238</v>
      </c>
      <c r="D144" s="167" t="s">
        <v>5054</v>
      </c>
      <c r="E144" s="167" t="s">
        <v>5055</v>
      </c>
      <c r="F144" s="167">
        <v>143</v>
      </c>
    </row>
    <row r="145" spans="1:6">
      <c r="A145" s="167">
        <v>144</v>
      </c>
      <c r="B145" s="167" t="s">
        <v>5056</v>
      </c>
      <c r="C145" s="192">
        <v>233239</v>
      </c>
      <c r="D145" s="167" t="s">
        <v>5056</v>
      </c>
      <c r="E145" s="167" t="s">
        <v>5057</v>
      </c>
      <c r="F145" s="167">
        <v>144</v>
      </c>
    </row>
    <row r="146" spans="1:6">
      <c r="A146" s="167">
        <v>145</v>
      </c>
      <c r="B146" s="167" t="s">
        <v>5058</v>
      </c>
      <c r="C146" s="192">
        <v>233243</v>
      </c>
      <c r="D146" s="167" t="s">
        <v>5058</v>
      </c>
      <c r="E146" s="167" t="s">
        <v>5059</v>
      </c>
      <c r="F146" s="167">
        <v>145</v>
      </c>
    </row>
    <row r="147" spans="1:6">
      <c r="A147" s="167">
        <v>146</v>
      </c>
      <c r="B147" s="167" t="s">
        <v>5060</v>
      </c>
      <c r="C147" s="192">
        <v>233244</v>
      </c>
      <c r="D147" s="167" t="s">
        <v>5060</v>
      </c>
      <c r="E147" s="167" t="s">
        <v>5061</v>
      </c>
      <c r="F147" s="167">
        <v>146</v>
      </c>
    </row>
    <row r="148" spans="1:6">
      <c r="A148" s="167">
        <v>147</v>
      </c>
      <c r="B148" s="167" t="s">
        <v>5062</v>
      </c>
      <c r="C148" s="192">
        <v>233245</v>
      </c>
      <c r="D148" s="167" t="s">
        <v>5062</v>
      </c>
      <c r="E148" s="167" t="s">
        <v>5063</v>
      </c>
      <c r="F148" s="167">
        <v>147</v>
      </c>
    </row>
    <row r="149" spans="1:6">
      <c r="A149" s="167">
        <v>148</v>
      </c>
      <c r="B149" s="167" t="s">
        <v>5064</v>
      </c>
      <c r="C149" s="192">
        <v>233246</v>
      </c>
      <c r="D149" s="167" t="s">
        <v>5064</v>
      </c>
      <c r="E149" s="167" t="s">
        <v>5065</v>
      </c>
      <c r="F149" s="167">
        <v>148</v>
      </c>
    </row>
    <row r="150" spans="1:6">
      <c r="A150" s="167">
        <v>149</v>
      </c>
      <c r="B150" s="167" t="s">
        <v>5066</v>
      </c>
      <c r="C150" s="192">
        <v>233247</v>
      </c>
      <c r="D150" s="167" t="s">
        <v>5066</v>
      </c>
      <c r="E150" s="167" t="s">
        <v>5067</v>
      </c>
      <c r="F150" s="167">
        <v>149</v>
      </c>
    </row>
    <row r="151" spans="1:6">
      <c r="A151" s="167">
        <v>150</v>
      </c>
      <c r="B151" s="167" t="s">
        <v>5068</v>
      </c>
      <c r="C151" s="192">
        <v>233255</v>
      </c>
      <c r="D151" s="167" t="s">
        <v>5068</v>
      </c>
      <c r="E151" s="167" t="s">
        <v>5069</v>
      </c>
      <c r="F151" s="167">
        <v>150</v>
      </c>
    </row>
    <row r="152" spans="1:6">
      <c r="A152" s="167">
        <v>151</v>
      </c>
      <c r="B152" s="167" t="s">
        <v>5070</v>
      </c>
      <c r="C152" s="192">
        <v>233257</v>
      </c>
      <c r="D152" s="167" t="s">
        <v>5070</v>
      </c>
      <c r="E152" s="167" t="s">
        <v>5071</v>
      </c>
      <c r="F152" s="167">
        <v>151</v>
      </c>
    </row>
    <row r="153" spans="1:6">
      <c r="A153" s="167">
        <v>152</v>
      </c>
      <c r="B153" s="167" t="s">
        <v>5072</v>
      </c>
      <c r="C153" s="192">
        <v>233261</v>
      </c>
      <c r="D153" s="167" t="s">
        <v>5072</v>
      </c>
      <c r="E153" s="167" t="s">
        <v>5073</v>
      </c>
      <c r="F153" s="167">
        <v>152</v>
      </c>
    </row>
    <row r="154" spans="1:6">
      <c r="A154" s="167">
        <v>153</v>
      </c>
      <c r="B154" s="167" t="s">
        <v>5074</v>
      </c>
      <c r="C154" s="192">
        <v>233262</v>
      </c>
      <c r="D154" s="167" t="s">
        <v>5074</v>
      </c>
      <c r="E154" s="167" t="s">
        <v>5075</v>
      </c>
      <c r="F154" s="167">
        <v>153</v>
      </c>
    </row>
    <row r="155" spans="1:6">
      <c r="A155" s="167">
        <v>154</v>
      </c>
      <c r="B155" s="167" t="s">
        <v>5076</v>
      </c>
      <c r="C155" s="192">
        <v>233263</v>
      </c>
      <c r="D155" s="167" t="s">
        <v>5076</v>
      </c>
      <c r="E155" s="167" t="s">
        <v>5077</v>
      </c>
      <c r="F155" s="167">
        <v>154</v>
      </c>
    </row>
    <row r="156" spans="1:6">
      <c r="A156" s="167">
        <v>155</v>
      </c>
      <c r="B156" s="167" t="s">
        <v>5078</v>
      </c>
      <c r="C156" s="192">
        <v>233266</v>
      </c>
      <c r="D156" s="167" t="s">
        <v>5078</v>
      </c>
      <c r="E156" s="167" t="s">
        <v>5079</v>
      </c>
      <c r="F156" s="167">
        <v>155</v>
      </c>
    </row>
    <row r="157" spans="1:6">
      <c r="A157" s="167">
        <v>156</v>
      </c>
      <c r="B157" s="167" t="s">
        <v>5080</v>
      </c>
      <c r="C157" s="192">
        <v>233267</v>
      </c>
      <c r="D157" s="167" t="s">
        <v>5080</v>
      </c>
      <c r="E157" s="167" t="s">
        <v>5081</v>
      </c>
      <c r="F157" s="167">
        <v>156</v>
      </c>
    </row>
    <row r="158" spans="1:6">
      <c r="A158" s="167">
        <v>157</v>
      </c>
      <c r="B158" s="167" t="s">
        <v>5082</v>
      </c>
      <c r="C158" s="192">
        <v>233271</v>
      </c>
      <c r="D158" s="167" t="s">
        <v>5082</v>
      </c>
      <c r="E158" s="167" t="s">
        <v>5083</v>
      </c>
      <c r="F158" s="167">
        <v>157</v>
      </c>
    </row>
    <row r="159" spans="1:6">
      <c r="A159" s="167">
        <v>158</v>
      </c>
      <c r="B159" s="167" t="s">
        <v>5084</v>
      </c>
      <c r="C159" s="192">
        <v>233272</v>
      </c>
      <c r="D159" s="167" t="s">
        <v>5084</v>
      </c>
      <c r="E159" s="167" t="s">
        <v>5085</v>
      </c>
      <c r="F159" s="167">
        <v>158</v>
      </c>
    </row>
    <row r="160" spans="1:6">
      <c r="A160" s="167">
        <v>159</v>
      </c>
      <c r="B160" s="167" t="s">
        <v>5086</v>
      </c>
      <c r="C160" s="192">
        <v>233274</v>
      </c>
      <c r="D160" s="167" t="s">
        <v>5086</v>
      </c>
      <c r="E160" s="167" t="s">
        <v>5087</v>
      </c>
      <c r="F160" s="167">
        <v>159</v>
      </c>
    </row>
    <row r="161" spans="1:6">
      <c r="A161" s="167">
        <v>160</v>
      </c>
      <c r="B161" s="167" t="s">
        <v>5088</v>
      </c>
      <c r="C161" s="192">
        <v>233275</v>
      </c>
      <c r="D161" s="167" t="s">
        <v>5088</v>
      </c>
      <c r="E161" s="167" t="s">
        <v>5089</v>
      </c>
      <c r="F161" s="167">
        <v>160</v>
      </c>
    </row>
    <row r="162" spans="1:6">
      <c r="A162" s="167">
        <v>161</v>
      </c>
      <c r="B162" s="167" t="s">
        <v>5090</v>
      </c>
      <c r="C162" s="192">
        <v>233454</v>
      </c>
      <c r="D162" s="167" t="s">
        <v>5090</v>
      </c>
      <c r="E162" s="167" t="s">
        <v>5091</v>
      </c>
      <c r="F162" s="167">
        <v>161</v>
      </c>
    </row>
    <row r="163" spans="1:6">
      <c r="A163" s="167">
        <v>162</v>
      </c>
      <c r="B163" s="167" t="s">
        <v>5092</v>
      </c>
      <c r="C163" s="192">
        <v>233501</v>
      </c>
      <c r="D163" s="167" t="s">
        <v>5092</v>
      </c>
      <c r="E163" s="167" t="s">
        <v>5093</v>
      </c>
      <c r="F163" s="167">
        <v>162</v>
      </c>
    </row>
    <row r="164" spans="1:6">
      <c r="A164" s="167">
        <v>163</v>
      </c>
      <c r="B164" s="167" t="s">
        <v>5094</v>
      </c>
      <c r="C164" s="192">
        <v>233502</v>
      </c>
      <c r="D164" s="167" t="s">
        <v>5094</v>
      </c>
      <c r="E164" s="167" t="s">
        <v>5095</v>
      </c>
      <c r="F164" s="167">
        <v>163</v>
      </c>
    </row>
    <row r="165" spans="1:6">
      <c r="A165" s="167">
        <v>164</v>
      </c>
      <c r="B165" s="167" t="s">
        <v>5096</v>
      </c>
      <c r="C165" s="192">
        <v>233503</v>
      </c>
      <c r="D165" s="167" t="s">
        <v>5096</v>
      </c>
      <c r="E165" s="167" t="s">
        <v>5097</v>
      </c>
      <c r="F165" s="167">
        <v>164</v>
      </c>
    </row>
    <row r="166" spans="1:6">
      <c r="A166" s="167">
        <v>165</v>
      </c>
      <c r="B166" s="167" t="s">
        <v>5098</v>
      </c>
      <c r="C166" s="192">
        <v>233504</v>
      </c>
      <c r="D166" s="167" t="s">
        <v>5098</v>
      </c>
      <c r="E166" s="167" t="s">
        <v>5099</v>
      </c>
      <c r="F166" s="167">
        <v>165</v>
      </c>
    </row>
    <row r="167" spans="1:6">
      <c r="A167" s="167">
        <v>166</v>
      </c>
      <c r="B167" s="167" t="s">
        <v>5100</v>
      </c>
      <c r="C167" s="192">
        <v>233505</v>
      </c>
      <c r="D167" s="167" t="s">
        <v>5100</v>
      </c>
      <c r="E167" s="167" t="s">
        <v>5101</v>
      </c>
      <c r="F167" s="167">
        <v>166</v>
      </c>
    </row>
    <row r="168" spans="1:6">
      <c r="A168" s="167">
        <v>167</v>
      </c>
      <c r="B168" s="167" t="s">
        <v>5102</v>
      </c>
      <c r="C168" s="192">
        <v>233506</v>
      </c>
      <c r="D168" s="167" t="s">
        <v>5102</v>
      </c>
      <c r="E168" s="167" t="s">
        <v>5103</v>
      </c>
      <c r="F168" s="167">
        <v>167</v>
      </c>
    </row>
    <row r="169" spans="1:6">
      <c r="A169" s="167">
        <v>168</v>
      </c>
      <c r="B169" s="167" t="s">
        <v>5104</v>
      </c>
      <c r="C169" s="192">
        <v>233507</v>
      </c>
      <c r="D169" s="167" t="s">
        <v>5104</v>
      </c>
      <c r="E169" s="167" t="s">
        <v>5105</v>
      </c>
      <c r="F169" s="167">
        <v>168</v>
      </c>
    </row>
    <row r="170" spans="1:6">
      <c r="A170" s="167">
        <v>169</v>
      </c>
      <c r="B170" s="167" t="s">
        <v>5106</v>
      </c>
      <c r="C170" s="192">
        <v>233509</v>
      </c>
      <c r="D170" s="167" t="s">
        <v>5106</v>
      </c>
      <c r="E170" s="167" t="s">
        <v>5107</v>
      </c>
      <c r="F170" s="167">
        <v>169</v>
      </c>
    </row>
    <row r="171" spans="1:6">
      <c r="A171" s="167">
        <v>170</v>
      </c>
      <c r="B171" s="167" t="s">
        <v>5108</v>
      </c>
      <c r="C171" s="192">
        <v>233510</v>
      </c>
      <c r="D171" s="167" t="s">
        <v>5108</v>
      </c>
      <c r="E171" s="167" t="s">
        <v>5109</v>
      </c>
      <c r="F171" s="167">
        <v>170</v>
      </c>
    </row>
    <row r="172" spans="1:6">
      <c r="A172" s="167">
        <v>171</v>
      </c>
      <c r="B172" s="167" t="s">
        <v>5110</v>
      </c>
      <c r="C172" s="192">
        <v>233511</v>
      </c>
      <c r="D172" s="167" t="s">
        <v>5110</v>
      </c>
      <c r="E172" s="167" t="s">
        <v>5111</v>
      </c>
      <c r="F172" s="167">
        <v>171</v>
      </c>
    </row>
    <row r="173" spans="1:6">
      <c r="A173" s="167">
        <v>172</v>
      </c>
      <c r="B173" s="167" t="s">
        <v>5112</v>
      </c>
      <c r="C173" s="192">
        <v>233512</v>
      </c>
      <c r="D173" s="167" t="s">
        <v>5112</v>
      </c>
      <c r="E173" s="167" t="s">
        <v>5113</v>
      </c>
      <c r="F173" s="167">
        <v>172</v>
      </c>
    </row>
    <row r="174" spans="1:6">
      <c r="A174" s="167">
        <v>173</v>
      </c>
      <c r="B174" s="167" t="s">
        <v>5114</v>
      </c>
      <c r="C174" s="192">
        <v>233513</v>
      </c>
      <c r="D174" s="167" t="s">
        <v>5114</v>
      </c>
      <c r="E174" s="167" t="s">
        <v>5115</v>
      </c>
      <c r="F174" s="167">
        <v>173</v>
      </c>
    </row>
    <row r="175" spans="1:6">
      <c r="A175" s="167">
        <v>174</v>
      </c>
      <c r="B175" s="167" t="s">
        <v>5116</v>
      </c>
      <c r="C175" s="192">
        <v>233514</v>
      </c>
      <c r="D175" s="167" t="s">
        <v>5116</v>
      </c>
      <c r="E175" s="167" t="s">
        <v>5117</v>
      </c>
      <c r="F175" s="167">
        <v>174</v>
      </c>
    </row>
    <row r="176" spans="1:6">
      <c r="A176" s="167">
        <v>175</v>
      </c>
      <c r="B176" s="167" t="s">
        <v>5118</v>
      </c>
      <c r="C176" s="192">
        <v>233515</v>
      </c>
      <c r="D176" s="167" t="s">
        <v>5118</v>
      </c>
      <c r="E176" s="167" t="s">
        <v>5119</v>
      </c>
      <c r="F176" s="167">
        <v>175</v>
      </c>
    </row>
    <row r="177" spans="1:6">
      <c r="A177" s="167">
        <v>176</v>
      </c>
      <c r="B177" s="167" t="s">
        <v>5120</v>
      </c>
      <c r="C177" s="192">
        <v>233516</v>
      </c>
      <c r="D177" s="167" t="s">
        <v>5120</v>
      </c>
      <c r="E177" s="167" t="s">
        <v>5121</v>
      </c>
      <c r="F177" s="167">
        <v>176</v>
      </c>
    </row>
    <row r="178" spans="1:6">
      <c r="A178" s="167">
        <v>177</v>
      </c>
      <c r="B178" s="167" t="s">
        <v>5122</v>
      </c>
      <c r="C178" s="192">
        <v>233517</v>
      </c>
      <c r="D178" s="167" t="s">
        <v>5122</v>
      </c>
      <c r="E178" s="167" t="s">
        <v>5123</v>
      </c>
      <c r="F178" s="167">
        <v>177</v>
      </c>
    </row>
    <row r="179" spans="1:6">
      <c r="A179" s="167">
        <v>178</v>
      </c>
      <c r="B179" s="167" t="s">
        <v>5124</v>
      </c>
      <c r="C179" s="192">
        <v>233518</v>
      </c>
      <c r="D179" s="167" t="s">
        <v>5124</v>
      </c>
      <c r="E179" s="167" t="s">
        <v>5125</v>
      </c>
      <c r="F179" s="167">
        <v>178</v>
      </c>
    </row>
    <row r="180" spans="1:6">
      <c r="A180" s="167">
        <v>179</v>
      </c>
      <c r="B180" s="167" t="s">
        <v>5126</v>
      </c>
      <c r="C180" s="192">
        <v>233519</v>
      </c>
      <c r="D180" s="167" t="s">
        <v>5126</v>
      </c>
      <c r="E180" s="167" t="s">
        <v>5127</v>
      </c>
      <c r="F180" s="167">
        <v>179</v>
      </c>
    </row>
    <row r="181" spans="1:6">
      <c r="A181" s="167">
        <v>180</v>
      </c>
      <c r="B181" s="167" t="s">
        <v>5128</v>
      </c>
      <c r="C181" s="192">
        <v>233520</v>
      </c>
      <c r="D181" s="167" t="s">
        <v>5128</v>
      </c>
      <c r="E181" s="167" t="s">
        <v>5129</v>
      </c>
      <c r="F181" s="167">
        <v>180</v>
      </c>
    </row>
    <row r="182" spans="1:6">
      <c r="A182" s="167">
        <v>181</v>
      </c>
      <c r="B182" s="167" t="s">
        <v>5130</v>
      </c>
      <c r="C182" s="192">
        <v>233522</v>
      </c>
      <c r="D182" s="167" t="s">
        <v>5130</v>
      </c>
      <c r="E182" s="167" t="s">
        <v>5131</v>
      </c>
      <c r="F182" s="167">
        <v>181</v>
      </c>
    </row>
    <row r="183" spans="1:6">
      <c r="A183" s="167">
        <v>182</v>
      </c>
      <c r="B183" s="167" t="s">
        <v>5132</v>
      </c>
      <c r="C183" s="192">
        <v>233523</v>
      </c>
      <c r="D183" s="167" t="s">
        <v>5132</v>
      </c>
      <c r="E183" s="167" t="s">
        <v>5133</v>
      </c>
      <c r="F183" s="167">
        <v>182</v>
      </c>
    </row>
    <row r="184" spans="1:6">
      <c r="A184" s="167">
        <v>183</v>
      </c>
      <c r="B184" s="167" t="s">
        <v>5134</v>
      </c>
      <c r="C184" s="192">
        <v>233524</v>
      </c>
      <c r="D184" s="167" t="s">
        <v>5134</v>
      </c>
      <c r="E184" s="167" t="s">
        <v>5135</v>
      </c>
      <c r="F184" s="167">
        <v>183</v>
      </c>
    </row>
    <row r="185" spans="1:6">
      <c r="A185" s="167">
        <v>184</v>
      </c>
      <c r="B185" s="167" t="s">
        <v>5136</v>
      </c>
      <c r="C185" s="192">
        <v>233525</v>
      </c>
      <c r="D185" s="167" t="s">
        <v>5136</v>
      </c>
      <c r="E185" s="167" t="s">
        <v>5137</v>
      </c>
      <c r="F185" s="167">
        <v>184</v>
      </c>
    </row>
    <row r="186" spans="1:6">
      <c r="A186" s="167">
        <v>185</v>
      </c>
      <c r="B186" s="167" t="s">
        <v>5138</v>
      </c>
      <c r="C186" s="192">
        <v>233526</v>
      </c>
      <c r="D186" s="167" t="s">
        <v>5138</v>
      </c>
      <c r="E186" s="167" t="s">
        <v>5139</v>
      </c>
      <c r="F186" s="167">
        <v>185</v>
      </c>
    </row>
    <row r="187" spans="1:6">
      <c r="A187" s="167">
        <v>186</v>
      </c>
      <c r="B187" s="167" t="s">
        <v>5140</v>
      </c>
      <c r="C187" s="192">
        <v>233527</v>
      </c>
      <c r="D187" s="167" t="s">
        <v>5140</v>
      </c>
      <c r="E187" s="167" t="s">
        <v>5141</v>
      </c>
      <c r="F187" s="167">
        <v>186</v>
      </c>
    </row>
    <row r="188" spans="1:6">
      <c r="A188" s="167">
        <v>187</v>
      </c>
      <c r="B188" s="167" t="s">
        <v>5142</v>
      </c>
      <c r="C188" s="192">
        <v>233528</v>
      </c>
      <c r="D188" s="167" t="s">
        <v>5142</v>
      </c>
      <c r="E188" s="167" t="s">
        <v>5143</v>
      </c>
      <c r="F188" s="167">
        <v>187</v>
      </c>
    </row>
    <row r="189" spans="1:6">
      <c r="A189" s="167">
        <v>188</v>
      </c>
      <c r="B189" s="167" t="s">
        <v>5144</v>
      </c>
      <c r="C189" s="192">
        <v>233529</v>
      </c>
      <c r="D189" s="167" t="s">
        <v>5144</v>
      </c>
      <c r="E189" s="167" t="s">
        <v>5145</v>
      </c>
      <c r="F189" s="167">
        <v>188</v>
      </c>
    </row>
    <row r="190" spans="1:6">
      <c r="A190" s="167">
        <v>189</v>
      </c>
      <c r="B190" s="167" t="s">
        <v>5146</v>
      </c>
      <c r="C190" s="192">
        <v>233533</v>
      </c>
      <c r="D190" s="167" t="s">
        <v>5146</v>
      </c>
      <c r="E190" s="167" t="s">
        <v>5147</v>
      </c>
      <c r="F190" s="167">
        <v>189</v>
      </c>
    </row>
    <row r="191" spans="1:6">
      <c r="A191" s="167">
        <v>190</v>
      </c>
      <c r="B191" s="167" t="s">
        <v>5148</v>
      </c>
      <c r="C191" s="192">
        <v>233534</v>
      </c>
      <c r="D191" s="167" t="s">
        <v>5148</v>
      </c>
      <c r="E191" s="167" t="s">
        <v>5149</v>
      </c>
      <c r="F191" s="167">
        <v>190</v>
      </c>
    </row>
    <row r="192" spans="1:6">
      <c r="A192" s="167">
        <v>191</v>
      </c>
      <c r="B192" s="167" t="s">
        <v>5150</v>
      </c>
      <c r="C192" s="192">
        <v>233536</v>
      </c>
      <c r="D192" s="167" t="s">
        <v>5150</v>
      </c>
      <c r="E192" s="167" t="s">
        <v>5151</v>
      </c>
      <c r="F192" s="167">
        <v>191</v>
      </c>
    </row>
    <row r="193" spans="1:6">
      <c r="A193" s="167">
        <v>192</v>
      </c>
      <c r="B193" s="218" t="s">
        <v>5411</v>
      </c>
      <c r="C193" s="192">
        <v>233552</v>
      </c>
      <c r="D193" s="218" t="s">
        <v>5411</v>
      </c>
      <c r="E193" s="167" t="s">
        <v>5152</v>
      </c>
      <c r="F193" s="167">
        <v>192</v>
      </c>
    </row>
    <row r="194" spans="1:6">
      <c r="A194" s="167">
        <v>193</v>
      </c>
      <c r="B194" s="167" t="s">
        <v>5153</v>
      </c>
      <c r="C194" s="192">
        <v>233801</v>
      </c>
      <c r="D194" s="167" t="s">
        <v>5153</v>
      </c>
      <c r="E194" s="167" t="s">
        <v>5154</v>
      </c>
      <c r="F194" s="167">
        <v>193</v>
      </c>
    </row>
    <row r="195" spans="1:6">
      <c r="A195" s="167">
        <v>194</v>
      </c>
      <c r="B195" s="167" t="s">
        <v>5155</v>
      </c>
      <c r="C195" s="192">
        <v>233802</v>
      </c>
      <c r="D195" s="167" t="s">
        <v>5155</v>
      </c>
      <c r="E195" s="167" t="s">
        <v>5156</v>
      </c>
      <c r="F195" s="167">
        <v>194</v>
      </c>
    </row>
    <row r="196" spans="1:6">
      <c r="A196" s="167">
        <v>195</v>
      </c>
      <c r="B196" s="167" t="s">
        <v>5157</v>
      </c>
      <c r="C196" s="192">
        <v>233991</v>
      </c>
      <c r="D196" s="167" t="s">
        <v>5157</v>
      </c>
      <c r="E196" s="167" t="s">
        <v>5158</v>
      </c>
      <c r="F196" s="167">
        <v>195</v>
      </c>
    </row>
    <row r="197" spans="1:6">
      <c r="A197" s="167">
        <v>196</v>
      </c>
      <c r="B197" s="194" t="s">
        <v>5160</v>
      </c>
      <c r="C197" s="194">
        <v>490007</v>
      </c>
      <c r="D197" s="194" t="s">
        <v>5160</v>
      </c>
      <c r="E197" s="194" t="s">
        <v>5161</v>
      </c>
      <c r="F197" s="167">
        <v>196</v>
      </c>
    </row>
    <row r="198" spans="1:6">
      <c r="A198" s="167">
        <v>197</v>
      </c>
      <c r="B198" s="194" t="s">
        <v>5162</v>
      </c>
      <c r="C198" s="194">
        <v>491001</v>
      </c>
      <c r="D198" s="194" t="s">
        <v>5162</v>
      </c>
      <c r="E198" s="194" t="s">
        <v>5163</v>
      </c>
      <c r="F198" s="167">
        <v>197</v>
      </c>
    </row>
    <row r="199" spans="1:6">
      <c r="A199" s="167">
        <v>198</v>
      </c>
      <c r="B199" s="194" t="s">
        <v>5164</v>
      </c>
      <c r="C199" s="194">
        <v>490001</v>
      </c>
      <c r="D199" s="194" t="s">
        <v>5164</v>
      </c>
      <c r="E199" s="194" t="s">
        <v>5165</v>
      </c>
      <c r="F199" s="167">
        <v>198</v>
      </c>
    </row>
    <row r="200" spans="1:6">
      <c r="A200" s="167">
        <v>199</v>
      </c>
      <c r="B200" s="194" t="s">
        <v>5166</v>
      </c>
      <c r="C200" s="194">
        <v>490010</v>
      </c>
      <c r="D200" s="194" t="s">
        <v>5166</v>
      </c>
      <c r="E200" s="194" t="s">
        <v>5167</v>
      </c>
      <c r="F200" s="167">
        <v>199</v>
      </c>
    </row>
    <row r="201" spans="1:6">
      <c r="A201" s="167">
        <v>200</v>
      </c>
      <c r="B201" s="194" t="s">
        <v>5168</v>
      </c>
      <c r="C201" s="194">
        <v>490014</v>
      </c>
      <c r="D201" s="194" t="s">
        <v>5168</v>
      </c>
      <c r="E201" s="194" t="s">
        <v>5169</v>
      </c>
      <c r="F201" s="167">
        <v>200</v>
      </c>
    </row>
    <row r="202" spans="1:6">
      <c r="A202" s="167">
        <v>201</v>
      </c>
      <c r="B202" s="194" t="s">
        <v>5170</v>
      </c>
      <c r="C202" s="194">
        <v>490016</v>
      </c>
      <c r="D202" s="194" t="s">
        <v>5170</v>
      </c>
      <c r="E202" s="194" t="s">
        <v>5171</v>
      </c>
      <c r="F202" s="167">
        <v>201</v>
      </c>
    </row>
    <row r="203" spans="1:6">
      <c r="A203" s="167">
        <v>202</v>
      </c>
      <c r="B203" s="194" t="s">
        <v>5172</v>
      </c>
      <c r="C203" s="194">
        <v>491003</v>
      </c>
      <c r="D203" s="194" t="s">
        <v>5172</v>
      </c>
      <c r="E203" s="194" t="s">
        <v>5173</v>
      </c>
      <c r="F203" s="167">
        <v>202</v>
      </c>
    </row>
    <row r="204" spans="1:6">
      <c r="A204" s="167">
        <v>203</v>
      </c>
      <c r="B204" s="194" t="s">
        <v>5174</v>
      </c>
      <c r="C204" s="194">
        <v>492037</v>
      </c>
      <c r="D204" s="194" t="s">
        <v>5174</v>
      </c>
      <c r="E204" s="194" t="s">
        <v>5175</v>
      </c>
      <c r="F204" s="167">
        <v>203</v>
      </c>
    </row>
    <row r="205" spans="1:6">
      <c r="A205" s="167">
        <v>204</v>
      </c>
      <c r="B205" s="194" t="s">
        <v>5176</v>
      </c>
      <c r="C205" s="194">
        <v>492337</v>
      </c>
      <c r="D205" s="194" t="s">
        <v>5176</v>
      </c>
      <c r="E205" s="194" t="s">
        <v>5177</v>
      </c>
      <c r="F205" s="167">
        <v>204</v>
      </c>
    </row>
    <row r="206" spans="1:6">
      <c r="A206" s="167">
        <v>205</v>
      </c>
      <c r="B206" s="194" t="s">
        <v>5178</v>
      </c>
      <c r="C206" s="194">
        <v>492087</v>
      </c>
      <c r="D206" s="194" t="s">
        <v>5178</v>
      </c>
      <c r="E206" s="194" t="s">
        <v>5179</v>
      </c>
      <c r="F206" s="167">
        <v>205</v>
      </c>
    </row>
    <row r="207" spans="1:6">
      <c r="A207" s="167">
        <v>206</v>
      </c>
      <c r="B207" s="194" t="s">
        <v>5180</v>
      </c>
      <c r="C207" s="194">
        <v>492035</v>
      </c>
      <c r="D207" s="194" t="s">
        <v>5180</v>
      </c>
      <c r="E207" s="194" t="s">
        <v>5181</v>
      </c>
      <c r="F207" s="167">
        <v>206</v>
      </c>
    </row>
    <row r="208" spans="1:6">
      <c r="A208" s="167">
        <v>207</v>
      </c>
      <c r="B208" s="194" t="s">
        <v>5182</v>
      </c>
      <c r="C208" s="194">
        <v>492114</v>
      </c>
      <c r="D208" s="194" t="s">
        <v>5182</v>
      </c>
      <c r="E208" s="194" t="s">
        <v>5183</v>
      </c>
      <c r="F208" s="167">
        <v>207</v>
      </c>
    </row>
    <row r="209" spans="1:6">
      <c r="A209" s="167">
        <v>208</v>
      </c>
      <c r="B209" s="194" t="s">
        <v>5184</v>
      </c>
      <c r="C209" s="194">
        <v>492420</v>
      </c>
      <c r="D209" s="194" t="s">
        <v>5184</v>
      </c>
      <c r="E209" s="194" t="s">
        <v>5185</v>
      </c>
      <c r="F209" s="167">
        <v>208</v>
      </c>
    </row>
    <row r="210" spans="1:6">
      <c r="A210" s="167">
        <v>209</v>
      </c>
      <c r="B210" s="194" t="s">
        <v>5186</v>
      </c>
      <c r="C210" s="194">
        <v>492140</v>
      </c>
      <c r="D210" s="194" t="s">
        <v>5186</v>
      </c>
      <c r="E210" s="194" t="s">
        <v>5187</v>
      </c>
      <c r="F210" s="167">
        <v>209</v>
      </c>
    </row>
    <row r="211" spans="1:6">
      <c r="A211" s="167">
        <v>210</v>
      </c>
      <c r="B211" s="194" t="s">
        <v>5188</v>
      </c>
      <c r="C211" s="194">
        <v>492330</v>
      </c>
      <c r="D211" s="194" t="s">
        <v>5188</v>
      </c>
      <c r="E211" s="194" t="s">
        <v>5189</v>
      </c>
      <c r="F211" s="167">
        <v>210</v>
      </c>
    </row>
    <row r="212" spans="1:6">
      <c r="A212" s="167">
        <v>211</v>
      </c>
      <c r="B212" s="194" t="s">
        <v>5190</v>
      </c>
      <c r="C212" s="194">
        <v>492070</v>
      </c>
      <c r="D212" s="194" t="s">
        <v>5190</v>
      </c>
      <c r="E212" s="194" t="s">
        <v>5191</v>
      </c>
      <c r="F212" s="167">
        <v>211</v>
      </c>
    </row>
    <row r="213" spans="1:6">
      <c r="A213" s="167">
        <v>212</v>
      </c>
      <c r="B213" s="194" t="s">
        <v>5192</v>
      </c>
      <c r="C213" s="194">
        <v>490020</v>
      </c>
      <c r="D213" s="194" t="s">
        <v>5192</v>
      </c>
      <c r="E213" s="194" t="s">
        <v>5193</v>
      </c>
      <c r="F213" s="167">
        <v>212</v>
      </c>
    </row>
    <row r="214" spans="1:6">
      <c r="A214" s="167">
        <v>213</v>
      </c>
      <c r="B214" s="194" t="s">
        <v>5194</v>
      </c>
      <c r="C214" s="194">
        <v>492047</v>
      </c>
      <c r="D214" s="194" t="s">
        <v>5194</v>
      </c>
      <c r="E214" s="194" t="s">
        <v>5195</v>
      </c>
      <c r="F214" s="167">
        <v>213</v>
      </c>
    </row>
    <row r="215" spans="1:6">
      <c r="A215" s="167">
        <v>214</v>
      </c>
      <c r="B215" s="194" t="s">
        <v>5196</v>
      </c>
      <c r="C215" s="194">
        <v>492049</v>
      </c>
      <c r="D215" s="194" t="s">
        <v>5196</v>
      </c>
      <c r="E215" s="194" t="s">
        <v>5197</v>
      </c>
      <c r="F215" s="167">
        <v>214</v>
      </c>
    </row>
    <row r="216" spans="1:6">
      <c r="A216" s="167">
        <v>215</v>
      </c>
      <c r="B216" s="194" t="s">
        <v>5198</v>
      </c>
      <c r="C216" s="194">
        <v>492051</v>
      </c>
      <c r="D216" s="194" t="s">
        <v>5198</v>
      </c>
      <c r="E216" s="194" t="s">
        <v>5199</v>
      </c>
      <c r="F216" s="167">
        <v>215</v>
      </c>
    </row>
    <row r="217" spans="1:6">
      <c r="A217" s="167">
        <v>216</v>
      </c>
      <c r="B217" s="194" t="s">
        <v>5200</v>
      </c>
      <c r="C217" s="194">
        <v>492052</v>
      </c>
      <c r="D217" s="194" t="s">
        <v>5200</v>
      </c>
      <c r="E217" s="194" t="s">
        <v>5201</v>
      </c>
      <c r="F217" s="167">
        <v>216</v>
      </c>
    </row>
    <row r="218" spans="1:6">
      <c r="A218" s="167">
        <v>217</v>
      </c>
      <c r="B218" s="194" t="s">
        <v>5202</v>
      </c>
      <c r="C218" s="194">
        <v>492055</v>
      </c>
      <c r="D218" s="194" t="s">
        <v>5202</v>
      </c>
      <c r="E218" s="194" t="s">
        <v>5203</v>
      </c>
      <c r="F218" s="167">
        <v>217</v>
      </c>
    </row>
    <row r="219" spans="1:6">
      <c r="A219" s="167">
        <v>218</v>
      </c>
      <c r="B219" s="194" t="s">
        <v>5204</v>
      </c>
      <c r="C219" s="194">
        <v>490031</v>
      </c>
      <c r="D219" s="194" t="s">
        <v>5204</v>
      </c>
      <c r="E219" s="194" t="s">
        <v>5205</v>
      </c>
      <c r="F219" s="167">
        <v>218</v>
      </c>
    </row>
    <row r="220" spans="1:6">
      <c r="A220" s="167">
        <v>219</v>
      </c>
      <c r="B220" s="194" t="s">
        <v>5206</v>
      </c>
      <c r="C220" s="194">
        <v>492064</v>
      </c>
      <c r="D220" s="194" t="s">
        <v>5206</v>
      </c>
      <c r="E220" s="194" t="s">
        <v>5207</v>
      </c>
      <c r="F220" s="167">
        <v>219</v>
      </c>
    </row>
    <row r="221" spans="1:6">
      <c r="A221" s="167">
        <v>220</v>
      </c>
      <c r="B221" s="194" t="s">
        <v>5208</v>
      </c>
      <c r="C221" s="194">
        <v>492066</v>
      </c>
      <c r="D221" s="194" t="s">
        <v>5208</v>
      </c>
      <c r="E221" s="194" t="s">
        <v>5209</v>
      </c>
      <c r="F221" s="167">
        <v>220</v>
      </c>
    </row>
    <row r="222" spans="1:6">
      <c r="A222" s="167">
        <v>221</v>
      </c>
      <c r="B222" s="194" t="s">
        <v>5210</v>
      </c>
      <c r="C222" s="194">
        <v>492067</v>
      </c>
      <c r="D222" s="194" t="s">
        <v>5210</v>
      </c>
      <c r="E222" s="194" t="s">
        <v>5211</v>
      </c>
      <c r="F222" s="167">
        <v>221</v>
      </c>
    </row>
    <row r="223" spans="1:6">
      <c r="A223" s="167">
        <v>222</v>
      </c>
      <c r="B223" s="194" t="s">
        <v>5212</v>
      </c>
      <c r="C223" s="194">
        <v>491085</v>
      </c>
      <c r="D223" s="194" t="s">
        <v>5212</v>
      </c>
      <c r="E223" s="194" t="s">
        <v>5213</v>
      </c>
      <c r="F223" s="167">
        <v>222</v>
      </c>
    </row>
    <row r="224" spans="1:6">
      <c r="A224" s="167">
        <v>223</v>
      </c>
      <c r="B224" s="194" t="s">
        <v>5214</v>
      </c>
      <c r="C224" s="194">
        <v>492071</v>
      </c>
      <c r="D224" s="194" t="s">
        <v>5214</v>
      </c>
      <c r="E224" s="194" t="s">
        <v>5215</v>
      </c>
      <c r="F224" s="167">
        <v>223</v>
      </c>
    </row>
    <row r="225" spans="1:6">
      <c r="A225" s="167">
        <v>224</v>
      </c>
      <c r="B225" s="194" t="s">
        <v>5216</v>
      </c>
      <c r="C225" s="194">
        <v>492079</v>
      </c>
      <c r="D225" s="194" t="s">
        <v>5216</v>
      </c>
      <c r="E225" s="194" t="s">
        <v>5217</v>
      </c>
      <c r="F225" s="167">
        <v>224</v>
      </c>
    </row>
    <row r="226" spans="1:6">
      <c r="A226" s="167">
        <v>225</v>
      </c>
      <c r="B226" s="194" t="s">
        <v>5218</v>
      </c>
      <c r="C226" s="194">
        <v>492085</v>
      </c>
      <c r="D226" s="194" t="s">
        <v>5218</v>
      </c>
      <c r="E226" s="194" t="s">
        <v>5219</v>
      </c>
      <c r="F226" s="167">
        <v>225</v>
      </c>
    </row>
    <row r="227" spans="1:6">
      <c r="A227" s="167">
        <v>226</v>
      </c>
      <c r="B227" s="194" t="s">
        <v>5220</v>
      </c>
      <c r="C227" s="194">
        <v>492090</v>
      </c>
      <c r="D227" s="194" t="s">
        <v>5220</v>
      </c>
      <c r="E227" s="194" t="s">
        <v>5221</v>
      </c>
      <c r="F227" s="167">
        <v>226</v>
      </c>
    </row>
    <row r="228" spans="1:6">
      <c r="A228" s="167">
        <v>227</v>
      </c>
      <c r="B228" s="194" t="s">
        <v>5222</v>
      </c>
      <c r="C228" s="194">
        <v>492092</v>
      </c>
      <c r="D228" s="194" t="s">
        <v>5222</v>
      </c>
      <c r="E228" s="194" t="s">
        <v>5223</v>
      </c>
      <c r="F228" s="167">
        <v>227</v>
      </c>
    </row>
    <row r="229" spans="1:6">
      <c r="A229" s="167">
        <v>228</v>
      </c>
      <c r="B229" s="194" t="s">
        <v>5224</v>
      </c>
      <c r="C229" s="194">
        <v>492093</v>
      </c>
      <c r="D229" s="194" t="s">
        <v>5224</v>
      </c>
      <c r="E229" s="194" t="s">
        <v>5225</v>
      </c>
      <c r="F229" s="167">
        <v>228</v>
      </c>
    </row>
    <row r="230" spans="1:6">
      <c r="A230" s="167">
        <v>229</v>
      </c>
      <c r="B230" s="194" t="s">
        <v>5226</v>
      </c>
      <c r="C230" s="194">
        <v>492094</v>
      </c>
      <c r="D230" s="194" t="s">
        <v>5226</v>
      </c>
      <c r="E230" s="194" t="s">
        <v>5227</v>
      </c>
      <c r="F230" s="167">
        <v>229</v>
      </c>
    </row>
    <row r="231" spans="1:6">
      <c r="A231" s="167">
        <v>230</v>
      </c>
      <c r="B231" s="194" t="s">
        <v>5228</v>
      </c>
      <c r="C231" s="194">
        <v>490032</v>
      </c>
      <c r="D231" s="194" t="s">
        <v>5228</v>
      </c>
      <c r="E231" s="194" t="s">
        <v>5229</v>
      </c>
      <c r="F231" s="167">
        <v>230</v>
      </c>
    </row>
    <row r="232" spans="1:6">
      <c r="A232" s="167">
        <v>231</v>
      </c>
      <c r="B232" s="194" t="s">
        <v>5230</v>
      </c>
      <c r="C232" s="194">
        <v>490023</v>
      </c>
      <c r="D232" s="194" t="s">
        <v>5230</v>
      </c>
      <c r="E232" s="194" t="s">
        <v>5231</v>
      </c>
      <c r="F232" s="167">
        <v>231</v>
      </c>
    </row>
    <row r="233" spans="1:6">
      <c r="A233" s="167">
        <v>232</v>
      </c>
      <c r="B233" s="194" t="s">
        <v>5232</v>
      </c>
      <c r="C233" s="194">
        <v>490024</v>
      </c>
      <c r="D233" s="194" t="s">
        <v>5232</v>
      </c>
      <c r="E233" s="194" t="s">
        <v>5233</v>
      </c>
      <c r="F233" s="167">
        <v>232</v>
      </c>
    </row>
    <row r="234" spans="1:6">
      <c r="A234" s="167">
        <v>233</v>
      </c>
      <c r="B234" s="194" t="s">
        <v>5234</v>
      </c>
      <c r="C234" s="194">
        <v>492100</v>
      </c>
      <c r="D234" s="194" t="s">
        <v>5234</v>
      </c>
      <c r="E234" s="194" t="s">
        <v>5235</v>
      </c>
      <c r="F234" s="167">
        <v>233</v>
      </c>
    </row>
    <row r="235" spans="1:6">
      <c r="A235" s="167">
        <v>234</v>
      </c>
      <c r="B235" s="194" t="s">
        <v>5236</v>
      </c>
      <c r="C235" s="194">
        <v>490028</v>
      </c>
      <c r="D235" s="194" t="s">
        <v>5236</v>
      </c>
      <c r="E235" s="194" t="s">
        <v>5237</v>
      </c>
      <c r="F235" s="167">
        <v>234</v>
      </c>
    </row>
    <row r="236" spans="1:6">
      <c r="A236" s="167">
        <v>235</v>
      </c>
      <c r="B236" s="194" t="s">
        <v>5238</v>
      </c>
      <c r="C236" s="194">
        <v>492105</v>
      </c>
      <c r="D236" s="194" t="s">
        <v>5238</v>
      </c>
      <c r="E236" s="194" t="s">
        <v>5239</v>
      </c>
      <c r="F236" s="167">
        <v>235</v>
      </c>
    </row>
    <row r="237" spans="1:6">
      <c r="A237" s="167">
        <v>236</v>
      </c>
      <c r="B237" s="194" t="s">
        <v>5240</v>
      </c>
      <c r="C237" s="194">
        <v>490021</v>
      </c>
      <c r="D237" s="194" t="s">
        <v>5240</v>
      </c>
      <c r="E237" s="194" t="s">
        <v>5241</v>
      </c>
      <c r="F237" s="167">
        <v>236</v>
      </c>
    </row>
    <row r="238" spans="1:6">
      <c r="A238" s="167">
        <v>237</v>
      </c>
      <c r="B238" s="194" t="s">
        <v>5242</v>
      </c>
      <c r="C238" s="194">
        <v>492129</v>
      </c>
      <c r="D238" s="194" t="s">
        <v>5242</v>
      </c>
      <c r="E238" s="194" t="s">
        <v>5243</v>
      </c>
      <c r="F238" s="167">
        <v>237</v>
      </c>
    </row>
    <row r="239" spans="1:6">
      <c r="A239" s="167">
        <v>238</v>
      </c>
      <c r="B239" s="194" t="s">
        <v>5244</v>
      </c>
      <c r="C239" s="194">
        <v>492109</v>
      </c>
      <c r="D239" s="194" t="s">
        <v>5244</v>
      </c>
      <c r="E239" s="194" t="s">
        <v>5245</v>
      </c>
      <c r="F239" s="167">
        <v>238</v>
      </c>
    </row>
    <row r="240" spans="1:6">
      <c r="A240" s="167">
        <v>239</v>
      </c>
      <c r="B240" s="194" t="s">
        <v>5246</v>
      </c>
      <c r="C240" s="194">
        <v>492111</v>
      </c>
      <c r="D240" s="194" t="s">
        <v>5246</v>
      </c>
      <c r="E240" s="194" t="s">
        <v>5247</v>
      </c>
      <c r="F240" s="167">
        <v>239</v>
      </c>
    </row>
    <row r="241" spans="1:6">
      <c r="A241" s="167">
        <v>240</v>
      </c>
      <c r="B241" s="194" t="s">
        <v>5248</v>
      </c>
      <c r="C241" s="194">
        <v>492122</v>
      </c>
      <c r="D241" s="194" t="s">
        <v>5248</v>
      </c>
      <c r="E241" s="194" t="s">
        <v>5249</v>
      </c>
      <c r="F241" s="167">
        <v>240</v>
      </c>
    </row>
    <row r="242" spans="1:6">
      <c r="A242" s="167">
        <v>241</v>
      </c>
      <c r="B242" s="194" t="s">
        <v>5250</v>
      </c>
      <c r="C242" s="194">
        <v>492116</v>
      </c>
      <c r="D242" s="194" t="s">
        <v>5250</v>
      </c>
      <c r="E242" s="194" t="s">
        <v>5251</v>
      </c>
      <c r="F242" s="167">
        <v>241</v>
      </c>
    </row>
    <row r="243" spans="1:6">
      <c r="A243" s="167">
        <v>242</v>
      </c>
      <c r="B243" s="194" t="s">
        <v>5252</v>
      </c>
      <c r="C243" s="194">
        <v>490033</v>
      </c>
      <c r="D243" s="194" t="s">
        <v>5252</v>
      </c>
      <c r="E243" s="194" t="s">
        <v>5253</v>
      </c>
      <c r="F243" s="167">
        <v>242</v>
      </c>
    </row>
    <row r="244" spans="1:6">
      <c r="A244" s="167">
        <v>243</v>
      </c>
      <c r="B244" s="194" t="s">
        <v>5254</v>
      </c>
      <c r="C244" s="194">
        <v>492126</v>
      </c>
      <c r="D244" s="194" t="s">
        <v>5254</v>
      </c>
      <c r="E244" s="194" t="s">
        <v>5255</v>
      </c>
      <c r="F244" s="167">
        <v>243</v>
      </c>
    </row>
    <row r="245" spans="1:6">
      <c r="A245" s="167">
        <v>244</v>
      </c>
      <c r="B245" s="194" t="s">
        <v>5256</v>
      </c>
      <c r="C245" s="194">
        <v>492133</v>
      </c>
      <c r="D245" s="194" t="s">
        <v>5256</v>
      </c>
      <c r="E245" s="194" t="s">
        <v>5257</v>
      </c>
      <c r="F245" s="167">
        <v>244</v>
      </c>
    </row>
    <row r="246" spans="1:6">
      <c r="A246" s="167">
        <v>245</v>
      </c>
      <c r="B246" s="194" t="s">
        <v>5258</v>
      </c>
      <c r="C246" s="194">
        <v>492142</v>
      </c>
      <c r="D246" s="194" t="s">
        <v>5258</v>
      </c>
      <c r="E246" s="194" t="s">
        <v>5259</v>
      </c>
      <c r="F246" s="167">
        <v>245</v>
      </c>
    </row>
    <row r="247" spans="1:6">
      <c r="A247" s="167">
        <v>246</v>
      </c>
      <c r="B247" s="194" t="s">
        <v>5260</v>
      </c>
      <c r="C247" s="194">
        <v>492144</v>
      </c>
      <c r="D247" s="194" t="s">
        <v>5260</v>
      </c>
      <c r="E247" s="194" t="s">
        <v>5261</v>
      </c>
      <c r="F247" s="167">
        <v>246</v>
      </c>
    </row>
    <row r="248" spans="1:6">
      <c r="A248" s="167">
        <v>247</v>
      </c>
      <c r="B248" s="194" t="s">
        <v>5262</v>
      </c>
      <c r="C248" s="194">
        <v>492062</v>
      </c>
      <c r="D248" s="194" t="s">
        <v>5262</v>
      </c>
      <c r="E248" s="194" t="s">
        <v>5263</v>
      </c>
      <c r="F248" s="167">
        <v>247</v>
      </c>
    </row>
    <row r="249" spans="1:6">
      <c r="A249" s="167">
        <v>248</v>
      </c>
      <c r="B249" s="194" t="s">
        <v>5264</v>
      </c>
      <c r="C249" s="194">
        <v>492095</v>
      </c>
      <c r="D249" s="194" t="s">
        <v>5264</v>
      </c>
      <c r="E249" s="194" t="s">
        <v>5265</v>
      </c>
      <c r="F249" s="167">
        <v>248</v>
      </c>
    </row>
    <row r="250" spans="1:6">
      <c r="A250" s="167">
        <v>249</v>
      </c>
      <c r="B250" s="194" t="s">
        <v>5266</v>
      </c>
      <c r="C250" s="194">
        <v>492123</v>
      </c>
      <c r="D250" s="194" t="s">
        <v>5266</v>
      </c>
      <c r="E250" s="194" t="s">
        <v>5267</v>
      </c>
      <c r="F250" s="167">
        <v>249</v>
      </c>
    </row>
    <row r="251" spans="1:6">
      <c r="A251" s="167">
        <v>250</v>
      </c>
      <c r="B251" s="194" t="s">
        <v>5268</v>
      </c>
      <c r="C251" s="194">
        <v>491005</v>
      </c>
      <c r="D251" s="194" t="s">
        <v>5268</v>
      </c>
      <c r="E251" s="194" t="s">
        <v>5269</v>
      </c>
      <c r="F251" s="167">
        <v>250</v>
      </c>
    </row>
    <row r="252" spans="1:6">
      <c r="A252" s="167">
        <v>251</v>
      </c>
      <c r="B252" s="194" t="s">
        <v>5270</v>
      </c>
      <c r="C252" s="194">
        <v>490034</v>
      </c>
      <c r="D252" s="194" t="s">
        <v>5270</v>
      </c>
      <c r="E252" s="194" t="s">
        <v>5271</v>
      </c>
      <c r="F252" s="167">
        <v>251</v>
      </c>
    </row>
    <row r="253" spans="1:6">
      <c r="A253" s="167">
        <v>252</v>
      </c>
      <c r="B253" s="194" t="s">
        <v>5272</v>
      </c>
      <c r="C253" s="194">
        <v>490036</v>
      </c>
      <c r="D253" s="194" t="s">
        <v>5272</v>
      </c>
      <c r="E253" s="194" t="s">
        <v>5273</v>
      </c>
      <c r="F253" s="167">
        <v>252</v>
      </c>
    </row>
    <row r="254" spans="1:6">
      <c r="A254" s="167">
        <v>253</v>
      </c>
      <c r="B254" s="194" t="s">
        <v>5274</v>
      </c>
      <c r="C254" s="194">
        <v>490038</v>
      </c>
      <c r="D254" s="194" t="s">
        <v>5274</v>
      </c>
      <c r="E254" s="194" t="s">
        <v>5275</v>
      </c>
      <c r="F254" s="167">
        <v>253</v>
      </c>
    </row>
    <row r="255" spans="1:6">
      <c r="A255" s="167">
        <v>254</v>
      </c>
      <c r="B255" s="194" t="s">
        <v>5276</v>
      </c>
      <c r="C255" s="194">
        <v>491007</v>
      </c>
      <c r="D255" s="194" t="s">
        <v>5276</v>
      </c>
      <c r="E255" s="194" t="s">
        <v>5277</v>
      </c>
      <c r="F255" s="167">
        <v>254</v>
      </c>
    </row>
    <row r="256" spans="1:6">
      <c r="A256" s="167">
        <v>255</v>
      </c>
      <c r="B256" s="194" t="s">
        <v>5278</v>
      </c>
      <c r="C256" s="194">
        <v>492158</v>
      </c>
      <c r="D256" s="194" t="s">
        <v>5278</v>
      </c>
      <c r="E256" s="194" t="s">
        <v>5279</v>
      </c>
      <c r="F256" s="167">
        <v>255</v>
      </c>
    </row>
    <row r="257" spans="1:6">
      <c r="A257" s="167">
        <v>256</v>
      </c>
      <c r="B257" s="194" t="s">
        <v>5280</v>
      </c>
      <c r="C257" s="194">
        <v>492161</v>
      </c>
      <c r="D257" s="194" t="s">
        <v>5280</v>
      </c>
      <c r="E257" s="194" t="s">
        <v>5281</v>
      </c>
      <c r="F257" s="167">
        <v>256</v>
      </c>
    </row>
    <row r="258" spans="1:6">
      <c r="A258" s="167">
        <v>257</v>
      </c>
      <c r="B258" s="194" t="s">
        <v>5282</v>
      </c>
      <c r="C258" s="194">
        <v>492164</v>
      </c>
      <c r="D258" s="194" t="s">
        <v>5282</v>
      </c>
      <c r="E258" s="194" t="s">
        <v>5283</v>
      </c>
      <c r="F258" s="167">
        <v>257</v>
      </c>
    </row>
    <row r="259" spans="1:6">
      <c r="A259" s="167">
        <v>258</v>
      </c>
      <c r="B259" s="194" t="s">
        <v>5284</v>
      </c>
      <c r="C259" s="194">
        <v>492166</v>
      </c>
      <c r="D259" s="194" t="s">
        <v>5284</v>
      </c>
      <c r="E259" s="194" t="s">
        <v>5285</v>
      </c>
      <c r="F259" s="167">
        <v>258</v>
      </c>
    </row>
    <row r="260" spans="1:6">
      <c r="A260" s="167">
        <v>259</v>
      </c>
      <c r="B260" s="194" t="s">
        <v>5286</v>
      </c>
      <c r="C260" s="194">
        <v>492167</v>
      </c>
      <c r="D260" s="194" t="s">
        <v>5286</v>
      </c>
      <c r="E260" s="194" t="s">
        <v>5287</v>
      </c>
      <c r="F260" s="167">
        <v>259</v>
      </c>
    </row>
    <row r="261" spans="1:6">
      <c r="A261" s="167">
        <v>260</v>
      </c>
      <c r="B261" s="194" t="s">
        <v>5288</v>
      </c>
      <c r="C261" s="194">
        <v>490044</v>
      </c>
      <c r="D261" s="194" t="s">
        <v>5288</v>
      </c>
      <c r="E261" s="194" t="s">
        <v>5289</v>
      </c>
      <c r="F261" s="167">
        <v>260</v>
      </c>
    </row>
    <row r="262" spans="1:6">
      <c r="A262" s="167">
        <v>261</v>
      </c>
      <c r="B262" s="194" t="s">
        <v>5290</v>
      </c>
      <c r="C262" s="194">
        <v>491011</v>
      </c>
      <c r="D262" s="194" t="s">
        <v>5290</v>
      </c>
      <c r="E262" s="194" t="s">
        <v>5291</v>
      </c>
      <c r="F262" s="167">
        <v>261</v>
      </c>
    </row>
    <row r="263" spans="1:6">
      <c r="A263" s="167">
        <v>262</v>
      </c>
      <c r="B263" s="194" t="s">
        <v>5292</v>
      </c>
      <c r="C263" s="194">
        <v>492168</v>
      </c>
      <c r="D263" s="194" t="s">
        <v>5292</v>
      </c>
      <c r="E263" s="194" t="s">
        <v>5293</v>
      </c>
      <c r="F263" s="167">
        <v>262</v>
      </c>
    </row>
    <row r="264" spans="1:6">
      <c r="A264" s="167">
        <v>263</v>
      </c>
      <c r="B264" s="194" t="s">
        <v>5294</v>
      </c>
      <c r="C264" s="194">
        <v>492301</v>
      </c>
      <c r="D264" s="194" t="s">
        <v>5294</v>
      </c>
      <c r="E264" s="194" t="s">
        <v>5295</v>
      </c>
      <c r="F264" s="167">
        <v>263</v>
      </c>
    </row>
    <row r="265" spans="1:6">
      <c r="A265" s="167">
        <v>264</v>
      </c>
      <c r="B265" s="194" t="s">
        <v>5296</v>
      </c>
      <c r="C265" s="194">
        <v>492165</v>
      </c>
      <c r="D265" s="194" t="s">
        <v>5296</v>
      </c>
      <c r="E265" s="194" t="s">
        <v>5297</v>
      </c>
      <c r="F265" s="167">
        <v>264</v>
      </c>
    </row>
    <row r="266" spans="1:6">
      <c r="A266" s="167">
        <v>265</v>
      </c>
      <c r="B266" s="194" t="s">
        <v>5298</v>
      </c>
      <c r="C266" s="194">
        <v>492491</v>
      </c>
      <c r="D266" s="194" t="s">
        <v>5298</v>
      </c>
      <c r="E266" s="194" t="s">
        <v>5299</v>
      </c>
      <c r="F266" s="167">
        <v>265</v>
      </c>
    </row>
    <row r="267" spans="1:6">
      <c r="A267" s="167">
        <v>266</v>
      </c>
      <c r="B267" s="194" t="s">
        <v>5300</v>
      </c>
      <c r="C267" s="194">
        <v>492170</v>
      </c>
      <c r="D267" s="194" t="s">
        <v>5300</v>
      </c>
      <c r="E267" s="194" t="s">
        <v>5301</v>
      </c>
      <c r="F267" s="167">
        <v>266</v>
      </c>
    </row>
    <row r="268" spans="1:6">
      <c r="A268" s="167">
        <v>267</v>
      </c>
      <c r="B268" s="194" t="s">
        <v>5302</v>
      </c>
      <c r="C268" s="194">
        <v>492174</v>
      </c>
      <c r="D268" s="194" t="s">
        <v>5302</v>
      </c>
      <c r="E268" s="194" t="s">
        <v>5303</v>
      </c>
      <c r="F268" s="167">
        <v>267</v>
      </c>
    </row>
    <row r="269" spans="1:6">
      <c r="A269" s="167">
        <v>268</v>
      </c>
      <c r="B269" s="194" t="s">
        <v>5304</v>
      </c>
      <c r="C269" s="194">
        <v>492171</v>
      </c>
      <c r="D269" s="194" t="s">
        <v>5304</v>
      </c>
      <c r="E269" s="194" t="s">
        <v>5305</v>
      </c>
      <c r="F269" s="167">
        <v>268</v>
      </c>
    </row>
    <row r="270" spans="1:6">
      <c r="A270" s="167">
        <v>269</v>
      </c>
      <c r="B270" s="194" t="s">
        <v>5306</v>
      </c>
      <c r="C270" s="194">
        <v>492172</v>
      </c>
      <c r="D270" s="194" t="s">
        <v>5306</v>
      </c>
      <c r="E270" s="194" t="s">
        <v>5307</v>
      </c>
      <c r="F270" s="167">
        <v>269</v>
      </c>
    </row>
    <row r="271" spans="1:6">
      <c r="A271" s="167">
        <v>270</v>
      </c>
      <c r="B271" s="194" t="s">
        <v>5308</v>
      </c>
      <c r="C271" s="194">
        <v>492173</v>
      </c>
      <c r="D271" s="194" t="s">
        <v>5308</v>
      </c>
      <c r="E271" s="194" t="s">
        <v>5309</v>
      </c>
      <c r="F271" s="167">
        <v>270</v>
      </c>
    </row>
    <row r="272" spans="1:6">
      <c r="A272" s="167">
        <v>271</v>
      </c>
      <c r="B272" s="194" t="s">
        <v>5310</v>
      </c>
      <c r="C272" s="194">
        <v>492175</v>
      </c>
      <c r="D272" s="194" t="s">
        <v>5310</v>
      </c>
      <c r="E272" s="194" t="s">
        <v>5311</v>
      </c>
      <c r="F272" s="167">
        <v>271</v>
      </c>
    </row>
    <row r="273" spans="1:6">
      <c r="A273" s="167">
        <v>272</v>
      </c>
      <c r="B273" s="194" t="s">
        <v>5312</v>
      </c>
      <c r="C273" s="194">
        <v>492412</v>
      </c>
      <c r="D273" s="194" t="s">
        <v>5312</v>
      </c>
      <c r="E273" s="194" t="s">
        <v>5313</v>
      </c>
      <c r="F273" s="167">
        <v>272</v>
      </c>
    </row>
    <row r="274" spans="1:6">
      <c r="A274" s="167">
        <v>273</v>
      </c>
      <c r="B274" s="194" t="s">
        <v>5314</v>
      </c>
      <c r="C274" s="194">
        <v>490085</v>
      </c>
      <c r="D274" s="194" t="s">
        <v>5314</v>
      </c>
      <c r="E274" s="194" t="s">
        <v>5315</v>
      </c>
      <c r="F274" s="167">
        <v>273</v>
      </c>
    </row>
    <row r="275" spans="1:6">
      <c r="A275" s="167">
        <v>274</v>
      </c>
      <c r="B275" s="194" t="s">
        <v>5316</v>
      </c>
      <c r="C275" s="194">
        <v>492177</v>
      </c>
      <c r="D275" s="194" t="s">
        <v>5316</v>
      </c>
      <c r="E275" s="194" t="s">
        <v>5317</v>
      </c>
      <c r="F275" s="167">
        <v>274</v>
      </c>
    </row>
    <row r="276" spans="1:6">
      <c r="A276" s="167">
        <v>275</v>
      </c>
      <c r="B276" s="194" t="s">
        <v>5318</v>
      </c>
      <c r="C276" s="194">
        <v>490045</v>
      </c>
      <c r="D276" s="194" t="s">
        <v>5318</v>
      </c>
      <c r="E276" s="194" t="s">
        <v>5319</v>
      </c>
      <c r="F276" s="167">
        <v>275</v>
      </c>
    </row>
    <row r="277" spans="1:6">
      <c r="A277" s="167">
        <v>276</v>
      </c>
      <c r="B277" s="194" t="s">
        <v>5320</v>
      </c>
      <c r="C277" s="194">
        <v>491013</v>
      </c>
      <c r="D277" s="194" t="s">
        <v>5320</v>
      </c>
      <c r="E277" s="194" t="s">
        <v>5321</v>
      </c>
      <c r="F277" s="167">
        <v>276</v>
      </c>
    </row>
    <row r="278" spans="1:6">
      <c r="A278" s="167">
        <v>277</v>
      </c>
      <c r="B278" s="194" t="s">
        <v>5322</v>
      </c>
      <c r="C278" s="194">
        <v>490043</v>
      </c>
      <c r="D278" s="194" t="s">
        <v>5322</v>
      </c>
      <c r="E278" s="194" t="s">
        <v>5323</v>
      </c>
      <c r="F278" s="167">
        <v>277</v>
      </c>
    </row>
    <row r="279" spans="1:6">
      <c r="A279" s="167">
        <v>278</v>
      </c>
      <c r="B279" s="194" t="s">
        <v>5324</v>
      </c>
      <c r="C279" s="194">
        <v>492182</v>
      </c>
      <c r="D279" s="194" t="s">
        <v>5324</v>
      </c>
      <c r="E279" s="194" t="s">
        <v>5325</v>
      </c>
      <c r="F279" s="167">
        <v>278</v>
      </c>
    </row>
    <row r="280" spans="1:6">
      <c r="A280" s="167">
        <v>279</v>
      </c>
      <c r="B280" s="194" t="s">
        <v>5326</v>
      </c>
      <c r="C280" s="194">
        <v>492183</v>
      </c>
      <c r="D280" s="194" t="s">
        <v>5326</v>
      </c>
      <c r="E280" s="194" t="s">
        <v>5327</v>
      </c>
      <c r="F280" s="167">
        <v>279</v>
      </c>
    </row>
    <row r="281" spans="1:6">
      <c r="A281" s="167">
        <v>280</v>
      </c>
      <c r="B281" s="194" t="s">
        <v>5328</v>
      </c>
      <c r="C281" s="194">
        <v>492181</v>
      </c>
      <c r="D281" s="194" t="s">
        <v>5328</v>
      </c>
      <c r="E281" s="194" t="s">
        <v>5329</v>
      </c>
      <c r="F281" s="167">
        <v>280</v>
      </c>
    </row>
    <row r="282" spans="1:6">
      <c r="A282" s="167">
        <v>281</v>
      </c>
      <c r="B282" s="194" t="s">
        <v>5330</v>
      </c>
      <c r="C282" s="194">
        <v>492184</v>
      </c>
      <c r="D282" s="194" t="s">
        <v>5330</v>
      </c>
      <c r="E282" s="194" t="s">
        <v>5331</v>
      </c>
      <c r="F282" s="167">
        <v>281</v>
      </c>
    </row>
    <row r="283" spans="1:6">
      <c r="A283" s="167">
        <v>282</v>
      </c>
      <c r="B283" s="194" t="s">
        <v>5332</v>
      </c>
      <c r="C283" s="194">
        <v>492185</v>
      </c>
      <c r="D283" s="194" t="s">
        <v>5332</v>
      </c>
      <c r="E283" s="194" t="s">
        <v>5333</v>
      </c>
      <c r="F283" s="167">
        <v>282</v>
      </c>
    </row>
    <row r="284" spans="1:6">
      <c r="A284" s="167">
        <v>283</v>
      </c>
      <c r="B284" s="194" t="s">
        <v>5334</v>
      </c>
      <c r="C284" s="194">
        <v>490046</v>
      </c>
      <c r="D284" s="194" t="s">
        <v>5334</v>
      </c>
      <c r="E284" s="194" t="s">
        <v>5335</v>
      </c>
      <c r="F284" s="167">
        <v>283</v>
      </c>
    </row>
    <row r="285" spans="1:6">
      <c r="A285" s="167">
        <v>284</v>
      </c>
      <c r="B285" s="194" t="s">
        <v>5336</v>
      </c>
      <c r="C285" s="194">
        <v>492522</v>
      </c>
      <c r="D285" s="194" t="s">
        <v>5336</v>
      </c>
      <c r="E285" s="194" t="s">
        <v>5337</v>
      </c>
      <c r="F285" s="167">
        <v>284</v>
      </c>
    </row>
    <row r="286" spans="1:6">
      <c r="A286" s="167">
        <v>285</v>
      </c>
      <c r="B286" s="194" t="s">
        <v>5338</v>
      </c>
      <c r="C286" s="194">
        <v>490049</v>
      </c>
      <c r="D286" s="194" t="s">
        <v>5338</v>
      </c>
      <c r="E286" s="194" t="s">
        <v>5339</v>
      </c>
      <c r="F286" s="167">
        <v>285</v>
      </c>
    </row>
    <row r="287" spans="1:6">
      <c r="A287" s="167">
        <v>286</v>
      </c>
      <c r="B287" s="194" t="s">
        <v>5340</v>
      </c>
      <c r="C287" s="194">
        <v>492192</v>
      </c>
      <c r="D287" s="194" t="s">
        <v>5340</v>
      </c>
      <c r="E287" s="194" t="s">
        <v>5341</v>
      </c>
      <c r="F287" s="167">
        <v>286</v>
      </c>
    </row>
    <row r="288" spans="1:6">
      <c r="A288" s="167">
        <v>287</v>
      </c>
      <c r="B288" s="194" t="s">
        <v>5342</v>
      </c>
      <c r="C288" s="194">
        <v>490048</v>
      </c>
      <c r="D288" s="194" t="s">
        <v>5342</v>
      </c>
      <c r="E288" s="194" t="s">
        <v>5343</v>
      </c>
      <c r="F288" s="167">
        <v>287</v>
      </c>
    </row>
    <row r="289" spans="1:6">
      <c r="A289" s="167">
        <v>288</v>
      </c>
      <c r="B289" s="194" t="s">
        <v>5344</v>
      </c>
      <c r="C289" s="194">
        <v>492195</v>
      </c>
      <c r="D289" s="194" t="s">
        <v>5344</v>
      </c>
      <c r="E289" s="194" t="s">
        <v>5345</v>
      </c>
      <c r="F289" s="167">
        <v>288</v>
      </c>
    </row>
    <row r="290" spans="1:6">
      <c r="A290" s="167">
        <v>289</v>
      </c>
      <c r="B290" s="194" t="s">
        <v>5346</v>
      </c>
      <c r="C290" s="194">
        <v>492200</v>
      </c>
      <c r="D290" s="194" t="s">
        <v>5346</v>
      </c>
      <c r="E290" s="194" t="s">
        <v>5347</v>
      </c>
      <c r="F290" s="167">
        <v>289</v>
      </c>
    </row>
    <row r="291" spans="1:6">
      <c r="A291" s="167">
        <v>290</v>
      </c>
      <c r="B291" s="194" t="s">
        <v>5348</v>
      </c>
      <c r="C291" s="194">
        <v>492204</v>
      </c>
      <c r="D291" s="194" t="s">
        <v>5348</v>
      </c>
      <c r="E291" s="194" t="s">
        <v>5349</v>
      </c>
      <c r="F291" s="167">
        <v>290</v>
      </c>
    </row>
    <row r="292" spans="1:6">
      <c r="A292" s="167">
        <v>291</v>
      </c>
      <c r="B292" s="194" t="s">
        <v>5350</v>
      </c>
      <c r="C292" s="194">
        <v>490053</v>
      </c>
      <c r="D292" s="194" t="s">
        <v>5350</v>
      </c>
      <c r="E292" s="194" t="s">
        <v>5351</v>
      </c>
      <c r="F292" s="167">
        <v>291</v>
      </c>
    </row>
    <row r="293" spans="1:6">
      <c r="A293" s="167">
        <v>292</v>
      </c>
      <c r="B293" s="194" t="s">
        <v>5352</v>
      </c>
      <c r="C293" s="194">
        <v>492207</v>
      </c>
      <c r="D293" s="194" t="s">
        <v>5352</v>
      </c>
      <c r="E293" s="194" t="s">
        <v>5353</v>
      </c>
      <c r="F293" s="167">
        <v>292</v>
      </c>
    </row>
    <row r="294" spans="1:6">
      <c r="A294" s="167">
        <v>293</v>
      </c>
      <c r="B294" s="194" t="s">
        <v>5354</v>
      </c>
      <c r="C294" s="194">
        <v>492209</v>
      </c>
      <c r="D294" s="194" t="s">
        <v>5354</v>
      </c>
      <c r="E294" s="194" t="s">
        <v>5355</v>
      </c>
      <c r="F294" s="167">
        <v>293</v>
      </c>
    </row>
    <row r="295" spans="1:6">
      <c r="A295" s="167">
        <v>294</v>
      </c>
      <c r="B295" s="194" t="s">
        <v>5356</v>
      </c>
      <c r="C295" s="194">
        <v>492523</v>
      </c>
      <c r="D295" s="194" t="s">
        <v>5356</v>
      </c>
      <c r="E295" s="194" t="s">
        <v>5357</v>
      </c>
      <c r="F295" s="167">
        <v>294</v>
      </c>
    </row>
    <row r="296" spans="1:6">
      <c r="A296" s="167">
        <v>295</v>
      </c>
      <c r="B296" s="194" t="s">
        <v>5358</v>
      </c>
      <c r="C296" s="194">
        <v>492213</v>
      </c>
      <c r="D296" s="194" t="s">
        <v>5358</v>
      </c>
      <c r="E296" s="194" t="s">
        <v>5359</v>
      </c>
      <c r="F296" s="167">
        <v>295</v>
      </c>
    </row>
    <row r="297" spans="1:6">
      <c r="A297" s="167">
        <v>296</v>
      </c>
      <c r="B297" s="194" t="s">
        <v>5360</v>
      </c>
      <c r="C297" s="194">
        <v>490051</v>
      </c>
      <c r="D297" s="194" t="s">
        <v>5360</v>
      </c>
      <c r="E297" s="194" t="s">
        <v>5361</v>
      </c>
      <c r="F297" s="167">
        <v>296</v>
      </c>
    </row>
    <row r="298" spans="1:6">
      <c r="A298" s="167">
        <v>297</v>
      </c>
      <c r="B298" s="194" t="s">
        <v>5362</v>
      </c>
      <c r="C298" s="194">
        <v>492220</v>
      </c>
      <c r="D298" s="194" t="s">
        <v>5362</v>
      </c>
      <c r="E298" s="194" t="s">
        <v>5363</v>
      </c>
      <c r="F298" s="167">
        <v>297</v>
      </c>
    </row>
    <row r="299" spans="1:6">
      <c r="A299" s="167">
        <v>298</v>
      </c>
      <c r="B299" s="194" t="s">
        <v>5364</v>
      </c>
      <c r="C299" s="194">
        <v>492221</v>
      </c>
      <c r="D299" s="194" t="s">
        <v>5364</v>
      </c>
      <c r="E299" s="194" t="s">
        <v>5365</v>
      </c>
      <c r="F299" s="167">
        <v>298</v>
      </c>
    </row>
    <row r="300" spans="1:6">
      <c r="A300" s="167">
        <v>299</v>
      </c>
      <c r="B300" s="194" t="s">
        <v>5366</v>
      </c>
      <c r="C300" s="194">
        <v>492232</v>
      </c>
      <c r="D300" s="194" t="s">
        <v>5366</v>
      </c>
      <c r="E300" s="194" t="s">
        <v>5367</v>
      </c>
      <c r="F300" s="167">
        <v>299</v>
      </c>
    </row>
    <row r="301" spans="1:6">
      <c r="A301" s="167">
        <v>300</v>
      </c>
      <c r="B301" s="194" t="s">
        <v>5368</v>
      </c>
      <c r="C301" s="194">
        <v>492234</v>
      </c>
      <c r="D301" s="194" t="s">
        <v>5368</v>
      </c>
      <c r="E301" s="194" t="s">
        <v>5369</v>
      </c>
      <c r="F301" s="167">
        <v>300</v>
      </c>
    </row>
    <row r="302" spans="1:6">
      <c r="A302" s="167">
        <v>301</v>
      </c>
      <c r="B302" s="194" t="s">
        <v>5370</v>
      </c>
      <c r="C302" s="194">
        <v>490054</v>
      </c>
      <c r="D302" s="194" t="s">
        <v>5370</v>
      </c>
      <c r="E302" s="194" t="s">
        <v>5371</v>
      </c>
      <c r="F302" s="167">
        <v>301</v>
      </c>
    </row>
    <row r="303" spans="1:6">
      <c r="A303" s="167">
        <v>302</v>
      </c>
      <c r="B303" s="194" t="s">
        <v>5372</v>
      </c>
      <c r="C303" s="194">
        <v>490092</v>
      </c>
      <c r="D303" s="194" t="s">
        <v>5372</v>
      </c>
      <c r="E303" s="194" t="s">
        <v>5373</v>
      </c>
      <c r="F303" s="167">
        <v>302</v>
      </c>
    </row>
    <row r="304" spans="1:6">
      <c r="A304" s="167">
        <v>303</v>
      </c>
      <c r="B304" s="194" t="s">
        <v>5374</v>
      </c>
      <c r="C304" s="194">
        <v>490061</v>
      </c>
      <c r="D304" s="194" t="s">
        <v>5374</v>
      </c>
      <c r="E304" s="194" t="s">
        <v>5375</v>
      </c>
      <c r="F304" s="167">
        <v>303</v>
      </c>
    </row>
    <row r="305" spans="1:6">
      <c r="A305" s="167">
        <v>304</v>
      </c>
      <c r="B305" s="194" t="s">
        <v>5376</v>
      </c>
      <c r="C305" s="194">
        <v>490062</v>
      </c>
      <c r="D305" s="194" t="s">
        <v>5376</v>
      </c>
      <c r="E305" s="194" t="s">
        <v>5377</v>
      </c>
      <c r="F305" s="167">
        <v>304</v>
      </c>
    </row>
    <row r="306" spans="1:6">
      <c r="A306" s="167">
        <v>305</v>
      </c>
      <c r="B306" s="194" t="s">
        <v>5378</v>
      </c>
      <c r="C306" s="194">
        <v>490069</v>
      </c>
      <c r="D306" s="194" t="s">
        <v>5378</v>
      </c>
      <c r="E306" s="194" t="s">
        <v>5379</v>
      </c>
      <c r="F306" s="167">
        <v>305</v>
      </c>
    </row>
    <row r="307" spans="1:6">
      <c r="A307" s="167">
        <v>306</v>
      </c>
      <c r="B307" s="194" t="s">
        <v>5380</v>
      </c>
      <c r="C307" s="194">
        <v>492314</v>
      </c>
      <c r="D307" s="194" t="s">
        <v>5380</v>
      </c>
      <c r="E307" s="194" t="s">
        <v>5381</v>
      </c>
      <c r="F307" s="167">
        <v>306</v>
      </c>
    </row>
    <row r="308" spans="1:6">
      <c r="A308" s="167">
        <v>307</v>
      </c>
      <c r="B308" s="194" t="s">
        <v>5382</v>
      </c>
      <c r="C308" s="194">
        <v>490096</v>
      </c>
      <c r="D308" s="194" t="s">
        <v>5382</v>
      </c>
      <c r="E308" s="194" t="s">
        <v>5383</v>
      </c>
      <c r="F308" s="167">
        <v>307</v>
      </c>
    </row>
  </sheetData>
  <phoneticPr fontId="4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showGridLines="0" workbookViewId="0">
      <selection activeCell="B7" sqref="B7:C7"/>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04" t="s">
        <v>74</v>
      </c>
      <c r="B1" s="304"/>
      <c r="C1" s="304"/>
      <c r="D1" s="304"/>
      <c r="E1" s="304"/>
      <c r="F1" s="304"/>
      <c r="G1" s="304"/>
      <c r="H1" s="304"/>
      <c r="I1" s="304"/>
      <c r="J1" s="304"/>
      <c r="K1" s="304"/>
      <c r="L1" s="304"/>
      <c r="M1" s="304"/>
      <c r="N1" s="304"/>
      <c r="O1" s="259"/>
    </row>
    <row r="2" spans="1:17" customFormat="1" ht="7.5" customHeight="1" thickBot="1">
      <c r="A2" s="6"/>
      <c r="O2" s="6"/>
    </row>
    <row r="3" spans="1:17" ht="19.5" customHeight="1" thickTop="1">
      <c r="A3" s="38"/>
      <c r="B3" s="14" t="s">
        <v>51</v>
      </c>
      <c r="C3" s="313" t="s">
        <v>5159</v>
      </c>
      <c r="D3" s="313"/>
      <c r="E3" s="313"/>
      <c r="F3" s="313"/>
      <c r="G3" s="313"/>
      <c r="H3" s="313"/>
      <c r="I3" s="314"/>
      <c r="J3" s="315" t="s">
        <v>5470</v>
      </c>
      <c r="K3" s="316"/>
      <c r="L3" s="316"/>
      <c r="M3" s="316"/>
      <c r="N3" s="317"/>
      <c r="O3" s="260"/>
      <c r="P3" s="162"/>
      <c r="Q3" s="162"/>
    </row>
    <row r="4" spans="1:17" ht="18.75" customHeight="1">
      <c r="A4" s="259"/>
      <c r="B4" s="15" t="s">
        <v>69</v>
      </c>
      <c r="C4" s="324">
        <v>43561</v>
      </c>
      <c r="D4" s="324"/>
      <c r="E4" s="324"/>
      <c r="F4" s="325">
        <v>43562</v>
      </c>
      <c r="G4" s="325"/>
      <c r="H4" s="325"/>
      <c r="I4" s="325"/>
      <c r="J4" s="318"/>
      <c r="K4" s="319"/>
      <c r="L4" s="319"/>
      <c r="M4" s="319"/>
      <c r="N4" s="320"/>
      <c r="O4" s="260"/>
      <c r="P4" s="162"/>
      <c r="Q4" s="162"/>
    </row>
    <row r="5" spans="1:17" ht="19.5" customHeight="1" thickBot="1">
      <c r="A5" s="259"/>
      <c r="B5" s="15" t="s">
        <v>70</v>
      </c>
      <c r="C5" s="307" t="s">
        <v>134</v>
      </c>
      <c r="D5" s="307"/>
      <c r="E5" s="307"/>
      <c r="F5" s="307"/>
      <c r="G5" s="307"/>
      <c r="H5" s="308"/>
      <c r="I5" s="68"/>
      <c r="J5" s="321"/>
      <c r="K5" s="322"/>
      <c r="L5" s="322"/>
      <c r="M5" s="322"/>
      <c r="N5" s="323"/>
      <c r="O5" s="260"/>
      <c r="P5" s="162"/>
      <c r="Q5" s="162"/>
    </row>
    <row r="6" spans="1:17" customFormat="1" ht="7.5" customHeight="1" thickTop="1" thickBot="1">
      <c r="A6" s="6"/>
      <c r="J6" s="6"/>
      <c r="K6" s="6"/>
      <c r="L6" s="6"/>
      <c r="M6" s="6"/>
      <c r="N6" s="6"/>
      <c r="O6" s="6"/>
    </row>
    <row r="7" spans="1:17" ht="19.5" customHeight="1" thickBot="1">
      <c r="A7" s="259"/>
      <c r="B7" s="305" t="s">
        <v>145</v>
      </c>
      <c r="C7" s="306"/>
      <c r="D7" s="326">
        <v>43542</v>
      </c>
      <c r="E7" s="326"/>
      <c r="F7" s="326"/>
      <c r="G7" s="327">
        <v>0.99930555555555556</v>
      </c>
      <c r="H7" s="328"/>
      <c r="J7" s="216"/>
      <c r="K7" s="216"/>
      <c r="L7" s="216"/>
      <c r="M7" s="216"/>
      <c r="N7" s="261"/>
      <c r="O7" s="259"/>
    </row>
    <row r="8" spans="1:17" ht="30" customHeight="1">
      <c r="A8" s="259"/>
      <c r="B8" s="329" t="s">
        <v>5616</v>
      </c>
      <c r="C8" s="329"/>
      <c r="D8" s="329"/>
      <c r="E8" s="329"/>
      <c r="F8" s="329"/>
      <c r="G8" s="329"/>
      <c r="H8" s="329"/>
      <c r="I8" s="329"/>
      <c r="J8" s="329"/>
      <c r="K8" s="262"/>
      <c r="L8" s="262"/>
      <c r="M8" s="262"/>
      <c r="N8" s="262"/>
    </row>
    <row r="9" spans="1:17" ht="14.25" thickBot="1">
      <c r="B9" s="89"/>
      <c r="C9" s="89"/>
      <c r="D9" s="89"/>
      <c r="E9" s="89"/>
      <c r="F9" s="89"/>
      <c r="G9" s="89"/>
      <c r="H9" s="89"/>
      <c r="I9" s="89"/>
      <c r="J9" s="89"/>
      <c r="K9" s="89"/>
    </row>
    <row r="10" spans="1:17" customFormat="1" ht="20.25" customHeight="1" thickBot="1">
      <c r="B10" s="309" t="s">
        <v>146</v>
      </c>
      <c r="C10" s="310"/>
      <c r="D10" s="311">
        <v>43544</v>
      </c>
      <c r="E10" s="311"/>
      <c r="F10" s="311"/>
      <c r="G10" s="311"/>
      <c r="H10" s="312"/>
    </row>
    <row r="11" spans="1:17" customFormat="1" ht="18" thickBot="1">
      <c r="B11" s="332" t="s">
        <v>147</v>
      </c>
      <c r="C11" s="333"/>
      <c r="D11" s="333"/>
      <c r="E11" s="333"/>
      <c r="F11" s="333"/>
      <c r="G11" s="333"/>
      <c r="H11" s="334"/>
    </row>
    <row r="12" spans="1:17" ht="16.5" customHeight="1">
      <c r="A12" s="16" t="s">
        <v>90</v>
      </c>
    </row>
    <row r="13" spans="1:17" ht="35.25" customHeight="1">
      <c r="B13" s="329" t="s">
        <v>5398</v>
      </c>
      <c r="C13" s="329"/>
      <c r="D13" s="329"/>
      <c r="E13" s="329"/>
      <c r="F13" s="329"/>
      <c r="G13" s="329"/>
      <c r="H13" s="329"/>
      <c r="I13" s="329"/>
      <c r="J13" s="329"/>
    </row>
    <row r="14" spans="1:17" ht="35.25" customHeight="1">
      <c r="B14" s="208" t="s">
        <v>5399</v>
      </c>
      <c r="C14" s="208"/>
      <c r="D14" s="208"/>
      <c r="E14" s="208"/>
      <c r="F14" s="208"/>
      <c r="G14" s="208"/>
      <c r="H14" s="208"/>
      <c r="I14" s="208"/>
      <c r="J14" s="208"/>
    </row>
    <row r="15" spans="1:17" ht="35.25" customHeight="1">
      <c r="B15" s="209" t="s">
        <v>5400</v>
      </c>
      <c r="C15" s="210"/>
      <c r="D15" s="210"/>
      <c r="E15" s="210"/>
      <c r="F15" s="210"/>
      <c r="G15" s="210"/>
      <c r="H15" s="210"/>
      <c r="I15" s="210"/>
      <c r="J15" s="210"/>
    </row>
    <row r="16" spans="1:17" ht="35.25" customHeight="1">
      <c r="B16" s="209" t="s">
        <v>5401</v>
      </c>
      <c r="C16" s="210"/>
      <c r="D16" s="210"/>
      <c r="E16" s="210"/>
      <c r="F16" s="210"/>
      <c r="G16" s="210"/>
      <c r="H16" s="210"/>
      <c r="I16" s="210"/>
      <c r="J16" s="210"/>
    </row>
    <row r="17" spans="1:20" ht="35.25" customHeight="1">
      <c r="B17" s="209" t="s">
        <v>5402</v>
      </c>
      <c r="C17" s="210"/>
      <c r="D17" s="210"/>
      <c r="E17" s="210"/>
      <c r="F17" s="210"/>
      <c r="G17" s="210"/>
      <c r="H17" s="210"/>
      <c r="I17" s="210"/>
      <c r="J17" s="210"/>
    </row>
    <row r="18" spans="1:20" ht="35.25" customHeight="1">
      <c r="B18" s="209" t="s">
        <v>5403</v>
      </c>
      <c r="C18" s="210"/>
      <c r="D18" s="210"/>
      <c r="E18" s="210"/>
      <c r="F18" s="210"/>
      <c r="G18" s="210"/>
      <c r="H18" s="210"/>
      <c r="I18" s="210"/>
      <c r="J18" s="210"/>
    </row>
    <row r="19" spans="1:20" ht="35.25" customHeight="1">
      <c r="B19" s="209" t="s">
        <v>5404</v>
      </c>
      <c r="C19" s="210"/>
      <c r="D19" s="210"/>
      <c r="E19" s="210"/>
      <c r="F19" s="210"/>
      <c r="G19" s="210"/>
      <c r="H19" s="210"/>
      <c r="I19" s="210"/>
      <c r="J19" s="210"/>
    </row>
    <row r="20" spans="1:20" ht="35.25" customHeight="1">
      <c r="B20" s="209" t="s">
        <v>5405</v>
      </c>
      <c r="C20" s="210"/>
      <c r="D20" s="210"/>
      <c r="E20" s="210"/>
      <c r="F20" s="210"/>
      <c r="G20" s="210"/>
      <c r="H20" s="210"/>
      <c r="I20" s="210"/>
      <c r="J20" s="210"/>
    </row>
    <row r="21" spans="1:20" ht="81" customHeight="1">
      <c r="B21" s="330" t="s">
        <v>5406</v>
      </c>
      <c r="C21" s="330"/>
      <c r="D21" s="330"/>
      <c r="E21" s="330"/>
      <c r="F21" s="330"/>
      <c r="G21" s="330"/>
      <c r="H21" s="330"/>
      <c r="I21" s="330"/>
      <c r="J21" s="330"/>
      <c r="K21" s="330"/>
      <c r="L21" s="330"/>
      <c r="M21" s="330"/>
      <c r="N21" s="330"/>
      <c r="O21" s="330"/>
      <c r="P21" s="330"/>
      <c r="Q21" s="330"/>
      <c r="R21" s="330"/>
      <c r="S21" s="330"/>
      <c r="T21" s="330"/>
    </row>
    <row r="22" spans="1:20" ht="21">
      <c r="B22" s="209" t="s">
        <v>5607</v>
      </c>
    </row>
    <row r="23" spans="1:20" ht="21">
      <c r="B23" s="209"/>
    </row>
    <row r="24" spans="1:20" ht="16.5" customHeight="1"/>
    <row r="25" spans="1:20" ht="16.5" customHeight="1">
      <c r="A25" s="12" t="s">
        <v>148</v>
      </c>
    </row>
    <row r="26" spans="1:20" ht="16.5" customHeight="1">
      <c r="A26" s="16" t="s">
        <v>149</v>
      </c>
    </row>
    <row r="27" spans="1:20" ht="16.5" customHeight="1">
      <c r="A27" s="13" t="s">
        <v>68</v>
      </c>
      <c r="B27" s="12" t="s">
        <v>113</v>
      </c>
      <c r="F27" s="12" t="s">
        <v>150</v>
      </c>
    </row>
    <row r="28" spans="1:20" ht="15.75" customHeight="1">
      <c r="A28" s="13" t="s">
        <v>68</v>
      </c>
      <c r="B28" s="16" t="s">
        <v>5407</v>
      </c>
    </row>
    <row r="29" spans="1:20" ht="26.45" customHeight="1">
      <c r="A29" s="16" t="s">
        <v>71</v>
      </c>
      <c r="D29" s="168" t="s">
        <v>4922</v>
      </c>
    </row>
    <row r="30" spans="1:20" ht="26.45" customHeight="1">
      <c r="A30" s="13" t="s">
        <v>68</v>
      </c>
      <c r="B30" s="12" t="s">
        <v>5409</v>
      </c>
      <c r="D30" s="211"/>
    </row>
    <row r="31" spans="1:20" ht="16.5" customHeight="1">
      <c r="A31" s="13" t="s">
        <v>68</v>
      </c>
      <c r="B31" s="12" t="s">
        <v>84</v>
      </c>
    </row>
    <row r="32" spans="1:20" ht="16.5" customHeight="1">
      <c r="A32" s="13" t="s">
        <v>68</v>
      </c>
      <c r="B32" s="12" t="s">
        <v>83</v>
      </c>
    </row>
    <row r="33" spans="1:14" ht="16.5" customHeight="1">
      <c r="A33" s="13" t="s">
        <v>68</v>
      </c>
      <c r="B33" s="12" t="s">
        <v>152</v>
      </c>
    </row>
    <row r="34" spans="1:14" ht="16.5" customHeight="1">
      <c r="A34" s="13" t="s">
        <v>151</v>
      </c>
      <c r="B34" s="12" t="s">
        <v>153</v>
      </c>
    </row>
    <row r="35" spans="1:14" ht="16.5" customHeight="1">
      <c r="A35" s="13" t="s">
        <v>68</v>
      </c>
      <c r="B35" s="20" t="s">
        <v>86</v>
      </c>
      <c r="C35" s="20"/>
      <c r="D35" s="20"/>
      <c r="E35" s="20"/>
      <c r="F35" s="20"/>
      <c r="G35" s="18"/>
      <c r="H35" s="18"/>
      <c r="I35" s="18"/>
      <c r="J35" s="18"/>
      <c r="K35" s="18"/>
      <c r="L35" s="18"/>
    </row>
    <row r="36" spans="1:14" ht="16.5" customHeight="1">
      <c r="A36" s="13" t="s">
        <v>151</v>
      </c>
      <c r="B36" s="18"/>
      <c r="C36" s="18" t="s">
        <v>154</v>
      </c>
      <c r="D36" s="18"/>
      <c r="E36" s="18"/>
      <c r="F36" s="18"/>
      <c r="G36" s="18"/>
      <c r="H36" s="18"/>
      <c r="I36" s="18"/>
      <c r="J36" s="18"/>
      <c r="K36" s="18"/>
      <c r="L36" s="18"/>
    </row>
    <row r="37" spans="1:14" ht="16.5" customHeight="1">
      <c r="A37" s="13" t="s">
        <v>68</v>
      </c>
      <c r="B37" s="18"/>
      <c r="C37" s="44" t="s">
        <v>92</v>
      </c>
      <c r="D37" s="18"/>
      <c r="E37" s="21" t="s">
        <v>67</v>
      </c>
      <c r="F37" s="21" t="s">
        <v>115</v>
      </c>
      <c r="G37" s="21">
        <v>54.23</v>
      </c>
      <c r="H37" s="18"/>
      <c r="I37" s="18"/>
      <c r="J37" s="18"/>
      <c r="K37" s="18"/>
      <c r="L37" s="18"/>
    </row>
    <row r="38" spans="1:14" ht="16.5" customHeight="1" thickBot="1">
      <c r="A38" s="13" t="s">
        <v>68</v>
      </c>
      <c r="B38" s="18"/>
      <c r="C38" s="44" t="s">
        <v>93</v>
      </c>
      <c r="D38" s="18"/>
      <c r="E38" s="21" t="s">
        <v>87</v>
      </c>
      <c r="F38" s="21" t="s">
        <v>115</v>
      </c>
      <c r="G38" s="21" t="s">
        <v>88</v>
      </c>
      <c r="H38" s="18"/>
      <c r="I38" s="18"/>
      <c r="J38" s="18"/>
      <c r="K38" s="18"/>
      <c r="L38" s="18"/>
    </row>
    <row r="39" spans="1:14" ht="16.5" customHeight="1">
      <c r="A39" s="13" t="s">
        <v>68</v>
      </c>
      <c r="B39" s="18"/>
      <c r="C39" s="44"/>
      <c r="D39" s="45" t="s">
        <v>91</v>
      </c>
      <c r="E39" s="46"/>
      <c r="F39" s="46"/>
      <c r="G39" s="46"/>
      <c r="H39" s="47"/>
      <c r="I39" s="18"/>
      <c r="J39" s="48"/>
      <c r="K39" s="48"/>
      <c r="L39" s="42"/>
      <c r="M39" s="19"/>
      <c r="N39" s="7"/>
    </row>
    <row r="40" spans="1:14" ht="16.5" customHeight="1">
      <c r="A40" s="13" t="s">
        <v>68</v>
      </c>
      <c r="B40" s="18"/>
      <c r="C40" s="44"/>
      <c r="D40" s="49" t="s">
        <v>76</v>
      </c>
      <c r="E40" s="50"/>
      <c r="F40" s="50"/>
      <c r="G40" s="50"/>
      <c r="H40" s="51"/>
      <c r="I40" s="18"/>
      <c r="J40" s="48"/>
      <c r="K40" s="48"/>
      <c r="L40" s="42"/>
      <c r="M40" s="19"/>
      <c r="N40" s="7"/>
    </row>
    <row r="41" spans="1:14" ht="16.5" customHeight="1" thickBot="1">
      <c r="A41" s="13" t="s">
        <v>151</v>
      </c>
      <c r="B41" s="18"/>
      <c r="C41" s="44"/>
      <c r="D41" s="52" t="s">
        <v>43</v>
      </c>
      <c r="E41" s="53" t="s">
        <v>75</v>
      </c>
      <c r="F41" s="54" t="s">
        <v>115</v>
      </c>
      <c r="G41" s="55">
        <v>12</v>
      </c>
      <c r="H41" s="56"/>
      <c r="I41" s="18"/>
      <c r="J41" s="48"/>
      <c r="K41" s="48"/>
      <c r="L41" s="42"/>
      <c r="M41" s="19"/>
      <c r="N41" s="7"/>
    </row>
    <row r="42" spans="1:14" ht="16.5" customHeight="1">
      <c r="A42" s="13" t="s">
        <v>68</v>
      </c>
      <c r="B42" s="18"/>
      <c r="C42" s="18" t="s">
        <v>155</v>
      </c>
      <c r="D42" s="18"/>
      <c r="E42" s="18"/>
      <c r="F42" s="18"/>
      <c r="G42" s="18"/>
      <c r="H42" s="18"/>
      <c r="I42" s="18"/>
      <c r="J42" s="18"/>
      <c r="K42" s="18"/>
      <c r="L42" s="18"/>
    </row>
    <row r="43" spans="1:14" ht="16.5" customHeight="1">
      <c r="A43" s="13" t="s">
        <v>68</v>
      </c>
      <c r="B43" s="18"/>
      <c r="C43" s="44" t="s">
        <v>94</v>
      </c>
      <c r="D43" s="18"/>
      <c r="E43" s="21" t="s">
        <v>116</v>
      </c>
      <c r="F43" s="21" t="s">
        <v>156</v>
      </c>
      <c r="G43" s="21" t="s">
        <v>117</v>
      </c>
      <c r="H43" s="18"/>
      <c r="I43" s="18"/>
      <c r="J43" s="18"/>
      <c r="K43" s="18"/>
      <c r="L43" s="18"/>
    </row>
    <row r="44" spans="1:14" ht="16.5" customHeight="1">
      <c r="A44" s="13" t="s">
        <v>157</v>
      </c>
      <c r="B44" s="18"/>
      <c r="C44" s="69" t="s">
        <v>82</v>
      </c>
      <c r="D44" s="18"/>
      <c r="E44" s="21"/>
      <c r="F44" s="21"/>
      <c r="G44" s="21"/>
      <c r="H44" s="18"/>
      <c r="I44" s="18"/>
      <c r="J44" s="18"/>
      <c r="K44" s="18"/>
      <c r="L44" s="18"/>
    </row>
    <row r="45" spans="1:14" ht="16.5" customHeight="1">
      <c r="A45" s="13" t="s">
        <v>157</v>
      </c>
      <c r="B45" s="12" t="s">
        <v>79</v>
      </c>
    </row>
    <row r="46" spans="1:14" ht="16.5" customHeight="1">
      <c r="A46" s="13" t="s">
        <v>157</v>
      </c>
      <c r="B46" s="153" t="s">
        <v>173</v>
      </c>
    </row>
    <row r="47" spans="1:14" ht="16.5" customHeight="1">
      <c r="A47" s="16" t="s">
        <v>161</v>
      </c>
    </row>
    <row r="48" spans="1:14" ht="16.5" customHeight="1">
      <c r="A48" s="13" t="s">
        <v>68</v>
      </c>
      <c r="B48" s="12" t="s">
        <v>140</v>
      </c>
    </row>
    <row r="49" spans="1:13" ht="16.5" customHeight="1">
      <c r="A49" s="16" t="s">
        <v>162</v>
      </c>
    </row>
    <row r="50" spans="1:13" ht="16.5" customHeight="1">
      <c r="A50" s="13" t="s">
        <v>68</v>
      </c>
      <c r="B50" s="12" t="s">
        <v>5410</v>
      </c>
    </row>
    <row r="51" spans="1:13" ht="16.5" customHeight="1">
      <c r="A51" s="13" t="s">
        <v>68</v>
      </c>
      <c r="B51" s="12" t="s">
        <v>77</v>
      </c>
    </row>
    <row r="52" spans="1:13" ht="16.5" customHeight="1">
      <c r="A52" s="16" t="s">
        <v>163</v>
      </c>
    </row>
    <row r="53" spans="1:13" ht="22.9" customHeight="1">
      <c r="A53" s="13" t="s">
        <v>151</v>
      </c>
      <c r="G53" s="219" t="s">
        <v>5471</v>
      </c>
      <c r="H53" s="155"/>
      <c r="I53" s="155"/>
      <c r="J53" s="155"/>
      <c r="K53" s="155"/>
      <c r="L53" s="155"/>
      <c r="M53" s="155"/>
    </row>
    <row r="54" spans="1:13" ht="16.5" customHeight="1">
      <c r="A54" s="13" t="s">
        <v>68</v>
      </c>
      <c r="B54" s="12" t="s">
        <v>158</v>
      </c>
    </row>
    <row r="55" spans="1:13" ht="16.5" customHeight="1">
      <c r="A55" s="13" t="s">
        <v>68</v>
      </c>
      <c r="B55" s="12" t="s">
        <v>159</v>
      </c>
    </row>
    <row r="56" spans="1:13" s="91" customFormat="1" ht="16.5" customHeight="1">
      <c r="A56" s="90" t="s">
        <v>164</v>
      </c>
    </row>
    <row r="57" spans="1:13" s="91" customFormat="1" ht="16.5" customHeight="1">
      <c r="A57" s="92" t="s">
        <v>68</v>
      </c>
      <c r="B57" s="91" t="s">
        <v>5611</v>
      </c>
    </row>
    <row r="58" spans="1:13" ht="16.5" customHeight="1">
      <c r="A58" s="16" t="s">
        <v>165</v>
      </c>
    </row>
    <row r="59" spans="1:13" ht="16.5" customHeight="1">
      <c r="A59" s="13" t="s">
        <v>68</v>
      </c>
      <c r="B59" s="12" t="s">
        <v>5612</v>
      </c>
    </row>
    <row r="60" spans="1:13" ht="16.5" customHeight="1">
      <c r="A60" s="13" t="s">
        <v>68</v>
      </c>
      <c r="C60" s="81" t="s">
        <v>72</v>
      </c>
    </row>
    <row r="61" spans="1:13" ht="16.5" customHeight="1">
      <c r="A61" s="13" t="s">
        <v>68</v>
      </c>
      <c r="C61" s="80" t="s">
        <v>135</v>
      </c>
      <c r="D61" s="80"/>
      <c r="E61" s="80"/>
      <c r="F61" s="80"/>
      <c r="G61" s="80"/>
      <c r="H61" s="80"/>
    </row>
    <row r="62" spans="1:13" ht="16.5" customHeight="1">
      <c r="A62" s="16" t="s">
        <v>166</v>
      </c>
    </row>
    <row r="63" spans="1:13" ht="16.5" customHeight="1" thickBot="1"/>
    <row r="64" spans="1:13" ht="16.5" customHeight="1">
      <c r="B64" s="70" t="s">
        <v>73</v>
      </c>
      <c r="C64" s="71"/>
      <c r="D64" s="72"/>
      <c r="E64" s="71"/>
      <c r="F64" s="71"/>
      <c r="G64" s="71"/>
      <c r="H64" s="71"/>
      <c r="I64" s="71"/>
      <c r="J64" s="73"/>
    </row>
    <row r="65" spans="2:10" ht="16.5" customHeight="1">
      <c r="B65" s="74"/>
      <c r="D65" s="75"/>
      <c r="E65" s="75"/>
      <c r="F65" s="75"/>
      <c r="G65" s="75"/>
      <c r="H65" s="75"/>
      <c r="I65" s="75"/>
      <c r="J65" s="76"/>
    </row>
    <row r="66" spans="2:10" ht="30" customHeight="1">
      <c r="B66" s="74"/>
      <c r="C66" s="151" t="s">
        <v>160</v>
      </c>
      <c r="D66" s="331" t="s">
        <v>144</v>
      </c>
      <c r="E66" s="331"/>
      <c r="F66" s="331"/>
      <c r="G66" s="331"/>
      <c r="H66" s="75"/>
      <c r="I66" s="75"/>
      <c r="J66" s="76"/>
    </row>
    <row r="67" spans="2:10" ht="16.5" customHeight="1">
      <c r="B67" s="74"/>
      <c r="C67" s="135" t="s">
        <v>136</v>
      </c>
      <c r="D67" s="75"/>
      <c r="E67" s="75" t="s">
        <v>5408</v>
      </c>
      <c r="F67" s="75"/>
      <c r="G67" s="75"/>
      <c r="H67" s="75"/>
      <c r="I67" s="75"/>
      <c r="J67" s="76"/>
    </row>
    <row r="68" spans="2:10" ht="16.5" customHeight="1" thickBot="1">
      <c r="B68" s="77"/>
      <c r="C68" s="78"/>
      <c r="D68" s="78"/>
      <c r="E68" s="78"/>
      <c r="F68" s="78"/>
      <c r="G68" s="78"/>
      <c r="H68" s="78"/>
      <c r="I68" s="78"/>
      <c r="J68" s="79"/>
    </row>
    <row r="69" spans="2:10" ht="16.5" customHeight="1"/>
  </sheetData>
  <sheetProtection sheet="1" objects="1" scenarios="1" selectLockedCells="1"/>
  <mergeCells count="17">
    <mergeCell ref="B13:J13"/>
    <mergeCell ref="B21:T21"/>
    <mergeCell ref="D66:G66"/>
    <mergeCell ref="B11:H11"/>
    <mergeCell ref="A1:N1"/>
    <mergeCell ref="B7:C7"/>
    <mergeCell ref="C5:H5"/>
    <mergeCell ref="B10:C10"/>
    <mergeCell ref="D10:H10"/>
    <mergeCell ref="C3:I3"/>
    <mergeCell ref="J3:N5"/>
    <mergeCell ref="C4:E4"/>
    <mergeCell ref="F4:G4"/>
    <mergeCell ref="H4:I4"/>
    <mergeCell ref="D7:F7"/>
    <mergeCell ref="G7:H7"/>
    <mergeCell ref="B8:J8"/>
  </mergeCells>
  <phoneticPr fontId="8"/>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186</v>
      </c>
      <c r="B1" s="43" t="s">
        <v>187</v>
      </c>
      <c r="C1" t="s">
        <v>188</v>
      </c>
      <c r="D1" t="s">
        <v>189</v>
      </c>
      <c r="E1" t="s">
        <v>11</v>
      </c>
      <c r="F1" t="s">
        <v>190</v>
      </c>
      <c r="G1" t="s">
        <v>191</v>
      </c>
      <c r="H1" t="s">
        <v>192</v>
      </c>
      <c r="I1" t="s">
        <v>193</v>
      </c>
      <c r="J1" t="s">
        <v>194</v>
      </c>
      <c r="K1" t="s">
        <v>195</v>
      </c>
      <c r="L1" t="s">
        <v>196</v>
      </c>
      <c r="M1" t="s">
        <v>186</v>
      </c>
      <c r="N1" t="s">
        <v>197</v>
      </c>
    </row>
    <row r="2" spans="1:14">
      <c r="A2" t="s">
        <v>198</v>
      </c>
      <c r="B2">
        <v>85134728</v>
      </c>
      <c r="C2" t="s">
        <v>199</v>
      </c>
      <c r="D2" t="s">
        <v>200</v>
      </c>
      <c r="E2" t="s">
        <v>201</v>
      </c>
      <c r="F2">
        <v>23</v>
      </c>
      <c r="G2" t="s">
        <v>202</v>
      </c>
      <c r="H2">
        <v>30266</v>
      </c>
      <c r="I2" t="s">
        <v>203</v>
      </c>
      <c r="J2" t="s">
        <v>204</v>
      </c>
      <c r="K2" t="s">
        <v>205</v>
      </c>
      <c r="L2">
        <v>19661203</v>
      </c>
      <c r="M2" t="s">
        <v>198</v>
      </c>
      <c r="N2">
        <v>230431</v>
      </c>
    </row>
    <row r="3" spans="1:14">
      <c r="A3" t="s">
        <v>206</v>
      </c>
      <c r="B3">
        <v>97035428</v>
      </c>
      <c r="C3" t="s">
        <v>207</v>
      </c>
      <c r="D3" t="s">
        <v>208</v>
      </c>
      <c r="E3" t="s">
        <v>201</v>
      </c>
      <c r="F3">
        <v>23</v>
      </c>
      <c r="G3" t="s">
        <v>202</v>
      </c>
      <c r="H3">
        <v>30266</v>
      </c>
      <c r="I3" t="s">
        <v>203</v>
      </c>
      <c r="J3" t="s">
        <v>204</v>
      </c>
      <c r="K3" t="s">
        <v>205</v>
      </c>
      <c r="L3">
        <v>19700820</v>
      </c>
      <c r="M3" t="s">
        <v>206</v>
      </c>
      <c r="N3">
        <v>230431</v>
      </c>
    </row>
    <row r="4" spans="1:14">
      <c r="A4" t="s">
        <v>4902</v>
      </c>
      <c r="B4">
        <v>72461727</v>
      </c>
      <c r="C4" t="s">
        <v>209</v>
      </c>
      <c r="D4" t="s">
        <v>210</v>
      </c>
      <c r="E4" t="s">
        <v>211</v>
      </c>
      <c r="F4">
        <v>23</v>
      </c>
      <c r="G4" t="s">
        <v>202</v>
      </c>
      <c r="H4">
        <v>30266</v>
      </c>
      <c r="I4" t="s">
        <v>203</v>
      </c>
      <c r="J4" t="s">
        <v>204</v>
      </c>
      <c r="K4" t="s">
        <v>205</v>
      </c>
      <c r="L4">
        <v>19930117</v>
      </c>
      <c r="M4" t="s">
        <v>212</v>
      </c>
      <c r="N4">
        <v>230431</v>
      </c>
    </row>
    <row r="5" spans="1:14">
      <c r="A5" t="s">
        <v>213</v>
      </c>
      <c r="B5">
        <v>85134223</v>
      </c>
      <c r="C5" t="s">
        <v>214</v>
      </c>
      <c r="D5" t="s">
        <v>215</v>
      </c>
      <c r="E5" t="s">
        <v>201</v>
      </c>
      <c r="F5">
        <v>23</v>
      </c>
      <c r="G5" t="s">
        <v>202</v>
      </c>
      <c r="H5">
        <v>30266</v>
      </c>
      <c r="I5" t="s">
        <v>203</v>
      </c>
      <c r="J5" t="s">
        <v>204</v>
      </c>
      <c r="K5" t="s">
        <v>205</v>
      </c>
      <c r="L5">
        <v>19660614</v>
      </c>
      <c r="M5" t="s">
        <v>213</v>
      </c>
      <c r="N5">
        <v>230431</v>
      </c>
    </row>
    <row r="6" spans="1:14">
      <c r="A6" t="s">
        <v>216</v>
      </c>
      <c r="B6">
        <v>85134627</v>
      </c>
      <c r="C6" t="s">
        <v>217</v>
      </c>
      <c r="D6" t="s">
        <v>218</v>
      </c>
      <c r="E6" t="s">
        <v>201</v>
      </c>
      <c r="F6">
        <v>23</v>
      </c>
      <c r="G6" t="s">
        <v>202</v>
      </c>
      <c r="H6">
        <v>30266</v>
      </c>
      <c r="I6" t="s">
        <v>203</v>
      </c>
      <c r="J6" t="s">
        <v>204</v>
      </c>
      <c r="K6" t="s">
        <v>205</v>
      </c>
      <c r="L6">
        <v>19551217</v>
      </c>
      <c r="M6" t="s">
        <v>216</v>
      </c>
      <c r="N6">
        <v>230431</v>
      </c>
    </row>
    <row r="7" spans="1:14">
      <c r="A7" t="s">
        <v>219</v>
      </c>
      <c r="B7">
        <v>3096826</v>
      </c>
      <c r="C7" t="s">
        <v>220</v>
      </c>
      <c r="D7" t="s">
        <v>221</v>
      </c>
      <c r="E7" t="s">
        <v>201</v>
      </c>
      <c r="F7">
        <v>23</v>
      </c>
      <c r="G7" t="s">
        <v>202</v>
      </c>
      <c r="H7">
        <v>19090</v>
      </c>
      <c r="I7" t="s">
        <v>222</v>
      </c>
      <c r="J7" t="s">
        <v>223</v>
      </c>
      <c r="K7" t="s">
        <v>224</v>
      </c>
      <c r="L7">
        <v>19870919</v>
      </c>
      <c r="M7" t="s">
        <v>219</v>
      </c>
      <c r="N7">
        <v>230165</v>
      </c>
    </row>
    <row r="8" spans="1:14">
      <c r="A8" t="s">
        <v>225</v>
      </c>
      <c r="B8">
        <v>71808024</v>
      </c>
      <c r="C8" t="s">
        <v>226</v>
      </c>
      <c r="D8" t="s">
        <v>227</v>
      </c>
      <c r="E8" t="s">
        <v>201</v>
      </c>
      <c r="F8">
        <v>23</v>
      </c>
      <c r="G8" t="s">
        <v>202</v>
      </c>
      <c r="H8">
        <v>19090</v>
      </c>
      <c r="I8" t="s">
        <v>222</v>
      </c>
      <c r="J8" t="s">
        <v>223</v>
      </c>
      <c r="K8" t="s">
        <v>224</v>
      </c>
      <c r="L8">
        <v>19920921</v>
      </c>
      <c r="M8" t="s">
        <v>225</v>
      </c>
      <c r="N8">
        <v>230165</v>
      </c>
    </row>
    <row r="9" spans="1:14">
      <c r="A9" t="s">
        <v>228</v>
      </c>
      <c r="B9">
        <v>3313717</v>
      </c>
      <c r="C9" t="s">
        <v>229</v>
      </c>
      <c r="D9" t="s">
        <v>230</v>
      </c>
      <c r="E9" t="s">
        <v>211</v>
      </c>
      <c r="F9">
        <v>23</v>
      </c>
      <c r="G9" t="s">
        <v>202</v>
      </c>
      <c r="H9">
        <v>19090</v>
      </c>
      <c r="I9" t="s">
        <v>222</v>
      </c>
      <c r="J9" t="s">
        <v>223</v>
      </c>
      <c r="K9" t="s">
        <v>224</v>
      </c>
      <c r="L9">
        <v>19850624</v>
      </c>
      <c r="M9" t="s">
        <v>228</v>
      </c>
      <c r="N9">
        <v>230165</v>
      </c>
    </row>
    <row r="10" spans="1:14">
      <c r="A10" t="s">
        <v>231</v>
      </c>
      <c r="B10">
        <v>12419623</v>
      </c>
      <c r="C10" t="s">
        <v>232</v>
      </c>
      <c r="D10" t="s">
        <v>233</v>
      </c>
      <c r="E10" t="s">
        <v>201</v>
      </c>
      <c r="F10">
        <v>23</v>
      </c>
      <c r="G10" t="s">
        <v>202</v>
      </c>
      <c r="H10">
        <v>19090</v>
      </c>
      <c r="I10" t="s">
        <v>222</v>
      </c>
      <c r="J10" t="s">
        <v>223</v>
      </c>
      <c r="K10" t="s">
        <v>224</v>
      </c>
      <c r="L10">
        <v>19930603</v>
      </c>
      <c r="M10" t="s">
        <v>231</v>
      </c>
      <c r="N10">
        <v>230165</v>
      </c>
    </row>
    <row r="11" spans="1:14">
      <c r="A11" t="s">
        <v>234</v>
      </c>
      <c r="B11">
        <v>71761830</v>
      </c>
      <c r="C11" t="s">
        <v>235</v>
      </c>
      <c r="D11" t="s">
        <v>236</v>
      </c>
      <c r="E11" t="s">
        <v>201</v>
      </c>
      <c r="F11">
        <v>23</v>
      </c>
      <c r="G11" t="s">
        <v>202</v>
      </c>
      <c r="H11">
        <v>19090</v>
      </c>
      <c r="I11" t="s">
        <v>222</v>
      </c>
      <c r="J11" t="s">
        <v>223</v>
      </c>
      <c r="K11" t="s">
        <v>224</v>
      </c>
      <c r="L11">
        <v>19910922</v>
      </c>
      <c r="M11" t="s">
        <v>234</v>
      </c>
      <c r="N11">
        <v>230165</v>
      </c>
    </row>
    <row r="12" spans="1:14">
      <c r="A12" t="s">
        <v>237</v>
      </c>
      <c r="B12">
        <v>60202818</v>
      </c>
      <c r="C12" t="s">
        <v>238</v>
      </c>
      <c r="D12" t="s">
        <v>239</v>
      </c>
      <c r="E12" t="s">
        <v>201</v>
      </c>
      <c r="F12">
        <v>23</v>
      </c>
      <c r="G12" t="s">
        <v>202</v>
      </c>
      <c r="H12">
        <v>19090</v>
      </c>
      <c r="I12" t="s">
        <v>222</v>
      </c>
      <c r="J12" t="s">
        <v>223</v>
      </c>
      <c r="K12" t="s">
        <v>224</v>
      </c>
      <c r="L12">
        <v>19970908</v>
      </c>
      <c r="M12" t="s">
        <v>237</v>
      </c>
      <c r="N12">
        <v>230165</v>
      </c>
    </row>
    <row r="13" spans="1:14">
      <c r="A13" t="s">
        <v>240</v>
      </c>
      <c r="B13">
        <v>39364530</v>
      </c>
      <c r="C13" t="s">
        <v>241</v>
      </c>
      <c r="D13" t="s">
        <v>242</v>
      </c>
      <c r="E13" t="s">
        <v>201</v>
      </c>
      <c r="F13">
        <v>23</v>
      </c>
      <c r="G13" t="s">
        <v>202</v>
      </c>
      <c r="H13">
        <v>19090</v>
      </c>
      <c r="I13" t="s">
        <v>222</v>
      </c>
      <c r="J13" t="s">
        <v>223</v>
      </c>
      <c r="K13" t="s">
        <v>224</v>
      </c>
      <c r="L13">
        <v>19940204</v>
      </c>
      <c r="M13" t="s">
        <v>240</v>
      </c>
      <c r="N13">
        <v>230165</v>
      </c>
    </row>
    <row r="14" spans="1:14">
      <c r="A14" t="s">
        <v>243</v>
      </c>
      <c r="B14">
        <v>28289534</v>
      </c>
      <c r="C14" t="s">
        <v>244</v>
      </c>
      <c r="D14" t="s">
        <v>245</v>
      </c>
      <c r="E14" t="s">
        <v>201</v>
      </c>
      <c r="F14">
        <v>23</v>
      </c>
      <c r="G14" t="s">
        <v>202</v>
      </c>
      <c r="H14">
        <v>19090</v>
      </c>
      <c r="I14" t="s">
        <v>222</v>
      </c>
      <c r="J14" t="s">
        <v>223</v>
      </c>
      <c r="K14" t="s">
        <v>224</v>
      </c>
      <c r="L14">
        <v>19960126</v>
      </c>
      <c r="M14" t="s">
        <v>243</v>
      </c>
      <c r="N14">
        <v>230165</v>
      </c>
    </row>
    <row r="15" spans="1:14">
      <c r="A15" t="s">
        <v>246</v>
      </c>
      <c r="B15">
        <v>32099124</v>
      </c>
      <c r="C15" t="s">
        <v>247</v>
      </c>
      <c r="D15" t="s">
        <v>248</v>
      </c>
      <c r="E15" t="s">
        <v>201</v>
      </c>
      <c r="F15">
        <v>23</v>
      </c>
      <c r="G15" t="s">
        <v>202</v>
      </c>
      <c r="H15">
        <v>19090</v>
      </c>
      <c r="I15" t="s">
        <v>222</v>
      </c>
      <c r="J15" t="s">
        <v>223</v>
      </c>
      <c r="K15" t="s">
        <v>224</v>
      </c>
      <c r="L15">
        <v>19971007</v>
      </c>
      <c r="M15" t="s">
        <v>246</v>
      </c>
      <c r="N15">
        <v>230165</v>
      </c>
    </row>
    <row r="16" spans="1:14">
      <c r="A16" t="s">
        <v>249</v>
      </c>
      <c r="B16">
        <v>3006099</v>
      </c>
      <c r="C16" t="s">
        <v>250</v>
      </c>
      <c r="D16" t="s">
        <v>251</v>
      </c>
      <c r="E16" t="s">
        <v>201</v>
      </c>
      <c r="F16">
        <v>23</v>
      </c>
      <c r="G16" t="s">
        <v>202</v>
      </c>
      <c r="H16">
        <v>19090</v>
      </c>
      <c r="I16" t="s">
        <v>222</v>
      </c>
      <c r="J16" t="s">
        <v>223</v>
      </c>
      <c r="K16" t="s">
        <v>224</v>
      </c>
      <c r="L16">
        <v>19860408</v>
      </c>
      <c r="M16" t="s">
        <v>252</v>
      </c>
      <c r="N16">
        <v>230165</v>
      </c>
    </row>
    <row r="17" spans="1:14">
      <c r="A17" t="s">
        <v>253</v>
      </c>
      <c r="B17">
        <v>71577633</v>
      </c>
      <c r="C17" t="s">
        <v>254</v>
      </c>
      <c r="D17" t="s">
        <v>255</v>
      </c>
      <c r="E17" t="s">
        <v>201</v>
      </c>
      <c r="F17">
        <v>23</v>
      </c>
      <c r="G17" t="s">
        <v>202</v>
      </c>
      <c r="H17">
        <v>19090</v>
      </c>
      <c r="I17" t="s">
        <v>222</v>
      </c>
      <c r="J17" t="s">
        <v>223</v>
      </c>
      <c r="K17" t="s">
        <v>224</v>
      </c>
      <c r="L17">
        <v>19930227</v>
      </c>
      <c r="M17" t="s">
        <v>253</v>
      </c>
      <c r="N17">
        <v>230165</v>
      </c>
    </row>
    <row r="18" spans="1:14">
      <c r="A18" t="s">
        <v>256</v>
      </c>
      <c r="B18">
        <v>96701932</v>
      </c>
      <c r="C18" t="s">
        <v>257</v>
      </c>
      <c r="D18" t="s">
        <v>258</v>
      </c>
      <c r="E18" t="s">
        <v>201</v>
      </c>
      <c r="F18">
        <v>23</v>
      </c>
      <c r="G18" t="s">
        <v>202</v>
      </c>
      <c r="H18">
        <v>19090</v>
      </c>
      <c r="I18" t="s">
        <v>222</v>
      </c>
      <c r="J18" t="s">
        <v>223</v>
      </c>
      <c r="K18" t="s">
        <v>224</v>
      </c>
      <c r="L18">
        <v>19570423</v>
      </c>
      <c r="M18" t="s">
        <v>256</v>
      </c>
      <c r="N18">
        <v>230165</v>
      </c>
    </row>
    <row r="19" spans="1:14">
      <c r="A19" t="s">
        <v>259</v>
      </c>
      <c r="B19">
        <v>3096422</v>
      </c>
      <c r="C19" t="s">
        <v>260</v>
      </c>
      <c r="D19" t="s">
        <v>261</v>
      </c>
      <c r="E19" t="s">
        <v>201</v>
      </c>
      <c r="F19">
        <v>23</v>
      </c>
      <c r="G19" t="s">
        <v>202</v>
      </c>
      <c r="H19">
        <v>19090</v>
      </c>
      <c r="I19" t="s">
        <v>222</v>
      </c>
      <c r="J19" t="s">
        <v>223</v>
      </c>
      <c r="K19" t="s">
        <v>224</v>
      </c>
      <c r="L19">
        <v>19810918</v>
      </c>
      <c r="M19" t="s">
        <v>259</v>
      </c>
      <c r="N19">
        <v>230165</v>
      </c>
    </row>
    <row r="20" spans="1:14">
      <c r="A20" t="s">
        <v>262</v>
      </c>
      <c r="B20">
        <v>3481521</v>
      </c>
      <c r="C20" t="s">
        <v>263</v>
      </c>
      <c r="D20" t="s">
        <v>264</v>
      </c>
      <c r="E20" t="s">
        <v>201</v>
      </c>
      <c r="F20">
        <v>23</v>
      </c>
      <c r="G20" t="s">
        <v>202</v>
      </c>
      <c r="H20">
        <v>19090</v>
      </c>
      <c r="I20" t="s">
        <v>222</v>
      </c>
      <c r="J20" t="s">
        <v>223</v>
      </c>
      <c r="K20" t="s">
        <v>224</v>
      </c>
      <c r="L20">
        <v>19681009</v>
      </c>
      <c r="M20" t="s">
        <v>262</v>
      </c>
      <c r="N20">
        <v>230165</v>
      </c>
    </row>
    <row r="21" spans="1:14">
      <c r="A21" t="s">
        <v>265</v>
      </c>
      <c r="B21">
        <v>39365026</v>
      </c>
      <c r="C21" t="s">
        <v>266</v>
      </c>
      <c r="D21" t="s">
        <v>267</v>
      </c>
      <c r="E21" t="s">
        <v>201</v>
      </c>
      <c r="F21">
        <v>23</v>
      </c>
      <c r="G21" t="s">
        <v>202</v>
      </c>
      <c r="H21">
        <v>19090</v>
      </c>
      <c r="I21" t="s">
        <v>222</v>
      </c>
      <c r="J21" t="s">
        <v>223</v>
      </c>
      <c r="K21" t="s">
        <v>224</v>
      </c>
      <c r="L21">
        <v>19931214</v>
      </c>
      <c r="M21" t="s">
        <v>265</v>
      </c>
      <c r="N21">
        <v>230165</v>
      </c>
    </row>
    <row r="22" spans="1:14">
      <c r="A22" t="s">
        <v>268</v>
      </c>
      <c r="B22">
        <v>2966528</v>
      </c>
      <c r="C22" t="s">
        <v>269</v>
      </c>
      <c r="D22" t="s">
        <v>270</v>
      </c>
      <c r="E22" t="s">
        <v>201</v>
      </c>
      <c r="F22">
        <v>23</v>
      </c>
      <c r="G22" t="s">
        <v>202</v>
      </c>
      <c r="H22">
        <v>8212</v>
      </c>
      <c r="I22" t="s">
        <v>271</v>
      </c>
      <c r="J22" t="s">
        <v>272</v>
      </c>
      <c r="K22" t="s">
        <v>273</v>
      </c>
      <c r="L22">
        <v>19500908</v>
      </c>
      <c r="M22" t="s">
        <v>268</v>
      </c>
      <c r="N22">
        <v>230090</v>
      </c>
    </row>
    <row r="23" spans="1:14">
      <c r="A23" t="s">
        <v>274</v>
      </c>
      <c r="B23">
        <v>2966629</v>
      </c>
      <c r="C23" t="s">
        <v>275</v>
      </c>
      <c r="D23" t="s">
        <v>276</v>
      </c>
      <c r="E23" t="s">
        <v>201</v>
      </c>
      <c r="F23">
        <v>23</v>
      </c>
      <c r="G23" t="s">
        <v>202</v>
      </c>
      <c r="H23">
        <v>8212</v>
      </c>
      <c r="I23" t="s">
        <v>271</v>
      </c>
      <c r="J23" t="s">
        <v>272</v>
      </c>
      <c r="K23" t="s">
        <v>273</v>
      </c>
      <c r="L23">
        <v>19530317</v>
      </c>
      <c r="M23" t="s">
        <v>274</v>
      </c>
      <c r="N23">
        <v>230090</v>
      </c>
    </row>
    <row r="24" spans="1:14">
      <c r="A24" t="s">
        <v>277</v>
      </c>
      <c r="B24">
        <v>2969228</v>
      </c>
      <c r="C24" t="s">
        <v>278</v>
      </c>
      <c r="D24" t="s">
        <v>279</v>
      </c>
      <c r="E24" t="s">
        <v>201</v>
      </c>
      <c r="F24">
        <v>23</v>
      </c>
      <c r="G24" t="s">
        <v>202</v>
      </c>
      <c r="H24">
        <v>8212</v>
      </c>
      <c r="I24" t="s">
        <v>271</v>
      </c>
      <c r="J24" t="s">
        <v>272</v>
      </c>
      <c r="K24" t="s">
        <v>273</v>
      </c>
      <c r="L24">
        <v>19670603</v>
      </c>
      <c r="M24" t="s">
        <v>277</v>
      </c>
      <c r="N24">
        <v>230090</v>
      </c>
    </row>
    <row r="25" spans="1:14">
      <c r="A25" t="s">
        <v>280</v>
      </c>
      <c r="B25">
        <v>2968732</v>
      </c>
      <c r="C25" t="s">
        <v>281</v>
      </c>
      <c r="D25" t="s">
        <v>282</v>
      </c>
      <c r="E25" t="s">
        <v>201</v>
      </c>
      <c r="F25">
        <v>23</v>
      </c>
      <c r="G25" t="s">
        <v>202</v>
      </c>
      <c r="H25">
        <v>8212</v>
      </c>
      <c r="I25" t="s">
        <v>271</v>
      </c>
      <c r="J25" t="s">
        <v>272</v>
      </c>
      <c r="K25" t="s">
        <v>273</v>
      </c>
      <c r="L25">
        <v>19640718</v>
      </c>
      <c r="M25" t="s">
        <v>280</v>
      </c>
      <c r="N25">
        <v>230090</v>
      </c>
    </row>
    <row r="26" spans="1:14">
      <c r="A26" t="s">
        <v>283</v>
      </c>
      <c r="B26">
        <v>2968227</v>
      </c>
      <c r="C26" t="s">
        <v>284</v>
      </c>
      <c r="D26" t="s">
        <v>285</v>
      </c>
      <c r="E26" t="s">
        <v>201</v>
      </c>
      <c r="F26">
        <v>23</v>
      </c>
      <c r="G26" t="s">
        <v>202</v>
      </c>
      <c r="H26">
        <v>8212</v>
      </c>
      <c r="I26" t="s">
        <v>271</v>
      </c>
      <c r="J26" t="s">
        <v>272</v>
      </c>
      <c r="K26" t="s">
        <v>273</v>
      </c>
      <c r="L26">
        <v>19660328</v>
      </c>
      <c r="M26" t="s">
        <v>283</v>
      </c>
      <c r="N26">
        <v>230090</v>
      </c>
    </row>
    <row r="27" spans="1:14">
      <c r="A27" t="s">
        <v>286</v>
      </c>
      <c r="B27">
        <v>2967125</v>
      </c>
      <c r="C27" t="s">
        <v>287</v>
      </c>
      <c r="D27" t="s">
        <v>288</v>
      </c>
      <c r="E27" t="s">
        <v>201</v>
      </c>
      <c r="F27">
        <v>23</v>
      </c>
      <c r="G27" t="s">
        <v>202</v>
      </c>
      <c r="H27">
        <v>8212</v>
      </c>
      <c r="I27" t="s">
        <v>271</v>
      </c>
      <c r="J27" t="s">
        <v>272</v>
      </c>
      <c r="K27" t="s">
        <v>273</v>
      </c>
      <c r="L27">
        <v>19580806</v>
      </c>
      <c r="M27" t="s">
        <v>289</v>
      </c>
      <c r="N27">
        <v>230090</v>
      </c>
    </row>
    <row r="28" spans="1:14">
      <c r="A28" t="s">
        <v>290</v>
      </c>
      <c r="B28">
        <v>55258631</v>
      </c>
      <c r="C28" t="s">
        <v>291</v>
      </c>
      <c r="D28" t="s">
        <v>292</v>
      </c>
      <c r="E28" t="s">
        <v>201</v>
      </c>
      <c r="F28">
        <v>23</v>
      </c>
      <c r="G28" t="s">
        <v>202</v>
      </c>
      <c r="H28">
        <v>8212</v>
      </c>
      <c r="I28" t="s">
        <v>271</v>
      </c>
      <c r="J28" t="s">
        <v>272</v>
      </c>
      <c r="K28" t="s">
        <v>273</v>
      </c>
      <c r="L28">
        <v>19870415</v>
      </c>
      <c r="M28" t="s">
        <v>293</v>
      </c>
      <c r="N28">
        <v>230090</v>
      </c>
    </row>
    <row r="29" spans="1:14">
      <c r="A29" t="s">
        <v>294</v>
      </c>
      <c r="B29">
        <v>21976631</v>
      </c>
      <c r="C29" t="s">
        <v>295</v>
      </c>
      <c r="D29" t="s">
        <v>296</v>
      </c>
      <c r="E29" t="s">
        <v>201</v>
      </c>
      <c r="F29">
        <v>23</v>
      </c>
      <c r="G29" t="s">
        <v>202</v>
      </c>
      <c r="H29">
        <v>8212</v>
      </c>
      <c r="I29" t="s">
        <v>271</v>
      </c>
      <c r="J29" t="s">
        <v>272</v>
      </c>
      <c r="K29" t="s">
        <v>273</v>
      </c>
      <c r="L29">
        <v>19751101</v>
      </c>
      <c r="M29" t="s">
        <v>294</v>
      </c>
      <c r="N29">
        <v>230090</v>
      </c>
    </row>
    <row r="30" spans="1:14">
      <c r="A30" t="s">
        <v>297</v>
      </c>
      <c r="B30">
        <v>2968025</v>
      </c>
      <c r="C30" t="s">
        <v>298</v>
      </c>
      <c r="D30" t="s">
        <v>299</v>
      </c>
      <c r="E30" t="s">
        <v>201</v>
      </c>
      <c r="F30">
        <v>23</v>
      </c>
      <c r="G30" t="s">
        <v>202</v>
      </c>
      <c r="H30">
        <v>8212</v>
      </c>
      <c r="I30" t="s">
        <v>271</v>
      </c>
      <c r="J30" t="s">
        <v>272</v>
      </c>
      <c r="K30" t="s">
        <v>273</v>
      </c>
      <c r="L30">
        <v>19630618</v>
      </c>
      <c r="M30" t="s">
        <v>297</v>
      </c>
      <c r="N30">
        <v>230090</v>
      </c>
    </row>
    <row r="31" spans="1:14">
      <c r="A31" t="s">
        <v>300</v>
      </c>
      <c r="B31">
        <v>2969632</v>
      </c>
      <c r="C31" t="s">
        <v>301</v>
      </c>
      <c r="D31" t="s">
        <v>302</v>
      </c>
      <c r="E31" t="s">
        <v>201</v>
      </c>
      <c r="F31">
        <v>23</v>
      </c>
      <c r="G31" t="s">
        <v>202</v>
      </c>
      <c r="H31">
        <v>8212</v>
      </c>
      <c r="I31" t="s">
        <v>271</v>
      </c>
      <c r="J31" t="s">
        <v>272</v>
      </c>
      <c r="K31" t="s">
        <v>273</v>
      </c>
      <c r="L31">
        <v>19740212</v>
      </c>
      <c r="M31" t="s">
        <v>300</v>
      </c>
      <c r="N31">
        <v>230090</v>
      </c>
    </row>
    <row r="32" spans="1:14">
      <c r="A32" t="s">
        <v>303</v>
      </c>
      <c r="B32">
        <v>2966831</v>
      </c>
      <c r="C32" t="s">
        <v>304</v>
      </c>
      <c r="D32" t="s">
        <v>305</v>
      </c>
      <c r="E32" t="s">
        <v>201</v>
      </c>
      <c r="F32">
        <v>23</v>
      </c>
      <c r="G32" t="s">
        <v>202</v>
      </c>
      <c r="H32">
        <v>8212</v>
      </c>
      <c r="I32" t="s">
        <v>271</v>
      </c>
      <c r="J32" t="s">
        <v>272</v>
      </c>
      <c r="K32" t="s">
        <v>273</v>
      </c>
      <c r="L32">
        <v>19631026</v>
      </c>
      <c r="M32" t="s">
        <v>303</v>
      </c>
      <c r="N32">
        <v>230090</v>
      </c>
    </row>
    <row r="33" spans="1:14">
      <c r="A33" t="s">
        <v>306</v>
      </c>
      <c r="B33">
        <v>2969531</v>
      </c>
      <c r="C33" t="s">
        <v>307</v>
      </c>
      <c r="D33" t="s">
        <v>308</v>
      </c>
      <c r="E33" t="s">
        <v>201</v>
      </c>
      <c r="F33">
        <v>23</v>
      </c>
      <c r="G33" t="s">
        <v>202</v>
      </c>
      <c r="H33">
        <v>8212</v>
      </c>
      <c r="I33" t="s">
        <v>271</v>
      </c>
      <c r="J33" t="s">
        <v>272</v>
      </c>
      <c r="K33" t="s">
        <v>273</v>
      </c>
      <c r="L33">
        <v>19721016</v>
      </c>
      <c r="M33" t="s">
        <v>306</v>
      </c>
      <c r="N33">
        <v>230090</v>
      </c>
    </row>
    <row r="34" spans="1:14">
      <c r="A34" t="s">
        <v>309</v>
      </c>
      <c r="B34">
        <v>2968429</v>
      </c>
      <c r="C34" t="s">
        <v>310</v>
      </c>
      <c r="D34" t="s">
        <v>311</v>
      </c>
      <c r="E34" t="s">
        <v>201</v>
      </c>
      <c r="F34">
        <v>23</v>
      </c>
      <c r="G34" t="s">
        <v>202</v>
      </c>
      <c r="H34">
        <v>8212</v>
      </c>
      <c r="I34" t="s">
        <v>271</v>
      </c>
      <c r="J34" t="s">
        <v>272</v>
      </c>
      <c r="K34" t="s">
        <v>273</v>
      </c>
      <c r="L34">
        <v>19530718</v>
      </c>
      <c r="M34" t="s">
        <v>309</v>
      </c>
      <c r="N34">
        <v>230090</v>
      </c>
    </row>
    <row r="35" spans="1:14">
      <c r="A35" t="s">
        <v>312</v>
      </c>
      <c r="B35">
        <v>2965628</v>
      </c>
      <c r="C35" t="s">
        <v>313</v>
      </c>
      <c r="D35" t="s">
        <v>314</v>
      </c>
      <c r="E35" t="s">
        <v>201</v>
      </c>
      <c r="F35">
        <v>23</v>
      </c>
      <c r="G35" t="s">
        <v>202</v>
      </c>
      <c r="H35">
        <v>8212</v>
      </c>
      <c r="I35" t="s">
        <v>271</v>
      </c>
      <c r="J35" t="s">
        <v>272</v>
      </c>
      <c r="K35" t="s">
        <v>273</v>
      </c>
      <c r="L35">
        <v>19440413</v>
      </c>
      <c r="M35" t="s">
        <v>312</v>
      </c>
      <c r="N35">
        <v>230090</v>
      </c>
    </row>
    <row r="36" spans="1:14">
      <c r="A36" t="s">
        <v>315</v>
      </c>
      <c r="B36">
        <v>2967226</v>
      </c>
      <c r="C36" t="s">
        <v>316</v>
      </c>
      <c r="D36" t="s">
        <v>317</v>
      </c>
      <c r="E36" t="s">
        <v>201</v>
      </c>
      <c r="F36">
        <v>23</v>
      </c>
      <c r="G36" t="s">
        <v>202</v>
      </c>
      <c r="H36">
        <v>8212</v>
      </c>
      <c r="I36" t="s">
        <v>271</v>
      </c>
      <c r="J36" t="s">
        <v>272</v>
      </c>
      <c r="K36" t="s">
        <v>273</v>
      </c>
      <c r="L36">
        <v>19630625</v>
      </c>
      <c r="M36" t="s">
        <v>315</v>
      </c>
      <c r="N36">
        <v>230090</v>
      </c>
    </row>
    <row r="37" spans="1:14">
      <c r="A37" t="s">
        <v>318</v>
      </c>
      <c r="B37">
        <v>2966326</v>
      </c>
      <c r="C37" t="s">
        <v>319</v>
      </c>
      <c r="D37" t="s">
        <v>320</v>
      </c>
      <c r="E37" t="s">
        <v>201</v>
      </c>
      <c r="F37">
        <v>23</v>
      </c>
      <c r="G37" t="s">
        <v>202</v>
      </c>
      <c r="H37">
        <v>8212</v>
      </c>
      <c r="I37" t="s">
        <v>271</v>
      </c>
      <c r="J37" t="s">
        <v>272</v>
      </c>
      <c r="K37" t="s">
        <v>273</v>
      </c>
      <c r="L37">
        <v>19430914</v>
      </c>
      <c r="M37" t="s">
        <v>318</v>
      </c>
      <c r="N37">
        <v>230090</v>
      </c>
    </row>
    <row r="38" spans="1:14">
      <c r="A38" t="s">
        <v>321</v>
      </c>
      <c r="B38">
        <v>2968631</v>
      </c>
      <c r="C38" t="s">
        <v>322</v>
      </c>
      <c r="D38" t="s">
        <v>323</v>
      </c>
      <c r="E38" t="s">
        <v>201</v>
      </c>
      <c r="F38">
        <v>23</v>
      </c>
      <c r="G38" t="s">
        <v>202</v>
      </c>
      <c r="H38">
        <v>8212</v>
      </c>
      <c r="I38" t="s">
        <v>271</v>
      </c>
      <c r="J38" t="s">
        <v>272</v>
      </c>
      <c r="K38" t="s">
        <v>273</v>
      </c>
      <c r="L38">
        <v>19660721</v>
      </c>
      <c r="M38" t="s">
        <v>321</v>
      </c>
      <c r="N38">
        <v>230090</v>
      </c>
    </row>
    <row r="39" spans="1:14">
      <c r="A39" t="s">
        <v>324</v>
      </c>
      <c r="B39">
        <v>85927637</v>
      </c>
      <c r="C39" t="s">
        <v>325</v>
      </c>
      <c r="D39" t="s">
        <v>326</v>
      </c>
      <c r="E39" t="s">
        <v>201</v>
      </c>
      <c r="F39">
        <v>23</v>
      </c>
      <c r="G39" t="s">
        <v>202</v>
      </c>
      <c r="H39">
        <v>8212</v>
      </c>
      <c r="I39" t="s">
        <v>271</v>
      </c>
      <c r="J39" t="s">
        <v>272</v>
      </c>
      <c r="K39" t="s">
        <v>273</v>
      </c>
      <c r="L39">
        <v>19830117</v>
      </c>
      <c r="M39" t="s">
        <v>324</v>
      </c>
      <c r="N39">
        <v>230090</v>
      </c>
    </row>
    <row r="40" spans="1:14">
      <c r="A40" t="s">
        <v>327</v>
      </c>
      <c r="B40">
        <v>2965527</v>
      </c>
      <c r="C40" t="s">
        <v>328</v>
      </c>
      <c r="D40" t="s">
        <v>329</v>
      </c>
      <c r="E40" t="s">
        <v>201</v>
      </c>
      <c r="F40">
        <v>23</v>
      </c>
      <c r="G40" t="s">
        <v>202</v>
      </c>
      <c r="H40">
        <v>8212</v>
      </c>
      <c r="I40" t="s">
        <v>271</v>
      </c>
      <c r="J40" t="s">
        <v>272</v>
      </c>
      <c r="K40" t="s">
        <v>273</v>
      </c>
      <c r="L40">
        <v>19360816</v>
      </c>
      <c r="M40" t="s">
        <v>327</v>
      </c>
      <c r="N40">
        <v>230090</v>
      </c>
    </row>
    <row r="41" spans="1:14">
      <c r="A41" t="s">
        <v>330</v>
      </c>
      <c r="B41">
        <v>2967933</v>
      </c>
      <c r="C41" t="s">
        <v>331</v>
      </c>
      <c r="D41" t="s">
        <v>332</v>
      </c>
      <c r="E41" t="s">
        <v>201</v>
      </c>
      <c r="F41">
        <v>23</v>
      </c>
      <c r="G41" t="s">
        <v>202</v>
      </c>
      <c r="H41">
        <v>8212</v>
      </c>
      <c r="I41" t="s">
        <v>271</v>
      </c>
      <c r="J41" t="s">
        <v>272</v>
      </c>
      <c r="K41" t="s">
        <v>273</v>
      </c>
      <c r="L41">
        <v>19611225</v>
      </c>
      <c r="M41" t="s">
        <v>330</v>
      </c>
      <c r="N41">
        <v>230090</v>
      </c>
    </row>
    <row r="42" spans="1:14">
      <c r="A42" t="s">
        <v>333</v>
      </c>
      <c r="B42">
        <v>67428532</v>
      </c>
      <c r="C42" t="s">
        <v>334</v>
      </c>
      <c r="D42" t="s">
        <v>335</v>
      </c>
      <c r="E42" t="s">
        <v>201</v>
      </c>
      <c r="F42">
        <v>23</v>
      </c>
      <c r="G42" t="s">
        <v>202</v>
      </c>
      <c r="H42">
        <v>8212</v>
      </c>
      <c r="I42" t="s">
        <v>271</v>
      </c>
      <c r="J42" t="s">
        <v>272</v>
      </c>
      <c r="K42" t="s">
        <v>273</v>
      </c>
      <c r="L42">
        <v>19880702</v>
      </c>
      <c r="M42" t="s">
        <v>333</v>
      </c>
      <c r="N42">
        <v>230090</v>
      </c>
    </row>
    <row r="43" spans="1:14">
      <c r="A43" t="s">
        <v>336</v>
      </c>
      <c r="B43">
        <v>2966124</v>
      </c>
      <c r="C43" t="s">
        <v>337</v>
      </c>
      <c r="D43" t="s">
        <v>338</v>
      </c>
      <c r="E43" t="s">
        <v>201</v>
      </c>
      <c r="F43">
        <v>23</v>
      </c>
      <c r="G43" t="s">
        <v>202</v>
      </c>
      <c r="H43">
        <v>8212</v>
      </c>
      <c r="I43" t="s">
        <v>271</v>
      </c>
      <c r="J43" t="s">
        <v>272</v>
      </c>
      <c r="K43" t="s">
        <v>273</v>
      </c>
      <c r="L43">
        <v>19560331</v>
      </c>
      <c r="M43" t="s">
        <v>336</v>
      </c>
      <c r="N43">
        <v>230090</v>
      </c>
    </row>
    <row r="44" spans="1:14">
      <c r="A44" t="s">
        <v>339</v>
      </c>
      <c r="B44">
        <v>2969026</v>
      </c>
      <c r="C44" t="s">
        <v>340</v>
      </c>
      <c r="D44" t="s">
        <v>341</v>
      </c>
      <c r="E44" t="s">
        <v>211</v>
      </c>
      <c r="F44">
        <v>23</v>
      </c>
      <c r="G44" t="s">
        <v>202</v>
      </c>
      <c r="H44">
        <v>8212</v>
      </c>
      <c r="I44" t="s">
        <v>271</v>
      </c>
      <c r="J44" t="s">
        <v>272</v>
      </c>
      <c r="K44" t="s">
        <v>273</v>
      </c>
      <c r="L44">
        <v>19571223</v>
      </c>
      <c r="M44" t="s">
        <v>339</v>
      </c>
      <c r="N44">
        <v>230090</v>
      </c>
    </row>
    <row r="45" spans="1:14">
      <c r="A45" t="s">
        <v>342</v>
      </c>
      <c r="B45">
        <v>2967024</v>
      </c>
      <c r="C45" t="s">
        <v>343</v>
      </c>
      <c r="D45" t="s">
        <v>344</v>
      </c>
      <c r="E45" t="s">
        <v>201</v>
      </c>
      <c r="F45">
        <v>23</v>
      </c>
      <c r="G45" t="s">
        <v>202</v>
      </c>
      <c r="H45">
        <v>8212</v>
      </c>
      <c r="I45" t="s">
        <v>271</v>
      </c>
      <c r="J45" t="s">
        <v>272</v>
      </c>
      <c r="K45" t="s">
        <v>273</v>
      </c>
      <c r="L45">
        <v>19570820</v>
      </c>
      <c r="M45" t="s">
        <v>342</v>
      </c>
      <c r="N45">
        <v>230090</v>
      </c>
    </row>
    <row r="46" spans="1:14">
      <c r="A46" t="s">
        <v>345</v>
      </c>
      <c r="B46">
        <v>2965729</v>
      </c>
      <c r="C46" t="s">
        <v>346</v>
      </c>
      <c r="D46" t="s">
        <v>347</v>
      </c>
      <c r="E46" t="s">
        <v>201</v>
      </c>
      <c r="F46">
        <v>23</v>
      </c>
      <c r="G46" t="s">
        <v>202</v>
      </c>
      <c r="H46">
        <v>8212</v>
      </c>
      <c r="I46" t="s">
        <v>271</v>
      </c>
      <c r="J46" t="s">
        <v>272</v>
      </c>
      <c r="K46" t="s">
        <v>273</v>
      </c>
      <c r="L46">
        <v>19490318</v>
      </c>
      <c r="M46" t="s">
        <v>345</v>
      </c>
      <c r="N46">
        <v>230090</v>
      </c>
    </row>
    <row r="47" spans="1:14">
      <c r="A47" t="s">
        <v>348</v>
      </c>
      <c r="B47">
        <v>2967327</v>
      </c>
      <c r="C47" t="s">
        <v>349</v>
      </c>
      <c r="D47" t="s">
        <v>350</v>
      </c>
      <c r="E47" t="s">
        <v>201</v>
      </c>
      <c r="F47">
        <v>23</v>
      </c>
      <c r="G47" t="s">
        <v>202</v>
      </c>
      <c r="H47">
        <v>8212</v>
      </c>
      <c r="I47" t="s">
        <v>271</v>
      </c>
      <c r="J47" t="s">
        <v>272</v>
      </c>
      <c r="K47" t="s">
        <v>273</v>
      </c>
      <c r="L47">
        <v>19631207</v>
      </c>
      <c r="M47" t="s">
        <v>348</v>
      </c>
      <c r="N47">
        <v>230090</v>
      </c>
    </row>
    <row r="48" spans="1:14">
      <c r="A48" t="s">
        <v>351</v>
      </c>
      <c r="B48">
        <v>2967731</v>
      </c>
      <c r="C48" t="s">
        <v>352</v>
      </c>
      <c r="D48" t="s">
        <v>353</v>
      </c>
      <c r="E48" t="s">
        <v>201</v>
      </c>
      <c r="F48">
        <v>23</v>
      </c>
      <c r="G48" t="s">
        <v>202</v>
      </c>
      <c r="H48">
        <v>8212</v>
      </c>
      <c r="I48" t="s">
        <v>271</v>
      </c>
      <c r="J48" t="s">
        <v>272</v>
      </c>
      <c r="K48" t="s">
        <v>273</v>
      </c>
      <c r="L48">
        <v>19570509</v>
      </c>
      <c r="M48" t="s">
        <v>351</v>
      </c>
      <c r="N48">
        <v>230090</v>
      </c>
    </row>
    <row r="49" spans="1:14">
      <c r="A49" t="s">
        <v>354</v>
      </c>
      <c r="B49">
        <v>2966730</v>
      </c>
      <c r="C49" t="s">
        <v>355</v>
      </c>
      <c r="D49" t="s">
        <v>356</v>
      </c>
      <c r="E49" t="s">
        <v>201</v>
      </c>
      <c r="F49">
        <v>23</v>
      </c>
      <c r="G49" t="s">
        <v>202</v>
      </c>
      <c r="H49">
        <v>8212</v>
      </c>
      <c r="I49" t="s">
        <v>271</v>
      </c>
      <c r="J49" t="s">
        <v>272</v>
      </c>
      <c r="K49" t="s">
        <v>273</v>
      </c>
      <c r="L49">
        <v>19600708</v>
      </c>
      <c r="M49" t="s">
        <v>354</v>
      </c>
      <c r="N49">
        <v>230090</v>
      </c>
    </row>
    <row r="50" spans="1:14">
      <c r="A50" t="s">
        <v>357</v>
      </c>
      <c r="B50">
        <v>2967428</v>
      </c>
      <c r="C50" t="s">
        <v>358</v>
      </c>
      <c r="D50" t="s">
        <v>359</v>
      </c>
      <c r="E50" t="s">
        <v>201</v>
      </c>
      <c r="F50">
        <v>23</v>
      </c>
      <c r="G50" t="s">
        <v>202</v>
      </c>
      <c r="H50">
        <v>8212</v>
      </c>
      <c r="I50" t="s">
        <v>271</v>
      </c>
      <c r="J50" t="s">
        <v>272</v>
      </c>
      <c r="K50" t="s">
        <v>273</v>
      </c>
      <c r="L50">
        <v>19510208</v>
      </c>
      <c r="M50" t="s">
        <v>357</v>
      </c>
      <c r="N50">
        <v>230090</v>
      </c>
    </row>
    <row r="51" spans="1:14">
      <c r="A51" t="s">
        <v>360</v>
      </c>
      <c r="B51">
        <v>2965830</v>
      </c>
      <c r="C51" t="s">
        <v>361</v>
      </c>
      <c r="D51" t="s">
        <v>362</v>
      </c>
      <c r="E51" t="s">
        <v>201</v>
      </c>
      <c r="F51">
        <v>23</v>
      </c>
      <c r="G51" t="s">
        <v>202</v>
      </c>
      <c r="H51">
        <v>8212</v>
      </c>
      <c r="I51" t="s">
        <v>271</v>
      </c>
      <c r="J51" t="s">
        <v>272</v>
      </c>
      <c r="K51" t="s">
        <v>273</v>
      </c>
      <c r="L51">
        <v>19590614</v>
      </c>
      <c r="M51" t="s">
        <v>360</v>
      </c>
      <c r="N51">
        <v>230090</v>
      </c>
    </row>
    <row r="52" spans="1:14">
      <c r="A52" t="s">
        <v>363</v>
      </c>
      <c r="B52">
        <v>2965931</v>
      </c>
      <c r="C52" t="s">
        <v>364</v>
      </c>
      <c r="D52" t="s">
        <v>365</v>
      </c>
      <c r="E52" t="s">
        <v>201</v>
      </c>
      <c r="F52">
        <v>23</v>
      </c>
      <c r="G52" t="s">
        <v>202</v>
      </c>
      <c r="H52">
        <v>8212</v>
      </c>
      <c r="I52" t="s">
        <v>271</v>
      </c>
      <c r="J52" t="s">
        <v>272</v>
      </c>
      <c r="K52" t="s">
        <v>273</v>
      </c>
      <c r="L52">
        <v>19361003</v>
      </c>
      <c r="M52" t="s">
        <v>363</v>
      </c>
      <c r="N52">
        <v>230090</v>
      </c>
    </row>
    <row r="53" spans="1:14">
      <c r="A53" t="s">
        <v>366</v>
      </c>
      <c r="B53">
        <v>2968530</v>
      </c>
      <c r="C53" t="s">
        <v>367</v>
      </c>
      <c r="D53" t="s">
        <v>368</v>
      </c>
      <c r="E53" t="s">
        <v>201</v>
      </c>
      <c r="F53">
        <v>23</v>
      </c>
      <c r="G53" t="s">
        <v>202</v>
      </c>
      <c r="H53">
        <v>8212</v>
      </c>
      <c r="I53" t="s">
        <v>271</v>
      </c>
      <c r="J53" t="s">
        <v>272</v>
      </c>
      <c r="K53" t="s">
        <v>273</v>
      </c>
      <c r="L53">
        <v>19460602</v>
      </c>
      <c r="M53" t="s">
        <v>366</v>
      </c>
      <c r="N53">
        <v>230090</v>
      </c>
    </row>
    <row r="54" spans="1:14">
      <c r="A54" t="s">
        <v>369</v>
      </c>
      <c r="B54">
        <v>2968126</v>
      </c>
      <c r="C54" t="s">
        <v>370</v>
      </c>
      <c r="D54" t="s">
        <v>371</v>
      </c>
      <c r="E54" t="s">
        <v>201</v>
      </c>
      <c r="F54">
        <v>23</v>
      </c>
      <c r="G54" t="s">
        <v>202</v>
      </c>
      <c r="H54">
        <v>8212</v>
      </c>
      <c r="I54" t="s">
        <v>271</v>
      </c>
      <c r="J54" t="s">
        <v>272</v>
      </c>
      <c r="K54" t="s">
        <v>273</v>
      </c>
      <c r="L54">
        <v>19670830</v>
      </c>
      <c r="M54" t="s">
        <v>369</v>
      </c>
      <c r="N54">
        <v>230090</v>
      </c>
    </row>
    <row r="55" spans="1:14">
      <c r="A55" t="s">
        <v>372</v>
      </c>
      <c r="B55">
        <v>73616831</v>
      </c>
      <c r="C55" t="s">
        <v>373</v>
      </c>
      <c r="D55" t="s">
        <v>374</v>
      </c>
      <c r="E55" t="s">
        <v>201</v>
      </c>
      <c r="F55">
        <v>23</v>
      </c>
      <c r="G55" t="s">
        <v>202</v>
      </c>
      <c r="H55">
        <v>8213</v>
      </c>
      <c r="I55" t="s">
        <v>375</v>
      </c>
      <c r="J55" t="s">
        <v>376</v>
      </c>
      <c r="K55" t="s">
        <v>375</v>
      </c>
      <c r="L55">
        <v>19930122</v>
      </c>
      <c r="M55" t="s">
        <v>372</v>
      </c>
      <c r="N55">
        <v>230091</v>
      </c>
    </row>
    <row r="56" spans="1:14">
      <c r="A56" t="s">
        <v>377</v>
      </c>
      <c r="B56">
        <v>3096927</v>
      </c>
      <c r="C56" t="s">
        <v>378</v>
      </c>
      <c r="D56" t="s">
        <v>379</v>
      </c>
      <c r="E56" t="s">
        <v>201</v>
      </c>
      <c r="F56">
        <v>23</v>
      </c>
      <c r="G56" t="s">
        <v>202</v>
      </c>
      <c r="H56">
        <v>8213</v>
      </c>
      <c r="I56" t="s">
        <v>375</v>
      </c>
      <c r="J56" t="s">
        <v>376</v>
      </c>
      <c r="K56" t="s">
        <v>375</v>
      </c>
      <c r="L56">
        <v>19871028</v>
      </c>
      <c r="M56" t="s">
        <v>377</v>
      </c>
      <c r="N56">
        <v>230091</v>
      </c>
    </row>
    <row r="57" spans="1:14">
      <c r="A57" t="s">
        <v>380</v>
      </c>
      <c r="B57">
        <v>45918734</v>
      </c>
      <c r="C57" t="s">
        <v>381</v>
      </c>
      <c r="D57" t="s">
        <v>382</v>
      </c>
      <c r="E57" t="s">
        <v>201</v>
      </c>
      <c r="F57">
        <v>23</v>
      </c>
      <c r="G57" t="s">
        <v>202</v>
      </c>
      <c r="H57">
        <v>8213</v>
      </c>
      <c r="I57" t="s">
        <v>375</v>
      </c>
      <c r="J57" t="s">
        <v>376</v>
      </c>
      <c r="K57" t="s">
        <v>375</v>
      </c>
      <c r="L57">
        <v>19900210</v>
      </c>
      <c r="M57" t="s">
        <v>380</v>
      </c>
      <c r="N57">
        <v>230091</v>
      </c>
    </row>
    <row r="58" spans="1:14">
      <c r="A58" t="s">
        <v>383</v>
      </c>
      <c r="B58">
        <v>3423618</v>
      </c>
      <c r="C58" t="s">
        <v>384</v>
      </c>
      <c r="D58" t="s">
        <v>385</v>
      </c>
      <c r="E58" t="s">
        <v>201</v>
      </c>
      <c r="F58">
        <v>23</v>
      </c>
      <c r="G58" t="s">
        <v>202</v>
      </c>
      <c r="H58">
        <v>8213</v>
      </c>
      <c r="I58" t="s">
        <v>375</v>
      </c>
      <c r="J58" t="s">
        <v>376</v>
      </c>
      <c r="K58" t="s">
        <v>375</v>
      </c>
      <c r="L58">
        <v>19841203</v>
      </c>
      <c r="M58" t="s">
        <v>383</v>
      </c>
      <c r="N58">
        <v>230091</v>
      </c>
    </row>
    <row r="59" spans="1:14">
      <c r="A59" t="s">
        <v>386</v>
      </c>
      <c r="B59">
        <v>45918532</v>
      </c>
      <c r="C59" t="s">
        <v>387</v>
      </c>
      <c r="D59" t="s">
        <v>388</v>
      </c>
      <c r="E59" t="s">
        <v>201</v>
      </c>
      <c r="F59">
        <v>23</v>
      </c>
      <c r="G59" t="s">
        <v>202</v>
      </c>
      <c r="H59">
        <v>8213</v>
      </c>
      <c r="I59" t="s">
        <v>375</v>
      </c>
      <c r="J59" t="s">
        <v>376</v>
      </c>
      <c r="K59" t="s">
        <v>375</v>
      </c>
      <c r="L59">
        <v>19900119</v>
      </c>
      <c r="M59" t="s">
        <v>386</v>
      </c>
      <c r="N59">
        <v>230091</v>
      </c>
    </row>
    <row r="60" spans="1:14">
      <c r="A60" t="s">
        <v>389</v>
      </c>
      <c r="B60">
        <v>15256726</v>
      </c>
      <c r="C60" t="s">
        <v>390</v>
      </c>
      <c r="D60" t="s">
        <v>391</v>
      </c>
      <c r="E60" t="s">
        <v>201</v>
      </c>
      <c r="F60">
        <v>23</v>
      </c>
      <c r="G60" t="s">
        <v>202</v>
      </c>
      <c r="H60">
        <v>8213</v>
      </c>
      <c r="I60" t="s">
        <v>375</v>
      </c>
      <c r="J60" t="s">
        <v>376</v>
      </c>
      <c r="K60" t="s">
        <v>375</v>
      </c>
      <c r="L60">
        <v>19930526</v>
      </c>
      <c r="M60" t="s">
        <v>389</v>
      </c>
      <c r="N60">
        <v>230091</v>
      </c>
    </row>
    <row r="61" spans="1:14">
      <c r="A61" t="s">
        <v>392</v>
      </c>
      <c r="B61">
        <v>24453523</v>
      </c>
      <c r="C61" t="s">
        <v>393</v>
      </c>
      <c r="D61" t="s">
        <v>394</v>
      </c>
      <c r="E61" t="s">
        <v>201</v>
      </c>
      <c r="F61">
        <v>23</v>
      </c>
      <c r="G61" t="s">
        <v>202</v>
      </c>
      <c r="H61">
        <v>8213</v>
      </c>
      <c r="I61" t="s">
        <v>375</v>
      </c>
      <c r="J61" t="s">
        <v>376</v>
      </c>
      <c r="K61" t="s">
        <v>375</v>
      </c>
      <c r="L61">
        <v>19921102</v>
      </c>
      <c r="M61" t="s">
        <v>392</v>
      </c>
      <c r="N61">
        <v>230091</v>
      </c>
    </row>
    <row r="62" spans="1:14">
      <c r="A62" t="s">
        <v>395</v>
      </c>
      <c r="B62">
        <v>12419219</v>
      </c>
      <c r="C62" t="s">
        <v>396</v>
      </c>
      <c r="D62" t="s">
        <v>397</v>
      </c>
      <c r="E62" t="s">
        <v>201</v>
      </c>
      <c r="F62">
        <v>23</v>
      </c>
      <c r="G62" t="s">
        <v>202</v>
      </c>
      <c r="H62">
        <v>8213</v>
      </c>
      <c r="I62" t="s">
        <v>375</v>
      </c>
      <c r="J62" t="s">
        <v>376</v>
      </c>
      <c r="K62" t="s">
        <v>375</v>
      </c>
      <c r="L62">
        <v>19931017</v>
      </c>
      <c r="M62" t="s">
        <v>395</v>
      </c>
      <c r="N62">
        <v>230091</v>
      </c>
    </row>
    <row r="63" spans="1:14">
      <c r="A63" t="s">
        <v>398</v>
      </c>
      <c r="B63">
        <v>13156218</v>
      </c>
      <c r="C63" t="s">
        <v>399</v>
      </c>
      <c r="D63" t="s">
        <v>400</v>
      </c>
      <c r="E63" t="s">
        <v>201</v>
      </c>
      <c r="F63">
        <v>23</v>
      </c>
      <c r="G63" t="s">
        <v>202</v>
      </c>
      <c r="H63">
        <v>8213</v>
      </c>
      <c r="I63" t="s">
        <v>375</v>
      </c>
      <c r="J63" t="s">
        <v>376</v>
      </c>
      <c r="K63" t="s">
        <v>375</v>
      </c>
      <c r="L63">
        <v>19930813</v>
      </c>
      <c r="M63" t="s">
        <v>398</v>
      </c>
      <c r="N63">
        <v>230091</v>
      </c>
    </row>
    <row r="64" spans="1:14">
      <c r="A64" t="s">
        <v>401</v>
      </c>
      <c r="B64">
        <v>73238730</v>
      </c>
      <c r="C64" t="s">
        <v>402</v>
      </c>
      <c r="D64" t="s">
        <v>403</v>
      </c>
      <c r="E64" t="s">
        <v>201</v>
      </c>
      <c r="F64">
        <v>23</v>
      </c>
      <c r="G64" t="s">
        <v>202</v>
      </c>
      <c r="H64">
        <v>8213</v>
      </c>
      <c r="I64" t="s">
        <v>375</v>
      </c>
      <c r="J64" t="s">
        <v>376</v>
      </c>
      <c r="K64" t="s">
        <v>375</v>
      </c>
      <c r="L64">
        <v>19900808</v>
      </c>
      <c r="M64" t="s">
        <v>401</v>
      </c>
      <c r="N64">
        <v>230091</v>
      </c>
    </row>
    <row r="65" spans="1:14">
      <c r="A65" t="s">
        <v>404</v>
      </c>
      <c r="B65">
        <v>58302220</v>
      </c>
      <c r="C65" t="s">
        <v>405</v>
      </c>
      <c r="D65" t="s">
        <v>406</v>
      </c>
      <c r="E65" t="s">
        <v>201</v>
      </c>
      <c r="F65">
        <v>23</v>
      </c>
      <c r="G65" t="s">
        <v>202</v>
      </c>
      <c r="H65">
        <v>8213</v>
      </c>
      <c r="I65" t="s">
        <v>375</v>
      </c>
      <c r="J65" t="s">
        <v>376</v>
      </c>
      <c r="K65" t="s">
        <v>375</v>
      </c>
      <c r="L65">
        <v>19940409</v>
      </c>
      <c r="M65" t="s">
        <v>404</v>
      </c>
      <c r="N65">
        <v>230091</v>
      </c>
    </row>
    <row r="66" spans="1:14">
      <c r="A66" t="s">
        <v>407</v>
      </c>
      <c r="B66">
        <v>71811119</v>
      </c>
      <c r="C66" t="s">
        <v>408</v>
      </c>
      <c r="D66" t="s">
        <v>409</v>
      </c>
      <c r="E66" t="s">
        <v>201</v>
      </c>
      <c r="F66">
        <v>23</v>
      </c>
      <c r="G66" t="s">
        <v>202</v>
      </c>
      <c r="H66">
        <v>8213</v>
      </c>
      <c r="I66" t="s">
        <v>375</v>
      </c>
      <c r="J66" t="s">
        <v>376</v>
      </c>
      <c r="K66" t="s">
        <v>375</v>
      </c>
      <c r="L66">
        <v>19910819</v>
      </c>
      <c r="M66" t="s">
        <v>407</v>
      </c>
      <c r="N66">
        <v>230091</v>
      </c>
    </row>
    <row r="67" spans="1:14">
      <c r="A67" t="s">
        <v>410</v>
      </c>
      <c r="B67">
        <v>71771427</v>
      </c>
      <c r="C67" t="s">
        <v>411</v>
      </c>
      <c r="D67" t="s">
        <v>412</v>
      </c>
      <c r="E67" t="s">
        <v>201</v>
      </c>
      <c r="F67">
        <v>23</v>
      </c>
      <c r="G67" t="s">
        <v>202</v>
      </c>
      <c r="H67">
        <v>8213</v>
      </c>
      <c r="I67" t="s">
        <v>375</v>
      </c>
      <c r="J67" t="s">
        <v>376</v>
      </c>
      <c r="K67" t="s">
        <v>375</v>
      </c>
      <c r="L67">
        <v>19920922</v>
      </c>
      <c r="M67" t="s">
        <v>410</v>
      </c>
      <c r="N67">
        <v>230091</v>
      </c>
    </row>
    <row r="68" spans="1:14">
      <c r="A68" t="s">
        <v>413</v>
      </c>
      <c r="B68">
        <v>84971938</v>
      </c>
      <c r="C68" t="s">
        <v>414</v>
      </c>
      <c r="D68" t="s">
        <v>414</v>
      </c>
      <c r="E68" t="s">
        <v>201</v>
      </c>
      <c r="F68">
        <v>23</v>
      </c>
      <c r="G68" t="s">
        <v>202</v>
      </c>
      <c r="H68">
        <v>8213</v>
      </c>
      <c r="I68" t="s">
        <v>375</v>
      </c>
      <c r="J68" t="s">
        <v>376</v>
      </c>
      <c r="K68" t="s">
        <v>375</v>
      </c>
      <c r="L68">
        <v>19980303</v>
      </c>
      <c r="M68" t="s">
        <v>413</v>
      </c>
      <c r="N68">
        <v>230091</v>
      </c>
    </row>
    <row r="69" spans="1:14">
      <c r="A69" t="s">
        <v>415</v>
      </c>
      <c r="B69">
        <v>2993932</v>
      </c>
      <c r="C69" t="s">
        <v>416</v>
      </c>
      <c r="D69" t="s">
        <v>417</v>
      </c>
      <c r="E69" t="s">
        <v>201</v>
      </c>
      <c r="F69">
        <v>23</v>
      </c>
      <c r="G69" t="s">
        <v>202</v>
      </c>
      <c r="H69">
        <v>8239</v>
      </c>
      <c r="I69" t="s">
        <v>418</v>
      </c>
      <c r="J69" t="s">
        <v>419</v>
      </c>
      <c r="K69" t="s">
        <v>420</v>
      </c>
      <c r="L69">
        <v>19570314</v>
      </c>
      <c r="M69" t="s">
        <v>415</v>
      </c>
      <c r="N69">
        <v>230124</v>
      </c>
    </row>
    <row r="70" spans="1:14">
      <c r="A70" t="s">
        <v>421</v>
      </c>
      <c r="B70">
        <v>24736022</v>
      </c>
      <c r="C70" t="s">
        <v>422</v>
      </c>
      <c r="D70" t="s">
        <v>423</v>
      </c>
      <c r="E70" t="s">
        <v>211</v>
      </c>
      <c r="F70">
        <v>23</v>
      </c>
      <c r="G70" t="s">
        <v>202</v>
      </c>
      <c r="H70">
        <v>8239</v>
      </c>
      <c r="I70" t="s">
        <v>418</v>
      </c>
      <c r="J70" t="s">
        <v>419</v>
      </c>
      <c r="K70" t="s">
        <v>420</v>
      </c>
      <c r="L70">
        <v>19741001</v>
      </c>
      <c r="M70" t="s">
        <v>421</v>
      </c>
      <c r="N70">
        <v>230124</v>
      </c>
    </row>
    <row r="71" spans="1:14">
      <c r="A71" t="s">
        <v>424</v>
      </c>
      <c r="B71">
        <v>58411827</v>
      </c>
      <c r="C71" t="s">
        <v>425</v>
      </c>
      <c r="D71" t="s">
        <v>426</v>
      </c>
      <c r="E71" t="s">
        <v>201</v>
      </c>
      <c r="F71">
        <v>23</v>
      </c>
      <c r="G71" t="s">
        <v>202</v>
      </c>
      <c r="H71">
        <v>8239</v>
      </c>
      <c r="I71" t="s">
        <v>418</v>
      </c>
      <c r="J71" t="s">
        <v>419</v>
      </c>
      <c r="K71" t="s">
        <v>420</v>
      </c>
      <c r="L71">
        <v>19541231</v>
      </c>
      <c r="M71" t="s">
        <v>424</v>
      </c>
      <c r="N71">
        <v>230124</v>
      </c>
    </row>
    <row r="72" spans="1:14">
      <c r="A72" t="s">
        <v>427</v>
      </c>
      <c r="B72">
        <v>45912930</v>
      </c>
      <c r="C72" t="s">
        <v>428</v>
      </c>
      <c r="D72" t="s">
        <v>429</v>
      </c>
      <c r="E72" t="s">
        <v>201</v>
      </c>
      <c r="F72">
        <v>23</v>
      </c>
      <c r="G72" t="s">
        <v>202</v>
      </c>
      <c r="H72">
        <v>8239</v>
      </c>
      <c r="I72" t="s">
        <v>418</v>
      </c>
      <c r="J72" t="s">
        <v>419</v>
      </c>
      <c r="K72" t="s">
        <v>420</v>
      </c>
      <c r="L72">
        <v>19730105</v>
      </c>
      <c r="M72" t="s">
        <v>427</v>
      </c>
      <c r="N72">
        <v>230124</v>
      </c>
    </row>
    <row r="73" spans="1:14">
      <c r="A73" t="s">
        <v>430</v>
      </c>
      <c r="B73">
        <v>2993629</v>
      </c>
      <c r="C73" t="s">
        <v>431</v>
      </c>
      <c r="D73" t="s">
        <v>432</v>
      </c>
      <c r="E73" t="s">
        <v>201</v>
      </c>
      <c r="F73">
        <v>23</v>
      </c>
      <c r="G73" t="s">
        <v>202</v>
      </c>
      <c r="H73">
        <v>8239</v>
      </c>
      <c r="I73" t="s">
        <v>418</v>
      </c>
      <c r="J73" t="s">
        <v>419</v>
      </c>
      <c r="K73" t="s">
        <v>420</v>
      </c>
      <c r="L73">
        <v>19530430</v>
      </c>
      <c r="M73" t="s">
        <v>430</v>
      </c>
      <c r="N73">
        <v>230124</v>
      </c>
    </row>
    <row r="74" spans="1:14">
      <c r="A74" t="s">
        <v>433</v>
      </c>
      <c r="B74">
        <v>50136419</v>
      </c>
      <c r="C74" t="s">
        <v>434</v>
      </c>
      <c r="D74" t="s">
        <v>435</v>
      </c>
      <c r="E74" t="s">
        <v>201</v>
      </c>
      <c r="F74">
        <v>23</v>
      </c>
      <c r="G74" t="s">
        <v>202</v>
      </c>
      <c r="H74">
        <v>8239</v>
      </c>
      <c r="I74" t="s">
        <v>418</v>
      </c>
      <c r="J74" t="s">
        <v>419</v>
      </c>
      <c r="K74" t="s">
        <v>420</v>
      </c>
      <c r="L74">
        <v>19560525</v>
      </c>
      <c r="M74" t="s">
        <v>433</v>
      </c>
      <c r="N74">
        <v>230124</v>
      </c>
    </row>
    <row r="75" spans="1:14">
      <c r="A75" t="s">
        <v>436</v>
      </c>
      <c r="B75">
        <v>2994125</v>
      </c>
      <c r="C75" t="s">
        <v>437</v>
      </c>
      <c r="D75" t="s">
        <v>438</v>
      </c>
      <c r="E75" t="s">
        <v>201</v>
      </c>
      <c r="F75">
        <v>23</v>
      </c>
      <c r="G75" t="s">
        <v>202</v>
      </c>
      <c r="H75">
        <v>8239</v>
      </c>
      <c r="I75" t="s">
        <v>418</v>
      </c>
      <c r="J75" t="s">
        <v>419</v>
      </c>
      <c r="K75" t="s">
        <v>420</v>
      </c>
      <c r="L75">
        <v>19680314</v>
      </c>
      <c r="M75" t="s">
        <v>436</v>
      </c>
      <c r="N75">
        <v>230124</v>
      </c>
    </row>
    <row r="76" spans="1:14">
      <c r="A76" t="s">
        <v>439</v>
      </c>
      <c r="B76">
        <v>73020315</v>
      </c>
      <c r="C76" t="s">
        <v>440</v>
      </c>
      <c r="D76" t="s">
        <v>441</v>
      </c>
      <c r="E76" t="s">
        <v>211</v>
      </c>
      <c r="F76">
        <v>23</v>
      </c>
      <c r="G76" t="s">
        <v>202</v>
      </c>
      <c r="H76">
        <v>8239</v>
      </c>
      <c r="I76" t="s">
        <v>418</v>
      </c>
      <c r="J76" t="s">
        <v>419</v>
      </c>
      <c r="K76" t="s">
        <v>420</v>
      </c>
      <c r="L76">
        <v>19720616</v>
      </c>
      <c r="M76" t="s">
        <v>439</v>
      </c>
      <c r="N76">
        <v>230124</v>
      </c>
    </row>
    <row r="77" spans="1:14">
      <c r="A77" t="s">
        <v>442</v>
      </c>
      <c r="B77">
        <v>24736325</v>
      </c>
      <c r="C77" t="s">
        <v>443</v>
      </c>
      <c r="D77" t="s">
        <v>444</v>
      </c>
      <c r="E77" t="s">
        <v>201</v>
      </c>
      <c r="F77">
        <v>23</v>
      </c>
      <c r="G77" t="s">
        <v>202</v>
      </c>
      <c r="H77">
        <v>8239</v>
      </c>
      <c r="I77" t="s">
        <v>418</v>
      </c>
      <c r="J77" t="s">
        <v>419</v>
      </c>
      <c r="K77" t="s">
        <v>420</v>
      </c>
      <c r="L77">
        <v>19490527</v>
      </c>
      <c r="M77" t="s">
        <v>442</v>
      </c>
      <c r="N77">
        <v>230124</v>
      </c>
    </row>
    <row r="78" spans="1:14">
      <c r="A78" t="s">
        <v>445</v>
      </c>
      <c r="B78">
        <v>45913123</v>
      </c>
      <c r="C78" t="s">
        <v>446</v>
      </c>
      <c r="D78" t="s">
        <v>447</v>
      </c>
      <c r="E78" t="s">
        <v>201</v>
      </c>
      <c r="F78">
        <v>23</v>
      </c>
      <c r="G78" t="s">
        <v>202</v>
      </c>
      <c r="H78">
        <v>8239</v>
      </c>
      <c r="I78" t="s">
        <v>418</v>
      </c>
      <c r="J78" t="s">
        <v>419</v>
      </c>
      <c r="K78" t="s">
        <v>420</v>
      </c>
      <c r="L78">
        <v>19620421</v>
      </c>
      <c r="M78" t="s">
        <v>445</v>
      </c>
      <c r="N78">
        <v>230124</v>
      </c>
    </row>
    <row r="79" spans="1:14">
      <c r="A79" t="s">
        <v>448</v>
      </c>
      <c r="B79">
        <v>96728840</v>
      </c>
      <c r="C79" t="s">
        <v>449</v>
      </c>
      <c r="D79" t="s">
        <v>450</v>
      </c>
      <c r="E79" t="s">
        <v>211</v>
      </c>
      <c r="F79">
        <v>23</v>
      </c>
      <c r="G79" t="s">
        <v>202</v>
      </c>
      <c r="H79">
        <v>8239</v>
      </c>
      <c r="I79" t="s">
        <v>418</v>
      </c>
      <c r="J79" t="s">
        <v>419</v>
      </c>
      <c r="K79" t="s">
        <v>420</v>
      </c>
      <c r="L79">
        <v>19930329</v>
      </c>
      <c r="M79" t="s">
        <v>448</v>
      </c>
      <c r="N79">
        <v>230124</v>
      </c>
    </row>
    <row r="80" spans="1:14">
      <c r="A80" t="s">
        <v>451</v>
      </c>
      <c r="B80">
        <v>85196938</v>
      </c>
      <c r="C80" t="s">
        <v>452</v>
      </c>
      <c r="D80" t="s">
        <v>453</v>
      </c>
      <c r="E80" t="s">
        <v>211</v>
      </c>
      <c r="F80">
        <v>23</v>
      </c>
      <c r="G80" t="s">
        <v>202</v>
      </c>
      <c r="H80">
        <v>8239</v>
      </c>
      <c r="I80" t="s">
        <v>418</v>
      </c>
      <c r="J80" t="s">
        <v>419</v>
      </c>
      <c r="K80" t="s">
        <v>420</v>
      </c>
      <c r="L80">
        <v>19750421</v>
      </c>
      <c r="M80" t="s">
        <v>451</v>
      </c>
      <c r="N80">
        <v>230124</v>
      </c>
    </row>
    <row r="81" spans="1:14">
      <c r="A81" t="s">
        <v>454</v>
      </c>
      <c r="B81">
        <v>73020921</v>
      </c>
      <c r="C81" t="s">
        <v>455</v>
      </c>
      <c r="D81" t="s">
        <v>456</v>
      </c>
      <c r="E81" t="s">
        <v>201</v>
      </c>
      <c r="F81">
        <v>23</v>
      </c>
      <c r="G81" t="s">
        <v>202</v>
      </c>
      <c r="H81">
        <v>8239</v>
      </c>
      <c r="I81" t="s">
        <v>418</v>
      </c>
      <c r="J81" t="s">
        <v>419</v>
      </c>
      <c r="K81" t="s">
        <v>420</v>
      </c>
      <c r="L81">
        <v>19661230</v>
      </c>
      <c r="M81" t="s">
        <v>454</v>
      </c>
      <c r="N81">
        <v>230124</v>
      </c>
    </row>
    <row r="82" spans="1:14">
      <c r="A82" t="s">
        <v>457</v>
      </c>
      <c r="B82">
        <v>58357230</v>
      </c>
      <c r="C82" t="s">
        <v>458</v>
      </c>
      <c r="D82" t="s">
        <v>459</v>
      </c>
      <c r="E82" t="s">
        <v>211</v>
      </c>
      <c r="F82">
        <v>23</v>
      </c>
      <c r="G82" t="s">
        <v>202</v>
      </c>
      <c r="H82">
        <v>8239</v>
      </c>
      <c r="I82" t="s">
        <v>418</v>
      </c>
      <c r="J82" t="s">
        <v>419</v>
      </c>
      <c r="K82" t="s">
        <v>420</v>
      </c>
      <c r="L82">
        <v>19700425</v>
      </c>
      <c r="M82" t="s">
        <v>457</v>
      </c>
      <c r="N82">
        <v>230124</v>
      </c>
    </row>
    <row r="83" spans="1:14">
      <c r="A83" t="s">
        <v>460</v>
      </c>
      <c r="B83">
        <v>52443927</v>
      </c>
      <c r="C83" t="s">
        <v>461</v>
      </c>
      <c r="D83" t="s">
        <v>462</v>
      </c>
      <c r="E83" t="s">
        <v>201</v>
      </c>
      <c r="F83">
        <v>23</v>
      </c>
      <c r="G83" t="s">
        <v>202</v>
      </c>
      <c r="H83">
        <v>8239</v>
      </c>
      <c r="I83" t="s">
        <v>418</v>
      </c>
      <c r="J83" t="s">
        <v>419</v>
      </c>
      <c r="K83" t="s">
        <v>420</v>
      </c>
      <c r="L83">
        <v>19780303</v>
      </c>
      <c r="M83" t="s">
        <v>460</v>
      </c>
      <c r="N83">
        <v>230124</v>
      </c>
    </row>
    <row r="84" spans="1:14">
      <c r="A84" t="s">
        <v>463</v>
      </c>
      <c r="B84">
        <v>73020012</v>
      </c>
      <c r="C84" t="s">
        <v>464</v>
      </c>
      <c r="D84" t="s">
        <v>465</v>
      </c>
      <c r="E84" t="s">
        <v>201</v>
      </c>
      <c r="F84">
        <v>23</v>
      </c>
      <c r="G84" t="s">
        <v>202</v>
      </c>
      <c r="H84">
        <v>8239</v>
      </c>
      <c r="I84" t="s">
        <v>418</v>
      </c>
      <c r="J84" t="s">
        <v>419</v>
      </c>
      <c r="K84" t="s">
        <v>420</v>
      </c>
      <c r="L84">
        <v>19721214</v>
      </c>
      <c r="M84" t="s">
        <v>463</v>
      </c>
      <c r="N84">
        <v>230124</v>
      </c>
    </row>
    <row r="85" spans="1:14">
      <c r="A85" t="s">
        <v>466</v>
      </c>
      <c r="B85">
        <v>24736123</v>
      </c>
      <c r="C85" t="s">
        <v>467</v>
      </c>
      <c r="D85" t="s">
        <v>468</v>
      </c>
      <c r="E85" t="s">
        <v>201</v>
      </c>
      <c r="F85">
        <v>23</v>
      </c>
      <c r="G85" t="s">
        <v>202</v>
      </c>
      <c r="H85">
        <v>8239</v>
      </c>
      <c r="I85" t="s">
        <v>418</v>
      </c>
      <c r="J85" t="s">
        <v>419</v>
      </c>
      <c r="K85" t="s">
        <v>420</v>
      </c>
      <c r="L85">
        <v>19890508</v>
      </c>
      <c r="M85" t="s">
        <v>466</v>
      </c>
      <c r="N85">
        <v>230124</v>
      </c>
    </row>
    <row r="86" spans="1:14">
      <c r="A86" t="s">
        <v>469</v>
      </c>
      <c r="B86">
        <v>2993124</v>
      </c>
      <c r="C86" t="s">
        <v>470</v>
      </c>
      <c r="D86" t="s">
        <v>471</v>
      </c>
      <c r="E86" t="s">
        <v>201</v>
      </c>
      <c r="F86">
        <v>23</v>
      </c>
      <c r="G86" t="s">
        <v>202</v>
      </c>
      <c r="H86">
        <v>8239</v>
      </c>
      <c r="I86" t="s">
        <v>418</v>
      </c>
      <c r="J86" t="s">
        <v>419</v>
      </c>
      <c r="K86" t="s">
        <v>420</v>
      </c>
      <c r="L86">
        <v>19590430</v>
      </c>
      <c r="M86" t="s">
        <v>469</v>
      </c>
      <c r="N86">
        <v>230124</v>
      </c>
    </row>
    <row r="87" spans="1:14">
      <c r="A87" t="s">
        <v>472</v>
      </c>
      <c r="B87">
        <v>73020113</v>
      </c>
      <c r="C87" t="s">
        <v>473</v>
      </c>
      <c r="D87" t="s">
        <v>474</v>
      </c>
      <c r="E87" t="s">
        <v>201</v>
      </c>
      <c r="F87">
        <v>23</v>
      </c>
      <c r="G87" t="s">
        <v>202</v>
      </c>
      <c r="H87">
        <v>8239</v>
      </c>
      <c r="I87" t="s">
        <v>418</v>
      </c>
      <c r="J87" t="s">
        <v>419</v>
      </c>
      <c r="K87" t="s">
        <v>420</v>
      </c>
      <c r="L87">
        <v>19620820</v>
      </c>
      <c r="M87" t="s">
        <v>472</v>
      </c>
      <c r="N87">
        <v>230124</v>
      </c>
    </row>
    <row r="88" spans="1:14">
      <c r="A88" t="s">
        <v>475</v>
      </c>
      <c r="B88">
        <v>58800324</v>
      </c>
      <c r="C88" t="s">
        <v>476</v>
      </c>
      <c r="D88" t="s">
        <v>477</v>
      </c>
      <c r="E88" t="s">
        <v>201</v>
      </c>
      <c r="F88">
        <v>23</v>
      </c>
      <c r="G88" t="s">
        <v>202</v>
      </c>
      <c r="H88">
        <v>8239</v>
      </c>
      <c r="I88" t="s">
        <v>418</v>
      </c>
      <c r="J88" t="s">
        <v>419</v>
      </c>
      <c r="K88" t="s">
        <v>420</v>
      </c>
      <c r="L88">
        <v>19890314</v>
      </c>
      <c r="M88" t="s">
        <v>475</v>
      </c>
      <c r="N88">
        <v>230124</v>
      </c>
    </row>
    <row r="89" spans="1:14">
      <c r="A89" t="s">
        <v>478</v>
      </c>
      <c r="B89">
        <v>96729235</v>
      </c>
      <c r="C89" t="s">
        <v>479</v>
      </c>
      <c r="D89" t="s">
        <v>480</v>
      </c>
      <c r="E89" t="s">
        <v>211</v>
      </c>
      <c r="F89">
        <v>23</v>
      </c>
      <c r="G89" t="s">
        <v>202</v>
      </c>
      <c r="H89">
        <v>8239</v>
      </c>
      <c r="I89" t="s">
        <v>418</v>
      </c>
      <c r="J89" t="s">
        <v>419</v>
      </c>
      <c r="K89" t="s">
        <v>420</v>
      </c>
      <c r="L89">
        <v>19700220</v>
      </c>
      <c r="M89" t="s">
        <v>478</v>
      </c>
      <c r="N89">
        <v>230124</v>
      </c>
    </row>
    <row r="90" spans="1:14">
      <c r="A90" t="s">
        <v>481</v>
      </c>
      <c r="B90">
        <v>97012625</v>
      </c>
      <c r="C90" t="s">
        <v>482</v>
      </c>
      <c r="D90" t="s">
        <v>483</v>
      </c>
      <c r="E90" t="s">
        <v>211</v>
      </c>
      <c r="F90">
        <v>23</v>
      </c>
      <c r="G90" t="s">
        <v>202</v>
      </c>
      <c r="H90">
        <v>8239</v>
      </c>
      <c r="I90" t="s">
        <v>418</v>
      </c>
      <c r="J90" t="s">
        <v>419</v>
      </c>
      <c r="K90" t="s">
        <v>420</v>
      </c>
      <c r="L90">
        <v>19740218</v>
      </c>
      <c r="M90" t="s">
        <v>481</v>
      </c>
      <c r="N90">
        <v>230124</v>
      </c>
    </row>
    <row r="91" spans="1:14">
      <c r="A91" t="s">
        <v>484</v>
      </c>
      <c r="B91">
        <v>2995126</v>
      </c>
      <c r="C91" t="s">
        <v>485</v>
      </c>
      <c r="D91" t="s">
        <v>486</v>
      </c>
      <c r="E91" t="s">
        <v>201</v>
      </c>
      <c r="F91">
        <v>23</v>
      </c>
      <c r="G91" t="s">
        <v>202</v>
      </c>
      <c r="H91">
        <v>8239</v>
      </c>
      <c r="I91" t="s">
        <v>418</v>
      </c>
      <c r="J91" t="s">
        <v>419</v>
      </c>
      <c r="K91" t="s">
        <v>420</v>
      </c>
      <c r="L91">
        <v>19710205</v>
      </c>
      <c r="M91" t="s">
        <v>484</v>
      </c>
      <c r="N91">
        <v>230124</v>
      </c>
    </row>
    <row r="92" spans="1:14">
      <c r="A92" t="s">
        <v>487</v>
      </c>
      <c r="B92">
        <v>2994832</v>
      </c>
      <c r="C92" t="s">
        <v>488</v>
      </c>
      <c r="D92" t="s">
        <v>489</v>
      </c>
      <c r="E92" t="s">
        <v>211</v>
      </c>
      <c r="F92">
        <v>23</v>
      </c>
      <c r="G92" t="s">
        <v>202</v>
      </c>
      <c r="H92">
        <v>8239</v>
      </c>
      <c r="I92" t="s">
        <v>418</v>
      </c>
      <c r="J92" t="s">
        <v>419</v>
      </c>
      <c r="K92" t="s">
        <v>420</v>
      </c>
      <c r="L92">
        <v>19760819</v>
      </c>
      <c r="M92" t="s">
        <v>487</v>
      </c>
      <c r="N92">
        <v>230124</v>
      </c>
    </row>
    <row r="93" spans="1:14">
      <c r="A93" t="s">
        <v>490</v>
      </c>
      <c r="B93">
        <v>2994024</v>
      </c>
      <c r="C93" t="s">
        <v>491</v>
      </c>
      <c r="D93" t="s">
        <v>492</v>
      </c>
      <c r="E93" t="s">
        <v>211</v>
      </c>
      <c r="F93">
        <v>23</v>
      </c>
      <c r="G93" t="s">
        <v>202</v>
      </c>
      <c r="H93">
        <v>8239</v>
      </c>
      <c r="I93" t="s">
        <v>418</v>
      </c>
      <c r="J93" t="s">
        <v>419</v>
      </c>
      <c r="K93" t="s">
        <v>420</v>
      </c>
      <c r="L93">
        <v>19631224</v>
      </c>
      <c r="M93" t="s">
        <v>490</v>
      </c>
      <c r="N93">
        <v>230124</v>
      </c>
    </row>
    <row r="94" spans="1:14">
      <c r="A94" t="s">
        <v>493</v>
      </c>
      <c r="B94">
        <v>96729134</v>
      </c>
      <c r="C94" t="s">
        <v>494</v>
      </c>
      <c r="D94" t="s">
        <v>495</v>
      </c>
      <c r="E94" t="s">
        <v>211</v>
      </c>
      <c r="F94">
        <v>23</v>
      </c>
      <c r="G94" t="s">
        <v>202</v>
      </c>
      <c r="H94">
        <v>8239</v>
      </c>
      <c r="I94" t="s">
        <v>418</v>
      </c>
      <c r="J94" t="s">
        <v>419</v>
      </c>
      <c r="K94" t="s">
        <v>420</v>
      </c>
      <c r="L94">
        <v>19720906</v>
      </c>
      <c r="M94" t="s">
        <v>493</v>
      </c>
      <c r="N94">
        <v>230124</v>
      </c>
    </row>
    <row r="95" spans="1:14">
      <c r="A95" t="s">
        <v>496</v>
      </c>
      <c r="B95">
        <v>62387127</v>
      </c>
      <c r="C95" t="s">
        <v>497</v>
      </c>
      <c r="D95" t="s">
        <v>498</v>
      </c>
      <c r="E95" t="s">
        <v>201</v>
      </c>
      <c r="F95">
        <v>23</v>
      </c>
      <c r="G95" t="s">
        <v>202</v>
      </c>
      <c r="H95">
        <v>8239</v>
      </c>
      <c r="I95" t="s">
        <v>418</v>
      </c>
      <c r="J95" t="s">
        <v>419</v>
      </c>
      <c r="K95" t="s">
        <v>420</v>
      </c>
      <c r="L95">
        <v>19810924</v>
      </c>
      <c r="M95" t="s">
        <v>496</v>
      </c>
      <c r="N95">
        <v>230124</v>
      </c>
    </row>
    <row r="96" spans="1:14">
      <c r="A96" t="s">
        <v>499</v>
      </c>
      <c r="B96">
        <v>15833727</v>
      </c>
      <c r="C96" t="s">
        <v>500</v>
      </c>
      <c r="D96" t="s">
        <v>501</v>
      </c>
      <c r="E96" t="s">
        <v>201</v>
      </c>
      <c r="F96">
        <v>23</v>
      </c>
      <c r="G96" t="s">
        <v>202</v>
      </c>
      <c r="H96">
        <v>8239</v>
      </c>
      <c r="I96" t="s">
        <v>418</v>
      </c>
      <c r="J96" t="s">
        <v>419</v>
      </c>
      <c r="K96" t="s">
        <v>420</v>
      </c>
      <c r="L96">
        <v>19931106</v>
      </c>
      <c r="M96" t="s">
        <v>499</v>
      </c>
      <c r="N96">
        <v>230124</v>
      </c>
    </row>
    <row r="97" spans="1:14">
      <c r="A97" t="s">
        <v>502</v>
      </c>
      <c r="B97">
        <v>2994630</v>
      </c>
      <c r="C97" t="s">
        <v>503</v>
      </c>
      <c r="D97" t="s">
        <v>504</v>
      </c>
      <c r="E97" t="s">
        <v>201</v>
      </c>
      <c r="F97">
        <v>23</v>
      </c>
      <c r="G97" t="s">
        <v>202</v>
      </c>
      <c r="H97">
        <v>8239</v>
      </c>
      <c r="I97" t="s">
        <v>418</v>
      </c>
      <c r="J97" t="s">
        <v>419</v>
      </c>
      <c r="K97" t="s">
        <v>420</v>
      </c>
      <c r="L97">
        <v>19700426</v>
      </c>
      <c r="M97" t="s">
        <v>502</v>
      </c>
      <c r="N97">
        <v>230124</v>
      </c>
    </row>
    <row r="98" spans="1:14">
      <c r="A98" t="s">
        <v>505</v>
      </c>
      <c r="B98">
        <v>2995025</v>
      </c>
      <c r="C98" t="s">
        <v>506</v>
      </c>
      <c r="D98" t="s">
        <v>507</v>
      </c>
      <c r="E98" t="s">
        <v>211</v>
      </c>
      <c r="F98">
        <v>23</v>
      </c>
      <c r="G98" t="s">
        <v>202</v>
      </c>
      <c r="H98">
        <v>8239</v>
      </c>
      <c r="I98" t="s">
        <v>418</v>
      </c>
      <c r="J98" t="s">
        <v>419</v>
      </c>
      <c r="K98" t="s">
        <v>420</v>
      </c>
      <c r="L98">
        <v>19790528</v>
      </c>
      <c r="M98" t="s">
        <v>505</v>
      </c>
      <c r="N98">
        <v>230124</v>
      </c>
    </row>
    <row r="99" spans="1:14">
      <c r="A99" t="s">
        <v>508</v>
      </c>
      <c r="B99">
        <v>2993427</v>
      </c>
      <c r="C99" t="s">
        <v>509</v>
      </c>
      <c r="D99" t="s">
        <v>510</v>
      </c>
      <c r="E99" t="s">
        <v>201</v>
      </c>
      <c r="F99">
        <v>23</v>
      </c>
      <c r="G99" t="s">
        <v>202</v>
      </c>
      <c r="H99">
        <v>8239</v>
      </c>
      <c r="I99" t="s">
        <v>418</v>
      </c>
      <c r="J99" t="s">
        <v>419</v>
      </c>
      <c r="K99" t="s">
        <v>420</v>
      </c>
      <c r="L99">
        <v>19620924</v>
      </c>
      <c r="M99" t="s">
        <v>508</v>
      </c>
      <c r="N99">
        <v>230124</v>
      </c>
    </row>
    <row r="100" spans="1:14">
      <c r="A100" t="s">
        <v>511</v>
      </c>
      <c r="B100">
        <v>24735930</v>
      </c>
      <c r="C100" t="s">
        <v>512</v>
      </c>
      <c r="D100" t="s">
        <v>513</v>
      </c>
      <c r="E100" t="s">
        <v>201</v>
      </c>
      <c r="F100">
        <v>23</v>
      </c>
      <c r="G100" t="s">
        <v>202</v>
      </c>
      <c r="H100">
        <v>8239</v>
      </c>
      <c r="I100" t="s">
        <v>418</v>
      </c>
      <c r="J100" t="s">
        <v>419</v>
      </c>
      <c r="K100" t="s">
        <v>420</v>
      </c>
      <c r="L100">
        <v>19620228</v>
      </c>
      <c r="M100" t="s">
        <v>511</v>
      </c>
      <c r="N100">
        <v>230124</v>
      </c>
    </row>
    <row r="101" spans="1:14">
      <c r="A101" t="s">
        <v>514</v>
      </c>
      <c r="B101">
        <v>24736628</v>
      </c>
      <c r="C101" t="s">
        <v>515</v>
      </c>
      <c r="D101" t="s">
        <v>516</v>
      </c>
      <c r="E101" t="s">
        <v>201</v>
      </c>
      <c r="F101">
        <v>23</v>
      </c>
      <c r="G101" t="s">
        <v>202</v>
      </c>
      <c r="H101">
        <v>8239</v>
      </c>
      <c r="I101" t="s">
        <v>418</v>
      </c>
      <c r="J101" t="s">
        <v>419</v>
      </c>
      <c r="K101" t="s">
        <v>420</v>
      </c>
      <c r="L101">
        <v>19721223</v>
      </c>
      <c r="M101" t="s">
        <v>514</v>
      </c>
      <c r="N101">
        <v>230124</v>
      </c>
    </row>
    <row r="102" spans="1:14">
      <c r="A102" t="s">
        <v>517</v>
      </c>
      <c r="B102">
        <v>46439935</v>
      </c>
      <c r="C102" t="s">
        <v>518</v>
      </c>
      <c r="D102" t="s">
        <v>519</v>
      </c>
      <c r="E102" t="s">
        <v>201</v>
      </c>
      <c r="F102">
        <v>23</v>
      </c>
      <c r="G102" t="s">
        <v>202</v>
      </c>
      <c r="H102">
        <v>8239</v>
      </c>
      <c r="I102" t="s">
        <v>418</v>
      </c>
      <c r="J102" t="s">
        <v>419</v>
      </c>
      <c r="K102" t="s">
        <v>420</v>
      </c>
      <c r="L102">
        <v>19751118</v>
      </c>
      <c r="M102" t="s">
        <v>517</v>
      </c>
      <c r="N102">
        <v>230124</v>
      </c>
    </row>
    <row r="103" spans="1:14">
      <c r="A103" t="s">
        <v>520</v>
      </c>
      <c r="B103">
        <v>58356431</v>
      </c>
      <c r="C103" t="s">
        <v>521</v>
      </c>
      <c r="D103" t="s">
        <v>522</v>
      </c>
      <c r="E103" t="s">
        <v>211</v>
      </c>
      <c r="F103">
        <v>23</v>
      </c>
      <c r="G103" t="s">
        <v>202</v>
      </c>
      <c r="H103">
        <v>8239</v>
      </c>
      <c r="I103" t="s">
        <v>418</v>
      </c>
      <c r="J103" t="s">
        <v>419</v>
      </c>
      <c r="K103" t="s">
        <v>420</v>
      </c>
      <c r="L103">
        <v>19781111</v>
      </c>
      <c r="M103" t="s">
        <v>520</v>
      </c>
      <c r="N103">
        <v>230124</v>
      </c>
    </row>
    <row r="104" spans="1:14">
      <c r="A104" t="s">
        <v>523</v>
      </c>
      <c r="B104">
        <v>24736426</v>
      </c>
      <c r="C104" t="s">
        <v>524</v>
      </c>
      <c r="D104" t="s">
        <v>525</v>
      </c>
      <c r="E104" t="s">
        <v>201</v>
      </c>
      <c r="F104">
        <v>23</v>
      </c>
      <c r="G104" t="s">
        <v>202</v>
      </c>
      <c r="H104">
        <v>8239</v>
      </c>
      <c r="I104" t="s">
        <v>418</v>
      </c>
      <c r="J104" t="s">
        <v>419</v>
      </c>
      <c r="K104" t="s">
        <v>420</v>
      </c>
      <c r="L104">
        <v>19670311</v>
      </c>
      <c r="M104" t="s">
        <v>523</v>
      </c>
      <c r="N104">
        <v>230124</v>
      </c>
    </row>
    <row r="105" spans="1:14">
      <c r="A105" t="s">
        <v>526</v>
      </c>
      <c r="B105">
        <v>55899440</v>
      </c>
      <c r="C105" t="s">
        <v>527</v>
      </c>
      <c r="D105" t="s">
        <v>528</v>
      </c>
      <c r="E105" t="s">
        <v>201</v>
      </c>
      <c r="F105">
        <v>23</v>
      </c>
      <c r="G105" t="s">
        <v>202</v>
      </c>
      <c r="H105">
        <v>8172</v>
      </c>
      <c r="I105" t="s">
        <v>529</v>
      </c>
      <c r="J105" t="s">
        <v>530</v>
      </c>
      <c r="K105" t="s">
        <v>531</v>
      </c>
      <c r="L105">
        <v>19800203</v>
      </c>
      <c r="M105" t="s">
        <v>526</v>
      </c>
      <c r="N105">
        <v>230026</v>
      </c>
    </row>
    <row r="106" spans="1:14">
      <c r="A106" t="s">
        <v>532</v>
      </c>
      <c r="B106">
        <v>2913823</v>
      </c>
      <c r="C106" t="s">
        <v>533</v>
      </c>
      <c r="D106" t="s">
        <v>534</v>
      </c>
      <c r="E106" t="s">
        <v>201</v>
      </c>
      <c r="F106">
        <v>23</v>
      </c>
      <c r="G106" t="s">
        <v>202</v>
      </c>
      <c r="H106">
        <v>8172</v>
      </c>
      <c r="I106" t="s">
        <v>529</v>
      </c>
      <c r="J106" t="s">
        <v>530</v>
      </c>
      <c r="K106" t="s">
        <v>531</v>
      </c>
      <c r="L106">
        <v>19580806</v>
      </c>
      <c r="M106" t="s">
        <v>532</v>
      </c>
      <c r="N106">
        <v>230026</v>
      </c>
    </row>
    <row r="107" spans="1:14">
      <c r="A107" t="s">
        <v>535</v>
      </c>
      <c r="B107">
        <v>72753226</v>
      </c>
      <c r="C107" t="s">
        <v>536</v>
      </c>
      <c r="D107" t="s">
        <v>537</v>
      </c>
      <c r="E107" t="s">
        <v>201</v>
      </c>
      <c r="F107">
        <v>23</v>
      </c>
      <c r="G107" t="s">
        <v>202</v>
      </c>
      <c r="H107">
        <v>8172</v>
      </c>
      <c r="I107" t="s">
        <v>529</v>
      </c>
      <c r="J107" t="s">
        <v>530</v>
      </c>
      <c r="K107" t="s">
        <v>531</v>
      </c>
      <c r="L107">
        <v>19811007</v>
      </c>
      <c r="M107" t="s">
        <v>535</v>
      </c>
      <c r="N107">
        <v>230026</v>
      </c>
    </row>
    <row r="108" spans="1:14">
      <c r="A108" t="s">
        <v>538</v>
      </c>
      <c r="B108">
        <v>2914117</v>
      </c>
      <c r="C108" t="s">
        <v>539</v>
      </c>
      <c r="D108" t="s">
        <v>540</v>
      </c>
      <c r="E108" t="s">
        <v>201</v>
      </c>
      <c r="F108">
        <v>23</v>
      </c>
      <c r="G108" t="s">
        <v>202</v>
      </c>
      <c r="H108">
        <v>8172</v>
      </c>
      <c r="I108" t="s">
        <v>529</v>
      </c>
      <c r="J108" t="s">
        <v>530</v>
      </c>
      <c r="K108" t="s">
        <v>531</v>
      </c>
      <c r="L108">
        <v>19590921</v>
      </c>
      <c r="M108" t="s">
        <v>538</v>
      </c>
      <c r="N108">
        <v>230026</v>
      </c>
    </row>
    <row r="109" spans="1:14">
      <c r="A109" t="s">
        <v>541</v>
      </c>
      <c r="B109">
        <v>24809629</v>
      </c>
      <c r="C109" t="s">
        <v>542</v>
      </c>
      <c r="D109" t="s">
        <v>543</v>
      </c>
      <c r="E109" t="s">
        <v>201</v>
      </c>
      <c r="F109">
        <v>23</v>
      </c>
      <c r="G109" t="s">
        <v>202</v>
      </c>
      <c r="H109">
        <v>8172</v>
      </c>
      <c r="I109" t="s">
        <v>529</v>
      </c>
      <c r="J109" t="s">
        <v>530</v>
      </c>
      <c r="K109" t="s">
        <v>531</v>
      </c>
      <c r="L109">
        <v>19830308</v>
      </c>
      <c r="M109" t="s">
        <v>541</v>
      </c>
      <c r="N109">
        <v>230026</v>
      </c>
    </row>
    <row r="110" spans="1:14">
      <c r="A110" t="s">
        <v>544</v>
      </c>
      <c r="B110">
        <v>72753428</v>
      </c>
      <c r="C110" t="s">
        <v>545</v>
      </c>
      <c r="D110" t="s">
        <v>546</v>
      </c>
      <c r="E110" t="s">
        <v>201</v>
      </c>
      <c r="F110">
        <v>23</v>
      </c>
      <c r="G110" t="s">
        <v>202</v>
      </c>
      <c r="H110">
        <v>8172</v>
      </c>
      <c r="I110" t="s">
        <v>529</v>
      </c>
      <c r="J110" t="s">
        <v>530</v>
      </c>
      <c r="K110" t="s">
        <v>531</v>
      </c>
      <c r="L110">
        <v>19821221</v>
      </c>
      <c r="M110" t="s">
        <v>544</v>
      </c>
      <c r="N110">
        <v>230026</v>
      </c>
    </row>
    <row r="111" spans="1:14">
      <c r="A111" t="s">
        <v>547</v>
      </c>
      <c r="B111">
        <v>2915421</v>
      </c>
      <c r="C111" t="s">
        <v>548</v>
      </c>
      <c r="D111" t="s">
        <v>549</v>
      </c>
      <c r="E111" t="s">
        <v>201</v>
      </c>
      <c r="F111">
        <v>23</v>
      </c>
      <c r="G111" t="s">
        <v>202</v>
      </c>
      <c r="H111">
        <v>8172</v>
      </c>
      <c r="I111" t="s">
        <v>529</v>
      </c>
      <c r="J111" t="s">
        <v>530</v>
      </c>
      <c r="K111" t="s">
        <v>531</v>
      </c>
      <c r="L111">
        <v>19840605</v>
      </c>
      <c r="M111" t="s">
        <v>547</v>
      </c>
      <c r="N111">
        <v>230026</v>
      </c>
    </row>
    <row r="112" spans="1:14">
      <c r="A112" t="s">
        <v>550</v>
      </c>
      <c r="B112">
        <v>73695333</v>
      </c>
      <c r="C112" t="s">
        <v>551</v>
      </c>
      <c r="D112" t="s">
        <v>552</v>
      </c>
      <c r="E112" t="s">
        <v>211</v>
      </c>
      <c r="F112">
        <v>23</v>
      </c>
      <c r="G112" t="s">
        <v>202</v>
      </c>
      <c r="H112">
        <v>8172</v>
      </c>
      <c r="I112" t="s">
        <v>529</v>
      </c>
      <c r="J112" t="s">
        <v>530</v>
      </c>
      <c r="K112" t="s">
        <v>531</v>
      </c>
      <c r="L112">
        <v>19890428</v>
      </c>
      <c r="M112" t="s">
        <v>550</v>
      </c>
      <c r="N112">
        <v>230026</v>
      </c>
    </row>
    <row r="113" spans="1:14">
      <c r="A113" t="s">
        <v>553</v>
      </c>
      <c r="B113">
        <v>2915320</v>
      </c>
      <c r="C113" t="s">
        <v>554</v>
      </c>
      <c r="D113" t="s">
        <v>555</v>
      </c>
      <c r="E113" t="s">
        <v>201</v>
      </c>
      <c r="F113">
        <v>23</v>
      </c>
      <c r="G113" t="s">
        <v>202</v>
      </c>
      <c r="H113">
        <v>8172</v>
      </c>
      <c r="I113" t="s">
        <v>529</v>
      </c>
      <c r="J113" t="s">
        <v>530</v>
      </c>
      <c r="K113" t="s">
        <v>531</v>
      </c>
      <c r="L113">
        <v>19771116</v>
      </c>
      <c r="M113" t="s">
        <v>553</v>
      </c>
      <c r="N113">
        <v>230026</v>
      </c>
    </row>
    <row r="114" spans="1:14">
      <c r="A114" t="s">
        <v>556</v>
      </c>
      <c r="B114">
        <v>84906734</v>
      </c>
      <c r="C114" t="s">
        <v>557</v>
      </c>
      <c r="D114" t="s">
        <v>558</v>
      </c>
      <c r="E114" t="s">
        <v>211</v>
      </c>
      <c r="F114">
        <v>23</v>
      </c>
      <c r="G114" t="s">
        <v>202</v>
      </c>
      <c r="H114">
        <v>8172</v>
      </c>
      <c r="I114" t="s">
        <v>529</v>
      </c>
      <c r="J114" t="s">
        <v>530</v>
      </c>
      <c r="K114" t="s">
        <v>531</v>
      </c>
      <c r="L114">
        <v>19751123</v>
      </c>
      <c r="M114" t="s">
        <v>556</v>
      </c>
      <c r="N114">
        <v>230026</v>
      </c>
    </row>
    <row r="115" spans="1:14">
      <c r="A115" t="s">
        <v>559</v>
      </c>
      <c r="B115">
        <v>55899137</v>
      </c>
      <c r="C115" t="s">
        <v>560</v>
      </c>
      <c r="D115" t="s">
        <v>561</v>
      </c>
      <c r="E115" t="s">
        <v>201</v>
      </c>
      <c r="F115">
        <v>23</v>
      </c>
      <c r="G115" t="s">
        <v>202</v>
      </c>
      <c r="H115">
        <v>8172</v>
      </c>
      <c r="I115" t="s">
        <v>529</v>
      </c>
      <c r="J115" t="s">
        <v>530</v>
      </c>
      <c r="K115" t="s">
        <v>531</v>
      </c>
      <c r="L115">
        <v>19820131</v>
      </c>
      <c r="M115" t="s">
        <v>559</v>
      </c>
      <c r="N115">
        <v>230026</v>
      </c>
    </row>
    <row r="116" spans="1:14">
      <c r="A116" t="s">
        <v>562</v>
      </c>
      <c r="B116">
        <v>2914016</v>
      </c>
      <c r="C116" t="s">
        <v>563</v>
      </c>
      <c r="D116" t="s">
        <v>564</v>
      </c>
      <c r="E116" t="s">
        <v>201</v>
      </c>
      <c r="F116">
        <v>23</v>
      </c>
      <c r="G116" t="s">
        <v>202</v>
      </c>
      <c r="H116">
        <v>8172</v>
      </c>
      <c r="I116" t="s">
        <v>529</v>
      </c>
      <c r="J116" t="s">
        <v>530</v>
      </c>
      <c r="K116" t="s">
        <v>531</v>
      </c>
      <c r="L116">
        <v>19610320</v>
      </c>
      <c r="M116" t="s">
        <v>562</v>
      </c>
      <c r="N116">
        <v>230026</v>
      </c>
    </row>
    <row r="117" spans="1:14">
      <c r="A117" t="s">
        <v>565</v>
      </c>
      <c r="B117">
        <v>55898843</v>
      </c>
      <c r="C117" t="s">
        <v>566</v>
      </c>
      <c r="D117" t="s">
        <v>567</v>
      </c>
      <c r="E117" t="s">
        <v>201</v>
      </c>
      <c r="F117">
        <v>23</v>
      </c>
      <c r="G117" t="s">
        <v>202</v>
      </c>
      <c r="H117">
        <v>8172</v>
      </c>
      <c r="I117" t="s">
        <v>529</v>
      </c>
      <c r="J117" t="s">
        <v>530</v>
      </c>
      <c r="K117" t="s">
        <v>531</v>
      </c>
      <c r="L117">
        <v>19801204</v>
      </c>
      <c r="M117" t="s">
        <v>565</v>
      </c>
      <c r="N117">
        <v>230026</v>
      </c>
    </row>
    <row r="118" spans="1:14">
      <c r="A118" t="s">
        <v>568</v>
      </c>
      <c r="B118">
        <v>84697640</v>
      </c>
      <c r="C118" t="s">
        <v>569</v>
      </c>
      <c r="D118" t="s">
        <v>570</v>
      </c>
      <c r="E118" t="s">
        <v>201</v>
      </c>
      <c r="F118">
        <v>23</v>
      </c>
      <c r="G118" t="s">
        <v>202</v>
      </c>
      <c r="H118">
        <v>8172</v>
      </c>
      <c r="I118" t="s">
        <v>529</v>
      </c>
      <c r="J118" t="s">
        <v>530</v>
      </c>
      <c r="K118" t="s">
        <v>531</v>
      </c>
      <c r="L118">
        <v>19871227</v>
      </c>
      <c r="M118" t="s">
        <v>568</v>
      </c>
      <c r="N118">
        <v>230026</v>
      </c>
    </row>
    <row r="119" spans="1:14">
      <c r="A119" t="s">
        <v>571</v>
      </c>
      <c r="B119">
        <v>72753327</v>
      </c>
      <c r="C119" t="s">
        <v>572</v>
      </c>
      <c r="D119" t="s">
        <v>573</v>
      </c>
      <c r="E119" t="s">
        <v>201</v>
      </c>
      <c r="F119">
        <v>23</v>
      </c>
      <c r="G119" t="s">
        <v>202</v>
      </c>
      <c r="H119">
        <v>8172</v>
      </c>
      <c r="I119" t="s">
        <v>529</v>
      </c>
      <c r="J119" t="s">
        <v>530</v>
      </c>
      <c r="K119" t="s">
        <v>531</v>
      </c>
      <c r="L119">
        <v>19890904</v>
      </c>
      <c r="M119" t="s">
        <v>571</v>
      </c>
      <c r="N119">
        <v>230026</v>
      </c>
    </row>
    <row r="120" spans="1:14">
      <c r="A120" t="s">
        <v>574</v>
      </c>
      <c r="B120">
        <v>96767540</v>
      </c>
      <c r="C120" t="s">
        <v>575</v>
      </c>
      <c r="D120" t="s">
        <v>576</v>
      </c>
      <c r="E120" t="s">
        <v>211</v>
      </c>
      <c r="F120">
        <v>23</v>
      </c>
      <c r="G120" t="s">
        <v>202</v>
      </c>
      <c r="H120">
        <v>8172</v>
      </c>
      <c r="I120" t="s">
        <v>529</v>
      </c>
      <c r="J120" t="s">
        <v>530</v>
      </c>
      <c r="K120" t="s">
        <v>531</v>
      </c>
      <c r="L120">
        <v>19851227</v>
      </c>
      <c r="M120" t="s">
        <v>574</v>
      </c>
      <c r="N120">
        <v>230026</v>
      </c>
    </row>
    <row r="121" spans="1:14">
      <c r="A121" t="s">
        <v>577</v>
      </c>
      <c r="B121">
        <v>2915522</v>
      </c>
      <c r="C121" t="s">
        <v>578</v>
      </c>
      <c r="D121" t="s">
        <v>579</v>
      </c>
      <c r="E121" t="s">
        <v>201</v>
      </c>
      <c r="F121">
        <v>23</v>
      </c>
      <c r="G121" t="s">
        <v>202</v>
      </c>
      <c r="H121">
        <v>8172</v>
      </c>
      <c r="I121" t="s">
        <v>529</v>
      </c>
      <c r="J121" t="s">
        <v>530</v>
      </c>
      <c r="K121" t="s">
        <v>531</v>
      </c>
      <c r="L121">
        <v>19820921</v>
      </c>
      <c r="M121" t="s">
        <v>577</v>
      </c>
      <c r="N121">
        <v>230026</v>
      </c>
    </row>
    <row r="122" spans="1:14">
      <c r="A122" t="s">
        <v>580</v>
      </c>
      <c r="B122">
        <v>84977742</v>
      </c>
      <c r="C122" t="s">
        <v>581</v>
      </c>
      <c r="D122" t="s">
        <v>582</v>
      </c>
      <c r="E122" t="s">
        <v>211</v>
      </c>
      <c r="F122">
        <v>23</v>
      </c>
      <c r="G122" t="s">
        <v>202</v>
      </c>
      <c r="H122">
        <v>8172</v>
      </c>
      <c r="I122" t="s">
        <v>529</v>
      </c>
      <c r="J122" t="s">
        <v>530</v>
      </c>
      <c r="K122" t="s">
        <v>531</v>
      </c>
      <c r="L122">
        <v>19751028</v>
      </c>
      <c r="M122" t="s">
        <v>580</v>
      </c>
      <c r="N122">
        <v>230026</v>
      </c>
    </row>
    <row r="123" spans="1:14">
      <c r="A123" t="s">
        <v>583</v>
      </c>
      <c r="B123">
        <v>2915118</v>
      </c>
      <c r="C123" t="s">
        <v>584</v>
      </c>
      <c r="D123" t="s">
        <v>585</v>
      </c>
      <c r="E123" t="s">
        <v>201</v>
      </c>
      <c r="F123">
        <v>23</v>
      </c>
      <c r="G123" t="s">
        <v>202</v>
      </c>
      <c r="H123">
        <v>8172</v>
      </c>
      <c r="I123" t="s">
        <v>529</v>
      </c>
      <c r="J123" t="s">
        <v>530</v>
      </c>
      <c r="K123" t="s">
        <v>531</v>
      </c>
      <c r="L123">
        <v>19691110</v>
      </c>
      <c r="M123" t="s">
        <v>583</v>
      </c>
      <c r="N123">
        <v>230026</v>
      </c>
    </row>
    <row r="124" spans="1:14">
      <c r="A124" t="s">
        <v>586</v>
      </c>
      <c r="B124">
        <v>58170930</v>
      </c>
      <c r="C124" t="s">
        <v>587</v>
      </c>
      <c r="D124" t="s">
        <v>588</v>
      </c>
      <c r="E124" t="s">
        <v>201</v>
      </c>
      <c r="F124">
        <v>23</v>
      </c>
      <c r="G124" t="s">
        <v>202</v>
      </c>
      <c r="H124">
        <v>8172</v>
      </c>
      <c r="I124" t="s">
        <v>529</v>
      </c>
      <c r="J124" t="s">
        <v>530</v>
      </c>
      <c r="K124" t="s">
        <v>531</v>
      </c>
      <c r="L124">
        <v>19830927</v>
      </c>
      <c r="M124" t="s">
        <v>586</v>
      </c>
      <c r="N124">
        <v>230026</v>
      </c>
    </row>
    <row r="125" spans="1:14">
      <c r="A125" t="s">
        <v>589</v>
      </c>
      <c r="B125">
        <v>2914521</v>
      </c>
      <c r="C125" t="s">
        <v>590</v>
      </c>
      <c r="D125" t="s">
        <v>591</v>
      </c>
      <c r="E125" t="s">
        <v>201</v>
      </c>
      <c r="F125">
        <v>23</v>
      </c>
      <c r="G125" t="s">
        <v>202</v>
      </c>
      <c r="H125">
        <v>8172</v>
      </c>
      <c r="I125" t="s">
        <v>529</v>
      </c>
      <c r="J125" t="s">
        <v>530</v>
      </c>
      <c r="K125" t="s">
        <v>531</v>
      </c>
      <c r="L125">
        <v>19530205</v>
      </c>
      <c r="M125" t="s">
        <v>589</v>
      </c>
      <c r="N125">
        <v>230026</v>
      </c>
    </row>
    <row r="126" spans="1:14">
      <c r="A126" t="s">
        <v>592</v>
      </c>
      <c r="B126">
        <v>2914319</v>
      </c>
      <c r="C126" t="s">
        <v>593</v>
      </c>
      <c r="D126" t="s">
        <v>594</v>
      </c>
      <c r="E126" t="s">
        <v>201</v>
      </c>
      <c r="F126">
        <v>23</v>
      </c>
      <c r="G126" t="s">
        <v>202</v>
      </c>
      <c r="H126">
        <v>8172</v>
      </c>
      <c r="I126" t="s">
        <v>529</v>
      </c>
      <c r="J126" t="s">
        <v>530</v>
      </c>
      <c r="K126" t="s">
        <v>531</v>
      </c>
      <c r="L126">
        <v>19640320</v>
      </c>
      <c r="M126" t="s">
        <v>592</v>
      </c>
      <c r="N126">
        <v>230026</v>
      </c>
    </row>
    <row r="127" spans="1:14">
      <c r="A127" t="s">
        <v>595</v>
      </c>
      <c r="B127">
        <v>2915219</v>
      </c>
      <c r="C127" t="s">
        <v>596</v>
      </c>
      <c r="D127" t="s">
        <v>597</v>
      </c>
      <c r="E127" t="s">
        <v>211</v>
      </c>
      <c r="F127">
        <v>23</v>
      </c>
      <c r="G127" t="s">
        <v>202</v>
      </c>
      <c r="H127">
        <v>8172</v>
      </c>
      <c r="I127" t="s">
        <v>529</v>
      </c>
      <c r="J127" t="s">
        <v>530</v>
      </c>
      <c r="K127" t="s">
        <v>531</v>
      </c>
      <c r="L127">
        <v>19690505</v>
      </c>
      <c r="M127" t="s">
        <v>595</v>
      </c>
      <c r="N127">
        <v>230026</v>
      </c>
    </row>
    <row r="128" spans="1:14">
      <c r="A128" t="s">
        <v>598</v>
      </c>
      <c r="B128">
        <v>96767641</v>
      </c>
      <c r="C128" t="s">
        <v>599</v>
      </c>
      <c r="D128" t="s">
        <v>600</v>
      </c>
      <c r="E128" t="s">
        <v>211</v>
      </c>
      <c r="F128">
        <v>23</v>
      </c>
      <c r="G128" t="s">
        <v>202</v>
      </c>
      <c r="H128">
        <v>8172</v>
      </c>
      <c r="I128" t="s">
        <v>529</v>
      </c>
      <c r="J128" t="s">
        <v>530</v>
      </c>
      <c r="K128" t="s">
        <v>531</v>
      </c>
      <c r="L128">
        <v>19640405</v>
      </c>
      <c r="M128" t="s">
        <v>598</v>
      </c>
      <c r="N128">
        <v>230026</v>
      </c>
    </row>
    <row r="129" spans="1:14">
      <c r="A129" t="s">
        <v>601</v>
      </c>
      <c r="B129">
        <v>58185532</v>
      </c>
      <c r="C129" t="s">
        <v>602</v>
      </c>
      <c r="D129" t="s">
        <v>603</v>
      </c>
      <c r="E129" t="s">
        <v>201</v>
      </c>
      <c r="F129">
        <v>23</v>
      </c>
      <c r="G129" t="s">
        <v>202</v>
      </c>
      <c r="H129">
        <v>8172</v>
      </c>
      <c r="I129" t="s">
        <v>529</v>
      </c>
      <c r="J129" t="s">
        <v>530</v>
      </c>
      <c r="K129" t="s">
        <v>531</v>
      </c>
      <c r="L129">
        <v>19771217</v>
      </c>
      <c r="M129" t="s">
        <v>601</v>
      </c>
      <c r="N129">
        <v>230026</v>
      </c>
    </row>
    <row r="130" spans="1:14">
      <c r="A130" t="s">
        <v>604</v>
      </c>
      <c r="B130">
        <v>24809730</v>
      </c>
      <c r="C130" t="s">
        <v>605</v>
      </c>
      <c r="D130" t="s">
        <v>606</v>
      </c>
      <c r="E130" t="s">
        <v>211</v>
      </c>
      <c r="F130">
        <v>23</v>
      </c>
      <c r="G130" t="s">
        <v>202</v>
      </c>
      <c r="H130">
        <v>8172</v>
      </c>
      <c r="I130" t="s">
        <v>529</v>
      </c>
      <c r="J130" t="s">
        <v>530</v>
      </c>
      <c r="K130" t="s">
        <v>531</v>
      </c>
      <c r="L130">
        <v>19851116</v>
      </c>
      <c r="M130" t="s">
        <v>604</v>
      </c>
      <c r="N130">
        <v>230026</v>
      </c>
    </row>
    <row r="131" spans="1:14">
      <c r="A131" t="s">
        <v>607</v>
      </c>
      <c r="B131">
        <v>24880729</v>
      </c>
      <c r="C131" t="s">
        <v>608</v>
      </c>
      <c r="D131" t="s">
        <v>609</v>
      </c>
      <c r="E131" t="s">
        <v>201</v>
      </c>
      <c r="F131">
        <v>23</v>
      </c>
      <c r="G131" t="s">
        <v>202</v>
      </c>
      <c r="H131">
        <v>8172</v>
      </c>
      <c r="I131" t="s">
        <v>529</v>
      </c>
      <c r="J131" t="s">
        <v>530</v>
      </c>
      <c r="K131" t="s">
        <v>531</v>
      </c>
      <c r="L131">
        <v>19741108</v>
      </c>
      <c r="M131" t="s">
        <v>607</v>
      </c>
      <c r="N131">
        <v>230026</v>
      </c>
    </row>
    <row r="132" spans="1:14">
      <c r="A132" t="s">
        <v>610</v>
      </c>
      <c r="B132">
        <v>2914824</v>
      </c>
      <c r="C132" t="s">
        <v>611</v>
      </c>
      <c r="D132" t="s">
        <v>612</v>
      </c>
      <c r="E132" t="s">
        <v>201</v>
      </c>
      <c r="F132">
        <v>23</v>
      </c>
      <c r="G132" t="s">
        <v>202</v>
      </c>
      <c r="H132">
        <v>8172</v>
      </c>
      <c r="I132" t="s">
        <v>529</v>
      </c>
      <c r="J132" t="s">
        <v>530</v>
      </c>
      <c r="K132" t="s">
        <v>531</v>
      </c>
      <c r="L132">
        <v>19580318</v>
      </c>
      <c r="M132" t="s">
        <v>610</v>
      </c>
      <c r="N132">
        <v>230026</v>
      </c>
    </row>
    <row r="133" spans="1:14">
      <c r="A133" t="s">
        <v>613</v>
      </c>
      <c r="B133">
        <v>3097322</v>
      </c>
      <c r="C133" t="s">
        <v>614</v>
      </c>
      <c r="D133" t="s">
        <v>615</v>
      </c>
      <c r="E133" t="s">
        <v>201</v>
      </c>
      <c r="F133">
        <v>23</v>
      </c>
      <c r="G133" t="s">
        <v>202</v>
      </c>
      <c r="H133">
        <v>8180</v>
      </c>
      <c r="I133" t="s">
        <v>616</v>
      </c>
      <c r="J133" t="s">
        <v>617</v>
      </c>
      <c r="K133" t="s">
        <v>616</v>
      </c>
      <c r="L133">
        <v>19870221</v>
      </c>
      <c r="M133" t="s">
        <v>613</v>
      </c>
      <c r="N133">
        <v>230036</v>
      </c>
    </row>
    <row r="134" spans="1:14">
      <c r="A134" t="s">
        <v>618</v>
      </c>
      <c r="B134">
        <v>2919223</v>
      </c>
      <c r="C134" t="s">
        <v>619</v>
      </c>
      <c r="D134" t="s">
        <v>620</v>
      </c>
      <c r="E134" t="s">
        <v>201</v>
      </c>
      <c r="F134">
        <v>23</v>
      </c>
      <c r="G134" t="s">
        <v>202</v>
      </c>
      <c r="H134">
        <v>8180</v>
      </c>
      <c r="I134" t="s">
        <v>616</v>
      </c>
      <c r="J134" t="s">
        <v>617</v>
      </c>
      <c r="K134" t="s">
        <v>616</v>
      </c>
      <c r="L134">
        <v>19861214</v>
      </c>
      <c r="M134" t="s">
        <v>618</v>
      </c>
      <c r="N134">
        <v>230036</v>
      </c>
    </row>
    <row r="135" spans="1:14">
      <c r="A135" t="s">
        <v>621</v>
      </c>
      <c r="B135">
        <v>72940123</v>
      </c>
      <c r="C135" t="s">
        <v>622</v>
      </c>
      <c r="D135" t="s">
        <v>623</v>
      </c>
      <c r="E135" t="s">
        <v>201</v>
      </c>
      <c r="F135">
        <v>23</v>
      </c>
      <c r="G135" t="s">
        <v>202</v>
      </c>
      <c r="H135">
        <v>8180</v>
      </c>
      <c r="I135" t="s">
        <v>616</v>
      </c>
      <c r="J135" t="s">
        <v>617</v>
      </c>
      <c r="K135" t="s">
        <v>616</v>
      </c>
      <c r="L135">
        <v>19951117</v>
      </c>
      <c r="M135" t="s">
        <v>621</v>
      </c>
      <c r="N135">
        <v>230036</v>
      </c>
    </row>
    <row r="136" spans="1:14">
      <c r="A136" t="s">
        <v>624</v>
      </c>
      <c r="B136">
        <v>2424517</v>
      </c>
      <c r="C136" t="s">
        <v>625</v>
      </c>
      <c r="D136" t="s">
        <v>626</v>
      </c>
      <c r="E136" t="s">
        <v>201</v>
      </c>
      <c r="F136">
        <v>23</v>
      </c>
      <c r="G136" t="s">
        <v>202</v>
      </c>
      <c r="H136">
        <v>8180</v>
      </c>
      <c r="I136" t="s">
        <v>616</v>
      </c>
      <c r="J136" t="s">
        <v>617</v>
      </c>
      <c r="K136" t="s">
        <v>616</v>
      </c>
      <c r="L136">
        <v>19610227</v>
      </c>
      <c r="M136" t="s">
        <v>624</v>
      </c>
      <c r="N136">
        <v>230036</v>
      </c>
    </row>
    <row r="137" spans="1:14">
      <c r="A137" t="s">
        <v>627</v>
      </c>
      <c r="B137">
        <v>2918525</v>
      </c>
      <c r="C137" t="s">
        <v>628</v>
      </c>
      <c r="D137" t="s">
        <v>629</v>
      </c>
      <c r="E137" t="s">
        <v>201</v>
      </c>
      <c r="F137">
        <v>23</v>
      </c>
      <c r="G137" t="s">
        <v>202</v>
      </c>
      <c r="H137">
        <v>8180</v>
      </c>
      <c r="I137" t="s">
        <v>616</v>
      </c>
      <c r="J137" t="s">
        <v>617</v>
      </c>
      <c r="K137" t="s">
        <v>616</v>
      </c>
      <c r="L137">
        <v>19580726</v>
      </c>
      <c r="M137" t="s">
        <v>627</v>
      </c>
      <c r="N137">
        <v>230036</v>
      </c>
    </row>
    <row r="138" spans="1:14">
      <c r="A138" t="s">
        <v>630</v>
      </c>
      <c r="B138">
        <v>84959136</v>
      </c>
      <c r="C138" t="s">
        <v>631</v>
      </c>
      <c r="D138" t="s">
        <v>632</v>
      </c>
      <c r="E138" t="s">
        <v>201</v>
      </c>
      <c r="F138">
        <v>23</v>
      </c>
      <c r="G138" t="s">
        <v>202</v>
      </c>
      <c r="H138">
        <v>8180</v>
      </c>
      <c r="I138" t="s">
        <v>616</v>
      </c>
      <c r="J138" t="s">
        <v>617</v>
      </c>
      <c r="K138" t="s">
        <v>616</v>
      </c>
      <c r="L138">
        <v>19960402</v>
      </c>
      <c r="M138" t="s">
        <v>630</v>
      </c>
      <c r="N138">
        <v>230036</v>
      </c>
    </row>
    <row r="139" spans="1:14">
      <c r="A139" t="s">
        <v>633</v>
      </c>
      <c r="B139">
        <v>71771528</v>
      </c>
      <c r="C139" t="s">
        <v>634</v>
      </c>
      <c r="D139" t="s">
        <v>635</v>
      </c>
      <c r="E139" t="s">
        <v>201</v>
      </c>
      <c r="F139">
        <v>23</v>
      </c>
      <c r="G139" t="s">
        <v>202</v>
      </c>
      <c r="H139">
        <v>8180</v>
      </c>
      <c r="I139" t="s">
        <v>616</v>
      </c>
      <c r="J139" t="s">
        <v>617</v>
      </c>
      <c r="K139" t="s">
        <v>616</v>
      </c>
      <c r="L139">
        <v>19930323</v>
      </c>
      <c r="M139" t="s">
        <v>633</v>
      </c>
      <c r="N139">
        <v>230036</v>
      </c>
    </row>
    <row r="140" spans="1:14">
      <c r="A140" t="s">
        <v>636</v>
      </c>
      <c r="B140">
        <v>96878644</v>
      </c>
      <c r="C140" t="s">
        <v>637</v>
      </c>
      <c r="D140" t="s">
        <v>638</v>
      </c>
      <c r="E140" t="s">
        <v>201</v>
      </c>
      <c r="F140">
        <v>23</v>
      </c>
      <c r="G140" t="s">
        <v>202</v>
      </c>
      <c r="H140">
        <v>8180</v>
      </c>
      <c r="I140" t="s">
        <v>616</v>
      </c>
      <c r="J140" t="s">
        <v>617</v>
      </c>
      <c r="K140" t="s">
        <v>616</v>
      </c>
      <c r="L140">
        <v>19951129</v>
      </c>
      <c r="M140" t="s">
        <v>636</v>
      </c>
      <c r="N140">
        <v>230036</v>
      </c>
    </row>
    <row r="141" spans="1:14">
      <c r="A141" t="s">
        <v>639</v>
      </c>
      <c r="B141">
        <v>15327725</v>
      </c>
      <c r="C141" t="s">
        <v>640</v>
      </c>
      <c r="D141" t="s">
        <v>641</v>
      </c>
      <c r="E141" t="s">
        <v>201</v>
      </c>
      <c r="F141">
        <v>23</v>
      </c>
      <c r="G141" t="s">
        <v>202</v>
      </c>
      <c r="H141">
        <v>8180</v>
      </c>
      <c r="I141" t="s">
        <v>616</v>
      </c>
      <c r="J141" t="s">
        <v>617</v>
      </c>
      <c r="K141" t="s">
        <v>616</v>
      </c>
      <c r="L141">
        <v>19931018</v>
      </c>
      <c r="M141" t="s">
        <v>639</v>
      </c>
      <c r="N141">
        <v>230036</v>
      </c>
    </row>
    <row r="142" spans="1:14">
      <c r="A142" t="s">
        <v>642</v>
      </c>
      <c r="B142">
        <v>28270120</v>
      </c>
      <c r="C142" t="s">
        <v>643</v>
      </c>
      <c r="D142" t="s">
        <v>644</v>
      </c>
      <c r="E142" t="s">
        <v>201</v>
      </c>
      <c r="F142">
        <v>23</v>
      </c>
      <c r="G142" t="s">
        <v>202</v>
      </c>
      <c r="H142">
        <v>8180</v>
      </c>
      <c r="I142" t="s">
        <v>616</v>
      </c>
      <c r="J142" t="s">
        <v>617</v>
      </c>
      <c r="K142" t="s">
        <v>616</v>
      </c>
      <c r="L142">
        <v>19980227</v>
      </c>
      <c r="M142" t="s">
        <v>642</v>
      </c>
      <c r="N142">
        <v>230036</v>
      </c>
    </row>
    <row r="143" spans="1:14">
      <c r="A143" t="s">
        <v>645</v>
      </c>
      <c r="B143">
        <v>45950023</v>
      </c>
      <c r="C143" t="s">
        <v>646</v>
      </c>
      <c r="D143" t="s">
        <v>647</v>
      </c>
      <c r="E143" t="s">
        <v>201</v>
      </c>
      <c r="F143">
        <v>23</v>
      </c>
      <c r="G143" t="s">
        <v>202</v>
      </c>
      <c r="H143">
        <v>8180</v>
      </c>
      <c r="I143" t="s">
        <v>616</v>
      </c>
      <c r="J143" t="s">
        <v>617</v>
      </c>
      <c r="K143" t="s">
        <v>616</v>
      </c>
      <c r="L143">
        <v>19890906</v>
      </c>
      <c r="M143" t="s">
        <v>645</v>
      </c>
      <c r="N143">
        <v>230036</v>
      </c>
    </row>
    <row r="144" spans="1:14">
      <c r="A144" t="s">
        <v>648</v>
      </c>
      <c r="B144">
        <v>39699339</v>
      </c>
      <c r="C144" t="s">
        <v>649</v>
      </c>
      <c r="D144" t="s">
        <v>650</v>
      </c>
      <c r="E144" t="s">
        <v>201</v>
      </c>
      <c r="F144">
        <v>23</v>
      </c>
      <c r="G144" t="s">
        <v>202</v>
      </c>
      <c r="H144">
        <v>8180</v>
      </c>
      <c r="I144" t="s">
        <v>616</v>
      </c>
      <c r="J144" t="s">
        <v>617</v>
      </c>
      <c r="K144" t="s">
        <v>616</v>
      </c>
      <c r="L144">
        <v>19950521</v>
      </c>
      <c r="M144" t="s">
        <v>648</v>
      </c>
      <c r="N144">
        <v>230036</v>
      </c>
    </row>
    <row r="145" spans="1:14">
      <c r="A145" t="s">
        <v>651</v>
      </c>
      <c r="B145">
        <v>59544431</v>
      </c>
      <c r="C145" t="s">
        <v>652</v>
      </c>
      <c r="D145" t="s">
        <v>653</v>
      </c>
      <c r="E145" t="s">
        <v>201</v>
      </c>
      <c r="F145">
        <v>23</v>
      </c>
      <c r="G145" t="s">
        <v>202</v>
      </c>
      <c r="H145">
        <v>8180</v>
      </c>
      <c r="I145" t="s">
        <v>616</v>
      </c>
      <c r="J145" t="s">
        <v>617</v>
      </c>
      <c r="K145" t="s">
        <v>616</v>
      </c>
      <c r="L145">
        <v>19940909</v>
      </c>
      <c r="M145" t="s">
        <v>651</v>
      </c>
      <c r="N145">
        <v>230036</v>
      </c>
    </row>
    <row r="146" spans="1:14">
      <c r="A146" t="s">
        <v>654</v>
      </c>
      <c r="B146">
        <v>2408014</v>
      </c>
      <c r="C146" t="s">
        <v>655</v>
      </c>
      <c r="D146" t="s">
        <v>656</v>
      </c>
      <c r="E146" t="s">
        <v>201</v>
      </c>
      <c r="F146">
        <v>23</v>
      </c>
      <c r="G146" t="s">
        <v>202</v>
      </c>
      <c r="H146">
        <v>8180</v>
      </c>
      <c r="I146" t="s">
        <v>616</v>
      </c>
      <c r="J146" t="s">
        <v>617</v>
      </c>
      <c r="K146" t="s">
        <v>616</v>
      </c>
      <c r="L146">
        <v>19800221</v>
      </c>
      <c r="M146" t="s">
        <v>654</v>
      </c>
      <c r="N146">
        <v>230036</v>
      </c>
    </row>
    <row r="147" spans="1:14">
      <c r="A147" t="s">
        <v>657</v>
      </c>
      <c r="B147">
        <v>71677937</v>
      </c>
      <c r="C147" t="s">
        <v>658</v>
      </c>
      <c r="D147" t="s">
        <v>659</v>
      </c>
      <c r="E147" t="s">
        <v>201</v>
      </c>
      <c r="F147">
        <v>23</v>
      </c>
      <c r="G147" t="s">
        <v>202</v>
      </c>
      <c r="H147">
        <v>8180</v>
      </c>
      <c r="I147" t="s">
        <v>616</v>
      </c>
      <c r="J147" t="s">
        <v>617</v>
      </c>
      <c r="K147" t="s">
        <v>616</v>
      </c>
      <c r="L147">
        <v>19930114</v>
      </c>
      <c r="M147" t="s">
        <v>657</v>
      </c>
      <c r="N147">
        <v>230036</v>
      </c>
    </row>
    <row r="148" spans="1:14">
      <c r="A148" t="s">
        <v>660</v>
      </c>
      <c r="B148">
        <v>71490324</v>
      </c>
      <c r="C148" t="s">
        <v>661</v>
      </c>
      <c r="D148" t="s">
        <v>662</v>
      </c>
      <c r="E148" t="s">
        <v>201</v>
      </c>
      <c r="F148">
        <v>23</v>
      </c>
      <c r="G148" t="s">
        <v>202</v>
      </c>
      <c r="H148">
        <v>8180</v>
      </c>
      <c r="I148" t="s">
        <v>616</v>
      </c>
      <c r="J148" t="s">
        <v>617</v>
      </c>
      <c r="K148" t="s">
        <v>616</v>
      </c>
      <c r="L148">
        <v>19911128</v>
      </c>
      <c r="M148" t="s">
        <v>660</v>
      </c>
      <c r="N148">
        <v>230036</v>
      </c>
    </row>
    <row r="149" spans="1:14">
      <c r="A149" t="s">
        <v>663</v>
      </c>
      <c r="B149">
        <v>3097423</v>
      </c>
      <c r="C149" t="s">
        <v>664</v>
      </c>
      <c r="D149" t="s">
        <v>665</v>
      </c>
      <c r="E149" t="s">
        <v>201</v>
      </c>
      <c r="F149">
        <v>23</v>
      </c>
      <c r="G149" t="s">
        <v>202</v>
      </c>
      <c r="H149">
        <v>8180</v>
      </c>
      <c r="I149" t="s">
        <v>616</v>
      </c>
      <c r="J149" t="s">
        <v>617</v>
      </c>
      <c r="K149" t="s">
        <v>616</v>
      </c>
      <c r="L149">
        <v>19871013</v>
      </c>
      <c r="M149" t="s">
        <v>663</v>
      </c>
      <c r="N149">
        <v>230036</v>
      </c>
    </row>
    <row r="150" spans="1:14">
      <c r="A150" t="s">
        <v>666</v>
      </c>
      <c r="B150">
        <v>7424825</v>
      </c>
      <c r="C150" t="s">
        <v>667</v>
      </c>
      <c r="D150" t="s">
        <v>668</v>
      </c>
      <c r="E150" t="s">
        <v>201</v>
      </c>
      <c r="F150">
        <v>23</v>
      </c>
      <c r="G150" t="s">
        <v>202</v>
      </c>
      <c r="H150">
        <v>8180</v>
      </c>
      <c r="I150" t="s">
        <v>616</v>
      </c>
      <c r="J150" t="s">
        <v>617</v>
      </c>
      <c r="K150" t="s">
        <v>616</v>
      </c>
      <c r="L150">
        <v>19930804</v>
      </c>
      <c r="M150" t="s">
        <v>666</v>
      </c>
      <c r="N150">
        <v>230036</v>
      </c>
    </row>
    <row r="151" spans="1:14">
      <c r="A151" t="s">
        <v>669</v>
      </c>
      <c r="B151">
        <v>70281725</v>
      </c>
      <c r="C151" t="s">
        <v>670</v>
      </c>
      <c r="D151" t="s">
        <v>671</v>
      </c>
      <c r="E151" t="s">
        <v>201</v>
      </c>
      <c r="F151">
        <v>23</v>
      </c>
      <c r="G151" t="s">
        <v>202</v>
      </c>
      <c r="H151">
        <v>8180</v>
      </c>
      <c r="I151" t="s">
        <v>616</v>
      </c>
      <c r="J151" t="s">
        <v>617</v>
      </c>
      <c r="K151" t="s">
        <v>616</v>
      </c>
      <c r="L151">
        <v>19920918</v>
      </c>
      <c r="M151" t="s">
        <v>669</v>
      </c>
      <c r="N151">
        <v>230036</v>
      </c>
    </row>
    <row r="152" spans="1:14">
      <c r="A152" t="s">
        <v>672</v>
      </c>
      <c r="B152">
        <v>2919021</v>
      </c>
      <c r="C152" t="s">
        <v>673</v>
      </c>
      <c r="D152" t="s">
        <v>674</v>
      </c>
      <c r="E152" t="s">
        <v>201</v>
      </c>
      <c r="F152">
        <v>23</v>
      </c>
      <c r="G152" t="s">
        <v>202</v>
      </c>
      <c r="H152">
        <v>8180</v>
      </c>
      <c r="I152" t="s">
        <v>616</v>
      </c>
      <c r="J152" t="s">
        <v>617</v>
      </c>
      <c r="K152" t="s">
        <v>616</v>
      </c>
      <c r="L152">
        <v>19670504</v>
      </c>
      <c r="M152" t="s">
        <v>672</v>
      </c>
      <c r="N152">
        <v>230036</v>
      </c>
    </row>
    <row r="153" spans="1:14">
      <c r="A153" t="s">
        <v>675</v>
      </c>
      <c r="B153">
        <v>75967842</v>
      </c>
      <c r="C153" t="s">
        <v>676</v>
      </c>
      <c r="D153" t="s">
        <v>677</v>
      </c>
      <c r="E153" t="s">
        <v>211</v>
      </c>
      <c r="F153">
        <v>23</v>
      </c>
      <c r="G153" t="s">
        <v>202</v>
      </c>
      <c r="H153">
        <v>28141</v>
      </c>
      <c r="I153" t="s">
        <v>678</v>
      </c>
      <c r="J153" t="s">
        <v>679</v>
      </c>
      <c r="K153" t="s">
        <v>680</v>
      </c>
      <c r="L153">
        <v>20011002</v>
      </c>
      <c r="M153" t="s">
        <v>675</v>
      </c>
      <c r="N153">
        <v>230403</v>
      </c>
    </row>
    <row r="154" spans="1:14">
      <c r="A154" t="s">
        <v>681</v>
      </c>
      <c r="B154">
        <v>87597238</v>
      </c>
      <c r="C154" t="s">
        <v>682</v>
      </c>
      <c r="D154" t="s">
        <v>683</v>
      </c>
      <c r="E154" t="s">
        <v>201</v>
      </c>
      <c r="F154">
        <v>23</v>
      </c>
      <c r="G154" t="s">
        <v>202</v>
      </c>
      <c r="H154">
        <v>28141</v>
      </c>
      <c r="I154" t="s">
        <v>678</v>
      </c>
      <c r="J154" t="s">
        <v>679</v>
      </c>
      <c r="K154" t="s">
        <v>680</v>
      </c>
      <c r="L154">
        <v>20021129</v>
      </c>
      <c r="M154" t="s">
        <v>681</v>
      </c>
      <c r="N154">
        <v>230403</v>
      </c>
    </row>
    <row r="155" spans="1:14">
      <c r="B155">
        <v>97041021</v>
      </c>
      <c r="C155" t="s">
        <v>684</v>
      </c>
      <c r="D155" t="s">
        <v>685</v>
      </c>
      <c r="E155" t="s">
        <v>201</v>
      </c>
      <c r="F155">
        <v>23</v>
      </c>
      <c r="G155" t="s">
        <v>202</v>
      </c>
      <c r="H155">
        <v>28141</v>
      </c>
      <c r="I155" t="s">
        <v>678</v>
      </c>
      <c r="J155" t="s">
        <v>679</v>
      </c>
      <c r="K155" t="s">
        <v>680</v>
      </c>
      <c r="L155">
        <v>20020722</v>
      </c>
      <c r="N155">
        <v>230403</v>
      </c>
    </row>
    <row r="156" spans="1:14">
      <c r="A156" t="s">
        <v>686</v>
      </c>
      <c r="B156">
        <v>76672634</v>
      </c>
      <c r="C156" t="s">
        <v>687</v>
      </c>
      <c r="D156" t="s">
        <v>688</v>
      </c>
      <c r="E156" t="s">
        <v>211</v>
      </c>
      <c r="F156">
        <v>23</v>
      </c>
      <c r="G156" t="s">
        <v>202</v>
      </c>
      <c r="H156">
        <v>28141</v>
      </c>
      <c r="I156" t="s">
        <v>678</v>
      </c>
      <c r="J156" t="s">
        <v>679</v>
      </c>
      <c r="K156" t="s">
        <v>680</v>
      </c>
      <c r="L156">
        <v>20010424</v>
      </c>
      <c r="M156" t="s">
        <v>686</v>
      </c>
      <c r="N156">
        <v>230403</v>
      </c>
    </row>
    <row r="157" spans="1:14">
      <c r="A157" t="s">
        <v>689</v>
      </c>
      <c r="B157">
        <v>95813531</v>
      </c>
      <c r="C157" t="s">
        <v>690</v>
      </c>
      <c r="D157" t="s">
        <v>691</v>
      </c>
      <c r="E157" t="s">
        <v>211</v>
      </c>
      <c r="F157">
        <v>23</v>
      </c>
      <c r="G157" t="s">
        <v>202</v>
      </c>
      <c r="H157">
        <v>28141</v>
      </c>
      <c r="I157" t="s">
        <v>678</v>
      </c>
      <c r="J157" t="s">
        <v>679</v>
      </c>
      <c r="K157" t="s">
        <v>680</v>
      </c>
      <c r="L157">
        <v>20020411</v>
      </c>
      <c r="M157" t="s">
        <v>689</v>
      </c>
      <c r="N157">
        <v>230403</v>
      </c>
    </row>
    <row r="158" spans="1:14">
      <c r="A158" t="s">
        <v>692</v>
      </c>
      <c r="B158">
        <v>96915636</v>
      </c>
      <c r="C158" t="s">
        <v>693</v>
      </c>
      <c r="D158" t="s">
        <v>694</v>
      </c>
      <c r="E158" t="s">
        <v>211</v>
      </c>
      <c r="F158">
        <v>23</v>
      </c>
      <c r="G158" t="s">
        <v>202</v>
      </c>
      <c r="H158">
        <v>28141</v>
      </c>
      <c r="I158" t="s">
        <v>678</v>
      </c>
      <c r="J158" t="s">
        <v>679</v>
      </c>
      <c r="K158" t="s">
        <v>680</v>
      </c>
      <c r="L158">
        <v>20020711</v>
      </c>
      <c r="M158" t="s">
        <v>692</v>
      </c>
      <c r="N158">
        <v>230403</v>
      </c>
    </row>
    <row r="159" spans="1:14">
      <c r="A159" t="s">
        <v>695</v>
      </c>
      <c r="B159">
        <v>59249736</v>
      </c>
      <c r="C159" t="s">
        <v>696</v>
      </c>
      <c r="D159" t="s">
        <v>697</v>
      </c>
      <c r="E159" t="s">
        <v>211</v>
      </c>
      <c r="F159">
        <v>23</v>
      </c>
      <c r="G159" t="s">
        <v>202</v>
      </c>
      <c r="H159">
        <v>8216</v>
      </c>
      <c r="I159" t="s">
        <v>698</v>
      </c>
      <c r="J159" t="s">
        <v>699</v>
      </c>
      <c r="K159" t="s">
        <v>698</v>
      </c>
      <c r="L159">
        <v>19900423</v>
      </c>
      <c r="M159" t="s">
        <v>695</v>
      </c>
      <c r="N159">
        <v>230095</v>
      </c>
    </row>
    <row r="160" spans="1:14">
      <c r="A160" t="s">
        <v>700</v>
      </c>
      <c r="B160">
        <v>96853536</v>
      </c>
      <c r="C160" t="s">
        <v>701</v>
      </c>
      <c r="D160" t="s">
        <v>702</v>
      </c>
      <c r="E160" t="s">
        <v>201</v>
      </c>
      <c r="F160">
        <v>23</v>
      </c>
      <c r="G160" t="s">
        <v>202</v>
      </c>
      <c r="H160">
        <v>8216</v>
      </c>
      <c r="I160" t="s">
        <v>698</v>
      </c>
      <c r="J160" t="s">
        <v>699</v>
      </c>
      <c r="K160" t="s">
        <v>698</v>
      </c>
      <c r="L160">
        <v>19690211</v>
      </c>
      <c r="M160" t="s">
        <v>700</v>
      </c>
      <c r="N160">
        <v>230095</v>
      </c>
    </row>
    <row r="161" spans="1:14">
      <c r="A161" t="s">
        <v>703</v>
      </c>
      <c r="B161">
        <v>3105110</v>
      </c>
      <c r="C161" t="s">
        <v>704</v>
      </c>
      <c r="D161" t="s">
        <v>705</v>
      </c>
      <c r="E161" t="s">
        <v>201</v>
      </c>
      <c r="F161">
        <v>23</v>
      </c>
      <c r="G161" t="s">
        <v>202</v>
      </c>
      <c r="H161">
        <v>8216</v>
      </c>
      <c r="I161" t="s">
        <v>698</v>
      </c>
      <c r="J161" t="s">
        <v>699</v>
      </c>
      <c r="K161" t="s">
        <v>698</v>
      </c>
      <c r="L161">
        <v>19650526</v>
      </c>
      <c r="M161" t="s">
        <v>703</v>
      </c>
      <c r="N161">
        <v>230095</v>
      </c>
    </row>
    <row r="162" spans="1:14">
      <c r="A162" t="s">
        <v>706</v>
      </c>
      <c r="B162">
        <v>84970937</v>
      </c>
      <c r="C162" t="s">
        <v>707</v>
      </c>
      <c r="D162" t="s">
        <v>708</v>
      </c>
      <c r="E162" t="s">
        <v>211</v>
      </c>
      <c r="F162">
        <v>23</v>
      </c>
      <c r="G162" t="s">
        <v>202</v>
      </c>
      <c r="H162">
        <v>8216</v>
      </c>
      <c r="I162" t="s">
        <v>698</v>
      </c>
      <c r="J162" t="s">
        <v>699</v>
      </c>
      <c r="K162" t="s">
        <v>698</v>
      </c>
      <c r="L162">
        <v>19920604</v>
      </c>
      <c r="M162" t="s">
        <v>706</v>
      </c>
      <c r="N162">
        <v>230095</v>
      </c>
    </row>
    <row r="163" spans="1:14">
      <c r="A163" t="s">
        <v>709</v>
      </c>
      <c r="B163">
        <v>17089227</v>
      </c>
      <c r="C163" t="s">
        <v>710</v>
      </c>
      <c r="D163" t="s">
        <v>711</v>
      </c>
      <c r="E163" t="s">
        <v>211</v>
      </c>
      <c r="F163">
        <v>23</v>
      </c>
      <c r="G163" t="s">
        <v>202</v>
      </c>
      <c r="H163">
        <v>8216</v>
      </c>
      <c r="I163" t="s">
        <v>698</v>
      </c>
      <c r="J163" t="s">
        <v>699</v>
      </c>
      <c r="K163" t="s">
        <v>698</v>
      </c>
      <c r="L163">
        <v>19970716</v>
      </c>
      <c r="M163" t="s">
        <v>709</v>
      </c>
      <c r="N163">
        <v>230095</v>
      </c>
    </row>
    <row r="164" spans="1:14">
      <c r="A164" t="s">
        <v>712</v>
      </c>
      <c r="B164">
        <v>14354825</v>
      </c>
      <c r="C164" t="s">
        <v>713</v>
      </c>
      <c r="D164" t="s">
        <v>714</v>
      </c>
      <c r="E164" t="s">
        <v>211</v>
      </c>
      <c r="F164">
        <v>23</v>
      </c>
      <c r="G164" t="s">
        <v>202</v>
      </c>
      <c r="H164">
        <v>8216</v>
      </c>
      <c r="I164" t="s">
        <v>698</v>
      </c>
      <c r="J164" t="s">
        <v>699</v>
      </c>
      <c r="K164" t="s">
        <v>698</v>
      </c>
      <c r="L164">
        <v>19931129</v>
      </c>
      <c r="M164" t="s">
        <v>712</v>
      </c>
      <c r="N164">
        <v>230095</v>
      </c>
    </row>
    <row r="165" spans="1:14">
      <c r="A165" t="s">
        <v>715</v>
      </c>
      <c r="B165">
        <v>14347827</v>
      </c>
      <c r="C165" t="s">
        <v>716</v>
      </c>
      <c r="D165" t="s">
        <v>717</v>
      </c>
      <c r="E165" t="s">
        <v>211</v>
      </c>
      <c r="F165">
        <v>23</v>
      </c>
      <c r="G165" t="s">
        <v>202</v>
      </c>
      <c r="H165">
        <v>8216</v>
      </c>
      <c r="I165" t="s">
        <v>698</v>
      </c>
      <c r="J165" t="s">
        <v>699</v>
      </c>
      <c r="K165" t="s">
        <v>698</v>
      </c>
      <c r="L165">
        <v>19940423</v>
      </c>
      <c r="M165" t="s">
        <v>715</v>
      </c>
      <c r="N165">
        <v>230095</v>
      </c>
    </row>
    <row r="166" spans="1:14">
      <c r="A166" t="s">
        <v>718</v>
      </c>
      <c r="B166">
        <v>58180931</v>
      </c>
      <c r="C166" t="s">
        <v>719</v>
      </c>
      <c r="D166" t="s">
        <v>720</v>
      </c>
      <c r="E166" t="s">
        <v>211</v>
      </c>
      <c r="F166">
        <v>23</v>
      </c>
      <c r="G166" t="s">
        <v>202</v>
      </c>
      <c r="H166">
        <v>8216</v>
      </c>
      <c r="I166" t="s">
        <v>698</v>
      </c>
      <c r="J166" t="s">
        <v>699</v>
      </c>
      <c r="K166" t="s">
        <v>698</v>
      </c>
      <c r="L166">
        <v>19900521</v>
      </c>
      <c r="M166" t="s">
        <v>718</v>
      </c>
      <c r="N166">
        <v>230095</v>
      </c>
    </row>
    <row r="167" spans="1:14">
      <c r="A167" t="s">
        <v>721</v>
      </c>
      <c r="B167">
        <v>72391527</v>
      </c>
      <c r="C167" t="s">
        <v>722</v>
      </c>
      <c r="D167" t="s">
        <v>723</v>
      </c>
      <c r="E167" t="s">
        <v>211</v>
      </c>
      <c r="F167">
        <v>23</v>
      </c>
      <c r="G167" t="s">
        <v>202</v>
      </c>
      <c r="H167">
        <v>8216</v>
      </c>
      <c r="I167" t="s">
        <v>698</v>
      </c>
      <c r="J167" t="s">
        <v>699</v>
      </c>
      <c r="K167" t="s">
        <v>698</v>
      </c>
      <c r="L167">
        <v>19920317</v>
      </c>
      <c r="M167" t="s">
        <v>721</v>
      </c>
      <c r="N167">
        <v>230095</v>
      </c>
    </row>
    <row r="168" spans="1:14">
      <c r="A168" t="s">
        <v>724</v>
      </c>
      <c r="B168">
        <v>72452020</v>
      </c>
      <c r="C168" t="s">
        <v>725</v>
      </c>
      <c r="D168" t="s">
        <v>726</v>
      </c>
      <c r="E168" t="s">
        <v>211</v>
      </c>
      <c r="F168">
        <v>23</v>
      </c>
      <c r="G168" t="s">
        <v>202</v>
      </c>
      <c r="H168">
        <v>8216</v>
      </c>
      <c r="I168" t="s">
        <v>698</v>
      </c>
      <c r="J168" t="s">
        <v>699</v>
      </c>
      <c r="K168" t="s">
        <v>698</v>
      </c>
      <c r="L168">
        <v>19910626</v>
      </c>
      <c r="M168" t="s">
        <v>724</v>
      </c>
      <c r="N168">
        <v>230095</v>
      </c>
    </row>
    <row r="169" spans="1:14">
      <c r="A169" t="s">
        <v>727</v>
      </c>
      <c r="B169">
        <v>12365118</v>
      </c>
      <c r="C169" t="s">
        <v>728</v>
      </c>
      <c r="D169" t="s">
        <v>729</v>
      </c>
      <c r="E169" t="s">
        <v>211</v>
      </c>
      <c r="F169">
        <v>23</v>
      </c>
      <c r="G169" t="s">
        <v>202</v>
      </c>
      <c r="H169">
        <v>8216</v>
      </c>
      <c r="I169" t="s">
        <v>698</v>
      </c>
      <c r="J169" t="s">
        <v>699</v>
      </c>
      <c r="K169" t="s">
        <v>698</v>
      </c>
      <c r="L169">
        <v>19940304</v>
      </c>
      <c r="M169" t="s">
        <v>727</v>
      </c>
      <c r="N169">
        <v>230095</v>
      </c>
    </row>
    <row r="170" spans="1:14">
      <c r="A170" t="s">
        <v>730</v>
      </c>
      <c r="B170">
        <v>3044718</v>
      </c>
      <c r="C170" t="s">
        <v>731</v>
      </c>
      <c r="D170" t="s">
        <v>732</v>
      </c>
      <c r="E170" t="s">
        <v>201</v>
      </c>
      <c r="F170">
        <v>23</v>
      </c>
      <c r="G170" t="s">
        <v>202</v>
      </c>
      <c r="H170">
        <v>8284</v>
      </c>
      <c r="I170" t="s">
        <v>733</v>
      </c>
      <c r="J170" t="s">
        <v>734</v>
      </c>
      <c r="K170" t="s">
        <v>735</v>
      </c>
      <c r="L170">
        <v>19510624</v>
      </c>
      <c r="M170" t="s">
        <v>730</v>
      </c>
      <c r="N170">
        <v>230268</v>
      </c>
    </row>
    <row r="171" spans="1:14">
      <c r="A171" t="s">
        <v>736</v>
      </c>
      <c r="B171">
        <v>35541422</v>
      </c>
      <c r="C171" t="s">
        <v>737</v>
      </c>
      <c r="D171" t="s">
        <v>738</v>
      </c>
      <c r="E171" t="s">
        <v>201</v>
      </c>
      <c r="F171">
        <v>23</v>
      </c>
      <c r="G171" t="s">
        <v>202</v>
      </c>
      <c r="H171">
        <v>8284</v>
      </c>
      <c r="I171" t="s">
        <v>733</v>
      </c>
      <c r="J171" t="s">
        <v>734</v>
      </c>
      <c r="K171" t="s">
        <v>735</v>
      </c>
      <c r="L171">
        <v>19791125</v>
      </c>
      <c r="M171" t="s">
        <v>736</v>
      </c>
      <c r="N171">
        <v>230268</v>
      </c>
    </row>
    <row r="172" spans="1:14">
      <c r="A172" t="s">
        <v>739</v>
      </c>
      <c r="B172">
        <v>3046013</v>
      </c>
      <c r="C172" t="s">
        <v>740</v>
      </c>
      <c r="D172" t="s">
        <v>741</v>
      </c>
      <c r="E172" t="s">
        <v>201</v>
      </c>
      <c r="F172">
        <v>23</v>
      </c>
      <c r="G172" t="s">
        <v>202</v>
      </c>
      <c r="H172">
        <v>8284</v>
      </c>
      <c r="I172" t="s">
        <v>733</v>
      </c>
      <c r="J172" t="s">
        <v>734</v>
      </c>
      <c r="K172" t="s">
        <v>735</v>
      </c>
      <c r="L172">
        <v>19480501</v>
      </c>
      <c r="M172" t="s">
        <v>739</v>
      </c>
      <c r="N172">
        <v>230268</v>
      </c>
    </row>
    <row r="173" spans="1:14">
      <c r="A173" t="s">
        <v>742</v>
      </c>
      <c r="B173">
        <v>73612726</v>
      </c>
      <c r="C173" t="s">
        <v>743</v>
      </c>
      <c r="D173" t="s">
        <v>744</v>
      </c>
      <c r="E173" t="s">
        <v>211</v>
      </c>
      <c r="F173">
        <v>23</v>
      </c>
      <c r="G173" t="s">
        <v>202</v>
      </c>
      <c r="H173">
        <v>8284</v>
      </c>
      <c r="I173" t="s">
        <v>733</v>
      </c>
      <c r="J173" t="s">
        <v>734</v>
      </c>
      <c r="K173" t="s">
        <v>735</v>
      </c>
      <c r="L173">
        <v>19760222</v>
      </c>
      <c r="M173" t="s">
        <v>742</v>
      </c>
      <c r="N173">
        <v>230268</v>
      </c>
    </row>
    <row r="174" spans="1:14">
      <c r="A174" t="s">
        <v>745</v>
      </c>
      <c r="B174">
        <v>69221020</v>
      </c>
      <c r="C174" t="s">
        <v>746</v>
      </c>
      <c r="D174" t="s">
        <v>747</v>
      </c>
      <c r="E174" t="s">
        <v>201</v>
      </c>
      <c r="F174">
        <v>23</v>
      </c>
      <c r="G174" t="s">
        <v>202</v>
      </c>
      <c r="H174">
        <v>8284</v>
      </c>
      <c r="I174" t="s">
        <v>733</v>
      </c>
      <c r="J174" t="s">
        <v>734</v>
      </c>
      <c r="K174" t="s">
        <v>735</v>
      </c>
      <c r="L174">
        <v>19450619</v>
      </c>
      <c r="M174" t="s">
        <v>745</v>
      </c>
      <c r="N174">
        <v>230268</v>
      </c>
    </row>
    <row r="175" spans="1:14">
      <c r="A175" t="s">
        <v>748</v>
      </c>
      <c r="B175">
        <v>3045416</v>
      </c>
      <c r="C175" t="s">
        <v>749</v>
      </c>
      <c r="D175" t="s">
        <v>750</v>
      </c>
      <c r="E175" t="s">
        <v>201</v>
      </c>
      <c r="F175">
        <v>23</v>
      </c>
      <c r="G175" t="s">
        <v>202</v>
      </c>
      <c r="H175">
        <v>8284</v>
      </c>
      <c r="I175" t="s">
        <v>733</v>
      </c>
      <c r="J175" t="s">
        <v>734</v>
      </c>
      <c r="K175" t="s">
        <v>735</v>
      </c>
      <c r="L175">
        <v>19500409</v>
      </c>
      <c r="M175" t="s">
        <v>748</v>
      </c>
      <c r="N175">
        <v>230268</v>
      </c>
    </row>
    <row r="176" spans="1:14">
      <c r="A176" t="s">
        <v>751</v>
      </c>
      <c r="B176">
        <v>96578136</v>
      </c>
      <c r="C176" t="s">
        <v>752</v>
      </c>
      <c r="D176" t="s">
        <v>753</v>
      </c>
      <c r="E176" t="s">
        <v>201</v>
      </c>
      <c r="F176">
        <v>23</v>
      </c>
      <c r="G176" t="s">
        <v>202</v>
      </c>
      <c r="H176">
        <v>8284</v>
      </c>
      <c r="I176" t="s">
        <v>733</v>
      </c>
      <c r="J176" t="s">
        <v>734</v>
      </c>
      <c r="K176" t="s">
        <v>735</v>
      </c>
      <c r="L176">
        <v>19900901</v>
      </c>
      <c r="M176" t="s">
        <v>751</v>
      </c>
      <c r="N176">
        <v>230268</v>
      </c>
    </row>
    <row r="177" spans="1:14">
      <c r="A177" t="s">
        <v>754</v>
      </c>
      <c r="B177">
        <v>90141722</v>
      </c>
      <c r="C177" t="s">
        <v>755</v>
      </c>
      <c r="D177" t="s">
        <v>756</v>
      </c>
      <c r="E177" t="s">
        <v>201</v>
      </c>
      <c r="F177">
        <v>23</v>
      </c>
      <c r="G177" t="s">
        <v>202</v>
      </c>
      <c r="H177">
        <v>8284</v>
      </c>
      <c r="I177" t="s">
        <v>733</v>
      </c>
      <c r="J177" t="s">
        <v>734</v>
      </c>
      <c r="K177" t="s">
        <v>735</v>
      </c>
      <c r="L177">
        <v>19710109</v>
      </c>
      <c r="M177" t="s">
        <v>754</v>
      </c>
      <c r="N177">
        <v>230268</v>
      </c>
    </row>
    <row r="178" spans="1:14">
      <c r="A178" t="s">
        <v>757</v>
      </c>
      <c r="B178">
        <v>3043717</v>
      </c>
      <c r="C178" t="s">
        <v>758</v>
      </c>
      <c r="D178" t="s">
        <v>759</v>
      </c>
      <c r="E178" t="s">
        <v>201</v>
      </c>
      <c r="F178">
        <v>23</v>
      </c>
      <c r="G178" t="s">
        <v>202</v>
      </c>
      <c r="H178">
        <v>8284</v>
      </c>
      <c r="I178" t="s">
        <v>733</v>
      </c>
      <c r="J178" t="s">
        <v>734</v>
      </c>
      <c r="K178" t="s">
        <v>735</v>
      </c>
      <c r="L178">
        <v>19370602</v>
      </c>
      <c r="M178" t="s">
        <v>757</v>
      </c>
      <c r="N178">
        <v>230268</v>
      </c>
    </row>
    <row r="179" spans="1:14">
      <c r="A179" t="s">
        <v>760</v>
      </c>
      <c r="B179">
        <v>34583831</v>
      </c>
      <c r="C179" t="s">
        <v>761</v>
      </c>
      <c r="D179" t="s">
        <v>762</v>
      </c>
      <c r="E179" t="s">
        <v>211</v>
      </c>
      <c r="F179">
        <v>23</v>
      </c>
      <c r="G179" t="s">
        <v>202</v>
      </c>
      <c r="H179">
        <v>8284</v>
      </c>
      <c r="I179" t="s">
        <v>733</v>
      </c>
      <c r="J179" t="s">
        <v>734</v>
      </c>
      <c r="K179" t="s">
        <v>735</v>
      </c>
      <c r="L179">
        <v>19670309</v>
      </c>
      <c r="M179" t="s">
        <v>760</v>
      </c>
      <c r="N179">
        <v>230268</v>
      </c>
    </row>
    <row r="180" spans="1:14">
      <c r="A180" t="s">
        <v>763</v>
      </c>
      <c r="B180">
        <v>39973637</v>
      </c>
      <c r="C180" t="s">
        <v>764</v>
      </c>
      <c r="D180" t="s">
        <v>765</v>
      </c>
      <c r="E180" t="s">
        <v>211</v>
      </c>
      <c r="F180">
        <v>23</v>
      </c>
      <c r="G180" t="s">
        <v>202</v>
      </c>
      <c r="H180">
        <v>8284</v>
      </c>
      <c r="I180" t="s">
        <v>733</v>
      </c>
      <c r="J180" t="s">
        <v>734</v>
      </c>
      <c r="K180" t="s">
        <v>735</v>
      </c>
      <c r="L180">
        <v>19960831</v>
      </c>
      <c r="M180" t="s">
        <v>763</v>
      </c>
      <c r="N180">
        <v>230268</v>
      </c>
    </row>
    <row r="181" spans="1:14">
      <c r="A181" t="s">
        <v>766</v>
      </c>
      <c r="B181">
        <v>3100488</v>
      </c>
      <c r="C181" t="s">
        <v>767</v>
      </c>
      <c r="D181" t="s">
        <v>768</v>
      </c>
      <c r="E181" t="s">
        <v>201</v>
      </c>
      <c r="F181">
        <v>23</v>
      </c>
      <c r="G181" t="s">
        <v>202</v>
      </c>
      <c r="H181">
        <v>8284</v>
      </c>
      <c r="I181" t="s">
        <v>733</v>
      </c>
      <c r="J181" t="s">
        <v>734</v>
      </c>
      <c r="K181" t="s">
        <v>735</v>
      </c>
      <c r="L181">
        <v>19441206</v>
      </c>
      <c r="M181" t="s">
        <v>766</v>
      </c>
      <c r="N181">
        <v>230268</v>
      </c>
    </row>
    <row r="182" spans="1:14">
      <c r="A182" t="s">
        <v>769</v>
      </c>
      <c r="B182">
        <v>3045315</v>
      </c>
      <c r="C182" t="s">
        <v>770</v>
      </c>
      <c r="D182" t="s">
        <v>771</v>
      </c>
      <c r="E182" t="s">
        <v>201</v>
      </c>
      <c r="F182">
        <v>23</v>
      </c>
      <c r="G182" t="s">
        <v>202</v>
      </c>
      <c r="H182">
        <v>8284</v>
      </c>
      <c r="I182" t="s">
        <v>733</v>
      </c>
      <c r="J182" t="s">
        <v>734</v>
      </c>
      <c r="K182" t="s">
        <v>735</v>
      </c>
      <c r="L182">
        <v>19480527</v>
      </c>
      <c r="M182" t="s">
        <v>769</v>
      </c>
      <c r="N182">
        <v>230268</v>
      </c>
    </row>
    <row r="183" spans="1:14">
      <c r="A183" t="s">
        <v>772</v>
      </c>
      <c r="B183">
        <v>57431626</v>
      </c>
      <c r="C183" t="s">
        <v>773</v>
      </c>
      <c r="D183" t="s">
        <v>774</v>
      </c>
      <c r="E183" t="s">
        <v>201</v>
      </c>
      <c r="F183">
        <v>23</v>
      </c>
      <c r="G183" t="s">
        <v>202</v>
      </c>
      <c r="H183">
        <v>8284</v>
      </c>
      <c r="I183" t="s">
        <v>733</v>
      </c>
      <c r="J183" t="s">
        <v>734</v>
      </c>
      <c r="K183" t="s">
        <v>735</v>
      </c>
      <c r="L183">
        <v>19600309</v>
      </c>
      <c r="M183" t="s">
        <v>772</v>
      </c>
      <c r="N183">
        <v>230268</v>
      </c>
    </row>
    <row r="184" spans="1:14">
      <c r="A184" t="s">
        <v>775</v>
      </c>
      <c r="B184">
        <v>78364735</v>
      </c>
      <c r="C184" t="s">
        <v>776</v>
      </c>
      <c r="D184" t="s">
        <v>777</v>
      </c>
      <c r="E184" t="s">
        <v>201</v>
      </c>
      <c r="F184">
        <v>23</v>
      </c>
      <c r="G184" t="s">
        <v>202</v>
      </c>
      <c r="H184">
        <v>8284</v>
      </c>
      <c r="I184" t="s">
        <v>733</v>
      </c>
      <c r="J184" t="s">
        <v>734</v>
      </c>
      <c r="K184" t="s">
        <v>735</v>
      </c>
      <c r="L184">
        <v>19871205</v>
      </c>
      <c r="M184" t="s">
        <v>775</v>
      </c>
      <c r="N184">
        <v>230268</v>
      </c>
    </row>
    <row r="185" spans="1:14">
      <c r="A185" t="s">
        <v>778</v>
      </c>
      <c r="B185">
        <v>3045820</v>
      </c>
      <c r="C185" t="s">
        <v>779</v>
      </c>
      <c r="D185" t="s">
        <v>780</v>
      </c>
      <c r="E185" t="s">
        <v>201</v>
      </c>
      <c r="F185">
        <v>23</v>
      </c>
      <c r="G185" t="s">
        <v>202</v>
      </c>
      <c r="H185">
        <v>8284</v>
      </c>
      <c r="I185" t="s">
        <v>733</v>
      </c>
      <c r="J185" t="s">
        <v>734</v>
      </c>
      <c r="K185" t="s">
        <v>735</v>
      </c>
      <c r="L185">
        <v>19470927</v>
      </c>
      <c r="M185" t="s">
        <v>778</v>
      </c>
      <c r="N185">
        <v>230268</v>
      </c>
    </row>
    <row r="186" spans="1:14">
      <c r="A186" t="s">
        <v>781</v>
      </c>
      <c r="B186">
        <v>3046720</v>
      </c>
      <c r="C186" t="s">
        <v>782</v>
      </c>
      <c r="D186" t="s">
        <v>783</v>
      </c>
      <c r="E186" t="s">
        <v>201</v>
      </c>
      <c r="F186">
        <v>23</v>
      </c>
      <c r="G186" t="s">
        <v>202</v>
      </c>
      <c r="H186">
        <v>8284</v>
      </c>
      <c r="I186" t="s">
        <v>733</v>
      </c>
      <c r="J186" t="s">
        <v>734</v>
      </c>
      <c r="K186" t="s">
        <v>735</v>
      </c>
      <c r="L186">
        <v>19830914</v>
      </c>
      <c r="M186" t="s">
        <v>781</v>
      </c>
      <c r="N186">
        <v>230268</v>
      </c>
    </row>
    <row r="187" spans="1:14">
      <c r="A187" t="s">
        <v>784</v>
      </c>
      <c r="B187">
        <v>3044819</v>
      </c>
      <c r="C187" t="s">
        <v>785</v>
      </c>
      <c r="D187" t="s">
        <v>786</v>
      </c>
      <c r="E187" t="s">
        <v>201</v>
      </c>
      <c r="F187">
        <v>23</v>
      </c>
      <c r="G187" t="s">
        <v>202</v>
      </c>
      <c r="H187">
        <v>8284</v>
      </c>
      <c r="I187" t="s">
        <v>733</v>
      </c>
      <c r="J187" t="s">
        <v>734</v>
      </c>
      <c r="K187" t="s">
        <v>735</v>
      </c>
      <c r="L187">
        <v>19501004</v>
      </c>
      <c r="M187" t="s">
        <v>784</v>
      </c>
      <c r="N187">
        <v>230268</v>
      </c>
    </row>
    <row r="188" spans="1:14">
      <c r="A188" t="s">
        <v>787</v>
      </c>
      <c r="B188">
        <v>3044617</v>
      </c>
      <c r="C188" t="s">
        <v>788</v>
      </c>
      <c r="D188" t="s">
        <v>789</v>
      </c>
      <c r="E188" t="s">
        <v>201</v>
      </c>
      <c r="F188">
        <v>23</v>
      </c>
      <c r="G188" t="s">
        <v>202</v>
      </c>
      <c r="H188">
        <v>8284</v>
      </c>
      <c r="I188" t="s">
        <v>733</v>
      </c>
      <c r="J188" t="s">
        <v>734</v>
      </c>
      <c r="K188" t="s">
        <v>735</v>
      </c>
      <c r="L188">
        <v>19500102</v>
      </c>
      <c r="M188" t="s">
        <v>787</v>
      </c>
      <c r="N188">
        <v>230268</v>
      </c>
    </row>
    <row r="189" spans="1:14">
      <c r="A189" t="s">
        <v>790</v>
      </c>
      <c r="B189">
        <v>36048324</v>
      </c>
      <c r="C189" t="s">
        <v>791</v>
      </c>
      <c r="D189" t="s">
        <v>792</v>
      </c>
      <c r="E189" t="s">
        <v>201</v>
      </c>
      <c r="F189">
        <v>23</v>
      </c>
      <c r="G189" t="s">
        <v>202</v>
      </c>
      <c r="H189">
        <v>8284</v>
      </c>
      <c r="I189" t="s">
        <v>733</v>
      </c>
      <c r="J189" t="s">
        <v>734</v>
      </c>
      <c r="K189" t="s">
        <v>735</v>
      </c>
      <c r="L189">
        <v>19720329</v>
      </c>
      <c r="M189" t="s">
        <v>790</v>
      </c>
      <c r="N189">
        <v>230268</v>
      </c>
    </row>
    <row r="190" spans="1:14">
      <c r="A190" t="s">
        <v>793</v>
      </c>
      <c r="B190">
        <v>3046215</v>
      </c>
      <c r="C190" t="s">
        <v>794</v>
      </c>
      <c r="D190" t="s">
        <v>795</v>
      </c>
      <c r="E190" t="s">
        <v>201</v>
      </c>
      <c r="F190">
        <v>23</v>
      </c>
      <c r="G190" t="s">
        <v>202</v>
      </c>
      <c r="H190">
        <v>8284</v>
      </c>
      <c r="I190" t="s">
        <v>733</v>
      </c>
      <c r="J190" t="s">
        <v>734</v>
      </c>
      <c r="K190" t="s">
        <v>735</v>
      </c>
      <c r="L190">
        <v>19440101</v>
      </c>
      <c r="M190" t="s">
        <v>793</v>
      </c>
      <c r="N190">
        <v>230268</v>
      </c>
    </row>
    <row r="191" spans="1:14">
      <c r="A191" t="s">
        <v>796</v>
      </c>
      <c r="B191">
        <v>45674733</v>
      </c>
      <c r="C191" t="s">
        <v>797</v>
      </c>
      <c r="D191" t="s">
        <v>798</v>
      </c>
      <c r="E191" t="s">
        <v>201</v>
      </c>
      <c r="F191">
        <v>23</v>
      </c>
      <c r="G191" t="s">
        <v>202</v>
      </c>
      <c r="H191">
        <v>8284</v>
      </c>
      <c r="I191" t="s">
        <v>733</v>
      </c>
      <c r="J191" t="s">
        <v>734</v>
      </c>
      <c r="K191" t="s">
        <v>735</v>
      </c>
      <c r="L191">
        <v>19630103</v>
      </c>
      <c r="M191" t="s">
        <v>796</v>
      </c>
      <c r="N191">
        <v>230268</v>
      </c>
    </row>
    <row r="192" spans="1:14">
      <c r="A192" t="s">
        <v>799</v>
      </c>
      <c r="B192">
        <v>3043818</v>
      </c>
      <c r="C192" t="s">
        <v>800</v>
      </c>
      <c r="D192" t="s">
        <v>801</v>
      </c>
      <c r="E192" t="s">
        <v>201</v>
      </c>
      <c r="F192">
        <v>23</v>
      </c>
      <c r="G192" t="s">
        <v>202</v>
      </c>
      <c r="H192">
        <v>8284</v>
      </c>
      <c r="I192" t="s">
        <v>733</v>
      </c>
      <c r="J192" t="s">
        <v>734</v>
      </c>
      <c r="K192" t="s">
        <v>735</v>
      </c>
      <c r="L192">
        <v>19530507</v>
      </c>
      <c r="M192" t="s">
        <v>799</v>
      </c>
      <c r="N192">
        <v>230268</v>
      </c>
    </row>
    <row r="193" spans="1:14">
      <c r="A193" t="s">
        <v>802</v>
      </c>
      <c r="B193">
        <v>3044112</v>
      </c>
      <c r="C193" t="s">
        <v>803</v>
      </c>
      <c r="D193" t="s">
        <v>804</v>
      </c>
      <c r="E193" t="s">
        <v>211</v>
      </c>
      <c r="F193">
        <v>23</v>
      </c>
      <c r="G193" t="s">
        <v>202</v>
      </c>
      <c r="H193">
        <v>8284</v>
      </c>
      <c r="I193" t="s">
        <v>733</v>
      </c>
      <c r="J193" t="s">
        <v>734</v>
      </c>
      <c r="K193" t="s">
        <v>735</v>
      </c>
      <c r="L193">
        <v>19540111</v>
      </c>
      <c r="M193" t="s">
        <v>802</v>
      </c>
      <c r="N193">
        <v>230268</v>
      </c>
    </row>
    <row r="194" spans="1:14">
      <c r="A194" t="s">
        <v>805</v>
      </c>
      <c r="B194">
        <v>3044314</v>
      </c>
      <c r="C194" t="s">
        <v>806</v>
      </c>
      <c r="D194" t="s">
        <v>807</v>
      </c>
      <c r="E194" t="s">
        <v>201</v>
      </c>
      <c r="F194">
        <v>23</v>
      </c>
      <c r="G194" t="s">
        <v>202</v>
      </c>
      <c r="H194">
        <v>8284</v>
      </c>
      <c r="I194" t="s">
        <v>733</v>
      </c>
      <c r="J194" t="s">
        <v>734</v>
      </c>
      <c r="K194" t="s">
        <v>735</v>
      </c>
      <c r="L194">
        <v>19390905</v>
      </c>
      <c r="M194" t="s">
        <v>805</v>
      </c>
      <c r="N194">
        <v>230268</v>
      </c>
    </row>
    <row r="195" spans="1:14">
      <c r="A195" t="s">
        <v>808</v>
      </c>
      <c r="B195">
        <v>73612827</v>
      </c>
      <c r="C195" t="s">
        <v>809</v>
      </c>
      <c r="D195" t="s">
        <v>810</v>
      </c>
      <c r="E195" t="s">
        <v>201</v>
      </c>
      <c r="F195">
        <v>23</v>
      </c>
      <c r="G195" t="s">
        <v>202</v>
      </c>
      <c r="H195">
        <v>8284</v>
      </c>
      <c r="I195" t="s">
        <v>733</v>
      </c>
      <c r="J195" t="s">
        <v>734</v>
      </c>
      <c r="K195" t="s">
        <v>735</v>
      </c>
      <c r="L195">
        <v>19651212</v>
      </c>
      <c r="M195" t="s">
        <v>808</v>
      </c>
      <c r="N195">
        <v>230268</v>
      </c>
    </row>
    <row r="196" spans="1:14">
      <c r="A196" t="s">
        <v>811</v>
      </c>
      <c r="B196">
        <v>47790532</v>
      </c>
      <c r="C196" t="s">
        <v>812</v>
      </c>
      <c r="D196" t="s">
        <v>813</v>
      </c>
      <c r="E196" t="s">
        <v>201</v>
      </c>
      <c r="F196">
        <v>23</v>
      </c>
      <c r="G196" t="s">
        <v>202</v>
      </c>
      <c r="H196">
        <v>8284</v>
      </c>
      <c r="I196" t="s">
        <v>733</v>
      </c>
      <c r="J196" t="s">
        <v>734</v>
      </c>
      <c r="K196" t="s">
        <v>735</v>
      </c>
      <c r="L196">
        <v>19880504</v>
      </c>
      <c r="M196" t="s">
        <v>811</v>
      </c>
      <c r="N196">
        <v>230268</v>
      </c>
    </row>
    <row r="197" spans="1:14">
      <c r="A197" t="s">
        <v>814</v>
      </c>
      <c r="B197">
        <v>84268028</v>
      </c>
      <c r="C197" t="s">
        <v>815</v>
      </c>
      <c r="D197" t="s">
        <v>816</v>
      </c>
      <c r="E197" t="s">
        <v>211</v>
      </c>
      <c r="F197">
        <v>23</v>
      </c>
      <c r="G197" t="s">
        <v>202</v>
      </c>
      <c r="H197">
        <v>8284</v>
      </c>
      <c r="I197" t="s">
        <v>733</v>
      </c>
      <c r="J197" t="s">
        <v>734</v>
      </c>
      <c r="K197" t="s">
        <v>735</v>
      </c>
      <c r="L197">
        <v>19950222</v>
      </c>
      <c r="M197" t="s">
        <v>814</v>
      </c>
      <c r="N197">
        <v>230268</v>
      </c>
    </row>
    <row r="198" spans="1:14">
      <c r="A198" t="s">
        <v>817</v>
      </c>
      <c r="B198">
        <v>3100599</v>
      </c>
      <c r="C198" t="s">
        <v>818</v>
      </c>
      <c r="D198" t="s">
        <v>819</v>
      </c>
      <c r="E198" t="s">
        <v>201</v>
      </c>
      <c r="F198">
        <v>23</v>
      </c>
      <c r="G198" t="s">
        <v>202</v>
      </c>
      <c r="H198">
        <v>8284</v>
      </c>
      <c r="I198" t="s">
        <v>733</v>
      </c>
      <c r="J198" t="s">
        <v>734</v>
      </c>
      <c r="K198" t="s">
        <v>735</v>
      </c>
      <c r="L198">
        <v>19650827</v>
      </c>
      <c r="M198" t="s">
        <v>817</v>
      </c>
      <c r="N198">
        <v>230268</v>
      </c>
    </row>
    <row r="199" spans="1:14">
      <c r="A199" t="s">
        <v>820</v>
      </c>
      <c r="B199">
        <v>3045618</v>
      </c>
      <c r="C199" t="s">
        <v>821</v>
      </c>
      <c r="D199" t="s">
        <v>822</v>
      </c>
      <c r="E199" t="s">
        <v>201</v>
      </c>
      <c r="F199">
        <v>23</v>
      </c>
      <c r="G199" t="s">
        <v>202</v>
      </c>
      <c r="H199">
        <v>8284</v>
      </c>
      <c r="I199" t="s">
        <v>733</v>
      </c>
      <c r="J199" t="s">
        <v>734</v>
      </c>
      <c r="K199" t="s">
        <v>735</v>
      </c>
      <c r="L199">
        <v>19500127</v>
      </c>
      <c r="M199" t="s">
        <v>820</v>
      </c>
      <c r="N199">
        <v>230268</v>
      </c>
    </row>
    <row r="200" spans="1:14">
      <c r="A200" t="s">
        <v>823</v>
      </c>
      <c r="B200">
        <v>3046316</v>
      </c>
      <c r="C200" t="s">
        <v>824</v>
      </c>
      <c r="D200" t="s">
        <v>825</v>
      </c>
      <c r="E200" t="s">
        <v>201</v>
      </c>
      <c r="F200">
        <v>23</v>
      </c>
      <c r="G200" t="s">
        <v>202</v>
      </c>
      <c r="H200">
        <v>8284</v>
      </c>
      <c r="I200" t="s">
        <v>733</v>
      </c>
      <c r="J200" t="s">
        <v>734</v>
      </c>
      <c r="K200" t="s">
        <v>735</v>
      </c>
      <c r="L200">
        <v>19650727</v>
      </c>
      <c r="M200" t="s">
        <v>823</v>
      </c>
      <c r="N200">
        <v>230268</v>
      </c>
    </row>
    <row r="201" spans="1:14">
      <c r="A201" t="s">
        <v>826</v>
      </c>
      <c r="B201">
        <v>3045012</v>
      </c>
      <c r="C201" t="s">
        <v>827</v>
      </c>
      <c r="D201" t="s">
        <v>828</v>
      </c>
      <c r="E201" t="s">
        <v>201</v>
      </c>
      <c r="F201">
        <v>23</v>
      </c>
      <c r="G201" t="s">
        <v>202</v>
      </c>
      <c r="H201">
        <v>8284</v>
      </c>
      <c r="I201" t="s">
        <v>733</v>
      </c>
      <c r="J201" t="s">
        <v>734</v>
      </c>
      <c r="K201" t="s">
        <v>735</v>
      </c>
      <c r="L201">
        <v>19571022</v>
      </c>
      <c r="M201" t="s">
        <v>826</v>
      </c>
      <c r="N201">
        <v>230268</v>
      </c>
    </row>
    <row r="202" spans="1:14">
      <c r="A202" t="s">
        <v>829</v>
      </c>
      <c r="B202">
        <v>90141823</v>
      </c>
      <c r="C202" t="s">
        <v>830</v>
      </c>
      <c r="D202" t="s">
        <v>831</v>
      </c>
      <c r="E202" t="s">
        <v>201</v>
      </c>
      <c r="F202">
        <v>23</v>
      </c>
      <c r="G202" t="s">
        <v>202</v>
      </c>
      <c r="H202">
        <v>8284</v>
      </c>
      <c r="I202" t="s">
        <v>733</v>
      </c>
      <c r="J202" t="s">
        <v>734</v>
      </c>
      <c r="K202" t="s">
        <v>735</v>
      </c>
      <c r="L202">
        <v>19791126</v>
      </c>
      <c r="M202" t="s">
        <v>829</v>
      </c>
      <c r="N202">
        <v>230268</v>
      </c>
    </row>
    <row r="203" spans="1:14">
      <c r="A203" t="s">
        <v>832</v>
      </c>
      <c r="B203">
        <v>34367831</v>
      </c>
      <c r="C203" t="s">
        <v>833</v>
      </c>
      <c r="D203" t="s">
        <v>834</v>
      </c>
      <c r="E203" t="s">
        <v>201</v>
      </c>
      <c r="F203">
        <v>23</v>
      </c>
      <c r="G203" t="s">
        <v>202</v>
      </c>
      <c r="H203">
        <v>8284</v>
      </c>
      <c r="I203" t="s">
        <v>733</v>
      </c>
      <c r="J203" t="s">
        <v>734</v>
      </c>
      <c r="K203" t="s">
        <v>735</v>
      </c>
      <c r="L203">
        <v>19880305</v>
      </c>
      <c r="M203" t="s">
        <v>832</v>
      </c>
      <c r="N203">
        <v>230268</v>
      </c>
    </row>
    <row r="204" spans="1:14">
      <c r="A204" t="s">
        <v>835</v>
      </c>
      <c r="B204">
        <v>25191321</v>
      </c>
      <c r="C204" t="s">
        <v>836</v>
      </c>
      <c r="D204" t="s">
        <v>837</v>
      </c>
      <c r="E204" t="s">
        <v>211</v>
      </c>
      <c r="F204">
        <v>23</v>
      </c>
      <c r="G204" t="s">
        <v>202</v>
      </c>
      <c r="H204">
        <v>8284</v>
      </c>
      <c r="I204" t="s">
        <v>733</v>
      </c>
      <c r="J204" t="s">
        <v>734</v>
      </c>
      <c r="K204" t="s">
        <v>735</v>
      </c>
      <c r="L204">
        <v>19920710</v>
      </c>
      <c r="M204" t="s">
        <v>835</v>
      </c>
      <c r="N204">
        <v>230268</v>
      </c>
    </row>
    <row r="205" spans="1:14">
      <c r="A205" t="s">
        <v>838</v>
      </c>
      <c r="B205">
        <v>16848330</v>
      </c>
      <c r="C205" t="s">
        <v>839</v>
      </c>
      <c r="D205" t="s">
        <v>840</v>
      </c>
      <c r="E205" t="s">
        <v>201</v>
      </c>
      <c r="F205">
        <v>23</v>
      </c>
      <c r="G205" t="s">
        <v>202</v>
      </c>
      <c r="H205">
        <v>8284</v>
      </c>
      <c r="I205" t="s">
        <v>733</v>
      </c>
      <c r="J205" t="s">
        <v>734</v>
      </c>
      <c r="K205" t="s">
        <v>735</v>
      </c>
      <c r="L205">
        <v>19780628</v>
      </c>
      <c r="M205" t="s">
        <v>838</v>
      </c>
      <c r="N205">
        <v>230268</v>
      </c>
    </row>
    <row r="206" spans="1:14">
      <c r="A206" t="s">
        <v>841</v>
      </c>
      <c r="B206">
        <v>21976328</v>
      </c>
      <c r="C206" t="s">
        <v>842</v>
      </c>
      <c r="D206" t="s">
        <v>843</v>
      </c>
      <c r="E206" t="s">
        <v>211</v>
      </c>
      <c r="F206">
        <v>23</v>
      </c>
      <c r="G206" t="s">
        <v>202</v>
      </c>
      <c r="H206">
        <v>8284</v>
      </c>
      <c r="I206" t="s">
        <v>733</v>
      </c>
      <c r="J206" t="s">
        <v>734</v>
      </c>
      <c r="K206" t="s">
        <v>735</v>
      </c>
      <c r="L206">
        <v>19780907</v>
      </c>
      <c r="M206" t="s">
        <v>841</v>
      </c>
      <c r="N206">
        <v>230268</v>
      </c>
    </row>
    <row r="207" spans="1:14">
      <c r="A207" t="s">
        <v>844</v>
      </c>
      <c r="B207">
        <v>46659737</v>
      </c>
      <c r="C207" t="s">
        <v>845</v>
      </c>
      <c r="D207" t="s">
        <v>846</v>
      </c>
      <c r="E207" t="s">
        <v>211</v>
      </c>
      <c r="F207">
        <v>23</v>
      </c>
      <c r="G207" t="s">
        <v>202</v>
      </c>
      <c r="H207">
        <v>8284</v>
      </c>
      <c r="I207" t="s">
        <v>733</v>
      </c>
      <c r="J207" t="s">
        <v>734</v>
      </c>
      <c r="K207" t="s">
        <v>735</v>
      </c>
      <c r="L207">
        <v>19960920</v>
      </c>
      <c r="M207" t="s">
        <v>844</v>
      </c>
      <c r="N207">
        <v>230268</v>
      </c>
    </row>
    <row r="208" spans="1:14">
      <c r="A208" t="s">
        <v>847</v>
      </c>
      <c r="B208">
        <v>56998946</v>
      </c>
      <c r="C208" t="s">
        <v>848</v>
      </c>
      <c r="D208" t="s">
        <v>849</v>
      </c>
      <c r="E208" t="s">
        <v>211</v>
      </c>
      <c r="F208">
        <v>23</v>
      </c>
      <c r="G208" t="s">
        <v>202</v>
      </c>
      <c r="H208">
        <v>8284</v>
      </c>
      <c r="I208" t="s">
        <v>733</v>
      </c>
      <c r="J208" t="s">
        <v>734</v>
      </c>
      <c r="K208" t="s">
        <v>735</v>
      </c>
      <c r="L208">
        <v>19890825</v>
      </c>
      <c r="M208" t="s">
        <v>847</v>
      </c>
      <c r="N208">
        <v>230268</v>
      </c>
    </row>
    <row r="209" spans="1:14">
      <c r="A209" t="s">
        <v>850</v>
      </c>
      <c r="B209">
        <v>3046821</v>
      </c>
      <c r="C209" t="s">
        <v>851</v>
      </c>
      <c r="D209" t="s">
        <v>852</v>
      </c>
      <c r="E209" t="s">
        <v>211</v>
      </c>
      <c r="F209">
        <v>23</v>
      </c>
      <c r="G209" t="s">
        <v>202</v>
      </c>
      <c r="H209">
        <v>8284</v>
      </c>
      <c r="I209" t="s">
        <v>733</v>
      </c>
      <c r="J209" t="s">
        <v>734</v>
      </c>
      <c r="K209" t="s">
        <v>735</v>
      </c>
      <c r="L209">
        <v>19910325</v>
      </c>
      <c r="M209" t="s">
        <v>850</v>
      </c>
      <c r="N209">
        <v>230268</v>
      </c>
    </row>
    <row r="210" spans="1:14">
      <c r="A210" t="s">
        <v>853</v>
      </c>
      <c r="B210">
        <v>3045214</v>
      </c>
      <c r="C210" t="s">
        <v>854</v>
      </c>
      <c r="D210" t="s">
        <v>855</v>
      </c>
      <c r="E210" t="s">
        <v>211</v>
      </c>
      <c r="F210">
        <v>23</v>
      </c>
      <c r="G210" t="s">
        <v>202</v>
      </c>
      <c r="H210">
        <v>8284</v>
      </c>
      <c r="I210" t="s">
        <v>733</v>
      </c>
      <c r="J210" t="s">
        <v>734</v>
      </c>
      <c r="K210" t="s">
        <v>735</v>
      </c>
      <c r="L210">
        <v>19540809</v>
      </c>
      <c r="M210" t="s">
        <v>853</v>
      </c>
      <c r="N210">
        <v>230268</v>
      </c>
    </row>
    <row r="211" spans="1:14">
      <c r="A211" t="s">
        <v>856</v>
      </c>
      <c r="B211">
        <v>3046922</v>
      </c>
      <c r="C211" t="s">
        <v>857</v>
      </c>
      <c r="D211" t="s">
        <v>858</v>
      </c>
      <c r="E211" t="s">
        <v>201</v>
      </c>
      <c r="F211">
        <v>23</v>
      </c>
      <c r="G211" t="s">
        <v>202</v>
      </c>
      <c r="H211">
        <v>8284</v>
      </c>
      <c r="I211" t="s">
        <v>733</v>
      </c>
      <c r="J211" t="s">
        <v>734</v>
      </c>
      <c r="K211" t="s">
        <v>735</v>
      </c>
      <c r="L211">
        <v>19701113</v>
      </c>
      <c r="M211" t="s">
        <v>856</v>
      </c>
      <c r="N211">
        <v>230268</v>
      </c>
    </row>
    <row r="212" spans="1:14">
      <c r="A212" t="s">
        <v>859</v>
      </c>
      <c r="B212">
        <v>2998230</v>
      </c>
      <c r="C212" t="s">
        <v>860</v>
      </c>
      <c r="D212" t="s">
        <v>861</v>
      </c>
      <c r="E212" t="s">
        <v>201</v>
      </c>
      <c r="F212">
        <v>23</v>
      </c>
      <c r="G212" t="s">
        <v>202</v>
      </c>
      <c r="H212">
        <v>8284</v>
      </c>
      <c r="I212" t="s">
        <v>733</v>
      </c>
      <c r="J212" t="s">
        <v>734</v>
      </c>
      <c r="K212" t="s">
        <v>735</v>
      </c>
      <c r="L212">
        <v>19360806</v>
      </c>
      <c r="M212" t="s">
        <v>859</v>
      </c>
      <c r="N212">
        <v>230268</v>
      </c>
    </row>
    <row r="213" spans="1:14">
      <c r="A213" t="s">
        <v>862</v>
      </c>
      <c r="B213">
        <v>3048015</v>
      </c>
      <c r="C213" t="s">
        <v>863</v>
      </c>
      <c r="D213" t="s">
        <v>864</v>
      </c>
      <c r="E213" t="s">
        <v>201</v>
      </c>
      <c r="F213">
        <v>23</v>
      </c>
      <c r="G213" t="s">
        <v>202</v>
      </c>
      <c r="H213">
        <v>8284</v>
      </c>
      <c r="I213" t="s">
        <v>733</v>
      </c>
      <c r="J213" t="s">
        <v>734</v>
      </c>
      <c r="K213" t="s">
        <v>735</v>
      </c>
      <c r="L213">
        <v>19731009</v>
      </c>
      <c r="M213" t="s">
        <v>862</v>
      </c>
      <c r="N213">
        <v>230268</v>
      </c>
    </row>
    <row r="214" spans="1:14">
      <c r="A214" t="s">
        <v>865</v>
      </c>
      <c r="B214">
        <v>95910327</v>
      </c>
      <c r="C214" t="s">
        <v>866</v>
      </c>
      <c r="D214" t="s">
        <v>867</v>
      </c>
      <c r="E214" t="s">
        <v>201</v>
      </c>
      <c r="F214">
        <v>23</v>
      </c>
      <c r="G214" t="s">
        <v>202</v>
      </c>
      <c r="H214">
        <v>8284</v>
      </c>
      <c r="I214" t="s">
        <v>733</v>
      </c>
      <c r="J214" t="s">
        <v>734</v>
      </c>
      <c r="K214" t="s">
        <v>735</v>
      </c>
      <c r="L214">
        <v>19921019</v>
      </c>
      <c r="M214" t="s">
        <v>865</v>
      </c>
      <c r="N214">
        <v>230268</v>
      </c>
    </row>
    <row r="215" spans="1:14">
      <c r="A215" t="s">
        <v>868</v>
      </c>
      <c r="B215">
        <v>73612524</v>
      </c>
      <c r="C215" t="s">
        <v>869</v>
      </c>
      <c r="D215" t="s">
        <v>870</v>
      </c>
      <c r="E215" t="s">
        <v>201</v>
      </c>
      <c r="F215">
        <v>23</v>
      </c>
      <c r="G215" t="s">
        <v>202</v>
      </c>
      <c r="H215">
        <v>8284</v>
      </c>
      <c r="I215" t="s">
        <v>733</v>
      </c>
      <c r="J215" t="s">
        <v>734</v>
      </c>
      <c r="K215" t="s">
        <v>735</v>
      </c>
      <c r="L215">
        <v>19830730</v>
      </c>
      <c r="M215" t="s">
        <v>868</v>
      </c>
      <c r="N215">
        <v>230268</v>
      </c>
    </row>
    <row r="216" spans="1:14">
      <c r="A216" t="s">
        <v>871</v>
      </c>
      <c r="B216">
        <v>3045517</v>
      </c>
      <c r="C216" t="s">
        <v>872</v>
      </c>
      <c r="D216" t="s">
        <v>873</v>
      </c>
      <c r="E216" t="s">
        <v>201</v>
      </c>
      <c r="F216">
        <v>23</v>
      </c>
      <c r="G216" t="s">
        <v>202</v>
      </c>
      <c r="H216">
        <v>8284</v>
      </c>
      <c r="I216" t="s">
        <v>733</v>
      </c>
      <c r="J216" t="s">
        <v>734</v>
      </c>
      <c r="K216" t="s">
        <v>735</v>
      </c>
      <c r="L216">
        <v>19550715</v>
      </c>
      <c r="M216" t="s">
        <v>871</v>
      </c>
      <c r="N216">
        <v>230268</v>
      </c>
    </row>
    <row r="217" spans="1:14">
      <c r="A217" t="s">
        <v>874</v>
      </c>
      <c r="B217">
        <v>24779837</v>
      </c>
      <c r="C217" t="s">
        <v>875</v>
      </c>
      <c r="D217" t="s">
        <v>876</v>
      </c>
      <c r="E217" t="s">
        <v>201</v>
      </c>
      <c r="F217">
        <v>23</v>
      </c>
      <c r="G217" t="s">
        <v>202</v>
      </c>
      <c r="H217">
        <v>8284</v>
      </c>
      <c r="I217" t="s">
        <v>733</v>
      </c>
      <c r="J217" t="s">
        <v>734</v>
      </c>
      <c r="K217" t="s">
        <v>735</v>
      </c>
      <c r="L217">
        <v>19660819</v>
      </c>
      <c r="M217" t="s">
        <v>874</v>
      </c>
      <c r="N217">
        <v>230268</v>
      </c>
    </row>
    <row r="218" spans="1:14">
      <c r="A218" t="s">
        <v>877</v>
      </c>
      <c r="B218">
        <v>3047620</v>
      </c>
      <c r="C218" t="s">
        <v>878</v>
      </c>
      <c r="D218" t="s">
        <v>879</v>
      </c>
      <c r="E218" t="s">
        <v>201</v>
      </c>
      <c r="F218">
        <v>23</v>
      </c>
      <c r="G218" t="s">
        <v>202</v>
      </c>
      <c r="H218">
        <v>8284</v>
      </c>
      <c r="I218" t="s">
        <v>733</v>
      </c>
      <c r="J218" t="s">
        <v>734</v>
      </c>
      <c r="K218" t="s">
        <v>735</v>
      </c>
      <c r="L218">
        <v>19830914</v>
      </c>
      <c r="M218" t="s">
        <v>877</v>
      </c>
      <c r="N218">
        <v>230268</v>
      </c>
    </row>
    <row r="219" spans="1:14">
      <c r="A219" t="s">
        <v>880</v>
      </c>
      <c r="B219">
        <v>39991940</v>
      </c>
      <c r="C219" t="s">
        <v>881</v>
      </c>
      <c r="D219" t="s">
        <v>882</v>
      </c>
      <c r="E219" t="s">
        <v>211</v>
      </c>
      <c r="F219">
        <v>23</v>
      </c>
      <c r="G219" t="s">
        <v>202</v>
      </c>
      <c r="H219">
        <v>8284</v>
      </c>
      <c r="I219" t="s">
        <v>733</v>
      </c>
      <c r="J219" t="s">
        <v>734</v>
      </c>
      <c r="K219" t="s">
        <v>735</v>
      </c>
      <c r="L219">
        <v>19960614</v>
      </c>
      <c r="M219" t="s">
        <v>880</v>
      </c>
      <c r="N219">
        <v>230268</v>
      </c>
    </row>
    <row r="220" spans="1:14">
      <c r="A220" t="s">
        <v>883</v>
      </c>
      <c r="B220">
        <v>72465226</v>
      </c>
      <c r="C220" t="s">
        <v>884</v>
      </c>
      <c r="D220" t="s">
        <v>885</v>
      </c>
      <c r="E220" t="s">
        <v>211</v>
      </c>
      <c r="F220">
        <v>23</v>
      </c>
      <c r="G220" t="s">
        <v>202</v>
      </c>
      <c r="H220">
        <v>8284</v>
      </c>
      <c r="I220" t="s">
        <v>733</v>
      </c>
      <c r="J220" t="s">
        <v>734</v>
      </c>
      <c r="K220" t="s">
        <v>735</v>
      </c>
      <c r="L220">
        <v>19910911</v>
      </c>
      <c r="M220" t="s">
        <v>883</v>
      </c>
      <c r="N220">
        <v>230268</v>
      </c>
    </row>
    <row r="221" spans="1:14">
      <c r="A221" t="s">
        <v>886</v>
      </c>
      <c r="B221">
        <v>69221222</v>
      </c>
      <c r="C221" t="s">
        <v>887</v>
      </c>
      <c r="D221" t="s">
        <v>888</v>
      </c>
      <c r="E221" t="s">
        <v>201</v>
      </c>
      <c r="F221">
        <v>23</v>
      </c>
      <c r="G221" t="s">
        <v>202</v>
      </c>
      <c r="H221">
        <v>8284</v>
      </c>
      <c r="I221" t="s">
        <v>733</v>
      </c>
      <c r="J221" t="s">
        <v>734</v>
      </c>
      <c r="K221" t="s">
        <v>735</v>
      </c>
      <c r="L221">
        <v>19860101</v>
      </c>
      <c r="M221" t="s">
        <v>886</v>
      </c>
      <c r="N221">
        <v>230268</v>
      </c>
    </row>
    <row r="222" spans="1:14">
      <c r="A222" t="s">
        <v>889</v>
      </c>
      <c r="B222">
        <v>3046619</v>
      </c>
      <c r="C222" t="s">
        <v>890</v>
      </c>
      <c r="D222" t="s">
        <v>891</v>
      </c>
      <c r="E222" t="s">
        <v>211</v>
      </c>
      <c r="F222">
        <v>23</v>
      </c>
      <c r="G222" t="s">
        <v>202</v>
      </c>
      <c r="H222">
        <v>8284</v>
      </c>
      <c r="I222" t="s">
        <v>733</v>
      </c>
      <c r="J222" t="s">
        <v>734</v>
      </c>
      <c r="K222" t="s">
        <v>735</v>
      </c>
      <c r="L222">
        <v>19650727</v>
      </c>
      <c r="M222" t="s">
        <v>889</v>
      </c>
      <c r="N222">
        <v>230268</v>
      </c>
    </row>
    <row r="223" spans="1:14">
      <c r="A223" t="s">
        <v>892</v>
      </c>
      <c r="B223">
        <v>3044011</v>
      </c>
      <c r="C223" t="s">
        <v>893</v>
      </c>
      <c r="D223" t="s">
        <v>894</v>
      </c>
      <c r="E223" t="s">
        <v>201</v>
      </c>
      <c r="F223">
        <v>23</v>
      </c>
      <c r="G223" t="s">
        <v>202</v>
      </c>
      <c r="H223">
        <v>8284</v>
      </c>
      <c r="I223" t="s">
        <v>733</v>
      </c>
      <c r="J223" t="s">
        <v>734</v>
      </c>
      <c r="K223" t="s">
        <v>735</v>
      </c>
      <c r="L223">
        <v>19310505</v>
      </c>
      <c r="M223" t="s">
        <v>892</v>
      </c>
      <c r="N223">
        <v>230268</v>
      </c>
    </row>
    <row r="224" spans="1:14">
      <c r="A224" t="s">
        <v>895</v>
      </c>
      <c r="B224">
        <v>3045921</v>
      </c>
      <c r="C224" t="s">
        <v>896</v>
      </c>
      <c r="D224" t="s">
        <v>897</v>
      </c>
      <c r="E224" t="s">
        <v>211</v>
      </c>
      <c r="F224">
        <v>23</v>
      </c>
      <c r="G224" t="s">
        <v>202</v>
      </c>
      <c r="H224">
        <v>8284</v>
      </c>
      <c r="I224" t="s">
        <v>733</v>
      </c>
      <c r="J224" t="s">
        <v>734</v>
      </c>
      <c r="K224" t="s">
        <v>735</v>
      </c>
      <c r="L224">
        <v>19550106</v>
      </c>
      <c r="M224" t="s">
        <v>895</v>
      </c>
      <c r="N224">
        <v>230268</v>
      </c>
    </row>
    <row r="225" spans="1:14">
      <c r="A225" t="s">
        <v>898</v>
      </c>
      <c r="B225">
        <v>72469331</v>
      </c>
      <c r="C225" t="s">
        <v>899</v>
      </c>
      <c r="D225" t="s">
        <v>900</v>
      </c>
      <c r="E225" t="s">
        <v>211</v>
      </c>
      <c r="F225">
        <v>23</v>
      </c>
      <c r="G225" t="s">
        <v>202</v>
      </c>
      <c r="H225">
        <v>8284</v>
      </c>
      <c r="I225" t="s">
        <v>733</v>
      </c>
      <c r="J225" t="s">
        <v>734</v>
      </c>
      <c r="K225" t="s">
        <v>735</v>
      </c>
      <c r="L225">
        <v>19920918</v>
      </c>
      <c r="M225" t="s">
        <v>898</v>
      </c>
      <c r="N225">
        <v>230268</v>
      </c>
    </row>
    <row r="226" spans="1:14">
      <c r="A226" t="s">
        <v>901</v>
      </c>
      <c r="B226">
        <v>24726122</v>
      </c>
      <c r="C226" t="s">
        <v>902</v>
      </c>
      <c r="D226" t="s">
        <v>903</v>
      </c>
      <c r="E226" t="s">
        <v>211</v>
      </c>
      <c r="F226">
        <v>23</v>
      </c>
      <c r="G226" t="s">
        <v>202</v>
      </c>
      <c r="H226">
        <v>19101</v>
      </c>
      <c r="I226" t="s">
        <v>904</v>
      </c>
      <c r="J226" t="s">
        <v>905</v>
      </c>
      <c r="K226" t="s">
        <v>906</v>
      </c>
      <c r="L226">
        <v>19740408</v>
      </c>
      <c r="M226" t="s">
        <v>901</v>
      </c>
      <c r="N226">
        <v>230238</v>
      </c>
    </row>
    <row r="227" spans="1:14">
      <c r="A227" t="s">
        <v>907</v>
      </c>
      <c r="B227">
        <v>3026213</v>
      </c>
      <c r="C227" t="s">
        <v>908</v>
      </c>
      <c r="D227" t="s">
        <v>909</v>
      </c>
      <c r="E227" t="s">
        <v>211</v>
      </c>
      <c r="F227">
        <v>23</v>
      </c>
      <c r="G227" t="s">
        <v>202</v>
      </c>
      <c r="H227">
        <v>19101</v>
      </c>
      <c r="I227" t="s">
        <v>904</v>
      </c>
      <c r="J227" t="s">
        <v>905</v>
      </c>
      <c r="K227" t="s">
        <v>906</v>
      </c>
      <c r="L227">
        <v>19630505</v>
      </c>
      <c r="M227" t="s">
        <v>907</v>
      </c>
      <c r="N227">
        <v>230238</v>
      </c>
    </row>
    <row r="228" spans="1:14">
      <c r="A228" t="s">
        <v>910</v>
      </c>
      <c r="B228">
        <v>97545232</v>
      </c>
      <c r="C228" t="s">
        <v>911</v>
      </c>
      <c r="D228" t="s">
        <v>912</v>
      </c>
      <c r="E228" t="s">
        <v>201</v>
      </c>
      <c r="F228">
        <v>23</v>
      </c>
      <c r="G228" t="s">
        <v>202</v>
      </c>
      <c r="H228">
        <v>19101</v>
      </c>
      <c r="I228" t="s">
        <v>904</v>
      </c>
      <c r="J228" t="s">
        <v>905</v>
      </c>
      <c r="K228" t="s">
        <v>906</v>
      </c>
      <c r="L228">
        <v>19721117</v>
      </c>
      <c r="M228" t="s">
        <v>910</v>
      </c>
      <c r="N228">
        <v>230238</v>
      </c>
    </row>
    <row r="229" spans="1:14">
      <c r="A229" t="s">
        <v>913</v>
      </c>
      <c r="B229">
        <v>3022512</v>
      </c>
      <c r="C229" t="s">
        <v>914</v>
      </c>
      <c r="D229" t="s">
        <v>915</v>
      </c>
      <c r="E229" t="s">
        <v>211</v>
      </c>
      <c r="F229">
        <v>23</v>
      </c>
      <c r="G229" t="s">
        <v>202</v>
      </c>
      <c r="H229">
        <v>19101</v>
      </c>
      <c r="I229" t="s">
        <v>904</v>
      </c>
      <c r="J229" t="s">
        <v>905</v>
      </c>
      <c r="K229" t="s">
        <v>906</v>
      </c>
      <c r="L229">
        <v>19590329</v>
      </c>
      <c r="M229" t="s">
        <v>913</v>
      </c>
      <c r="N229">
        <v>230238</v>
      </c>
    </row>
    <row r="230" spans="1:14">
      <c r="A230" t="s">
        <v>916</v>
      </c>
      <c r="B230">
        <v>85970332</v>
      </c>
      <c r="C230" t="s">
        <v>917</v>
      </c>
      <c r="D230" t="s">
        <v>918</v>
      </c>
      <c r="E230" t="s">
        <v>201</v>
      </c>
      <c r="F230">
        <v>23</v>
      </c>
      <c r="G230" t="s">
        <v>202</v>
      </c>
      <c r="H230">
        <v>19101</v>
      </c>
      <c r="I230" t="s">
        <v>904</v>
      </c>
      <c r="J230" t="s">
        <v>905</v>
      </c>
      <c r="K230" t="s">
        <v>906</v>
      </c>
      <c r="L230">
        <v>19520501</v>
      </c>
      <c r="M230" t="s">
        <v>916</v>
      </c>
      <c r="N230">
        <v>230238</v>
      </c>
    </row>
    <row r="231" spans="1:14">
      <c r="A231" t="s">
        <v>919</v>
      </c>
      <c r="B231">
        <v>97977140</v>
      </c>
      <c r="C231" t="s">
        <v>920</v>
      </c>
      <c r="D231" t="s">
        <v>921</v>
      </c>
      <c r="E231" t="s">
        <v>201</v>
      </c>
      <c r="F231">
        <v>23</v>
      </c>
      <c r="G231" t="s">
        <v>202</v>
      </c>
      <c r="H231">
        <v>19101</v>
      </c>
      <c r="I231" t="s">
        <v>904</v>
      </c>
      <c r="J231" t="s">
        <v>905</v>
      </c>
      <c r="K231" t="s">
        <v>906</v>
      </c>
      <c r="L231">
        <v>19870108</v>
      </c>
      <c r="M231" t="s">
        <v>919</v>
      </c>
      <c r="N231">
        <v>230238</v>
      </c>
    </row>
    <row r="232" spans="1:14">
      <c r="A232" t="s">
        <v>922</v>
      </c>
      <c r="B232">
        <v>3026314</v>
      </c>
      <c r="C232" t="s">
        <v>923</v>
      </c>
      <c r="D232" t="s">
        <v>924</v>
      </c>
      <c r="E232" t="s">
        <v>201</v>
      </c>
      <c r="F232">
        <v>23</v>
      </c>
      <c r="G232" t="s">
        <v>202</v>
      </c>
      <c r="H232">
        <v>19101</v>
      </c>
      <c r="I232" t="s">
        <v>904</v>
      </c>
      <c r="J232" t="s">
        <v>905</v>
      </c>
      <c r="K232" t="s">
        <v>906</v>
      </c>
      <c r="L232">
        <v>19671006</v>
      </c>
      <c r="M232" t="s">
        <v>922</v>
      </c>
      <c r="N232">
        <v>230238</v>
      </c>
    </row>
    <row r="233" spans="1:14">
      <c r="A233" t="s">
        <v>925</v>
      </c>
      <c r="B233">
        <v>24726930</v>
      </c>
      <c r="C233" t="s">
        <v>926</v>
      </c>
      <c r="D233" t="s">
        <v>927</v>
      </c>
      <c r="E233" t="s">
        <v>211</v>
      </c>
      <c r="F233">
        <v>23</v>
      </c>
      <c r="G233" t="s">
        <v>202</v>
      </c>
      <c r="H233">
        <v>19101</v>
      </c>
      <c r="I233" t="s">
        <v>904</v>
      </c>
      <c r="J233" t="s">
        <v>905</v>
      </c>
      <c r="K233" t="s">
        <v>906</v>
      </c>
      <c r="L233">
        <v>19580716</v>
      </c>
      <c r="M233" t="s">
        <v>925</v>
      </c>
      <c r="N233">
        <v>230238</v>
      </c>
    </row>
    <row r="234" spans="1:14">
      <c r="A234" t="s">
        <v>928</v>
      </c>
      <c r="B234">
        <v>96498743</v>
      </c>
      <c r="C234" t="s">
        <v>929</v>
      </c>
      <c r="D234" t="s">
        <v>930</v>
      </c>
      <c r="E234" t="s">
        <v>201</v>
      </c>
      <c r="F234">
        <v>23</v>
      </c>
      <c r="G234" t="s">
        <v>202</v>
      </c>
      <c r="H234">
        <v>19101</v>
      </c>
      <c r="I234" t="s">
        <v>904</v>
      </c>
      <c r="J234" t="s">
        <v>905</v>
      </c>
      <c r="K234" t="s">
        <v>906</v>
      </c>
      <c r="L234">
        <v>19721114</v>
      </c>
      <c r="M234" t="s">
        <v>928</v>
      </c>
      <c r="N234">
        <v>230238</v>
      </c>
    </row>
    <row r="235" spans="1:14">
      <c r="A235" t="s">
        <v>931</v>
      </c>
      <c r="B235">
        <v>2715823</v>
      </c>
      <c r="C235" t="s">
        <v>932</v>
      </c>
      <c r="D235" t="s">
        <v>933</v>
      </c>
      <c r="E235" t="s">
        <v>201</v>
      </c>
      <c r="F235">
        <v>23</v>
      </c>
      <c r="G235" t="s">
        <v>202</v>
      </c>
      <c r="H235">
        <v>19101</v>
      </c>
      <c r="I235" t="s">
        <v>904</v>
      </c>
      <c r="J235" t="s">
        <v>905</v>
      </c>
      <c r="K235" t="s">
        <v>906</v>
      </c>
      <c r="L235">
        <v>19760108</v>
      </c>
      <c r="M235" t="s">
        <v>931</v>
      </c>
      <c r="N235">
        <v>230238</v>
      </c>
    </row>
    <row r="236" spans="1:14">
      <c r="A236" t="s">
        <v>934</v>
      </c>
      <c r="B236">
        <v>3026112</v>
      </c>
      <c r="C236" t="s">
        <v>935</v>
      </c>
      <c r="D236" t="s">
        <v>936</v>
      </c>
      <c r="E236" t="s">
        <v>201</v>
      </c>
      <c r="F236">
        <v>23</v>
      </c>
      <c r="G236" t="s">
        <v>202</v>
      </c>
      <c r="H236">
        <v>19101</v>
      </c>
      <c r="I236" t="s">
        <v>904</v>
      </c>
      <c r="J236" t="s">
        <v>905</v>
      </c>
      <c r="K236" t="s">
        <v>906</v>
      </c>
      <c r="L236">
        <v>19640517</v>
      </c>
      <c r="M236" t="s">
        <v>934</v>
      </c>
      <c r="N236">
        <v>230238</v>
      </c>
    </row>
    <row r="237" spans="1:14">
      <c r="A237" t="s">
        <v>937</v>
      </c>
      <c r="B237">
        <v>97545333</v>
      </c>
      <c r="C237" t="s">
        <v>938</v>
      </c>
      <c r="D237" t="s">
        <v>939</v>
      </c>
      <c r="E237" t="s">
        <v>211</v>
      </c>
      <c r="F237">
        <v>23</v>
      </c>
      <c r="G237" t="s">
        <v>202</v>
      </c>
      <c r="H237">
        <v>19101</v>
      </c>
      <c r="I237" t="s">
        <v>904</v>
      </c>
      <c r="J237" t="s">
        <v>905</v>
      </c>
      <c r="K237" t="s">
        <v>906</v>
      </c>
      <c r="L237">
        <v>19831120</v>
      </c>
      <c r="M237" t="s">
        <v>937</v>
      </c>
      <c r="N237">
        <v>230238</v>
      </c>
    </row>
    <row r="238" spans="1:14">
      <c r="A238" t="s">
        <v>940</v>
      </c>
      <c r="B238">
        <v>3026819</v>
      </c>
      <c r="C238" t="s">
        <v>941</v>
      </c>
      <c r="D238" t="s">
        <v>942</v>
      </c>
      <c r="E238" t="s">
        <v>201</v>
      </c>
      <c r="F238">
        <v>23</v>
      </c>
      <c r="G238" t="s">
        <v>202</v>
      </c>
      <c r="H238">
        <v>19101</v>
      </c>
      <c r="I238" t="s">
        <v>904</v>
      </c>
      <c r="J238" t="s">
        <v>905</v>
      </c>
      <c r="K238" t="s">
        <v>906</v>
      </c>
      <c r="L238">
        <v>19740920</v>
      </c>
      <c r="M238" t="s">
        <v>940</v>
      </c>
      <c r="N238">
        <v>230238</v>
      </c>
    </row>
    <row r="239" spans="1:14">
      <c r="A239" t="s">
        <v>943</v>
      </c>
      <c r="B239">
        <v>72759636</v>
      </c>
      <c r="C239" t="s">
        <v>944</v>
      </c>
      <c r="D239" t="s">
        <v>945</v>
      </c>
      <c r="E239" t="s">
        <v>201</v>
      </c>
      <c r="F239">
        <v>23</v>
      </c>
      <c r="G239" t="s">
        <v>202</v>
      </c>
      <c r="H239">
        <v>19101</v>
      </c>
      <c r="I239" t="s">
        <v>904</v>
      </c>
      <c r="J239" t="s">
        <v>905</v>
      </c>
      <c r="K239" t="s">
        <v>906</v>
      </c>
      <c r="L239">
        <v>19610203</v>
      </c>
      <c r="M239" t="s">
        <v>943</v>
      </c>
      <c r="N239">
        <v>230238</v>
      </c>
    </row>
    <row r="240" spans="1:14">
      <c r="A240" t="s">
        <v>946</v>
      </c>
      <c r="B240">
        <v>84927838</v>
      </c>
      <c r="C240" t="s">
        <v>947</v>
      </c>
      <c r="D240" t="s">
        <v>948</v>
      </c>
      <c r="E240" t="s">
        <v>211</v>
      </c>
      <c r="F240">
        <v>23</v>
      </c>
      <c r="G240" t="s">
        <v>202</v>
      </c>
      <c r="H240">
        <v>19101</v>
      </c>
      <c r="I240" t="s">
        <v>904</v>
      </c>
      <c r="J240" t="s">
        <v>905</v>
      </c>
      <c r="K240" t="s">
        <v>906</v>
      </c>
      <c r="L240">
        <v>19740814</v>
      </c>
      <c r="M240" t="s">
        <v>946</v>
      </c>
      <c r="N240">
        <v>230238</v>
      </c>
    </row>
    <row r="241" spans="1:14">
      <c r="A241" t="s">
        <v>949</v>
      </c>
      <c r="B241">
        <v>2972323</v>
      </c>
      <c r="C241" t="s">
        <v>950</v>
      </c>
      <c r="D241" t="s">
        <v>951</v>
      </c>
      <c r="E241" t="s">
        <v>201</v>
      </c>
      <c r="F241">
        <v>23</v>
      </c>
      <c r="G241" t="s">
        <v>202</v>
      </c>
      <c r="H241">
        <v>19101</v>
      </c>
      <c r="I241" t="s">
        <v>904</v>
      </c>
      <c r="J241" t="s">
        <v>905</v>
      </c>
      <c r="K241" t="s">
        <v>906</v>
      </c>
      <c r="L241">
        <v>19510821</v>
      </c>
      <c r="M241" t="s">
        <v>949</v>
      </c>
      <c r="N241">
        <v>230238</v>
      </c>
    </row>
    <row r="242" spans="1:14">
      <c r="A242" t="s">
        <v>952</v>
      </c>
      <c r="B242">
        <v>3023199</v>
      </c>
      <c r="C242" t="s">
        <v>953</v>
      </c>
      <c r="D242" t="s">
        <v>954</v>
      </c>
      <c r="E242" t="s">
        <v>201</v>
      </c>
      <c r="F242">
        <v>23</v>
      </c>
      <c r="G242" t="s">
        <v>202</v>
      </c>
      <c r="H242">
        <v>19101</v>
      </c>
      <c r="I242" t="s">
        <v>904</v>
      </c>
      <c r="J242" t="s">
        <v>905</v>
      </c>
      <c r="K242" t="s">
        <v>906</v>
      </c>
      <c r="L242">
        <v>19580824</v>
      </c>
      <c r="M242" t="s">
        <v>952</v>
      </c>
      <c r="N242">
        <v>230238</v>
      </c>
    </row>
    <row r="243" spans="1:14">
      <c r="A243" t="s">
        <v>955</v>
      </c>
      <c r="B243">
        <v>56572732</v>
      </c>
      <c r="C243" t="s">
        <v>956</v>
      </c>
      <c r="D243" t="s">
        <v>957</v>
      </c>
      <c r="E243" t="s">
        <v>201</v>
      </c>
      <c r="F243">
        <v>23</v>
      </c>
      <c r="G243" t="s">
        <v>202</v>
      </c>
      <c r="H243">
        <v>19101</v>
      </c>
      <c r="I243" t="s">
        <v>904</v>
      </c>
      <c r="J243" t="s">
        <v>905</v>
      </c>
      <c r="K243" t="s">
        <v>906</v>
      </c>
      <c r="L243">
        <v>19721021</v>
      </c>
      <c r="M243" t="s">
        <v>955</v>
      </c>
      <c r="N243">
        <v>230238</v>
      </c>
    </row>
    <row r="244" spans="1:14">
      <c r="A244" t="s">
        <v>958</v>
      </c>
      <c r="B244">
        <v>72759737</v>
      </c>
      <c r="C244" t="s">
        <v>959</v>
      </c>
      <c r="D244" t="s">
        <v>960</v>
      </c>
      <c r="E244" t="s">
        <v>211</v>
      </c>
      <c r="F244">
        <v>23</v>
      </c>
      <c r="G244" t="s">
        <v>202</v>
      </c>
      <c r="H244">
        <v>19101</v>
      </c>
      <c r="I244" t="s">
        <v>904</v>
      </c>
      <c r="J244" t="s">
        <v>905</v>
      </c>
      <c r="K244" t="s">
        <v>906</v>
      </c>
      <c r="L244">
        <v>19680628</v>
      </c>
      <c r="M244" t="s">
        <v>958</v>
      </c>
      <c r="N244">
        <v>230238</v>
      </c>
    </row>
    <row r="245" spans="1:14">
      <c r="A245" t="s">
        <v>961</v>
      </c>
      <c r="B245">
        <v>83844734</v>
      </c>
      <c r="C245" t="s">
        <v>962</v>
      </c>
      <c r="D245" t="s">
        <v>963</v>
      </c>
      <c r="E245" t="s">
        <v>201</v>
      </c>
      <c r="F245">
        <v>23</v>
      </c>
      <c r="G245" t="s">
        <v>202</v>
      </c>
      <c r="H245">
        <v>19101</v>
      </c>
      <c r="I245" t="s">
        <v>904</v>
      </c>
      <c r="J245" t="s">
        <v>905</v>
      </c>
      <c r="K245" t="s">
        <v>906</v>
      </c>
      <c r="L245">
        <v>19680427</v>
      </c>
      <c r="M245" t="s">
        <v>961</v>
      </c>
      <c r="N245">
        <v>230238</v>
      </c>
    </row>
    <row r="246" spans="1:14">
      <c r="A246" t="s">
        <v>964</v>
      </c>
      <c r="B246">
        <v>58151121</v>
      </c>
      <c r="C246" t="s">
        <v>965</v>
      </c>
      <c r="D246" t="s">
        <v>966</v>
      </c>
      <c r="E246" t="s">
        <v>201</v>
      </c>
      <c r="F246">
        <v>23</v>
      </c>
      <c r="G246" t="s">
        <v>202</v>
      </c>
      <c r="H246">
        <v>19101</v>
      </c>
      <c r="I246" t="s">
        <v>904</v>
      </c>
      <c r="J246" t="s">
        <v>905</v>
      </c>
      <c r="K246" t="s">
        <v>906</v>
      </c>
      <c r="L246">
        <v>19760711</v>
      </c>
      <c r="M246" t="s">
        <v>964</v>
      </c>
      <c r="N246">
        <v>230238</v>
      </c>
    </row>
    <row r="247" spans="1:14">
      <c r="A247" t="s">
        <v>967</v>
      </c>
      <c r="B247">
        <v>69175432</v>
      </c>
      <c r="C247" t="s">
        <v>968</v>
      </c>
      <c r="D247" t="s">
        <v>969</v>
      </c>
      <c r="E247" t="s">
        <v>201</v>
      </c>
      <c r="F247">
        <v>23</v>
      </c>
      <c r="G247" t="s">
        <v>202</v>
      </c>
      <c r="H247">
        <v>19101</v>
      </c>
      <c r="I247" t="s">
        <v>904</v>
      </c>
      <c r="J247" t="s">
        <v>905</v>
      </c>
      <c r="K247" t="s">
        <v>906</v>
      </c>
      <c r="L247">
        <v>19691027</v>
      </c>
      <c r="M247" t="s">
        <v>967</v>
      </c>
      <c r="N247">
        <v>230238</v>
      </c>
    </row>
    <row r="248" spans="1:14">
      <c r="A248" t="s">
        <v>970</v>
      </c>
      <c r="B248">
        <v>83844330</v>
      </c>
      <c r="C248" t="s">
        <v>971</v>
      </c>
      <c r="D248" t="s">
        <v>972</v>
      </c>
      <c r="E248" t="s">
        <v>201</v>
      </c>
      <c r="F248">
        <v>23</v>
      </c>
      <c r="G248" t="s">
        <v>202</v>
      </c>
      <c r="H248">
        <v>19101</v>
      </c>
      <c r="I248" t="s">
        <v>904</v>
      </c>
      <c r="J248" t="s">
        <v>905</v>
      </c>
      <c r="K248" t="s">
        <v>906</v>
      </c>
      <c r="L248">
        <v>19691125</v>
      </c>
      <c r="M248" t="s">
        <v>970</v>
      </c>
      <c r="N248">
        <v>230238</v>
      </c>
    </row>
    <row r="249" spans="1:14">
      <c r="A249" t="s">
        <v>973</v>
      </c>
      <c r="B249">
        <v>84928031</v>
      </c>
      <c r="C249" t="s">
        <v>974</v>
      </c>
      <c r="D249" t="s">
        <v>975</v>
      </c>
      <c r="E249" t="s">
        <v>201</v>
      </c>
      <c r="F249">
        <v>23</v>
      </c>
      <c r="G249" t="s">
        <v>202</v>
      </c>
      <c r="H249">
        <v>19101</v>
      </c>
      <c r="I249" t="s">
        <v>904</v>
      </c>
      <c r="J249" t="s">
        <v>905</v>
      </c>
      <c r="K249" t="s">
        <v>906</v>
      </c>
      <c r="L249">
        <v>19840719</v>
      </c>
      <c r="M249" t="s">
        <v>973</v>
      </c>
      <c r="N249">
        <v>230238</v>
      </c>
    </row>
    <row r="250" spans="1:14">
      <c r="A250" t="s">
        <v>976</v>
      </c>
      <c r="B250">
        <v>96704632</v>
      </c>
      <c r="C250" t="s">
        <v>977</v>
      </c>
      <c r="D250" t="s">
        <v>978</v>
      </c>
      <c r="E250" t="s">
        <v>201</v>
      </c>
      <c r="F250">
        <v>23</v>
      </c>
      <c r="G250" t="s">
        <v>202</v>
      </c>
      <c r="H250">
        <v>19101</v>
      </c>
      <c r="I250" t="s">
        <v>904</v>
      </c>
      <c r="J250" t="s">
        <v>905</v>
      </c>
      <c r="K250" t="s">
        <v>906</v>
      </c>
      <c r="L250">
        <v>19750807</v>
      </c>
      <c r="M250" t="s">
        <v>976</v>
      </c>
      <c r="N250">
        <v>230238</v>
      </c>
    </row>
    <row r="251" spans="1:14">
      <c r="A251" t="s">
        <v>979</v>
      </c>
      <c r="B251">
        <v>84927939</v>
      </c>
      <c r="C251" t="s">
        <v>980</v>
      </c>
      <c r="D251" t="s">
        <v>981</v>
      </c>
      <c r="E251" t="s">
        <v>201</v>
      </c>
      <c r="F251">
        <v>23</v>
      </c>
      <c r="G251" t="s">
        <v>202</v>
      </c>
      <c r="H251">
        <v>19101</v>
      </c>
      <c r="I251" t="s">
        <v>904</v>
      </c>
      <c r="J251" t="s">
        <v>905</v>
      </c>
      <c r="K251" t="s">
        <v>906</v>
      </c>
      <c r="L251">
        <v>19710529</v>
      </c>
      <c r="M251" t="s">
        <v>979</v>
      </c>
      <c r="N251">
        <v>230238</v>
      </c>
    </row>
    <row r="252" spans="1:14">
      <c r="A252" t="s">
        <v>982</v>
      </c>
      <c r="B252">
        <v>73433020</v>
      </c>
      <c r="C252" t="s">
        <v>983</v>
      </c>
      <c r="D252" t="s">
        <v>984</v>
      </c>
      <c r="E252" t="s">
        <v>201</v>
      </c>
      <c r="F252">
        <v>23</v>
      </c>
      <c r="G252" t="s">
        <v>202</v>
      </c>
      <c r="H252">
        <v>19101</v>
      </c>
      <c r="I252" t="s">
        <v>904</v>
      </c>
      <c r="J252" t="s">
        <v>905</v>
      </c>
      <c r="K252" t="s">
        <v>906</v>
      </c>
      <c r="L252">
        <v>19650925</v>
      </c>
      <c r="M252" t="s">
        <v>982</v>
      </c>
      <c r="N252">
        <v>230238</v>
      </c>
    </row>
    <row r="253" spans="1:14">
      <c r="A253" t="s">
        <v>985</v>
      </c>
      <c r="B253">
        <v>5129724</v>
      </c>
      <c r="C253" t="s">
        <v>986</v>
      </c>
      <c r="D253" t="s">
        <v>987</v>
      </c>
      <c r="E253" t="s">
        <v>201</v>
      </c>
      <c r="F253">
        <v>23</v>
      </c>
      <c r="G253" t="s">
        <v>202</v>
      </c>
      <c r="H253">
        <v>19101</v>
      </c>
      <c r="I253" t="s">
        <v>904</v>
      </c>
      <c r="J253" t="s">
        <v>905</v>
      </c>
      <c r="K253" t="s">
        <v>906</v>
      </c>
      <c r="L253">
        <v>19810812</v>
      </c>
      <c r="M253" t="s">
        <v>985</v>
      </c>
      <c r="N253">
        <v>230238</v>
      </c>
    </row>
    <row r="254" spans="1:14">
      <c r="A254" t="s">
        <v>988</v>
      </c>
      <c r="B254">
        <v>3036113</v>
      </c>
      <c r="C254" t="s">
        <v>989</v>
      </c>
      <c r="D254" t="s">
        <v>990</v>
      </c>
      <c r="E254" t="s">
        <v>201</v>
      </c>
      <c r="F254">
        <v>23</v>
      </c>
      <c r="G254" t="s">
        <v>202</v>
      </c>
      <c r="H254">
        <v>19101</v>
      </c>
      <c r="I254" t="s">
        <v>904</v>
      </c>
      <c r="J254" t="s">
        <v>905</v>
      </c>
      <c r="K254" t="s">
        <v>906</v>
      </c>
      <c r="L254">
        <v>19721010</v>
      </c>
      <c r="M254" t="s">
        <v>988</v>
      </c>
      <c r="N254">
        <v>230238</v>
      </c>
    </row>
    <row r="255" spans="1:14">
      <c r="A255" t="s">
        <v>991</v>
      </c>
      <c r="B255">
        <v>75678437</v>
      </c>
      <c r="C255" t="s">
        <v>992</v>
      </c>
      <c r="D255" t="s">
        <v>993</v>
      </c>
      <c r="E255" t="s">
        <v>201</v>
      </c>
      <c r="F255">
        <v>23</v>
      </c>
      <c r="G255" t="s">
        <v>202</v>
      </c>
      <c r="H255">
        <v>19101</v>
      </c>
      <c r="I255" t="s">
        <v>904</v>
      </c>
      <c r="J255" t="s">
        <v>905</v>
      </c>
      <c r="K255" t="s">
        <v>906</v>
      </c>
      <c r="L255">
        <v>19771010</v>
      </c>
      <c r="M255" t="s">
        <v>991</v>
      </c>
      <c r="N255">
        <v>230238</v>
      </c>
    </row>
    <row r="256" spans="1:14">
      <c r="A256" t="s">
        <v>994</v>
      </c>
      <c r="B256">
        <v>2900112</v>
      </c>
      <c r="C256" t="s">
        <v>995</v>
      </c>
      <c r="D256" t="s">
        <v>996</v>
      </c>
      <c r="E256" t="s">
        <v>201</v>
      </c>
      <c r="F256">
        <v>23</v>
      </c>
      <c r="G256" t="s">
        <v>202</v>
      </c>
      <c r="H256">
        <v>19101</v>
      </c>
      <c r="I256" t="s">
        <v>904</v>
      </c>
      <c r="J256" t="s">
        <v>905</v>
      </c>
      <c r="K256" t="s">
        <v>906</v>
      </c>
      <c r="L256">
        <v>19661207</v>
      </c>
      <c r="M256" t="s">
        <v>994</v>
      </c>
      <c r="N256">
        <v>230238</v>
      </c>
    </row>
    <row r="257" spans="1:14">
      <c r="A257" t="s">
        <v>997</v>
      </c>
      <c r="B257">
        <v>96498541</v>
      </c>
      <c r="C257" t="s">
        <v>998</v>
      </c>
      <c r="D257" t="s">
        <v>999</v>
      </c>
      <c r="E257" t="s">
        <v>201</v>
      </c>
      <c r="F257">
        <v>23</v>
      </c>
      <c r="G257" t="s">
        <v>202</v>
      </c>
      <c r="H257">
        <v>19101</v>
      </c>
      <c r="I257" t="s">
        <v>904</v>
      </c>
      <c r="J257" t="s">
        <v>905</v>
      </c>
      <c r="K257" t="s">
        <v>906</v>
      </c>
      <c r="L257">
        <v>19700206</v>
      </c>
      <c r="M257" t="s">
        <v>997</v>
      </c>
      <c r="N257">
        <v>230238</v>
      </c>
    </row>
    <row r="258" spans="1:14">
      <c r="A258" t="s">
        <v>1000</v>
      </c>
      <c r="B258">
        <v>35421621</v>
      </c>
      <c r="C258" t="s">
        <v>1001</v>
      </c>
      <c r="D258" t="s">
        <v>1002</v>
      </c>
      <c r="E258" t="s">
        <v>201</v>
      </c>
      <c r="F258">
        <v>23</v>
      </c>
      <c r="G258" t="s">
        <v>202</v>
      </c>
      <c r="H258">
        <v>19101</v>
      </c>
      <c r="I258" t="s">
        <v>904</v>
      </c>
      <c r="J258" t="s">
        <v>905</v>
      </c>
      <c r="K258" t="s">
        <v>906</v>
      </c>
      <c r="L258">
        <v>19730508</v>
      </c>
      <c r="M258" t="s">
        <v>1000</v>
      </c>
      <c r="N258">
        <v>230238</v>
      </c>
    </row>
    <row r="259" spans="1:14">
      <c r="A259" t="s">
        <v>1003</v>
      </c>
      <c r="B259">
        <v>58150928</v>
      </c>
      <c r="C259" t="s">
        <v>1004</v>
      </c>
      <c r="D259" t="s">
        <v>1005</v>
      </c>
      <c r="E259" t="s">
        <v>201</v>
      </c>
      <c r="F259">
        <v>23</v>
      </c>
      <c r="G259" t="s">
        <v>202</v>
      </c>
      <c r="H259">
        <v>19101</v>
      </c>
      <c r="I259" t="s">
        <v>904</v>
      </c>
      <c r="J259" t="s">
        <v>905</v>
      </c>
      <c r="K259" t="s">
        <v>906</v>
      </c>
      <c r="L259">
        <v>19720124</v>
      </c>
      <c r="M259" t="s">
        <v>1003</v>
      </c>
      <c r="N259">
        <v>230238</v>
      </c>
    </row>
    <row r="260" spans="1:14">
      <c r="A260" t="s">
        <v>1006</v>
      </c>
      <c r="B260">
        <v>3026617</v>
      </c>
      <c r="C260" t="s">
        <v>1007</v>
      </c>
      <c r="D260" t="s">
        <v>1008</v>
      </c>
      <c r="E260" t="s">
        <v>201</v>
      </c>
      <c r="F260">
        <v>23</v>
      </c>
      <c r="G260" t="s">
        <v>202</v>
      </c>
      <c r="H260">
        <v>19101</v>
      </c>
      <c r="I260" t="s">
        <v>904</v>
      </c>
      <c r="J260" t="s">
        <v>905</v>
      </c>
      <c r="K260" t="s">
        <v>906</v>
      </c>
      <c r="L260">
        <v>19690126</v>
      </c>
      <c r="M260" t="s">
        <v>1006</v>
      </c>
      <c r="N260">
        <v>230238</v>
      </c>
    </row>
    <row r="261" spans="1:14">
      <c r="A261" t="s">
        <v>1009</v>
      </c>
      <c r="B261">
        <v>3023311</v>
      </c>
      <c r="C261" t="s">
        <v>1010</v>
      </c>
      <c r="D261" t="s">
        <v>1011</v>
      </c>
      <c r="E261" t="s">
        <v>201</v>
      </c>
      <c r="F261">
        <v>23</v>
      </c>
      <c r="G261" t="s">
        <v>202</v>
      </c>
      <c r="H261">
        <v>19101</v>
      </c>
      <c r="I261" t="s">
        <v>904</v>
      </c>
      <c r="J261" t="s">
        <v>905</v>
      </c>
      <c r="K261" t="s">
        <v>906</v>
      </c>
      <c r="L261">
        <v>19500821</v>
      </c>
      <c r="M261" t="s">
        <v>1009</v>
      </c>
      <c r="N261">
        <v>230238</v>
      </c>
    </row>
    <row r="262" spans="1:14">
      <c r="A262" t="s">
        <v>1012</v>
      </c>
      <c r="B262">
        <v>3099021</v>
      </c>
      <c r="C262" t="s">
        <v>1013</v>
      </c>
      <c r="D262" t="s">
        <v>1014</v>
      </c>
      <c r="E262" t="s">
        <v>211</v>
      </c>
      <c r="F262">
        <v>23</v>
      </c>
      <c r="G262" t="s">
        <v>202</v>
      </c>
      <c r="H262">
        <v>19101</v>
      </c>
      <c r="I262" t="s">
        <v>904</v>
      </c>
      <c r="J262" t="s">
        <v>905</v>
      </c>
      <c r="K262" t="s">
        <v>906</v>
      </c>
      <c r="L262">
        <v>19520531</v>
      </c>
      <c r="M262" t="s">
        <v>1012</v>
      </c>
      <c r="N262">
        <v>230238</v>
      </c>
    </row>
    <row r="263" spans="1:14">
      <c r="A263" t="s">
        <v>1015</v>
      </c>
      <c r="B263">
        <v>97977241</v>
      </c>
      <c r="C263" t="s">
        <v>1016</v>
      </c>
      <c r="D263" t="s">
        <v>1017</v>
      </c>
      <c r="E263" t="s">
        <v>201</v>
      </c>
      <c r="F263">
        <v>23</v>
      </c>
      <c r="G263" t="s">
        <v>202</v>
      </c>
      <c r="H263">
        <v>19101</v>
      </c>
      <c r="I263" t="s">
        <v>904</v>
      </c>
      <c r="J263" t="s">
        <v>905</v>
      </c>
      <c r="K263" t="s">
        <v>906</v>
      </c>
      <c r="L263">
        <v>19650104</v>
      </c>
      <c r="M263" t="s">
        <v>1015</v>
      </c>
      <c r="N263">
        <v>230238</v>
      </c>
    </row>
    <row r="264" spans="1:14">
      <c r="A264" t="s">
        <v>1018</v>
      </c>
      <c r="B264">
        <v>21976025</v>
      </c>
      <c r="C264" t="s">
        <v>1019</v>
      </c>
      <c r="D264" t="s">
        <v>1020</v>
      </c>
      <c r="E264" t="s">
        <v>201</v>
      </c>
      <c r="F264">
        <v>23</v>
      </c>
      <c r="G264" t="s">
        <v>202</v>
      </c>
      <c r="H264">
        <v>19101</v>
      </c>
      <c r="I264" t="s">
        <v>904</v>
      </c>
      <c r="J264" t="s">
        <v>905</v>
      </c>
      <c r="K264" t="s">
        <v>906</v>
      </c>
      <c r="L264">
        <v>19720412</v>
      </c>
      <c r="M264" t="s">
        <v>1018</v>
      </c>
      <c r="N264">
        <v>230238</v>
      </c>
    </row>
    <row r="265" spans="1:14">
      <c r="A265" t="s">
        <v>1021</v>
      </c>
      <c r="B265">
        <v>58223222</v>
      </c>
      <c r="C265" t="s">
        <v>1022</v>
      </c>
      <c r="D265" t="s">
        <v>1023</v>
      </c>
      <c r="E265" t="s">
        <v>201</v>
      </c>
      <c r="F265">
        <v>23</v>
      </c>
      <c r="G265" t="s">
        <v>202</v>
      </c>
      <c r="H265">
        <v>8167</v>
      </c>
      <c r="I265" t="s">
        <v>1024</v>
      </c>
      <c r="J265" t="s">
        <v>1025</v>
      </c>
      <c r="K265" t="s">
        <v>1026</v>
      </c>
      <c r="L265">
        <v>19830912</v>
      </c>
      <c r="M265" t="s">
        <v>1021</v>
      </c>
      <c r="N265">
        <v>230019</v>
      </c>
    </row>
    <row r="266" spans="1:14">
      <c r="A266" t="s">
        <v>1027</v>
      </c>
      <c r="B266">
        <v>2912216</v>
      </c>
      <c r="C266" t="s">
        <v>1028</v>
      </c>
      <c r="D266" t="s">
        <v>1029</v>
      </c>
      <c r="E266" t="s">
        <v>201</v>
      </c>
      <c r="F266">
        <v>23</v>
      </c>
      <c r="G266" t="s">
        <v>202</v>
      </c>
      <c r="H266">
        <v>8167</v>
      </c>
      <c r="I266" t="s">
        <v>1024</v>
      </c>
      <c r="J266" t="s">
        <v>1025</v>
      </c>
      <c r="K266" t="s">
        <v>1026</v>
      </c>
      <c r="L266">
        <v>19581216</v>
      </c>
      <c r="M266" t="s">
        <v>1027</v>
      </c>
      <c r="N266">
        <v>230019</v>
      </c>
    </row>
    <row r="267" spans="1:14">
      <c r="A267" t="s">
        <v>1030</v>
      </c>
      <c r="B267">
        <v>2912418</v>
      </c>
      <c r="C267" t="s">
        <v>1031</v>
      </c>
      <c r="D267" t="s">
        <v>1032</v>
      </c>
      <c r="E267" t="s">
        <v>201</v>
      </c>
      <c r="F267">
        <v>23</v>
      </c>
      <c r="G267" t="s">
        <v>202</v>
      </c>
      <c r="H267">
        <v>8167</v>
      </c>
      <c r="I267" t="s">
        <v>1024</v>
      </c>
      <c r="J267" t="s">
        <v>1025</v>
      </c>
      <c r="K267" t="s">
        <v>1026</v>
      </c>
      <c r="L267">
        <v>19650909</v>
      </c>
      <c r="M267" t="s">
        <v>1030</v>
      </c>
      <c r="N267">
        <v>230019</v>
      </c>
    </row>
    <row r="268" spans="1:14">
      <c r="A268" t="s">
        <v>1033</v>
      </c>
      <c r="B268">
        <v>2912822</v>
      </c>
      <c r="C268" t="s">
        <v>1034</v>
      </c>
      <c r="D268" t="s">
        <v>1035</v>
      </c>
      <c r="E268" t="s">
        <v>201</v>
      </c>
      <c r="F268">
        <v>23</v>
      </c>
      <c r="G268" t="s">
        <v>202</v>
      </c>
      <c r="H268">
        <v>8167</v>
      </c>
      <c r="I268" t="s">
        <v>1024</v>
      </c>
      <c r="J268" t="s">
        <v>1025</v>
      </c>
      <c r="K268" t="s">
        <v>1026</v>
      </c>
      <c r="L268">
        <v>19640607</v>
      </c>
      <c r="M268" t="s">
        <v>1033</v>
      </c>
      <c r="N268">
        <v>230019</v>
      </c>
    </row>
    <row r="269" spans="1:14">
      <c r="A269" t="s">
        <v>1036</v>
      </c>
      <c r="B269">
        <v>2913116</v>
      </c>
      <c r="C269" t="s">
        <v>1037</v>
      </c>
      <c r="D269" t="s">
        <v>1038</v>
      </c>
      <c r="E269" t="s">
        <v>211</v>
      </c>
      <c r="F269">
        <v>23</v>
      </c>
      <c r="G269" t="s">
        <v>202</v>
      </c>
      <c r="H269">
        <v>8167</v>
      </c>
      <c r="I269" t="s">
        <v>1024</v>
      </c>
      <c r="J269" t="s">
        <v>1025</v>
      </c>
      <c r="K269" t="s">
        <v>1026</v>
      </c>
      <c r="L269">
        <v>19750713</v>
      </c>
      <c r="M269" t="s">
        <v>1036</v>
      </c>
      <c r="N269">
        <v>230019</v>
      </c>
    </row>
    <row r="270" spans="1:14">
      <c r="A270" t="s">
        <v>1039</v>
      </c>
      <c r="B270">
        <v>71743022</v>
      </c>
      <c r="C270" t="s">
        <v>1040</v>
      </c>
      <c r="D270" t="s">
        <v>1041</v>
      </c>
      <c r="E270" t="s">
        <v>201</v>
      </c>
      <c r="F270">
        <v>23</v>
      </c>
      <c r="G270" t="s">
        <v>202</v>
      </c>
      <c r="H270">
        <v>8167</v>
      </c>
      <c r="I270" t="s">
        <v>1024</v>
      </c>
      <c r="J270" t="s">
        <v>1025</v>
      </c>
      <c r="K270" t="s">
        <v>1026</v>
      </c>
      <c r="L270">
        <v>19890701</v>
      </c>
      <c r="M270" t="s">
        <v>1039</v>
      </c>
      <c r="N270">
        <v>230019</v>
      </c>
    </row>
    <row r="271" spans="1:14">
      <c r="A271" t="s">
        <v>1042</v>
      </c>
      <c r="B271">
        <v>2911720</v>
      </c>
      <c r="C271" t="s">
        <v>1043</v>
      </c>
      <c r="D271" t="s">
        <v>1044</v>
      </c>
      <c r="E271" t="s">
        <v>211</v>
      </c>
      <c r="F271">
        <v>23</v>
      </c>
      <c r="G271" t="s">
        <v>202</v>
      </c>
      <c r="H271">
        <v>8167</v>
      </c>
      <c r="I271" t="s">
        <v>1024</v>
      </c>
      <c r="J271" t="s">
        <v>1025</v>
      </c>
      <c r="K271" t="s">
        <v>1026</v>
      </c>
      <c r="L271">
        <v>19631219</v>
      </c>
      <c r="M271" t="s">
        <v>1042</v>
      </c>
      <c r="N271">
        <v>230019</v>
      </c>
    </row>
    <row r="272" spans="1:14">
      <c r="A272" t="s">
        <v>1045</v>
      </c>
      <c r="B272">
        <v>2912014</v>
      </c>
      <c r="C272" t="s">
        <v>1046</v>
      </c>
      <c r="D272" t="s">
        <v>1047</v>
      </c>
      <c r="E272" t="s">
        <v>201</v>
      </c>
      <c r="F272">
        <v>23</v>
      </c>
      <c r="G272" t="s">
        <v>202</v>
      </c>
      <c r="H272">
        <v>8167</v>
      </c>
      <c r="I272" t="s">
        <v>1024</v>
      </c>
      <c r="J272" t="s">
        <v>1025</v>
      </c>
      <c r="K272" t="s">
        <v>1026</v>
      </c>
      <c r="L272">
        <v>19650401</v>
      </c>
      <c r="M272" t="s">
        <v>1045</v>
      </c>
      <c r="N272">
        <v>230019</v>
      </c>
    </row>
    <row r="273" spans="1:14">
      <c r="A273" t="s">
        <v>1048</v>
      </c>
      <c r="B273">
        <v>2911619</v>
      </c>
      <c r="C273" t="s">
        <v>1049</v>
      </c>
      <c r="D273" t="s">
        <v>1050</v>
      </c>
      <c r="E273" t="s">
        <v>201</v>
      </c>
      <c r="F273">
        <v>23</v>
      </c>
      <c r="G273" t="s">
        <v>202</v>
      </c>
      <c r="H273">
        <v>8167</v>
      </c>
      <c r="I273" t="s">
        <v>1024</v>
      </c>
      <c r="J273" t="s">
        <v>1025</v>
      </c>
      <c r="K273" t="s">
        <v>1026</v>
      </c>
      <c r="L273">
        <v>19351222</v>
      </c>
      <c r="M273" t="s">
        <v>1048</v>
      </c>
      <c r="N273">
        <v>230019</v>
      </c>
    </row>
    <row r="274" spans="1:14">
      <c r="A274" t="s">
        <v>1051</v>
      </c>
      <c r="B274">
        <v>65446530</v>
      </c>
      <c r="C274" t="s">
        <v>1052</v>
      </c>
      <c r="D274" t="s">
        <v>1053</v>
      </c>
      <c r="E274" t="s">
        <v>201</v>
      </c>
      <c r="F274">
        <v>23</v>
      </c>
      <c r="G274" t="s">
        <v>202</v>
      </c>
      <c r="H274">
        <v>8167</v>
      </c>
      <c r="I274" t="s">
        <v>1024</v>
      </c>
      <c r="J274" t="s">
        <v>1025</v>
      </c>
      <c r="K274" t="s">
        <v>1026</v>
      </c>
      <c r="L274">
        <v>19760404</v>
      </c>
      <c r="M274" t="s">
        <v>1051</v>
      </c>
      <c r="N274">
        <v>230019</v>
      </c>
    </row>
    <row r="275" spans="1:14">
      <c r="A275" t="s">
        <v>1054</v>
      </c>
      <c r="B275">
        <v>2912115</v>
      </c>
      <c r="C275" t="s">
        <v>1055</v>
      </c>
      <c r="D275" t="s">
        <v>1056</v>
      </c>
      <c r="E275" t="s">
        <v>201</v>
      </c>
      <c r="F275">
        <v>23</v>
      </c>
      <c r="G275" t="s">
        <v>202</v>
      </c>
      <c r="H275">
        <v>8167</v>
      </c>
      <c r="I275" t="s">
        <v>1024</v>
      </c>
      <c r="J275" t="s">
        <v>1025</v>
      </c>
      <c r="K275" t="s">
        <v>1026</v>
      </c>
      <c r="L275">
        <v>19410429</v>
      </c>
      <c r="M275" t="s">
        <v>1054</v>
      </c>
      <c r="N275">
        <v>230019</v>
      </c>
    </row>
    <row r="276" spans="1:14">
      <c r="A276" t="s">
        <v>1057</v>
      </c>
      <c r="B276">
        <v>2913015</v>
      </c>
      <c r="C276" t="s">
        <v>1058</v>
      </c>
      <c r="D276" t="s">
        <v>1059</v>
      </c>
      <c r="E276" t="s">
        <v>211</v>
      </c>
      <c r="F276">
        <v>23</v>
      </c>
      <c r="G276" t="s">
        <v>202</v>
      </c>
      <c r="H276">
        <v>8167</v>
      </c>
      <c r="I276" t="s">
        <v>1024</v>
      </c>
      <c r="J276" t="s">
        <v>1025</v>
      </c>
      <c r="K276" t="s">
        <v>1026</v>
      </c>
      <c r="L276">
        <v>19810724</v>
      </c>
      <c r="M276" t="s">
        <v>1057</v>
      </c>
      <c r="N276">
        <v>230019</v>
      </c>
    </row>
    <row r="277" spans="1:14">
      <c r="A277" t="s">
        <v>1060</v>
      </c>
      <c r="B277">
        <v>2913318</v>
      </c>
      <c r="C277" t="s">
        <v>1061</v>
      </c>
      <c r="D277" t="s">
        <v>1062</v>
      </c>
      <c r="E277" t="s">
        <v>211</v>
      </c>
      <c r="F277">
        <v>23</v>
      </c>
      <c r="G277" t="s">
        <v>202</v>
      </c>
      <c r="H277">
        <v>8167</v>
      </c>
      <c r="I277" t="s">
        <v>1024</v>
      </c>
      <c r="J277" t="s">
        <v>1025</v>
      </c>
      <c r="K277" t="s">
        <v>1026</v>
      </c>
      <c r="L277">
        <v>19780622</v>
      </c>
      <c r="M277" t="s">
        <v>1060</v>
      </c>
      <c r="N277">
        <v>230019</v>
      </c>
    </row>
    <row r="278" spans="1:14">
      <c r="A278" t="s">
        <v>1063</v>
      </c>
      <c r="B278">
        <v>2912923</v>
      </c>
      <c r="C278" t="s">
        <v>1064</v>
      </c>
      <c r="D278" t="s">
        <v>1065</v>
      </c>
      <c r="E278" t="s">
        <v>211</v>
      </c>
      <c r="F278">
        <v>23</v>
      </c>
      <c r="G278" t="s">
        <v>202</v>
      </c>
      <c r="H278">
        <v>8167</v>
      </c>
      <c r="I278" t="s">
        <v>1024</v>
      </c>
      <c r="J278" t="s">
        <v>1025</v>
      </c>
      <c r="K278" t="s">
        <v>1026</v>
      </c>
      <c r="L278">
        <v>19500806</v>
      </c>
      <c r="M278" t="s">
        <v>1063</v>
      </c>
      <c r="N278">
        <v>230019</v>
      </c>
    </row>
    <row r="279" spans="1:14">
      <c r="A279" t="s">
        <v>1066</v>
      </c>
      <c r="B279">
        <v>2912620</v>
      </c>
      <c r="C279" t="s">
        <v>1067</v>
      </c>
      <c r="D279" t="s">
        <v>1068</v>
      </c>
      <c r="E279" t="s">
        <v>201</v>
      </c>
      <c r="F279">
        <v>23</v>
      </c>
      <c r="G279" t="s">
        <v>202</v>
      </c>
      <c r="H279">
        <v>8167</v>
      </c>
      <c r="I279" t="s">
        <v>1024</v>
      </c>
      <c r="J279" t="s">
        <v>1025</v>
      </c>
      <c r="K279" t="s">
        <v>1026</v>
      </c>
      <c r="L279">
        <v>19480409</v>
      </c>
      <c r="M279" t="s">
        <v>1066</v>
      </c>
      <c r="N279">
        <v>230019</v>
      </c>
    </row>
    <row r="280" spans="1:14">
      <c r="A280" t="s">
        <v>1069</v>
      </c>
      <c r="B280">
        <v>95506126</v>
      </c>
      <c r="C280" t="s">
        <v>1070</v>
      </c>
      <c r="D280" t="s">
        <v>1071</v>
      </c>
      <c r="E280" t="s">
        <v>211</v>
      </c>
      <c r="F280">
        <v>23</v>
      </c>
      <c r="G280" t="s">
        <v>202</v>
      </c>
      <c r="H280">
        <v>8167</v>
      </c>
      <c r="I280" t="s">
        <v>1024</v>
      </c>
      <c r="J280" t="s">
        <v>1025</v>
      </c>
      <c r="K280" t="s">
        <v>1026</v>
      </c>
      <c r="L280">
        <v>19811110</v>
      </c>
      <c r="M280" t="s">
        <v>1069</v>
      </c>
      <c r="N280">
        <v>230019</v>
      </c>
    </row>
    <row r="281" spans="1:14">
      <c r="A281" t="s">
        <v>1072</v>
      </c>
      <c r="B281">
        <v>2912721</v>
      </c>
      <c r="C281" t="s">
        <v>1073</v>
      </c>
      <c r="D281" t="s">
        <v>1074</v>
      </c>
      <c r="E281" t="s">
        <v>201</v>
      </c>
      <c r="F281">
        <v>23</v>
      </c>
      <c r="G281" t="s">
        <v>202</v>
      </c>
      <c r="H281">
        <v>8167</v>
      </c>
      <c r="I281" t="s">
        <v>1024</v>
      </c>
      <c r="J281" t="s">
        <v>1025</v>
      </c>
      <c r="K281" t="s">
        <v>1026</v>
      </c>
      <c r="L281">
        <v>19610413</v>
      </c>
      <c r="M281" t="s">
        <v>1072</v>
      </c>
      <c r="N281">
        <v>230019</v>
      </c>
    </row>
    <row r="282" spans="1:14">
      <c r="A282" t="s">
        <v>1075</v>
      </c>
      <c r="B282">
        <v>2911518</v>
      </c>
      <c r="C282" t="s">
        <v>1076</v>
      </c>
      <c r="D282" t="s">
        <v>1077</v>
      </c>
      <c r="E282" t="s">
        <v>201</v>
      </c>
      <c r="F282">
        <v>23</v>
      </c>
      <c r="G282" t="s">
        <v>202</v>
      </c>
      <c r="H282">
        <v>8167</v>
      </c>
      <c r="I282" t="s">
        <v>1024</v>
      </c>
      <c r="J282" t="s">
        <v>1025</v>
      </c>
      <c r="K282" t="s">
        <v>1026</v>
      </c>
      <c r="L282">
        <v>19370129</v>
      </c>
      <c r="M282" t="s">
        <v>1075</v>
      </c>
      <c r="N282">
        <v>230019</v>
      </c>
    </row>
    <row r="283" spans="1:14">
      <c r="A283" t="s">
        <v>1078</v>
      </c>
      <c r="B283">
        <v>2913217</v>
      </c>
      <c r="C283" t="s">
        <v>1079</v>
      </c>
      <c r="D283" t="s">
        <v>1080</v>
      </c>
      <c r="E283" t="s">
        <v>201</v>
      </c>
      <c r="F283">
        <v>23</v>
      </c>
      <c r="G283" t="s">
        <v>202</v>
      </c>
      <c r="H283">
        <v>8167</v>
      </c>
      <c r="I283" t="s">
        <v>1024</v>
      </c>
      <c r="J283" t="s">
        <v>1025</v>
      </c>
      <c r="K283" t="s">
        <v>1026</v>
      </c>
      <c r="L283">
        <v>19830313</v>
      </c>
      <c r="M283" t="s">
        <v>1078</v>
      </c>
      <c r="N283">
        <v>230019</v>
      </c>
    </row>
    <row r="284" spans="1:14">
      <c r="B284">
        <v>5120917</v>
      </c>
      <c r="C284" t="s">
        <v>1081</v>
      </c>
      <c r="D284" t="s">
        <v>1082</v>
      </c>
      <c r="E284" t="s">
        <v>211</v>
      </c>
      <c r="F284">
        <v>23</v>
      </c>
      <c r="G284" t="s">
        <v>202</v>
      </c>
      <c r="H284">
        <v>8175</v>
      </c>
      <c r="I284" t="s">
        <v>1083</v>
      </c>
      <c r="J284" t="s">
        <v>1084</v>
      </c>
      <c r="K284" t="s">
        <v>1083</v>
      </c>
      <c r="L284">
        <v>19781018</v>
      </c>
      <c r="N284">
        <v>230029</v>
      </c>
    </row>
    <row r="285" spans="1:14">
      <c r="B285">
        <v>60547022</v>
      </c>
      <c r="C285" t="s">
        <v>1085</v>
      </c>
      <c r="D285" t="s">
        <v>1086</v>
      </c>
      <c r="E285" t="s">
        <v>211</v>
      </c>
      <c r="F285">
        <v>23</v>
      </c>
      <c r="G285" t="s">
        <v>202</v>
      </c>
      <c r="H285">
        <v>8175</v>
      </c>
      <c r="I285" t="s">
        <v>1083</v>
      </c>
      <c r="J285" t="s">
        <v>1084</v>
      </c>
      <c r="K285" t="s">
        <v>1083</v>
      </c>
      <c r="L285">
        <v>19910922</v>
      </c>
      <c r="N285">
        <v>230029</v>
      </c>
    </row>
    <row r="286" spans="1:14">
      <c r="B286">
        <v>24780425</v>
      </c>
      <c r="C286" t="s">
        <v>1087</v>
      </c>
      <c r="D286" t="s">
        <v>1088</v>
      </c>
      <c r="E286" t="s">
        <v>201</v>
      </c>
      <c r="F286">
        <v>23</v>
      </c>
      <c r="G286" t="s">
        <v>202</v>
      </c>
      <c r="H286">
        <v>8175</v>
      </c>
      <c r="I286" t="s">
        <v>1083</v>
      </c>
      <c r="J286" t="s">
        <v>1084</v>
      </c>
      <c r="K286" t="s">
        <v>1083</v>
      </c>
      <c r="L286">
        <v>19741021</v>
      </c>
      <c r="N286">
        <v>230029</v>
      </c>
    </row>
    <row r="287" spans="1:14">
      <c r="B287">
        <v>73652326</v>
      </c>
      <c r="C287" t="s">
        <v>1089</v>
      </c>
      <c r="D287" t="s">
        <v>1090</v>
      </c>
      <c r="E287" t="s">
        <v>201</v>
      </c>
      <c r="F287">
        <v>23</v>
      </c>
      <c r="G287" t="s">
        <v>202</v>
      </c>
      <c r="H287">
        <v>8175</v>
      </c>
      <c r="I287" t="s">
        <v>1083</v>
      </c>
      <c r="J287" t="s">
        <v>1084</v>
      </c>
      <c r="K287" t="s">
        <v>1083</v>
      </c>
      <c r="L287">
        <v>19771001</v>
      </c>
      <c r="N287">
        <v>230029</v>
      </c>
    </row>
    <row r="288" spans="1:14">
      <c r="B288">
        <v>3982527</v>
      </c>
      <c r="C288" t="s">
        <v>1091</v>
      </c>
      <c r="D288" t="s">
        <v>1092</v>
      </c>
      <c r="E288" t="s">
        <v>201</v>
      </c>
      <c r="F288">
        <v>23</v>
      </c>
      <c r="G288" t="s">
        <v>202</v>
      </c>
      <c r="H288">
        <v>8175</v>
      </c>
      <c r="I288" t="s">
        <v>1083</v>
      </c>
      <c r="J288" t="s">
        <v>1084</v>
      </c>
      <c r="K288" t="s">
        <v>1083</v>
      </c>
      <c r="L288">
        <v>19740523</v>
      </c>
      <c r="N288">
        <v>230029</v>
      </c>
    </row>
    <row r="289" spans="1:14">
      <c r="B289">
        <v>5116518</v>
      </c>
      <c r="C289" t="s">
        <v>1093</v>
      </c>
      <c r="D289" t="s">
        <v>1094</v>
      </c>
      <c r="E289" t="s">
        <v>201</v>
      </c>
      <c r="F289">
        <v>23</v>
      </c>
      <c r="G289" t="s">
        <v>202</v>
      </c>
      <c r="H289">
        <v>8175</v>
      </c>
      <c r="I289" t="s">
        <v>1083</v>
      </c>
      <c r="J289" t="s">
        <v>1084</v>
      </c>
      <c r="K289" t="s">
        <v>1083</v>
      </c>
      <c r="L289">
        <v>19630731</v>
      </c>
      <c r="N289">
        <v>230029</v>
      </c>
    </row>
    <row r="290" spans="1:14">
      <c r="B290">
        <v>24777835</v>
      </c>
      <c r="C290" t="s">
        <v>1095</v>
      </c>
      <c r="D290" t="s">
        <v>1096</v>
      </c>
      <c r="E290" t="s">
        <v>201</v>
      </c>
      <c r="F290">
        <v>23</v>
      </c>
      <c r="G290" t="s">
        <v>202</v>
      </c>
      <c r="H290">
        <v>8175</v>
      </c>
      <c r="I290" t="s">
        <v>1083</v>
      </c>
      <c r="J290" t="s">
        <v>1084</v>
      </c>
      <c r="K290" t="s">
        <v>1083</v>
      </c>
      <c r="L290">
        <v>19880506</v>
      </c>
      <c r="N290">
        <v>230029</v>
      </c>
    </row>
    <row r="291" spans="1:14">
      <c r="B291">
        <v>60544221</v>
      </c>
      <c r="C291" t="s">
        <v>1097</v>
      </c>
      <c r="D291" t="s">
        <v>1098</v>
      </c>
      <c r="E291" t="s">
        <v>201</v>
      </c>
      <c r="F291">
        <v>23</v>
      </c>
      <c r="G291" t="s">
        <v>202</v>
      </c>
      <c r="H291">
        <v>8175</v>
      </c>
      <c r="I291" t="s">
        <v>1083</v>
      </c>
      <c r="J291" t="s">
        <v>1084</v>
      </c>
      <c r="K291" t="s">
        <v>1083</v>
      </c>
      <c r="L291">
        <v>19930106</v>
      </c>
      <c r="N291">
        <v>230029</v>
      </c>
    </row>
    <row r="292" spans="1:14">
      <c r="B292">
        <v>5803117</v>
      </c>
      <c r="C292" t="s">
        <v>1099</v>
      </c>
      <c r="D292" t="s">
        <v>1100</v>
      </c>
      <c r="E292" t="s">
        <v>211</v>
      </c>
      <c r="F292">
        <v>23</v>
      </c>
      <c r="G292" t="s">
        <v>202</v>
      </c>
      <c r="H292">
        <v>8175</v>
      </c>
      <c r="I292" t="s">
        <v>1083</v>
      </c>
      <c r="J292" t="s">
        <v>1084</v>
      </c>
      <c r="K292" t="s">
        <v>1083</v>
      </c>
      <c r="L292">
        <v>19581125</v>
      </c>
      <c r="N292">
        <v>230029</v>
      </c>
    </row>
    <row r="293" spans="1:14">
      <c r="B293">
        <v>5108115</v>
      </c>
      <c r="C293" t="s">
        <v>1101</v>
      </c>
      <c r="D293" t="s">
        <v>1102</v>
      </c>
      <c r="E293" t="s">
        <v>211</v>
      </c>
      <c r="F293">
        <v>23</v>
      </c>
      <c r="G293" t="s">
        <v>202</v>
      </c>
      <c r="H293">
        <v>8175</v>
      </c>
      <c r="I293" t="s">
        <v>1083</v>
      </c>
      <c r="J293" t="s">
        <v>1084</v>
      </c>
      <c r="K293" t="s">
        <v>1083</v>
      </c>
      <c r="L293">
        <v>19820904</v>
      </c>
      <c r="N293">
        <v>230029</v>
      </c>
    </row>
    <row r="294" spans="1:14">
      <c r="B294">
        <v>73598638</v>
      </c>
      <c r="C294" t="s">
        <v>1103</v>
      </c>
      <c r="D294" t="s">
        <v>1104</v>
      </c>
      <c r="E294" t="s">
        <v>211</v>
      </c>
      <c r="F294">
        <v>23</v>
      </c>
      <c r="G294" t="s">
        <v>202</v>
      </c>
      <c r="H294">
        <v>8175</v>
      </c>
      <c r="I294" t="s">
        <v>1083</v>
      </c>
      <c r="J294" t="s">
        <v>1084</v>
      </c>
      <c r="K294" t="s">
        <v>1083</v>
      </c>
      <c r="L294">
        <v>19930302</v>
      </c>
      <c r="N294">
        <v>230029</v>
      </c>
    </row>
    <row r="295" spans="1:14">
      <c r="B295">
        <v>5122616</v>
      </c>
      <c r="C295" t="s">
        <v>1105</v>
      </c>
      <c r="D295" t="s">
        <v>1106</v>
      </c>
      <c r="E295" t="s">
        <v>211</v>
      </c>
      <c r="F295">
        <v>23</v>
      </c>
      <c r="G295" t="s">
        <v>202</v>
      </c>
      <c r="H295">
        <v>8175</v>
      </c>
      <c r="I295" t="s">
        <v>1083</v>
      </c>
      <c r="J295" t="s">
        <v>1084</v>
      </c>
      <c r="K295" t="s">
        <v>1083</v>
      </c>
      <c r="L295">
        <v>19851031</v>
      </c>
      <c r="N295">
        <v>230029</v>
      </c>
    </row>
    <row r="296" spans="1:14">
      <c r="B296">
        <v>5112110</v>
      </c>
      <c r="C296" t="s">
        <v>1107</v>
      </c>
      <c r="D296" t="s">
        <v>1108</v>
      </c>
      <c r="E296" t="s">
        <v>211</v>
      </c>
      <c r="F296">
        <v>23</v>
      </c>
      <c r="G296" t="s">
        <v>202</v>
      </c>
      <c r="H296">
        <v>8175</v>
      </c>
      <c r="I296" t="s">
        <v>1083</v>
      </c>
      <c r="J296" t="s">
        <v>1084</v>
      </c>
      <c r="K296" t="s">
        <v>1083</v>
      </c>
      <c r="L296">
        <v>19820701</v>
      </c>
      <c r="N296">
        <v>230029</v>
      </c>
    </row>
    <row r="297" spans="1:14">
      <c r="B297">
        <v>60540924</v>
      </c>
      <c r="C297" t="s">
        <v>1109</v>
      </c>
      <c r="D297" t="s">
        <v>1110</v>
      </c>
      <c r="E297" t="s">
        <v>211</v>
      </c>
      <c r="F297">
        <v>23</v>
      </c>
      <c r="G297" t="s">
        <v>202</v>
      </c>
      <c r="H297">
        <v>8175</v>
      </c>
      <c r="I297" t="s">
        <v>1083</v>
      </c>
      <c r="J297" t="s">
        <v>1084</v>
      </c>
      <c r="K297" t="s">
        <v>1083</v>
      </c>
      <c r="L297">
        <v>19900731</v>
      </c>
      <c r="N297">
        <v>230029</v>
      </c>
    </row>
    <row r="298" spans="1:14">
      <c r="B298">
        <v>5117822</v>
      </c>
      <c r="C298" t="s">
        <v>1111</v>
      </c>
      <c r="D298" t="s">
        <v>1112</v>
      </c>
      <c r="E298" t="s">
        <v>211</v>
      </c>
      <c r="F298">
        <v>23</v>
      </c>
      <c r="G298" t="s">
        <v>202</v>
      </c>
      <c r="H298">
        <v>8175</v>
      </c>
      <c r="I298" t="s">
        <v>1083</v>
      </c>
      <c r="J298" t="s">
        <v>1084</v>
      </c>
      <c r="K298" t="s">
        <v>1083</v>
      </c>
      <c r="L298">
        <v>19830624</v>
      </c>
      <c r="N298">
        <v>230029</v>
      </c>
    </row>
    <row r="299" spans="1:14">
      <c r="B299">
        <v>5112413</v>
      </c>
      <c r="C299" t="s">
        <v>1113</v>
      </c>
      <c r="D299" t="s">
        <v>1114</v>
      </c>
      <c r="E299" t="s">
        <v>201</v>
      </c>
      <c r="F299">
        <v>23</v>
      </c>
      <c r="G299" t="s">
        <v>202</v>
      </c>
      <c r="H299">
        <v>8175</v>
      </c>
      <c r="I299" t="s">
        <v>1083</v>
      </c>
      <c r="J299" t="s">
        <v>1084</v>
      </c>
      <c r="K299" t="s">
        <v>1083</v>
      </c>
      <c r="L299">
        <v>19480927</v>
      </c>
      <c r="N299">
        <v>230029</v>
      </c>
    </row>
    <row r="300" spans="1:14">
      <c r="A300" t="s">
        <v>1115</v>
      </c>
      <c r="B300">
        <v>98011827</v>
      </c>
      <c r="C300" t="s">
        <v>1116</v>
      </c>
      <c r="D300" t="s">
        <v>1117</v>
      </c>
      <c r="E300" t="s">
        <v>211</v>
      </c>
      <c r="F300">
        <v>23</v>
      </c>
      <c r="G300" t="s">
        <v>202</v>
      </c>
      <c r="H300">
        <v>19868</v>
      </c>
      <c r="I300" t="s">
        <v>1118</v>
      </c>
      <c r="J300" t="s">
        <v>1119</v>
      </c>
      <c r="K300" t="s">
        <v>1120</v>
      </c>
      <c r="L300">
        <v>19870512</v>
      </c>
      <c r="M300" t="s">
        <v>1115</v>
      </c>
      <c r="N300">
        <v>230000</v>
      </c>
    </row>
    <row r="301" spans="1:14">
      <c r="A301" t="s">
        <v>1121</v>
      </c>
      <c r="B301">
        <v>96829741</v>
      </c>
      <c r="C301" t="s">
        <v>1122</v>
      </c>
      <c r="D301" t="s">
        <v>1123</v>
      </c>
      <c r="E301" t="s">
        <v>201</v>
      </c>
      <c r="F301">
        <v>23</v>
      </c>
      <c r="G301" t="s">
        <v>202</v>
      </c>
      <c r="H301">
        <v>19868</v>
      </c>
      <c r="I301" t="s">
        <v>1118</v>
      </c>
      <c r="J301" t="s">
        <v>1119</v>
      </c>
      <c r="K301" t="s">
        <v>1120</v>
      </c>
      <c r="L301">
        <v>20040122</v>
      </c>
      <c r="M301" t="s">
        <v>1121</v>
      </c>
      <c r="N301">
        <v>230000</v>
      </c>
    </row>
    <row r="302" spans="1:14">
      <c r="A302" t="s">
        <v>1124</v>
      </c>
      <c r="B302">
        <v>3983427</v>
      </c>
      <c r="C302" t="s">
        <v>1125</v>
      </c>
      <c r="D302" t="s">
        <v>1126</v>
      </c>
      <c r="E302" t="s">
        <v>201</v>
      </c>
      <c r="F302">
        <v>23</v>
      </c>
      <c r="G302" t="s">
        <v>202</v>
      </c>
      <c r="H302">
        <v>19868</v>
      </c>
      <c r="I302" t="s">
        <v>1118</v>
      </c>
      <c r="J302" t="s">
        <v>1119</v>
      </c>
      <c r="K302" t="s">
        <v>1120</v>
      </c>
      <c r="L302">
        <v>19520924</v>
      </c>
      <c r="M302" t="s">
        <v>1124</v>
      </c>
      <c r="N302">
        <v>230000</v>
      </c>
    </row>
    <row r="303" spans="1:14">
      <c r="A303" t="s">
        <v>1127</v>
      </c>
      <c r="B303">
        <v>69220524</v>
      </c>
      <c r="C303" t="s">
        <v>1128</v>
      </c>
      <c r="D303" t="s">
        <v>1129</v>
      </c>
      <c r="E303" t="s">
        <v>201</v>
      </c>
      <c r="F303">
        <v>23</v>
      </c>
      <c r="G303" t="s">
        <v>202</v>
      </c>
      <c r="H303">
        <v>19868</v>
      </c>
      <c r="I303" t="s">
        <v>1118</v>
      </c>
      <c r="J303" t="s">
        <v>1119</v>
      </c>
      <c r="K303" t="s">
        <v>1120</v>
      </c>
      <c r="L303">
        <v>19680310</v>
      </c>
      <c r="M303" t="s">
        <v>1127</v>
      </c>
      <c r="N303">
        <v>230000</v>
      </c>
    </row>
    <row r="304" spans="1:14">
      <c r="A304" t="s">
        <v>1130</v>
      </c>
      <c r="B304">
        <v>85058834</v>
      </c>
      <c r="C304" t="s">
        <v>1131</v>
      </c>
      <c r="D304" t="s">
        <v>1132</v>
      </c>
      <c r="E304" t="s">
        <v>201</v>
      </c>
      <c r="F304">
        <v>23</v>
      </c>
      <c r="G304" t="s">
        <v>202</v>
      </c>
      <c r="H304">
        <v>19868</v>
      </c>
      <c r="I304" t="s">
        <v>1118</v>
      </c>
      <c r="J304" t="s">
        <v>1119</v>
      </c>
      <c r="K304" t="s">
        <v>1120</v>
      </c>
      <c r="L304">
        <v>20020719</v>
      </c>
      <c r="M304" t="s">
        <v>1130</v>
      </c>
      <c r="N304">
        <v>230000</v>
      </c>
    </row>
    <row r="305" spans="1:14">
      <c r="A305" t="s">
        <v>1133</v>
      </c>
      <c r="B305">
        <v>73498132</v>
      </c>
      <c r="C305" t="s">
        <v>1134</v>
      </c>
      <c r="D305" t="s">
        <v>1135</v>
      </c>
      <c r="E305" t="s">
        <v>201</v>
      </c>
      <c r="F305">
        <v>23</v>
      </c>
      <c r="G305" t="s">
        <v>202</v>
      </c>
      <c r="H305">
        <v>19868</v>
      </c>
      <c r="I305" t="s">
        <v>1118</v>
      </c>
      <c r="J305" t="s">
        <v>1119</v>
      </c>
      <c r="K305" t="s">
        <v>1120</v>
      </c>
      <c r="L305">
        <v>19780703</v>
      </c>
      <c r="M305" t="s">
        <v>1133</v>
      </c>
      <c r="N305">
        <v>230000</v>
      </c>
    </row>
    <row r="306" spans="1:14">
      <c r="A306" t="s">
        <v>1136</v>
      </c>
      <c r="B306">
        <v>46157831</v>
      </c>
      <c r="C306" t="s">
        <v>1137</v>
      </c>
      <c r="D306" t="s">
        <v>1138</v>
      </c>
      <c r="E306" t="s">
        <v>201</v>
      </c>
      <c r="F306">
        <v>23</v>
      </c>
      <c r="G306" t="s">
        <v>202</v>
      </c>
      <c r="H306">
        <v>19868</v>
      </c>
      <c r="I306" t="s">
        <v>1118</v>
      </c>
      <c r="J306" t="s">
        <v>1119</v>
      </c>
      <c r="K306" t="s">
        <v>1120</v>
      </c>
      <c r="L306">
        <v>19550413</v>
      </c>
      <c r="M306" t="s">
        <v>1136</v>
      </c>
      <c r="N306">
        <v>230000</v>
      </c>
    </row>
    <row r="307" spans="1:14">
      <c r="A307" t="s">
        <v>1139</v>
      </c>
      <c r="B307">
        <v>24756933</v>
      </c>
      <c r="C307" t="s">
        <v>1140</v>
      </c>
      <c r="D307" t="s">
        <v>1141</v>
      </c>
      <c r="E307" t="s">
        <v>201</v>
      </c>
      <c r="F307">
        <v>23</v>
      </c>
      <c r="G307" t="s">
        <v>202</v>
      </c>
      <c r="H307">
        <v>19868</v>
      </c>
      <c r="I307" t="s">
        <v>1118</v>
      </c>
      <c r="J307" t="s">
        <v>1119</v>
      </c>
      <c r="K307" t="s">
        <v>1120</v>
      </c>
      <c r="L307">
        <v>19771222</v>
      </c>
      <c r="M307" t="s">
        <v>1139</v>
      </c>
      <c r="N307">
        <v>230000</v>
      </c>
    </row>
    <row r="308" spans="1:14">
      <c r="A308" t="s">
        <v>1142</v>
      </c>
      <c r="B308">
        <v>38603121</v>
      </c>
      <c r="C308" t="s">
        <v>1143</v>
      </c>
      <c r="D308" t="s">
        <v>1144</v>
      </c>
      <c r="E308" t="s">
        <v>201</v>
      </c>
      <c r="F308">
        <v>23</v>
      </c>
      <c r="G308" t="s">
        <v>202</v>
      </c>
      <c r="H308">
        <v>19868</v>
      </c>
      <c r="I308" t="s">
        <v>1118</v>
      </c>
      <c r="J308" t="s">
        <v>1119</v>
      </c>
      <c r="K308" t="s">
        <v>1120</v>
      </c>
      <c r="L308">
        <v>19811018</v>
      </c>
      <c r="M308" t="s">
        <v>1142</v>
      </c>
      <c r="N308">
        <v>230000</v>
      </c>
    </row>
    <row r="309" spans="1:14">
      <c r="A309" t="s">
        <v>1145</v>
      </c>
      <c r="B309">
        <v>24751322</v>
      </c>
      <c r="C309" t="s">
        <v>1146</v>
      </c>
      <c r="D309" t="s">
        <v>1147</v>
      </c>
      <c r="E309" t="s">
        <v>201</v>
      </c>
      <c r="F309">
        <v>23</v>
      </c>
      <c r="G309" t="s">
        <v>202</v>
      </c>
      <c r="H309">
        <v>19868</v>
      </c>
      <c r="I309" t="s">
        <v>1118</v>
      </c>
      <c r="J309" t="s">
        <v>1119</v>
      </c>
      <c r="K309" t="s">
        <v>1120</v>
      </c>
      <c r="L309">
        <v>19631021</v>
      </c>
      <c r="M309" t="s">
        <v>1145</v>
      </c>
      <c r="N309">
        <v>230000</v>
      </c>
    </row>
    <row r="310" spans="1:14">
      <c r="A310" t="s">
        <v>1148</v>
      </c>
      <c r="B310">
        <v>2454116</v>
      </c>
      <c r="C310" t="s">
        <v>1149</v>
      </c>
      <c r="D310" t="s">
        <v>1150</v>
      </c>
      <c r="E310" t="s">
        <v>201</v>
      </c>
      <c r="F310">
        <v>23</v>
      </c>
      <c r="G310" t="s">
        <v>202</v>
      </c>
      <c r="H310">
        <v>19868</v>
      </c>
      <c r="I310" t="s">
        <v>1118</v>
      </c>
      <c r="J310" t="s">
        <v>1119</v>
      </c>
      <c r="K310" t="s">
        <v>1120</v>
      </c>
      <c r="L310">
        <v>19610918</v>
      </c>
      <c r="M310" t="s">
        <v>1148</v>
      </c>
      <c r="N310">
        <v>230000</v>
      </c>
    </row>
    <row r="311" spans="1:14">
      <c r="A311" t="s">
        <v>1151</v>
      </c>
      <c r="B311">
        <v>2897531</v>
      </c>
      <c r="C311" t="s">
        <v>1152</v>
      </c>
      <c r="D311" t="s">
        <v>1153</v>
      </c>
      <c r="E311" t="s">
        <v>201</v>
      </c>
      <c r="F311">
        <v>23</v>
      </c>
      <c r="G311" t="s">
        <v>202</v>
      </c>
      <c r="H311">
        <v>19868</v>
      </c>
      <c r="I311" t="s">
        <v>1118</v>
      </c>
      <c r="J311" t="s">
        <v>1119</v>
      </c>
      <c r="K311" t="s">
        <v>1120</v>
      </c>
      <c r="L311">
        <v>19510918</v>
      </c>
      <c r="M311" t="s">
        <v>1151</v>
      </c>
      <c r="N311">
        <v>230000</v>
      </c>
    </row>
    <row r="312" spans="1:14">
      <c r="A312" t="s">
        <v>1154</v>
      </c>
      <c r="B312">
        <v>72102921</v>
      </c>
      <c r="C312" t="s">
        <v>1155</v>
      </c>
      <c r="D312" t="s">
        <v>1156</v>
      </c>
      <c r="E312" t="s">
        <v>201</v>
      </c>
      <c r="F312">
        <v>23</v>
      </c>
      <c r="G312" t="s">
        <v>202</v>
      </c>
      <c r="H312">
        <v>19868</v>
      </c>
      <c r="I312" t="s">
        <v>1118</v>
      </c>
      <c r="J312" t="s">
        <v>1119</v>
      </c>
      <c r="K312" t="s">
        <v>1120</v>
      </c>
      <c r="L312">
        <v>19920630</v>
      </c>
      <c r="M312" t="s">
        <v>1154</v>
      </c>
      <c r="N312">
        <v>230000</v>
      </c>
    </row>
    <row r="313" spans="1:14">
      <c r="A313" t="s">
        <v>1157</v>
      </c>
      <c r="B313">
        <v>16847531</v>
      </c>
      <c r="C313" t="s">
        <v>1158</v>
      </c>
      <c r="D313" t="s">
        <v>1159</v>
      </c>
      <c r="E313" t="s">
        <v>201</v>
      </c>
      <c r="F313">
        <v>23</v>
      </c>
      <c r="G313" t="s">
        <v>202</v>
      </c>
      <c r="H313">
        <v>19868</v>
      </c>
      <c r="I313" t="s">
        <v>1118</v>
      </c>
      <c r="J313" t="s">
        <v>1119</v>
      </c>
      <c r="K313" t="s">
        <v>1120</v>
      </c>
      <c r="L313">
        <v>19690711</v>
      </c>
      <c r="M313" t="s">
        <v>1157</v>
      </c>
      <c r="N313">
        <v>230000</v>
      </c>
    </row>
    <row r="314" spans="1:14">
      <c r="A314" t="s">
        <v>1160</v>
      </c>
      <c r="B314">
        <v>99326635</v>
      </c>
      <c r="C314" t="s">
        <v>1161</v>
      </c>
      <c r="D314" t="s">
        <v>1162</v>
      </c>
      <c r="E314" t="s">
        <v>201</v>
      </c>
      <c r="F314">
        <v>23</v>
      </c>
      <c r="G314" t="s">
        <v>202</v>
      </c>
      <c r="H314">
        <v>19868</v>
      </c>
      <c r="I314" t="s">
        <v>1118</v>
      </c>
      <c r="J314" t="s">
        <v>1119</v>
      </c>
      <c r="K314" t="s">
        <v>1120</v>
      </c>
      <c r="L314">
        <v>20030818</v>
      </c>
      <c r="M314" t="s">
        <v>1160</v>
      </c>
      <c r="N314">
        <v>230000</v>
      </c>
    </row>
    <row r="315" spans="1:14">
      <c r="A315" t="s">
        <v>1163</v>
      </c>
      <c r="B315">
        <v>2998836</v>
      </c>
      <c r="C315" t="s">
        <v>1164</v>
      </c>
      <c r="D315" t="s">
        <v>1165</v>
      </c>
      <c r="E315" t="s">
        <v>201</v>
      </c>
      <c r="F315">
        <v>23</v>
      </c>
      <c r="G315" t="s">
        <v>202</v>
      </c>
      <c r="H315">
        <v>19868</v>
      </c>
      <c r="I315" t="s">
        <v>1118</v>
      </c>
      <c r="J315" t="s">
        <v>1119</v>
      </c>
      <c r="K315" t="s">
        <v>1120</v>
      </c>
      <c r="L315">
        <v>19790615</v>
      </c>
      <c r="M315" t="s">
        <v>1163</v>
      </c>
      <c r="N315">
        <v>230000</v>
      </c>
    </row>
    <row r="316" spans="1:14">
      <c r="A316" t="s">
        <v>1166</v>
      </c>
      <c r="B316">
        <v>39438128</v>
      </c>
      <c r="C316" t="s">
        <v>1167</v>
      </c>
      <c r="D316" t="s">
        <v>1168</v>
      </c>
      <c r="E316" t="s">
        <v>201</v>
      </c>
      <c r="F316">
        <v>23</v>
      </c>
      <c r="G316" t="s">
        <v>202</v>
      </c>
      <c r="H316">
        <v>19868</v>
      </c>
      <c r="I316" t="s">
        <v>1118</v>
      </c>
      <c r="J316" t="s">
        <v>1119</v>
      </c>
      <c r="K316" t="s">
        <v>1120</v>
      </c>
      <c r="L316">
        <v>19960206</v>
      </c>
      <c r="M316" t="s">
        <v>1166</v>
      </c>
      <c r="N316">
        <v>230000</v>
      </c>
    </row>
    <row r="317" spans="1:14">
      <c r="A317" t="s">
        <v>1169</v>
      </c>
      <c r="B317">
        <v>16847632</v>
      </c>
      <c r="C317" t="s">
        <v>1170</v>
      </c>
      <c r="D317" t="s">
        <v>1171</v>
      </c>
      <c r="E317" t="s">
        <v>201</v>
      </c>
      <c r="F317">
        <v>23</v>
      </c>
      <c r="G317" t="s">
        <v>202</v>
      </c>
      <c r="H317">
        <v>19868</v>
      </c>
      <c r="I317" t="s">
        <v>1118</v>
      </c>
      <c r="J317" t="s">
        <v>1119</v>
      </c>
      <c r="K317" t="s">
        <v>1120</v>
      </c>
      <c r="L317">
        <v>19830409</v>
      </c>
      <c r="M317" t="s">
        <v>1169</v>
      </c>
      <c r="N317">
        <v>230000</v>
      </c>
    </row>
    <row r="318" spans="1:14">
      <c r="A318" t="s">
        <v>1172</v>
      </c>
      <c r="B318">
        <v>24756832</v>
      </c>
      <c r="C318" t="s">
        <v>1173</v>
      </c>
      <c r="D318" t="s">
        <v>1174</v>
      </c>
      <c r="E318" t="s">
        <v>201</v>
      </c>
      <c r="F318">
        <v>23</v>
      </c>
      <c r="G318" t="s">
        <v>202</v>
      </c>
      <c r="H318">
        <v>19868</v>
      </c>
      <c r="I318" t="s">
        <v>1118</v>
      </c>
      <c r="J318" t="s">
        <v>1119</v>
      </c>
      <c r="K318" t="s">
        <v>1120</v>
      </c>
      <c r="L318">
        <v>19851201</v>
      </c>
      <c r="M318" t="s">
        <v>1172</v>
      </c>
      <c r="N318">
        <v>230000</v>
      </c>
    </row>
    <row r="319" spans="1:14">
      <c r="A319" t="s">
        <v>1175</v>
      </c>
      <c r="B319">
        <v>76642530</v>
      </c>
      <c r="C319" t="s">
        <v>1176</v>
      </c>
      <c r="D319" t="s">
        <v>1177</v>
      </c>
      <c r="E319" t="s">
        <v>201</v>
      </c>
      <c r="F319">
        <v>23</v>
      </c>
      <c r="G319" t="s">
        <v>202</v>
      </c>
      <c r="H319">
        <v>19868</v>
      </c>
      <c r="I319" t="s">
        <v>1118</v>
      </c>
      <c r="J319" t="s">
        <v>1119</v>
      </c>
      <c r="K319" t="s">
        <v>1120</v>
      </c>
      <c r="L319">
        <v>19581208</v>
      </c>
      <c r="M319" t="s">
        <v>1175</v>
      </c>
      <c r="N319">
        <v>230000</v>
      </c>
    </row>
    <row r="320" spans="1:14">
      <c r="A320" t="s">
        <v>1178</v>
      </c>
      <c r="B320">
        <v>24751120</v>
      </c>
      <c r="C320" t="s">
        <v>1179</v>
      </c>
      <c r="D320" t="s">
        <v>1180</v>
      </c>
      <c r="E320" t="s">
        <v>201</v>
      </c>
      <c r="F320">
        <v>23</v>
      </c>
      <c r="G320" t="s">
        <v>202</v>
      </c>
      <c r="H320">
        <v>19868</v>
      </c>
      <c r="I320" t="s">
        <v>1118</v>
      </c>
      <c r="J320" t="s">
        <v>1119</v>
      </c>
      <c r="K320" t="s">
        <v>1120</v>
      </c>
      <c r="L320">
        <v>19791128</v>
      </c>
      <c r="M320" t="s">
        <v>1178</v>
      </c>
      <c r="N320">
        <v>230000</v>
      </c>
    </row>
    <row r="321" spans="1:14">
      <c r="A321" t="s">
        <v>1181</v>
      </c>
      <c r="B321">
        <v>73498031</v>
      </c>
      <c r="C321" t="s">
        <v>1182</v>
      </c>
      <c r="D321" t="s">
        <v>1183</v>
      </c>
      <c r="E321" t="s">
        <v>201</v>
      </c>
      <c r="F321">
        <v>23</v>
      </c>
      <c r="G321" t="s">
        <v>202</v>
      </c>
      <c r="H321">
        <v>19868</v>
      </c>
      <c r="I321" t="s">
        <v>1118</v>
      </c>
      <c r="J321" t="s">
        <v>1119</v>
      </c>
      <c r="K321" t="s">
        <v>1120</v>
      </c>
      <c r="L321">
        <v>19820715</v>
      </c>
      <c r="M321" t="s">
        <v>1181</v>
      </c>
      <c r="N321">
        <v>230000</v>
      </c>
    </row>
    <row r="322" spans="1:14">
      <c r="A322" t="s">
        <v>1184</v>
      </c>
      <c r="B322">
        <v>2758931</v>
      </c>
      <c r="C322" t="s">
        <v>1185</v>
      </c>
      <c r="D322" t="s">
        <v>1186</v>
      </c>
      <c r="E322" t="s">
        <v>201</v>
      </c>
      <c r="F322">
        <v>23</v>
      </c>
      <c r="G322" t="s">
        <v>202</v>
      </c>
      <c r="H322">
        <v>19868</v>
      </c>
      <c r="I322" t="s">
        <v>1118</v>
      </c>
      <c r="J322" t="s">
        <v>1119</v>
      </c>
      <c r="K322" t="s">
        <v>1120</v>
      </c>
      <c r="L322">
        <v>19840917</v>
      </c>
      <c r="M322" t="s">
        <v>1184</v>
      </c>
      <c r="N322">
        <v>230000</v>
      </c>
    </row>
    <row r="323" spans="1:14">
      <c r="A323" t="s">
        <v>1187</v>
      </c>
      <c r="B323">
        <v>58205424</v>
      </c>
      <c r="C323" t="s">
        <v>1188</v>
      </c>
      <c r="D323" t="s">
        <v>1189</v>
      </c>
      <c r="E323" t="s">
        <v>201</v>
      </c>
      <c r="F323">
        <v>23</v>
      </c>
      <c r="G323" t="s">
        <v>202</v>
      </c>
      <c r="H323">
        <v>19868</v>
      </c>
      <c r="I323" t="s">
        <v>1118</v>
      </c>
      <c r="J323" t="s">
        <v>1119</v>
      </c>
      <c r="K323" t="s">
        <v>1120</v>
      </c>
      <c r="L323">
        <v>20000513</v>
      </c>
      <c r="M323" t="s">
        <v>1187</v>
      </c>
      <c r="N323">
        <v>230000</v>
      </c>
    </row>
    <row r="324" spans="1:14">
      <c r="A324" t="s">
        <v>1190</v>
      </c>
      <c r="B324">
        <v>74721425</v>
      </c>
      <c r="C324" t="s">
        <v>1191</v>
      </c>
      <c r="D324" t="s">
        <v>1192</v>
      </c>
      <c r="E324" t="s">
        <v>201</v>
      </c>
      <c r="F324">
        <v>23</v>
      </c>
      <c r="G324" t="s">
        <v>202</v>
      </c>
      <c r="H324">
        <v>19868</v>
      </c>
      <c r="I324" t="s">
        <v>1118</v>
      </c>
      <c r="J324" t="s">
        <v>1119</v>
      </c>
      <c r="K324" t="s">
        <v>1120</v>
      </c>
      <c r="L324">
        <v>19981012</v>
      </c>
      <c r="M324" t="s">
        <v>1190</v>
      </c>
      <c r="N324">
        <v>230000</v>
      </c>
    </row>
    <row r="325" spans="1:14">
      <c r="A325" t="s">
        <v>1193</v>
      </c>
      <c r="B325">
        <v>16847733</v>
      </c>
      <c r="C325" t="s">
        <v>1194</v>
      </c>
      <c r="D325" t="s">
        <v>1195</v>
      </c>
      <c r="E325" t="s">
        <v>201</v>
      </c>
      <c r="F325">
        <v>23</v>
      </c>
      <c r="G325" t="s">
        <v>202</v>
      </c>
      <c r="H325">
        <v>19868</v>
      </c>
      <c r="I325" t="s">
        <v>1118</v>
      </c>
      <c r="J325" t="s">
        <v>1119</v>
      </c>
      <c r="K325" t="s">
        <v>1120</v>
      </c>
      <c r="L325">
        <v>19470428</v>
      </c>
      <c r="M325" t="s">
        <v>1193</v>
      </c>
      <c r="N325">
        <v>230000</v>
      </c>
    </row>
    <row r="326" spans="1:14">
      <c r="A326" t="s">
        <v>1196</v>
      </c>
      <c r="B326">
        <v>50751927</v>
      </c>
      <c r="C326" t="s">
        <v>1197</v>
      </c>
      <c r="D326" t="s">
        <v>1198</v>
      </c>
      <c r="E326" t="s">
        <v>201</v>
      </c>
      <c r="F326">
        <v>23</v>
      </c>
      <c r="G326" t="s">
        <v>202</v>
      </c>
      <c r="H326">
        <v>19868</v>
      </c>
      <c r="I326" t="s">
        <v>1118</v>
      </c>
      <c r="J326" t="s">
        <v>1119</v>
      </c>
      <c r="K326" t="s">
        <v>1120</v>
      </c>
      <c r="L326">
        <v>19990808</v>
      </c>
      <c r="M326" t="s">
        <v>1196</v>
      </c>
      <c r="N326">
        <v>230000</v>
      </c>
    </row>
    <row r="327" spans="1:14">
      <c r="A327" t="s">
        <v>1199</v>
      </c>
      <c r="B327">
        <v>73884030</v>
      </c>
      <c r="C327" t="s">
        <v>1200</v>
      </c>
      <c r="D327" t="s">
        <v>1201</v>
      </c>
      <c r="E327" t="s">
        <v>201</v>
      </c>
      <c r="F327">
        <v>23</v>
      </c>
      <c r="G327" t="s">
        <v>202</v>
      </c>
      <c r="H327">
        <v>19868</v>
      </c>
      <c r="I327" t="s">
        <v>1118</v>
      </c>
      <c r="J327" t="s">
        <v>1119</v>
      </c>
      <c r="K327" t="s">
        <v>1120</v>
      </c>
      <c r="L327">
        <v>19880314</v>
      </c>
      <c r="M327" t="s">
        <v>1199</v>
      </c>
      <c r="N327">
        <v>230000</v>
      </c>
    </row>
    <row r="328" spans="1:14">
      <c r="A328" t="s">
        <v>1202</v>
      </c>
      <c r="B328">
        <v>97574941</v>
      </c>
      <c r="C328" t="s">
        <v>1203</v>
      </c>
      <c r="D328" t="s">
        <v>1204</v>
      </c>
      <c r="E328" t="s">
        <v>211</v>
      </c>
      <c r="F328">
        <v>23</v>
      </c>
      <c r="G328" t="s">
        <v>202</v>
      </c>
      <c r="H328">
        <v>19868</v>
      </c>
      <c r="I328" t="s">
        <v>1118</v>
      </c>
      <c r="J328" t="s">
        <v>1119</v>
      </c>
      <c r="K328" t="s">
        <v>1120</v>
      </c>
      <c r="L328">
        <v>20040210</v>
      </c>
      <c r="M328" t="s">
        <v>1202</v>
      </c>
      <c r="N328">
        <v>230000</v>
      </c>
    </row>
    <row r="329" spans="1:14">
      <c r="A329" t="s">
        <v>1205</v>
      </c>
      <c r="B329">
        <v>96427634</v>
      </c>
      <c r="C329" t="s">
        <v>1206</v>
      </c>
      <c r="D329" t="s">
        <v>1207</v>
      </c>
      <c r="E329" t="s">
        <v>201</v>
      </c>
      <c r="F329">
        <v>23</v>
      </c>
      <c r="G329" t="s">
        <v>202</v>
      </c>
      <c r="H329">
        <v>19868</v>
      </c>
      <c r="I329" t="s">
        <v>1118</v>
      </c>
      <c r="J329" t="s">
        <v>1119</v>
      </c>
      <c r="K329" t="s">
        <v>1120</v>
      </c>
      <c r="L329">
        <v>19961003</v>
      </c>
      <c r="M329" t="s">
        <v>1205</v>
      </c>
      <c r="N329">
        <v>230000</v>
      </c>
    </row>
    <row r="330" spans="1:14">
      <c r="A330" t="s">
        <v>1208</v>
      </c>
      <c r="B330">
        <v>85003925</v>
      </c>
      <c r="C330" t="s">
        <v>1209</v>
      </c>
      <c r="D330" t="s">
        <v>1210</v>
      </c>
      <c r="E330" t="s">
        <v>211</v>
      </c>
      <c r="F330">
        <v>23</v>
      </c>
      <c r="G330" t="s">
        <v>202</v>
      </c>
      <c r="H330">
        <v>19868</v>
      </c>
      <c r="I330" t="s">
        <v>1118</v>
      </c>
      <c r="J330" t="s">
        <v>1119</v>
      </c>
      <c r="K330" t="s">
        <v>1120</v>
      </c>
      <c r="L330">
        <v>20020424</v>
      </c>
      <c r="M330" t="s">
        <v>1208</v>
      </c>
      <c r="N330">
        <v>230000</v>
      </c>
    </row>
    <row r="331" spans="1:14">
      <c r="A331" t="s">
        <v>1211</v>
      </c>
      <c r="B331">
        <v>98341631</v>
      </c>
      <c r="C331" t="s">
        <v>1212</v>
      </c>
      <c r="D331" t="s">
        <v>1213</v>
      </c>
      <c r="E331" t="s">
        <v>201</v>
      </c>
      <c r="F331">
        <v>23</v>
      </c>
      <c r="G331" t="s">
        <v>202</v>
      </c>
      <c r="H331">
        <v>19868</v>
      </c>
      <c r="I331" t="s">
        <v>1118</v>
      </c>
      <c r="J331" t="s">
        <v>1119</v>
      </c>
      <c r="K331" t="s">
        <v>1120</v>
      </c>
      <c r="L331">
        <v>20030508</v>
      </c>
      <c r="M331" t="s">
        <v>1211</v>
      </c>
      <c r="N331">
        <v>230000</v>
      </c>
    </row>
    <row r="332" spans="1:14">
      <c r="A332" t="s">
        <v>1214</v>
      </c>
      <c r="B332">
        <v>58205828</v>
      </c>
      <c r="C332" t="s">
        <v>1215</v>
      </c>
      <c r="D332" t="s">
        <v>1216</v>
      </c>
      <c r="E332" t="s">
        <v>201</v>
      </c>
      <c r="F332">
        <v>23</v>
      </c>
      <c r="G332" t="s">
        <v>202</v>
      </c>
      <c r="H332">
        <v>19868</v>
      </c>
      <c r="I332" t="s">
        <v>1118</v>
      </c>
      <c r="J332" t="s">
        <v>1119</v>
      </c>
      <c r="K332" t="s">
        <v>1120</v>
      </c>
      <c r="L332">
        <v>19590812</v>
      </c>
      <c r="M332" t="s">
        <v>1214</v>
      </c>
      <c r="N332">
        <v>230000</v>
      </c>
    </row>
    <row r="333" spans="1:14">
      <c r="A333" t="s">
        <v>1217</v>
      </c>
      <c r="B333">
        <v>85771533</v>
      </c>
      <c r="C333" t="s">
        <v>1218</v>
      </c>
      <c r="D333" t="s">
        <v>1219</v>
      </c>
      <c r="E333" t="s">
        <v>201</v>
      </c>
      <c r="F333">
        <v>23</v>
      </c>
      <c r="G333" t="s">
        <v>202</v>
      </c>
      <c r="H333">
        <v>19868</v>
      </c>
      <c r="I333" t="s">
        <v>1118</v>
      </c>
      <c r="J333" t="s">
        <v>1119</v>
      </c>
      <c r="K333" t="s">
        <v>1120</v>
      </c>
      <c r="L333">
        <v>19741227</v>
      </c>
      <c r="M333" t="s">
        <v>1217</v>
      </c>
      <c r="N333">
        <v>230000</v>
      </c>
    </row>
    <row r="334" spans="1:14">
      <c r="A334" t="s">
        <v>1220</v>
      </c>
      <c r="B334">
        <v>85524832</v>
      </c>
      <c r="C334" t="s">
        <v>1221</v>
      </c>
      <c r="D334" t="s">
        <v>1222</v>
      </c>
      <c r="E334" t="s">
        <v>201</v>
      </c>
      <c r="F334">
        <v>23</v>
      </c>
      <c r="G334" t="s">
        <v>202</v>
      </c>
      <c r="H334">
        <v>19868</v>
      </c>
      <c r="I334" t="s">
        <v>1118</v>
      </c>
      <c r="J334" t="s">
        <v>1119</v>
      </c>
      <c r="K334" t="s">
        <v>1120</v>
      </c>
      <c r="L334">
        <v>19491001</v>
      </c>
      <c r="M334" t="s">
        <v>1220</v>
      </c>
      <c r="N334">
        <v>230000</v>
      </c>
    </row>
    <row r="335" spans="1:14">
      <c r="A335" t="s">
        <v>1223</v>
      </c>
      <c r="B335">
        <v>10540818</v>
      </c>
      <c r="C335" t="s">
        <v>1224</v>
      </c>
      <c r="D335" t="s">
        <v>1225</v>
      </c>
      <c r="E335" t="s">
        <v>201</v>
      </c>
      <c r="F335">
        <v>23</v>
      </c>
      <c r="G335" t="s">
        <v>202</v>
      </c>
      <c r="H335">
        <v>19868</v>
      </c>
      <c r="I335" t="s">
        <v>1118</v>
      </c>
      <c r="J335" t="s">
        <v>1119</v>
      </c>
      <c r="K335" t="s">
        <v>1120</v>
      </c>
      <c r="L335">
        <v>19820429</v>
      </c>
      <c r="M335" t="s">
        <v>1223</v>
      </c>
      <c r="N335">
        <v>230000</v>
      </c>
    </row>
    <row r="336" spans="1:14">
      <c r="A336" t="s">
        <v>1226</v>
      </c>
      <c r="B336">
        <v>72902929</v>
      </c>
      <c r="C336" t="s">
        <v>1227</v>
      </c>
      <c r="D336" t="s">
        <v>1228</v>
      </c>
      <c r="E336" t="s">
        <v>201</v>
      </c>
      <c r="F336">
        <v>23</v>
      </c>
      <c r="G336" t="s">
        <v>202</v>
      </c>
      <c r="H336">
        <v>19868</v>
      </c>
      <c r="I336" t="s">
        <v>1118</v>
      </c>
      <c r="J336" t="s">
        <v>1119</v>
      </c>
      <c r="K336" t="s">
        <v>1120</v>
      </c>
      <c r="L336">
        <v>19670308</v>
      </c>
      <c r="M336" t="s">
        <v>1226</v>
      </c>
      <c r="N336">
        <v>230000</v>
      </c>
    </row>
    <row r="337" spans="1:14">
      <c r="A337" t="s">
        <v>1229</v>
      </c>
      <c r="B337">
        <v>24828428</v>
      </c>
      <c r="C337" t="s">
        <v>1230</v>
      </c>
      <c r="D337" t="s">
        <v>1231</v>
      </c>
      <c r="E337" t="s">
        <v>211</v>
      </c>
      <c r="F337">
        <v>23</v>
      </c>
      <c r="G337" t="s">
        <v>202</v>
      </c>
      <c r="H337">
        <v>19868</v>
      </c>
      <c r="I337" t="s">
        <v>1118</v>
      </c>
      <c r="J337" t="s">
        <v>1119</v>
      </c>
      <c r="K337" t="s">
        <v>1120</v>
      </c>
      <c r="L337">
        <v>19770622</v>
      </c>
      <c r="M337" t="s">
        <v>1229</v>
      </c>
      <c r="N337">
        <v>230000</v>
      </c>
    </row>
    <row r="338" spans="1:14">
      <c r="A338" t="s">
        <v>1232</v>
      </c>
      <c r="B338">
        <v>92089634</v>
      </c>
      <c r="C338" t="s">
        <v>1233</v>
      </c>
      <c r="D338" t="s">
        <v>1234</v>
      </c>
      <c r="E338" t="s">
        <v>211</v>
      </c>
      <c r="F338">
        <v>23</v>
      </c>
      <c r="G338" t="s">
        <v>202</v>
      </c>
      <c r="H338">
        <v>19868</v>
      </c>
      <c r="I338" t="s">
        <v>1118</v>
      </c>
      <c r="J338" t="s">
        <v>1119</v>
      </c>
      <c r="K338" t="s">
        <v>1120</v>
      </c>
      <c r="L338">
        <v>20010405</v>
      </c>
      <c r="M338" t="s">
        <v>1232</v>
      </c>
      <c r="N338">
        <v>230000</v>
      </c>
    </row>
    <row r="339" spans="1:14">
      <c r="A339" t="s">
        <v>1235</v>
      </c>
      <c r="B339">
        <v>61433825</v>
      </c>
      <c r="C339" t="s">
        <v>1236</v>
      </c>
      <c r="D339" t="s">
        <v>1237</v>
      </c>
      <c r="E339" t="s">
        <v>201</v>
      </c>
      <c r="F339">
        <v>23</v>
      </c>
      <c r="G339" t="s">
        <v>202</v>
      </c>
      <c r="H339">
        <v>19868</v>
      </c>
      <c r="I339" t="s">
        <v>1118</v>
      </c>
      <c r="J339" t="s">
        <v>1119</v>
      </c>
      <c r="K339" t="s">
        <v>1120</v>
      </c>
      <c r="L339">
        <v>19851203</v>
      </c>
      <c r="M339" t="s">
        <v>1235</v>
      </c>
      <c r="N339">
        <v>230000</v>
      </c>
    </row>
    <row r="340" spans="1:14">
      <c r="A340" t="s">
        <v>1238</v>
      </c>
      <c r="B340">
        <v>36880530</v>
      </c>
      <c r="C340" t="s">
        <v>1239</v>
      </c>
      <c r="D340" t="s">
        <v>1240</v>
      </c>
      <c r="E340" t="s">
        <v>201</v>
      </c>
      <c r="F340">
        <v>23</v>
      </c>
      <c r="G340" t="s">
        <v>202</v>
      </c>
      <c r="H340">
        <v>19868</v>
      </c>
      <c r="I340" t="s">
        <v>1118</v>
      </c>
      <c r="J340" t="s">
        <v>1119</v>
      </c>
      <c r="K340" t="s">
        <v>1120</v>
      </c>
      <c r="L340">
        <v>19830718</v>
      </c>
      <c r="M340" t="s">
        <v>1238</v>
      </c>
      <c r="N340">
        <v>230000</v>
      </c>
    </row>
    <row r="341" spans="1:14">
      <c r="A341" t="s">
        <v>1241</v>
      </c>
      <c r="B341">
        <v>98812735</v>
      </c>
      <c r="C341" t="s">
        <v>1242</v>
      </c>
      <c r="D341" t="s">
        <v>1243</v>
      </c>
      <c r="E341" t="s">
        <v>201</v>
      </c>
      <c r="F341">
        <v>23</v>
      </c>
      <c r="G341" t="s">
        <v>202</v>
      </c>
      <c r="H341">
        <v>19868</v>
      </c>
      <c r="I341" t="s">
        <v>1118</v>
      </c>
      <c r="J341" t="s">
        <v>1119</v>
      </c>
      <c r="K341" t="s">
        <v>1120</v>
      </c>
      <c r="L341">
        <v>19780709</v>
      </c>
      <c r="M341" t="s">
        <v>1241</v>
      </c>
      <c r="N341">
        <v>230000</v>
      </c>
    </row>
    <row r="342" spans="1:14">
      <c r="A342" t="s">
        <v>1244</v>
      </c>
      <c r="B342">
        <v>98237736</v>
      </c>
      <c r="C342" t="s">
        <v>1245</v>
      </c>
      <c r="D342" t="s">
        <v>1246</v>
      </c>
      <c r="E342" t="s">
        <v>201</v>
      </c>
      <c r="F342">
        <v>23</v>
      </c>
      <c r="G342" t="s">
        <v>202</v>
      </c>
      <c r="H342">
        <v>19868</v>
      </c>
      <c r="I342" t="s">
        <v>1118</v>
      </c>
      <c r="J342" t="s">
        <v>1119</v>
      </c>
      <c r="K342" t="s">
        <v>1120</v>
      </c>
      <c r="L342">
        <v>19640413</v>
      </c>
      <c r="M342" t="s">
        <v>1244</v>
      </c>
      <c r="N342">
        <v>230000</v>
      </c>
    </row>
    <row r="343" spans="1:14">
      <c r="A343" t="s">
        <v>1247</v>
      </c>
      <c r="B343">
        <v>59059735</v>
      </c>
      <c r="C343" t="s">
        <v>1248</v>
      </c>
      <c r="D343" t="s">
        <v>1249</v>
      </c>
      <c r="E343" t="s">
        <v>201</v>
      </c>
      <c r="F343">
        <v>23</v>
      </c>
      <c r="G343" t="s">
        <v>202</v>
      </c>
      <c r="H343">
        <v>19868</v>
      </c>
      <c r="I343" t="s">
        <v>1118</v>
      </c>
      <c r="J343" t="s">
        <v>1119</v>
      </c>
      <c r="K343" t="s">
        <v>1120</v>
      </c>
      <c r="L343">
        <v>19640713</v>
      </c>
      <c r="M343" t="s">
        <v>1247</v>
      </c>
      <c r="N343">
        <v>230000</v>
      </c>
    </row>
    <row r="344" spans="1:14">
      <c r="A344" t="s">
        <v>1250</v>
      </c>
      <c r="B344">
        <v>58338229</v>
      </c>
      <c r="C344" t="s">
        <v>1251</v>
      </c>
      <c r="D344" t="s">
        <v>1252</v>
      </c>
      <c r="E344" t="s">
        <v>201</v>
      </c>
      <c r="F344">
        <v>23</v>
      </c>
      <c r="G344" t="s">
        <v>202</v>
      </c>
      <c r="H344">
        <v>19868</v>
      </c>
      <c r="I344" t="s">
        <v>1118</v>
      </c>
      <c r="J344" t="s">
        <v>1119</v>
      </c>
      <c r="K344" t="s">
        <v>1120</v>
      </c>
      <c r="L344">
        <v>19810306</v>
      </c>
      <c r="M344" t="s">
        <v>1250</v>
      </c>
      <c r="N344">
        <v>230000</v>
      </c>
    </row>
    <row r="345" spans="1:14">
      <c r="A345" t="s">
        <v>1253</v>
      </c>
      <c r="B345">
        <v>48737837</v>
      </c>
      <c r="C345" t="s">
        <v>1254</v>
      </c>
      <c r="D345" t="s">
        <v>1255</v>
      </c>
      <c r="E345" t="s">
        <v>201</v>
      </c>
      <c r="F345">
        <v>23</v>
      </c>
      <c r="G345" t="s">
        <v>202</v>
      </c>
      <c r="H345">
        <v>19868</v>
      </c>
      <c r="I345" t="s">
        <v>1118</v>
      </c>
      <c r="J345" t="s">
        <v>1119</v>
      </c>
      <c r="K345" t="s">
        <v>1120</v>
      </c>
      <c r="L345">
        <v>19800108</v>
      </c>
      <c r="M345" t="s">
        <v>1253</v>
      </c>
      <c r="N345">
        <v>230000</v>
      </c>
    </row>
    <row r="346" spans="1:14">
      <c r="A346" t="s">
        <v>1256</v>
      </c>
      <c r="B346">
        <v>3088625</v>
      </c>
      <c r="C346" t="s">
        <v>1257</v>
      </c>
      <c r="D346" t="s">
        <v>1258</v>
      </c>
      <c r="E346" t="s">
        <v>201</v>
      </c>
      <c r="F346">
        <v>23</v>
      </c>
      <c r="G346" t="s">
        <v>202</v>
      </c>
      <c r="H346">
        <v>19868</v>
      </c>
      <c r="I346" t="s">
        <v>1118</v>
      </c>
      <c r="J346" t="s">
        <v>1119</v>
      </c>
      <c r="K346" t="s">
        <v>1120</v>
      </c>
      <c r="L346">
        <v>19820621</v>
      </c>
      <c r="M346" t="s">
        <v>1256</v>
      </c>
      <c r="N346">
        <v>230000</v>
      </c>
    </row>
    <row r="347" spans="1:14">
      <c r="A347" t="s">
        <v>1259</v>
      </c>
      <c r="B347">
        <v>2861320</v>
      </c>
      <c r="C347" t="s">
        <v>1260</v>
      </c>
      <c r="D347" t="s">
        <v>1261</v>
      </c>
      <c r="E347" t="s">
        <v>201</v>
      </c>
      <c r="F347">
        <v>23</v>
      </c>
      <c r="G347" t="s">
        <v>202</v>
      </c>
      <c r="H347">
        <v>19868</v>
      </c>
      <c r="I347" t="s">
        <v>1118</v>
      </c>
      <c r="J347" t="s">
        <v>1119</v>
      </c>
      <c r="K347" t="s">
        <v>1120</v>
      </c>
      <c r="L347">
        <v>19730530</v>
      </c>
      <c r="M347" t="s">
        <v>1259</v>
      </c>
      <c r="N347">
        <v>230000</v>
      </c>
    </row>
    <row r="348" spans="1:14">
      <c r="A348" t="s">
        <v>1262</v>
      </c>
      <c r="B348">
        <v>45821323</v>
      </c>
      <c r="C348" t="s">
        <v>1263</v>
      </c>
      <c r="D348" t="s">
        <v>1264</v>
      </c>
      <c r="E348" t="s">
        <v>201</v>
      </c>
      <c r="F348">
        <v>23</v>
      </c>
      <c r="G348" t="s">
        <v>202</v>
      </c>
      <c r="H348">
        <v>19868</v>
      </c>
      <c r="I348" t="s">
        <v>1118</v>
      </c>
      <c r="J348" t="s">
        <v>1119</v>
      </c>
      <c r="K348" t="s">
        <v>1120</v>
      </c>
      <c r="L348">
        <v>19800715</v>
      </c>
      <c r="M348" t="s">
        <v>1262</v>
      </c>
      <c r="N348">
        <v>230000</v>
      </c>
    </row>
    <row r="349" spans="1:14">
      <c r="A349" t="s">
        <v>1265</v>
      </c>
      <c r="B349">
        <v>3089121</v>
      </c>
      <c r="C349" t="s">
        <v>1266</v>
      </c>
      <c r="D349" t="s">
        <v>1267</v>
      </c>
      <c r="E349" t="s">
        <v>201</v>
      </c>
      <c r="F349">
        <v>23</v>
      </c>
      <c r="G349" t="s">
        <v>202</v>
      </c>
      <c r="H349">
        <v>19868</v>
      </c>
      <c r="I349" t="s">
        <v>1118</v>
      </c>
      <c r="J349" t="s">
        <v>1119</v>
      </c>
      <c r="K349" t="s">
        <v>1120</v>
      </c>
      <c r="L349">
        <v>19721030</v>
      </c>
      <c r="M349" t="s">
        <v>1265</v>
      </c>
      <c r="N349">
        <v>230000</v>
      </c>
    </row>
    <row r="350" spans="1:14">
      <c r="A350" t="s">
        <v>1268</v>
      </c>
      <c r="B350">
        <v>92981029</v>
      </c>
      <c r="C350" t="s">
        <v>1269</v>
      </c>
      <c r="D350" t="s">
        <v>1270</v>
      </c>
      <c r="E350" t="s">
        <v>201</v>
      </c>
      <c r="F350">
        <v>23</v>
      </c>
      <c r="G350" t="s">
        <v>202</v>
      </c>
      <c r="H350">
        <v>19868</v>
      </c>
      <c r="I350" t="s">
        <v>1118</v>
      </c>
      <c r="J350" t="s">
        <v>1119</v>
      </c>
      <c r="K350" t="s">
        <v>1120</v>
      </c>
      <c r="L350">
        <v>19900101</v>
      </c>
      <c r="M350" t="s">
        <v>1268</v>
      </c>
      <c r="N350">
        <v>230000</v>
      </c>
    </row>
    <row r="351" spans="1:14">
      <c r="A351" t="s">
        <v>1271</v>
      </c>
      <c r="B351">
        <v>94429129</v>
      </c>
      <c r="C351" t="s">
        <v>1272</v>
      </c>
      <c r="D351" t="s">
        <v>1273</v>
      </c>
      <c r="E351" t="s">
        <v>201</v>
      </c>
      <c r="F351">
        <v>23</v>
      </c>
      <c r="G351" t="s">
        <v>202</v>
      </c>
      <c r="H351">
        <v>19868</v>
      </c>
      <c r="I351" t="s">
        <v>1118</v>
      </c>
      <c r="J351" t="s">
        <v>1119</v>
      </c>
      <c r="K351" t="s">
        <v>1120</v>
      </c>
      <c r="L351">
        <v>20021227</v>
      </c>
      <c r="M351" t="s">
        <v>1271</v>
      </c>
      <c r="N351">
        <v>230000</v>
      </c>
    </row>
    <row r="352" spans="1:14">
      <c r="A352" t="s">
        <v>1274</v>
      </c>
      <c r="B352">
        <v>24782831</v>
      </c>
      <c r="C352" t="s">
        <v>1275</v>
      </c>
      <c r="D352" t="s">
        <v>1276</v>
      </c>
      <c r="E352" t="s">
        <v>201</v>
      </c>
      <c r="F352">
        <v>23</v>
      </c>
      <c r="G352" t="s">
        <v>202</v>
      </c>
      <c r="H352">
        <v>19868</v>
      </c>
      <c r="I352" t="s">
        <v>1118</v>
      </c>
      <c r="J352" t="s">
        <v>1119</v>
      </c>
      <c r="K352" t="s">
        <v>1120</v>
      </c>
      <c r="L352">
        <v>19740907</v>
      </c>
      <c r="M352" t="s">
        <v>1274</v>
      </c>
      <c r="N352">
        <v>230000</v>
      </c>
    </row>
    <row r="353" spans="1:14">
      <c r="A353" t="s">
        <v>1277</v>
      </c>
      <c r="B353">
        <v>39620222</v>
      </c>
      <c r="C353" t="s">
        <v>1278</v>
      </c>
      <c r="D353" t="s">
        <v>1279</v>
      </c>
      <c r="E353" t="s">
        <v>201</v>
      </c>
      <c r="F353">
        <v>23</v>
      </c>
      <c r="G353" t="s">
        <v>202</v>
      </c>
      <c r="H353">
        <v>19868</v>
      </c>
      <c r="I353" t="s">
        <v>1118</v>
      </c>
      <c r="J353" t="s">
        <v>1119</v>
      </c>
      <c r="K353" t="s">
        <v>1120</v>
      </c>
      <c r="L353">
        <v>19930924</v>
      </c>
      <c r="M353" t="s">
        <v>1277</v>
      </c>
      <c r="N353">
        <v>230000</v>
      </c>
    </row>
    <row r="354" spans="1:14">
      <c r="A354" t="s">
        <v>1280</v>
      </c>
      <c r="B354">
        <v>3088827</v>
      </c>
      <c r="C354" t="s">
        <v>1281</v>
      </c>
      <c r="D354" t="s">
        <v>1282</v>
      </c>
      <c r="E354" t="s">
        <v>201</v>
      </c>
      <c r="F354">
        <v>23</v>
      </c>
      <c r="G354" t="s">
        <v>202</v>
      </c>
      <c r="H354">
        <v>19868</v>
      </c>
      <c r="I354" t="s">
        <v>1118</v>
      </c>
      <c r="J354" t="s">
        <v>1119</v>
      </c>
      <c r="K354" t="s">
        <v>1120</v>
      </c>
      <c r="L354">
        <v>19760808</v>
      </c>
      <c r="M354" t="s">
        <v>1280</v>
      </c>
      <c r="N354">
        <v>230000</v>
      </c>
    </row>
    <row r="355" spans="1:14">
      <c r="A355" t="s">
        <v>1283</v>
      </c>
      <c r="B355">
        <v>84900829</v>
      </c>
      <c r="C355" t="s">
        <v>1284</v>
      </c>
      <c r="D355" t="s">
        <v>1285</v>
      </c>
      <c r="E355" t="s">
        <v>201</v>
      </c>
      <c r="F355">
        <v>23</v>
      </c>
      <c r="G355" t="s">
        <v>202</v>
      </c>
      <c r="H355">
        <v>19868</v>
      </c>
      <c r="I355" t="s">
        <v>1118</v>
      </c>
      <c r="J355" t="s">
        <v>1119</v>
      </c>
      <c r="K355" t="s">
        <v>1120</v>
      </c>
      <c r="L355">
        <v>20021016</v>
      </c>
      <c r="M355" t="s">
        <v>1283</v>
      </c>
      <c r="N355">
        <v>230000</v>
      </c>
    </row>
    <row r="356" spans="1:14">
      <c r="A356" t="s">
        <v>1286</v>
      </c>
      <c r="B356">
        <v>72803424</v>
      </c>
      <c r="C356" t="s">
        <v>1287</v>
      </c>
      <c r="D356" t="s">
        <v>1288</v>
      </c>
      <c r="E356" t="s">
        <v>201</v>
      </c>
      <c r="F356">
        <v>23</v>
      </c>
      <c r="G356" t="s">
        <v>202</v>
      </c>
      <c r="H356">
        <v>19868</v>
      </c>
      <c r="I356" t="s">
        <v>1118</v>
      </c>
      <c r="J356" t="s">
        <v>1119</v>
      </c>
      <c r="K356" t="s">
        <v>1120</v>
      </c>
      <c r="L356">
        <v>20020223</v>
      </c>
      <c r="M356" t="s">
        <v>1286</v>
      </c>
      <c r="N356">
        <v>230000</v>
      </c>
    </row>
    <row r="357" spans="1:14">
      <c r="A357" t="s">
        <v>1289</v>
      </c>
      <c r="B357">
        <v>39269130</v>
      </c>
      <c r="C357" t="s">
        <v>1290</v>
      </c>
      <c r="D357" t="s">
        <v>1291</v>
      </c>
      <c r="E357" t="s">
        <v>201</v>
      </c>
      <c r="F357">
        <v>23</v>
      </c>
      <c r="G357" t="s">
        <v>202</v>
      </c>
      <c r="H357">
        <v>19868</v>
      </c>
      <c r="I357" t="s">
        <v>1118</v>
      </c>
      <c r="J357" t="s">
        <v>1119</v>
      </c>
      <c r="K357" t="s">
        <v>1120</v>
      </c>
      <c r="L357">
        <v>19930813</v>
      </c>
      <c r="M357" t="s">
        <v>1289</v>
      </c>
      <c r="N357">
        <v>230000</v>
      </c>
    </row>
    <row r="358" spans="1:14">
      <c r="A358" t="s">
        <v>1292</v>
      </c>
      <c r="B358">
        <v>99327737</v>
      </c>
      <c r="C358" t="s">
        <v>1293</v>
      </c>
      <c r="D358" t="s">
        <v>1294</v>
      </c>
      <c r="E358" t="s">
        <v>211</v>
      </c>
      <c r="F358">
        <v>23</v>
      </c>
      <c r="G358" t="s">
        <v>202</v>
      </c>
      <c r="H358">
        <v>19868</v>
      </c>
      <c r="I358" t="s">
        <v>1118</v>
      </c>
      <c r="J358" t="s">
        <v>1119</v>
      </c>
      <c r="K358" t="s">
        <v>1120</v>
      </c>
      <c r="L358">
        <v>20030905</v>
      </c>
      <c r="M358" t="s">
        <v>1292</v>
      </c>
      <c r="N358">
        <v>230000</v>
      </c>
    </row>
    <row r="359" spans="1:14">
      <c r="A359" t="s">
        <v>1295</v>
      </c>
      <c r="B359">
        <v>97097032</v>
      </c>
      <c r="C359" t="s">
        <v>1296</v>
      </c>
      <c r="D359" t="s">
        <v>1297</v>
      </c>
      <c r="E359" t="s">
        <v>201</v>
      </c>
      <c r="F359">
        <v>23</v>
      </c>
      <c r="G359" t="s">
        <v>202</v>
      </c>
      <c r="H359">
        <v>19868</v>
      </c>
      <c r="I359" t="s">
        <v>1118</v>
      </c>
      <c r="J359" t="s">
        <v>1119</v>
      </c>
      <c r="K359" t="s">
        <v>1120</v>
      </c>
      <c r="L359">
        <v>19700301</v>
      </c>
      <c r="M359" t="s">
        <v>1295</v>
      </c>
      <c r="N359">
        <v>230000</v>
      </c>
    </row>
    <row r="360" spans="1:14">
      <c r="A360" t="s">
        <v>1298</v>
      </c>
      <c r="B360">
        <v>72875029</v>
      </c>
      <c r="C360" t="s">
        <v>1299</v>
      </c>
      <c r="D360" t="s">
        <v>1300</v>
      </c>
      <c r="E360" t="s">
        <v>201</v>
      </c>
      <c r="F360">
        <v>23</v>
      </c>
      <c r="G360" t="s">
        <v>202</v>
      </c>
      <c r="H360">
        <v>19868</v>
      </c>
      <c r="I360" t="s">
        <v>1118</v>
      </c>
      <c r="J360" t="s">
        <v>1119</v>
      </c>
      <c r="K360" t="s">
        <v>1120</v>
      </c>
      <c r="L360">
        <v>19991125</v>
      </c>
      <c r="M360" t="s">
        <v>1298</v>
      </c>
      <c r="N360">
        <v>230000</v>
      </c>
    </row>
    <row r="361" spans="1:14">
      <c r="A361" t="s">
        <v>1301</v>
      </c>
      <c r="B361">
        <v>67994035</v>
      </c>
      <c r="C361" t="s">
        <v>1302</v>
      </c>
      <c r="D361" t="s">
        <v>1303</v>
      </c>
      <c r="E361" t="s">
        <v>201</v>
      </c>
      <c r="F361">
        <v>23</v>
      </c>
      <c r="G361" t="s">
        <v>202</v>
      </c>
      <c r="H361">
        <v>19868</v>
      </c>
      <c r="I361" t="s">
        <v>1118</v>
      </c>
      <c r="J361" t="s">
        <v>1119</v>
      </c>
      <c r="K361" t="s">
        <v>1120</v>
      </c>
      <c r="L361">
        <v>19800508</v>
      </c>
      <c r="M361" t="s">
        <v>1301</v>
      </c>
      <c r="N361">
        <v>230000</v>
      </c>
    </row>
    <row r="362" spans="1:14">
      <c r="A362" t="s">
        <v>1304</v>
      </c>
      <c r="B362">
        <v>97351631</v>
      </c>
      <c r="C362" t="s">
        <v>1305</v>
      </c>
      <c r="D362" t="s">
        <v>1306</v>
      </c>
      <c r="E362" t="s">
        <v>211</v>
      </c>
      <c r="F362">
        <v>23</v>
      </c>
      <c r="G362" t="s">
        <v>202</v>
      </c>
      <c r="H362">
        <v>19868</v>
      </c>
      <c r="I362" t="s">
        <v>1118</v>
      </c>
      <c r="J362" t="s">
        <v>1119</v>
      </c>
      <c r="K362" t="s">
        <v>1120</v>
      </c>
      <c r="L362">
        <v>20030603</v>
      </c>
      <c r="M362" t="s">
        <v>1304</v>
      </c>
      <c r="N362">
        <v>230000</v>
      </c>
    </row>
    <row r="363" spans="1:14">
      <c r="A363" t="s">
        <v>1307</v>
      </c>
      <c r="B363">
        <v>75421524</v>
      </c>
      <c r="C363" t="s">
        <v>1308</v>
      </c>
      <c r="D363" t="s">
        <v>1309</v>
      </c>
      <c r="E363" t="s">
        <v>211</v>
      </c>
      <c r="F363">
        <v>23</v>
      </c>
      <c r="G363" t="s">
        <v>202</v>
      </c>
      <c r="H363">
        <v>19868</v>
      </c>
      <c r="I363" t="s">
        <v>1118</v>
      </c>
      <c r="J363" t="s">
        <v>1119</v>
      </c>
      <c r="K363" t="s">
        <v>1120</v>
      </c>
      <c r="L363">
        <v>19701203</v>
      </c>
      <c r="M363" t="s">
        <v>1307</v>
      </c>
      <c r="N363">
        <v>230000</v>
      </c>
    </row>
    <row r="364" spans="1:14">
      <c r="A364" t="s">
        <v>1310</v>
      </c>
      <c r="B364">
        <v>24751524</v>
      </c>
      <c r="C364" t="s">
        <v>1311</v>
      </c>
      <c r="D364" t="s">
        <v>1312</v>
      </c>
      <c r="E364" t="s">
        <v>201</v>
      </c>
      <c r="F364">
        <v>23</v>
      </c>
      <c r="G364" t="s">
        <v>202</v>
      </c>
      <c r="H364">
        <v>19868</v>
      </c>
      <c r="I364" t="s">
        <v>1118</v>
      </c>
      <c r="J364" t="s">
        <v>1119</v>
      </c>
      <c r="K364" t="s">
        <v>1120</v>
      </c>
      <c r="L364">
        <v>19711117</v>
      </c>
      <c r="M364" t="s">
        <v>1310</v>
      </c>
      <c r="N364">
        <v>230000</v>
      </c>
    </row>
    <row r="365" spans="1:14">
      <c r="A365" t="s">
        <v>1313</v>
      </c>
      <c r="B365">
        <v>2320077</v>
      </c>
      <c r="C365" t="s">
        <v>1314</v>
      </c>
      <c r="D365" t="s">
        <v>1315</v>
      </c>
      <c r="E365" t="s">
        <v>201</v>
      </c>
      <c r="F365">
        <v>23</v>
      </c>
      <c r="G365" t="s">
        <v>202</v>
      </c>
      <c r="H365">
        <v>19868</v>
      </c>
      <c r="I365" t="s">
        <v>1118</v>
      </c>
      <c r="J365" t="s">
        <v>1119</v>
      </c>
      <c r="K365" t="s">
        <v>1120</v>
      </c>
      <c r="L365">
        <v>19480610</v>
      </c>
      <c r="M365" t="s">
        <v>1313</v>
      </c>
      <c r="N365">
        <v>230000</v>
      </c>
    </row>
    <row r="366" spans="1:14">
      <c r="A366" t="s">
        <v>1316</v>
      </c>
      <c r="B366">
        <v>46169632</v>
      </c>
      <c r="C366" t="s">
        <v>1317</v>
      </c>
      <c r="D366" t="s">
        <v>1318</v>
      </c>
      <c r="E366" t="s">
        <v>201</v>
      </c>
      <c r="F366">
        <v>23</v>
      </c>
      <c r="G366" t="s">
        <v>202</v>
      </c>
      <c r="H366">
        <v>19868</v>
      </c>
      <c r="I366" t="s">
        <v>1118</v>
      </c>
      <c r="J366" t="s">
        <v>1119</v>
      </c>
      <c r="K366" t="s">
        <v>1120</v>
      </c>
      <c r="L366">
        <v>19830320</v>
      </c>
      <c r="M366" t="s">
        <v>1316</v>
      </c>
      <c r="N366">
        <v>230000</v>
      </c>
    </row>
    <row r="367" spans="1:14">
      <c r="A367" t="s">
        <v>1319</v>
      </c>
      <c r="B367">
        <v>89001624</v>
      </c>
      <c r="C367" t="s">
        <v>1320</v>
      </c>
      <c r="D367" t="s">
        <v>1321</v>
      </c>
      <c r="E367" t="s">
        <v>201</v>
      </c>
      <c r="F367">
        <v>23</v>
      </c>
      <c r="G367" t="s">
        <v>202</v>
      </c>
      <c r="H367">
        <v>19868</v>
      </c>
      <c r="I367" t="s">
        <v>1118</v>
      </c>
      <c r="J367" t="s">
        <v>1119</v>
      </c>
      <c r="K367" t="s">
        <v>1120</v>
      </c>
      <c r="L367">
        <v>20030327</v>
      </c>
      <c r="M367" t="s">
        <v>1319</v>
      </c>
      <c r="N367">
        <v>230000</v>
      </c>
    </row>
    <row r="368" spans="1:14">
      <c r="A368" t="s">
        <v>1322</v>
      </c>
      <c r="B368">
        <v>88999245</v>
      </c>
      <c r="C368" t="s">
        <v>1323</v>
      </c>
      <c r="D368" t="s">
        <v>1324</v>
      </c>
      <c r="E368" t="s">
        <v>201</v>
      </c>
      <c r="F368">
        <v>23</v>
      </c>
      <c r="G368" t="s">
        <v>202</v>
      </c>
      <c r="H368">
        <v>19868</v>
      </c>
      <c r="I368" t="s">
        <v>1118</v>
      </c>
      <c r="J368" t="s">
        <v>1119</v>
      </c>
      <c r="K368" t="s">
        <v>1120</v>
      </c>
      <c r="L368">
        <v>20010428</v>
      </c>
      <c r="M368" t="s">
        <v>1322</v>
      </c>
      <c r="N368">
        <v>230000</v>
      </c>
    </row>
    <row r="369" spans="1:14">
      <c r="A369" t="s">
        <v>1325</v>
      </c>
      <c r="B369">
        <v>97579239</v>
      </c>
      <c r="C369" t="s">
        <v>1326</v>
      </c>
      <c r="D369" t="s">
        <v>1327</v>
      </c>
      <c r="E369" t="s">
        <v>201</v>
      </c>
      <c r="F369">
        <v>23</v>
      </c>
      <c r="G369" t="s">
        <v>202</v>
      </c>
      <c r="H369">
        <v>19868</v>
      </c>
      <c r="I369" t="s">
        <v>1118</v>
      </c>
      <c r="J369" t="s">
        <v>1119</v>
      </c>
      <c r="K369" t="s">
        <v>1120</v>
      </c>
      <c r="L369">
        <v>19681007</v>
      </c>
      <c r="M369" t="s">
        <v>1325</v>
      </c>
      <c r="N369">
        <v>230000</v>
      </c>
    </row>
    <row r="370" spans="1:14">
      <c r="A370" t="s">
        <v>1328</v>
      </c>
      <c r="B370">
        <v>72064019</v>
      </c>
      <c r="C370" t="s">
        <v>1329</v>
      </c>
      <c r="D370" t="s">
        <v>1330</v>
      </c>
      <c r="E370" t="s">
        <v>201</v>
      </c>
      <c r="F370">
        <v>23</v>
      </c>
      <c r="G370" t="s">
        <v>202</v>
      </c>
      <c r="H370">
        <v>19868</v>
      </c>
      <c r="I370" t="s">
        <v>1118</v>
      </c>
      <c r="J370" t="s">
        <v>1119</v>
      </c>
      <c r="K370" t="s">
        <v>1120</v>
      </c>
      <c r="L370">
        <v>19910107</v>
      </c>
      <c r="M370" t="s">
        <v>1328</v>
      </c>
      <c r="N370">
        <v>230000</v>
      </c>
    </row>
    <row r="371" spans="1:14">
      <c r="A371" t="s">
        <v>1331</v>
      </c>
      <c r="B371">
        <v>84531526</v>
      </c>
      <c r="C371" t="s">
        <v>1332</v>
      </c>
      <c r="D371" t="s">
        <v>1333</v>
      </c>
      <c r="E371" t="s">
        <v>211</v>
      </c>
      <c r="F371">
        <v>23</v>
      </c>
      <c r="G371" t="s">
        <v>202</v>
      </c>
      <c r="H371">
        <v>19868</v>
      </c>
      <c r="I371" t="s">
        <v>1118</v>
      </c>
      <c r="J371" t="s">
        <v>1119</v>
      </c>
      <c r="K371" t="s">
        <v>1120</v>
      </c>
      <c r="L371">
        <v>19911225</v>
      </c>
      <c r="M371" t="s">
        <v>1331</v>
      </c>
      <c r="N371">
        <v>230000</v>
      </c>
    </row>
    <row r="372" spans="1:14">
      <c r="A372" t="s">
        <v>1334</v>
      </c>
      <c r="B372">
        <v>25585025</v>
      </c>
      <c r="C372" t="s">
        <v>1335</v>
      </c>
      <c r="D372" t="s">
        <v>1336</v>
      </c>
      <c r="E372" t="s">
        <v>201</v>
      </c>
      <c r="F372">
        <v>23</v>
      </c>
      <c r="G372" t="s">
        <v>202</v>
      </c>
      <c r="H372">
        <v>19868</v>
      </c>
      <c r="I372" t="s">
        <v>1118</v>
      </c>
      <c r="J372" t="s">
        <v>1119</v>
      </c>
      <c r="K372" t="s">
        <v>1120</v>
      </c>
      <c r="L372">
        <v>19690425</v>
      </c>
      <c r="M372" t="s">
        <v>1334</v>
      </c>
      <c r="N372">
        <v>230000</v>
      </c>
    </row>
    <row r="373" spans="1:14">
      <c r="A373" t="s">
        <v>1337</v>
      </c>
      <c r="B373">
        <v>28618025</v>
      </c>
      <c r="C373" t="s">
        <v>1338</v>
      </c>
      <c r="D373" t="s">
        <v>1339</v>
      </c>
      <c r="E373" t="s">
        <v>201</v>
      </c>
      <c r="F373">
        <v>23</v>
      </c>
      <c r="G373" t="s">
        <v>202</v>
      </c>
      <c r="H373">
        <v>19868</v>
      </c>
      <c r="I373" t="s">
        <v>1118</v>
      </c>
      <c r="J373" t="s">
        <v>1119</v>
      </c>
      <c r="K373" t="s">
        <v>1120</v>
      </c>
      <c r="L373">
        <v>19601110</v>
      </c>
      <c r="M373" t="s">
        <v>1337</v>
      </c>
      <c r="N373">
        <v>230000</v>
      </c>
    </row>
    <row r="374" spans="1:14">
      <c r="A374" t="s">
        <v>1340</v>
      </c>
      <c r="B374">
        <v>41029016</v>
      </c>
      <c r="C374" t="s">
        <v>1341</v>
      </c>
      <c r="D374" t="s">
        <v>1342</v>
      </c>
      <c r="E374" t="s">
        <v>201</v>
      </c>
      <c r="F374">
        <v>23</v>
      </c>
      <c r="G374" t="s">
        <v>202</v>
      </c>
      <c r="H374">
        <v>19868</v>
      </c>
      <c r="I374" t="s">
        <v>1118</v>
      </c>
      <c r="J374" t="s">
        <v>1119</v>
      </c>
      <c r="K374" t="s">
        <v>1120</v>
      </c>
      <c r="L374">
        <v>19570108</v>
      </c>
      <c r="M374" t="s">
        <v>1340</v>
      </c>
      <c r="N374">
        <v>230000</v>
      </c>
    </row>
    <row r="375" spans="1:14">
      <c r="A375" t="s">
        <v>1343</v>
      </c>
      <c r="B375">
        <v>2963828</v>
      </c>
      <c r="C375" t="s">
        <v>1344</v>
      </c>
      <c r="D375" t="s">
        <v>1345</v>
      </c>
      <c r="E375" t="s">
        <v>201</v>
      </c>
      <c r="F375">
        <v>23</v>
      </c>
      <c r="G375" t="s">
        <v>202</v>
      </c>
      <c r="H375">
        <v>19868</v>
      </c>
      <c r="I375" t="s">
        <v>1118</v>
      </c>
      <c r="J375" t="s">
        <v>1119</v>
      </c>
      <c r="K375" t="s">
        <v>1120</v>
      </c>
      <c r="L375">
        <v>19360118</v>
      </c>
      <c r="M375" t="s">
        <v>1343</v>
      </c>
      <c r="N375">
        <v>230000</v>
      </c>
    </row>
    <row r="376" spans="1:14">
      <c r="A376" t="s">
        <v>1346</v>
      </c>
      <c r="B376">
        <v>92459736</v>
      </c>
      <c r="C376" t="s">
        <v>1347</v>
      </c>
      <c r="D376" t="s">
        <v>1348</v>
      </c>
      <c r="E376" t="s">
        <v>211</v>
      </c>
      <c r="F376">
        <v>23</v>
      </c>
      <c r="G376" t="s">
        <v>202</v>
      </c>
      <c r="H376">
        <v>19868</v>
      </c>
      <c r="I376" t="s">
        <v>1118</v>
      </c>
      <c r="J376" t="s">
        <v>1119</v>
      </c>
      <c r="K376" t="s">
        <v>1120</v>
      </c>
      <c r="L376">
        <v>20030303</v>
      </c>
      <c r="M376" t="s">
        <v>1346</v>
      </c>
      <c r="N376">
        <v>230000</v>
      </c>
    </row>
    <row r="377" spans="1:14">
      <c r="A377" t="s">
        <v>1349</v>
      </c>
      <c r="B377">
        <v>96830632</v>
      </c>
      <c r="C377" t="s">
        <v>1350</v>
      </c>
      <c r="D377" t="s">
        <v>1351</v>
      </c>
      <c r="E377" t="s">
        <v>211</v>
      </c>
      <c r="F377">
        <v>23</v>
      </c>
      <c r="G377" t="s">
        <v>202</v>
      </c>
      <c r="H377">
        <v>19868</v>
      </c>
      <c r="I377" t="s">
        <v>1118</v>
      </c>
      <c r="J377" t="s">
        <v>1119</v>
      </c>
      <c r="K377" t="s">
        <v>1120</v>
      </c>
      <c r="L377">
        <v>20031031</v>
      </c>
      <c r="M377" t="s">
        <v>1349</v>
      </c>
      <c r="N377">
        <v>230000</v>
      </c>
    </row>
    <row r="378" spans="1:14">
      <c r="A378" t="s">
        <v>1352</v>
      </c>
      <c r="B378">
        <v>58586436</v>
      </c>
      <c r="C378" t="s">
        <v>1353</v>
      </c>
      <c r="D378" t="s">
        <v>1354</v>
      </c>
      <c r="E378" t="s">
        <v>201</v>
      </c>
      <c r="F378">
        <v>23</v>
      </c>
      <c r="G378" t="s">
        <v>202</v>
      </c>
      <c r="H378">
        <v>19868</v>
      </c>
      <c r="I378" t="s">
        <v>1118</v>
      </c>
      <c r="J378" t="s">
        <v>1119</v>
      </c>
      <c r="K378" t="s">
        <v>1120</v>
      </c>
      <c r="L378">
        <v>19800701</v>
      </c>
      <c r="M378" t="s">
        <v>1352</v>
      </c>
      <c r="N378">
        <v>230000</v>
      </c>
    </row>
    <row r="379" spans="1:14">
      <c r="A379" t="s">
        <v>1355</v>
      </c>
      <c r="B379">
        <v>46160017</v>
      </c>
      <c r="C379" t="s">
        <v>1356</v>
      </c>
      <c r="D379" t="s">
        <v>1357</v>
      </c>
      <c r="E379" t="s">
        <v>201</v>
      </c>
      <c r="F379">
        <v>23</v>
      </c>
      <c r="G379" t="s">
        <v>202</v>
      </c>
      <c r="H379">
        <v>19868</v>
      </c>
      <c r="I379" t="s">
        <v>1118</v>
      </c>
      <c r="J379" t="s">
        <v>1119</v>
      </c>
      <c r="K379" t="s">
        <v>1120</v>
      </c>
      <c r="L379">
        <v>19510830</v>
      </c>
      <c r="M379" t="s">
        <v>1355</v>
      </c>
      <c r="N379">
        <v>230000</v>
      </c>
    </row>
    <row r="380" spans="1:14">
      <c r="A380" t="s">
        <v>1358</v>
      </c>
      <c r="B380">
        <v>99330832</v>
      </c>
      <c r="C380" t="s">
        <v>1359</v>
      </c>
      <c r="D380" t="s">
        <v>1360</v>
      </c>
      <c r="E380" t="s">
        <v>211</v>
      </c>
      <c r="F380">
        <v>23</v>
      </c>
      <c r="G380" t="s">
        <v>202</v>
      </c>
      <c r="H380">
        <v>19868</v>
      </c>
      <c r="I380" t="s">
        <v>1118</v>
      </c>
      <c r="J380" t="s">
        <v>1119</v>
      </c>
      <c r="K380" t="s">
        <v>1120</v>
      </c>
      <c r="L380">
        <v>20030807</v>
      </c>
      <c r="M380" t="s">
        <v>1358</v>
      </c>
      <c r="N380">
        <v>230000</v>
      </c>
    </row>
    <row r="381" spans="1:14">
      <c r="A381" t="s">
        <v>1361</v>
      </c>
      <c r="B381">
        <v>99329638</v>
      </c>
      <c r="C381" t="s">
        <v>1362</v>
      </c>
      <c r="D381" t="s">
        <v>1363</v>
      </c>
      <c r="E381" t="s">
        <v>211</v>
      </c>
      <c r="F381">
        <v>23</v>
      </c>
      <c r="G381" t="s">
        <v>202</v>
      </c>
      <c r="H381">
        <v>19868</v>
      </c>
      <c r="I381" t="s">
        <v>1118</v>
      </c>
      <c r="J381" t="s">
        <v>1119</v>
      </c>
      <c r="K381" t="s">
        <v>1120</v>
      </c>
      <c r="L381">
        <v>20030807</v>
      </c>
      <c r="M381" t="s">
        <v>1361</v>
      </c>
      <c r="N381">
        <v>230000</v>
      </c>
    </row>
    <row r="382" spans="1:14">
      <c r="A382" t="s">
        <v>1364</v>
      </c>
      <c r="B382">
        <v>3089222</v>
      </c>
      <c r="C382" t="s">
        <v>1365</v>
      </c>
      <c r="D382" t="s">
        <v>1366</v>
      </c>
      <c r="E382" t="s">
        <v>201</v>
      </c>
      <c r="F382">
        <v>23</v>
      </c>
      <c r="G382" t="s">
        <v>202</v>
      </c>
      <c r="H382">
        <v>19868</v>
      </c>
      <c r="I382" t="s">
        <v>1118</v>
      </c>
      <c r="J382" t="s">
        <v>1119</v>
      </c>
      <c r="K382" t="s">
        <v>1120</v>
      </c>
      <c r="L382">
        <v>19760629</v>
      </c>
      <c r="M382" t="s">
        <v>1364</v>
      </c>
      <c r="N382">
        <v>230000</v>
      </c>
    </row>
    <row r="383" spans="1:14">
      <c r="A383" t="s">
        <v>1367</v>
      </c>
      <c r="B383">
        <v>98050224</v>
      </c>
      <c r="C383" t="s">
        <v>1368</v>
      </c>
      <c r="D383" t="s">
        <v>1369</v>
      </c>
      <c r="E383" t="s">
        <v>211</v>
      </c>
      <c r="F383">
        <v>23</v>
      </c>
      <c r="G383" t="s">
        <v>202</v>
      </c>
      <c r="H383">
        <v>19868</v>
      </c>
      <c r="I383" t="s">
        <v>1118</v>
      </c>
      <c r="J383" t="s">
        <v>1119</v>
      </c>
      <c r="K383" t="s">
        <v>1120</v>
      </c>
      <c r="L383">
        <v>20031209</v>
      </c>
      <c r="M383" t="s">
        <v>1367</v>
      </c>
      <c r="N383">
        <v>230000</v>
      </c>
    </row>
    <row r="384" spans="1:14">
      <c r="A384" t="s">
        <v>1370</v>
      </c>
      <c r="B384">
        <v>83112217</v>
      </c>
      <c r="C384" t="s">
        <v>1371</v>
      </c>
      <c r="D384" t="s">
        <v>1372</v>
      </c>
      <c r="E384" t="s">
        <v>211</v>
      </c>
      <c r="F384">
        <v>23</v>
      </c>
      <c r="G384" t="s">
        <v>202</v>
      </c>
      <c r="H384">
        <v>19868</v>
      </c>
      <c r="I384" t="s">
        <v>1118</v>
      </c>
      <c r="J384" t="s">
        <v>1119</v>
      </c>
      <c r="K384" t="s">
        <v>1120</v>
      </c>
      <c r="L384">
        <v>20011110</v>
      </c>
      <c r="M384" t="s">
        <v>1370</v>
      </c>
      <c r="N384">
        <v>230000</v>
      </c>
    </row>
    <row r="385" spans="1:14">
      <c r="A385" t="s">
        <v>1373</v>
      </c>
      <c r="B385">
        <v>24767531</v>
      </c>
      <c r="C385" t="s">
        <v>1374</v>
      </c>
      <c r="D385" t="s">
        <v>1375</v>
      </c>
      <c r="E385" t="s">
        <v>201</v>
      </c>
      <c r="F385">
        <v>23</v>
      </c>
      <c r="G385" t="s">
        <v>202</v>
      </c>
      <c r="H385">
        <v>19868</v>
      </c>
      <c r="I385" t="s">
        <v>1118</v>
      </c>
      <c r="J385" t="s">
        <v>1119</v>
      </c>
      <c r="K385" t="s">
        <v>1120</v>
      </c>
      <c r="L385">
        <v>19620329</v>
      </c>
      <c r="M385" t="s">
        <v>1373</v>
      </c>
      <c r="N385">
        <v>230000</v>
      </c>
    </row>
    <row r="386" spans="1:14">
      <c r="A386" t="s">
        <v>1376</v>
      </c>
      <c r="B386">
        <v>71516323</v>
      </c>
      <c r="C386" t="s">
        <v>1377</v>
      </c>
      <c r="D386" t="s">
        <v>1378</v>
      </c>
      <c r="E386" t="s">
        <v>201</v>
      </c>
      <c r="F386">
        <v>23</v>
      </c>
      <c r="G386" t="s">
        <v>202</v>
      </c>
      <c r="H386">
        <v>19868</v>
      </c>
      <c r="I386" t="s">
        <v>1118</v>
      </c>
      <c r="J386" t="s">
        <v>1119</v>
      </c>
      <c r="K386" t="s">
        <v>1120</v>
      </c>
      <c r="L386">
        <v>19920625</v>
      </c>
      <c r="M386" t="s">
        <v>1376</v>
      </c>
      <c r="N386">
        <v>230000</v>
      </c>
    </row>
    <row r="387" spans="1:14">
      <c r="A387" t="s">
        <v>1379</v>
      </c>
      <c r="B387">
        <v>85467535</v>
      </c>
      <c r="C387" t="s">
        <v>1380</v>
      </c>
      <c r="D387" t="s">
        <v>1381</v>
      </c>
      <c r="E387" t="s">
        <v>201</v>
      </c>
      <c r="F387">
        <v>23</v>
      </c>
      <c r="G387" t="s">
        <v>202</v>
      </c>
      <c r="H387">
        <v>19868</v>
      </c>
      <c r="I387" t="s">
        <v>1118</v>
      </c>
      <c r="J387" t="s">
        <v>1119</v>
      </c>
      <c r="K387" t="s">
        <v>1120</v>
      </c>
      <c r="L387">
        <v>19800409</v>
      </c>
      <c r="M387" t="s">
        <v>1379</v>
      </c>
      <c r="N387">
        <v>230000</v>
      </c>
    </row>
    <row r="388" spans="1:14">
      <c r="A388" t="s">
        <v>1382</v>
      </c>
      <c r="B388">
        <v>69288841</v>
      </c>
      <c r="C388" t="s">
        <v>1383</v>
      </c>
      <c r="D388" t="s">
        <v>1384</v>
      </c>
      <c r="E388" t="s">
        <v>211</v>
      </c>
      <c r="F388">
        <v>23</v>
      </c>
      <c r="G388" t="s">
        <v>202</v>
      </c>
      <c r="H388">
        <v>19868</v>
      </c>
      <c r="I388" t="s">
        <v>1118</v>
      </c>
      <c r="J388" t="s">
        <v>1119</v>
      </c>
      <c r="K388" t="s">
        <v>1120</v>
      </c>
      <c r="L388">
        <v>19820924</v>
      </c>
      <c r="M388" t="s">
        <v>1382</v>
      </c>
      <c r="N388">
        <v>230000</v>
      </c>
    </row>
    <row r="389" spans="1:14">
      <c r="A389" t="s">
        <v>1385</v>
      </c>
      <c r="B389">
        <v>96838438</v>
      </c>
      <c r="C389" t="s">
        <v>1386</v>
      </c>
      <c r="D389" t="s">
        <v>1387</v>
      </c>
      <c r="E389" t="s">
        <v>201</v>
      </c>
      <c r="F389">
        <v>23</v>
      </c>
      <c r="G389" t="s">
        <v>202</v>
      </c>
      <c r="H389">
        <v>19868</v>
      </c>
      <c r="I389" t="s">
        <v>1118</v>
      </c>
      <c r="J389" t="s">
        <v>1119</v>
      </c>
      <c r="K389" t="s">
        <v>1120</v>
      </c>
      <c r="L389">
        <v>19830820</v>
      </c>
      <c r="M389" t="s">
        <v>1385</v>
      </c>
      <c r="N389">
        <v>230000</v>
      </c>
    </row>
    <row r="390" spans="1:14">
      <c r="A390" t="s">
        <v>1388</v>
      </c>
      <c r="B390">
        <v>94235831</v>
      </c>
      <c r="C390" t="s">
        <v>1389</v>
      </c>
      <c r="D390" t="s">
        <v>1390</v>
      </c>
      <c r="E390" t="s">
        <v>201</v>
      </c>
      <c r="F390">
        <v>23</v>
      </c>
      <c r="G390" t="s">
        <v>202</v>
      </c>
      <c r="H390">
        <v>19868</v>
      </c>
      <c r="I390" t="s">
        <v>1118</v>
      </c>
      <c r="J390" t="s">
        <v>1119</v>
      </c>
      <c r="K390" t="s">
        <v>1120</v>
      </c>
      <c r="L390">
        <v>19860714</v>
      </c>
      <c r="M390" t="s">
        <v>1388</v>
      </c>
      <c r="N390">
        <v>230000</v>
      </c>
    </row>
    <row r="391" spans="1:14">
      <c r="A391" t="s">
        <v>1391</v>
      </c>
      <c r="B391">
        <v>97368841</v>
      </c>
      <c r="C391" t="s">
        <v>1392</v>
      </c>
      <c r="D391" t="s">
        <v>1393</v>
      </c>
      <c r="E391" t="s">
        <v>211</v>
      </c>
      <c r="F391">
        <v>23</v>
      </c>
      <c r="G391" t="s">
        <v>202</v>
      </c>
      <c r="H391">
        <v>19868</v>
      </c>
      <c r="I391" t="s">
        <v>1118</v>
      </c>
      <c r="J391" t="s">
        <v>1119</v>
      </c>
      <c r="K391" t="s">
        <v>1120</v>
      </c>
      <c r="L391">
        <v>19621004</v>
      </c>
      <c r="M391" t="s">
        <v>1391</v>
      </c>
      <c r="N391">
        <v>230000</v>
      </c>
    </row>
    <row r="392" spans="1:14">
      <c r="A392" t="s">
        <v>1394</v>
      </c>
      <c r="B392">
        <v>97891438</v>
      </c>
      <c r="C392" t="s">
        <v>1395</v>
      </c>
      <c r="D392" t="s">
        <v>1396</v>
      </c>
      <c r="E392" t="s">
        <v>201</v>
      </c>
      <c r="F392">
        <v>23</v>
      </c>
      <c r="G392" t="s">
        <v>202</v>
      </c>
      <c r="H392">
        <v>19868</v>
      </c>
      <c r="I392" t="s">
        <v>1118</v>
      </c>
      <c r="J392" t="s">
        <v>1119</v>
      </c>
      <c r="K392" t="s">
        <v>1120</v>
      </c>
      <c r="L392">
        <v>19800315</v>
      </c>
      <c r="M392" t="s">
        <v>1394</v>
      </c>
      <c r="N392">
        <v>230000</v>
      </c>
    </row>
    <row r="393" spans="1:14">
      <c r="A393" t="s">
        <v>1397</v>
      </c>
      <c r="B393">
        <v>74246225</v>
      </c>
      <c r="C393" t="s">
        <v>1398</v>
      </c>
      <c r="D393" t="s">
        <v>1399</v>
      </c>
      <c r="E393" t="s">
        <v>201</v>
      </c>
      <c r="F393">
        <v>23</v>
      </c>
      <c r="G393" t="s">
        <v>202</v>
      </c>
      <c r="H393">
        <v>19868</v>
      </c>
      <c r="I393" t="s">
        <v>1118</v>
      </c>
      <c r="J393" t="s">
        <v>1119</v>
      </c>
      <c r="K393" t="s">
        <v>1120</v>
      </c>
      <c r="L393">
        <v>19850104</v>
      </c>
      <c r="M393" t="s">
        <v>1397</v>
      </c>
      <c r="N393">
        <v>230000</v>
      </c>
    </row>
    <row r="394" spans="1:14">
      <c r="A394" t="s">
        <v>1400</v>
      </c>
      <c r="B394">
        <v>86432932</v>
      </c>
      <c r="C394" t="s">
        <v>1401</v>
      </c>
      <c r="D394" t="s">
        <v>1402</v>
      </c>
      <c r="E394" t="s">
        <v>211</v>
      </c>
      <c r="F394">
        <v>23</v>
      </c>
      <c r="G394" t="s">
        <v>202</v>
      </c>
      <c r="H394">
        <v>19868</v>
      </c>
      <c r="I394" t="s">
        <v>1118</v>
      </c>
      <c r="J394" t="s">
        <v>1119</v>
      </c>
      <c r="K394" t="s">
        <v>1120</v>
      </c>
      <c r="L394">
        <v>20010122</v>
      </c>
      <c r="M394" t="s">
        <v>1400</v>
      </c>
      <c r="N394">
        <v>230000</v>
      </c>
    </row>
    <row r="395" spans="1:14">
      <c r="A395" t="s">
        <v>1403</v>
      </c>
      <c r="B395">
        <v>56192831</v>
      </c>
      <c r="C395" t="s">
        <v>1404</v>
      </c>
      <c r="D395" t="s">
        <v>1405</v>
      </c>
      <c r="E395" t="s">
        <v>201</v>
      </c>
      <c r="F395">
        <v>23</v>
      </c>
      <c r="G395" t="s">
        <v>202</v>
      </c>
      <c r="H395">
        <v>19868</v>
      </c>
      <c r="I395" t="s">
        <v>1118</v>
      </c>
      <c r="J395" t="s">
        <v>1119</v>
      </c>
      <c r="K395" t="s">
        <v>1120</v>
      </c>
      <c r="L395">
        <v>19750903</v>
      </c>
      <c r="M395" t="s">
        <v>1403</v>
      </c>
      <c r="N395">
        <v>230000</v>
      </c>
    </row>
    <row r="396" spans="1:14">
      <c r="A396" t="s">
        <v>1406</v>
      </c>
      <c r="B396">
        <v>96830228</v>
      </c>
      <c r="C396" t="s">
        <v>1407</v>
      </c>
      <c r="D396" t="s">
        <v>1408</v>
      </c>
      <c r="E396" t="s">
        <v>201</v>
      </c>
      <c r="F396">
        <v>23</v>
      </c>
      <c r="G396" t="s">
        <v>202</v>
      </c>
      <c r="H396">
        <v>19868</v>
      </c>
      <c r="I396" t="s">
        <v>1118</v>
      </c>
      <c r="J396" t="s">
        <v>1119</v>
      </c>
      <c r="K396" t="s">
        <v>1120</v>
      </c>
      <c r="L396">
        <v>20030827</v>
      </c>
      <c r="M396" t="s">
        <v>1406</v>
      </c>
      <c r="N396">
        <v>230000</v>
      </c>
    </row>
    <row r="397" spans="1:14">
      <c r="A397" t="s">
        <v>1409</v>
      </c>
      <c r="B397">
        <v>97752737</v>
      </c>
      <c r="C397" t="s">
        <v>1410</v>
      </c>
      <c r="D397" t="s">
        <v>1411</v>
      </c>
      <c r="E397" t="s">
        <v>211</v>
      </c>
      <c r="F397">
        <v>23</v>
      </c>
      <c r="G397" t="s">
        <v>202</v>
      </c>
      <c r="H397">
        <v>19868</v>
      </c>
      <c r="I397" t="s">
        <v>1118</v>
      </c>
      <c r="J397" t="s">
        <v>1119</v>
      </c>
      <c r="K397" t="s">
        <v>1120</v>
      </c>
      <c r="L397">
        <v>20030625</v>
      </c>
      <c r="M397" t="s">
        <v>1409</v>
      </c>
      <c r="N397">
        <v>230000</v>
      </c>
    </row>
    <row r="398" spans="1:14">
      <c r="A398" t="s">
        <v>1412</v>
      </c>
      <c r="B398">
        <v>16847834</v>
      </c>
      <c r="C398" t="s">
        <v>1413</v>
      </c>
      <c r="D398" t="s">
        <v>1414</v>
      </c>
      <c r="E398" t="s">
        <v>201</v>
      </c>
      <c r="F398">
        <v>23</v>
      </c>
      <c r="G398" t="s">
        <v>202</v>
      </c>
      <c r="H398">
        <v>19868</v>
      </c>
      <c r="I398" t="s">
        <v>1118</v>
      </c>
      <c r="J398" t="s">
        <v>1119</v>
      </c>
      <c r="K398" t="s">
        <v>1120</v>
      </c>
      <c r="L398">
        <v>19550227</v>
      </c>
      <c r="M398" t="s">
        <v>1412</v>
      </c>
      <c r="N398">
        <v>230000</v>
      </c>
    </row>
    <row r="399" spans="1:14">
      <c r="A399" t="s">
        <v>1415</v>
      </c>
      <c r="B399">
        <v>46629330</v>
      </c>
      <c r="C399" t="s">
        <v>1416</v>
      </c>
      <c r="D399" t="s">
        <v>1417</v>
      </c>
      <c r="E399" t="s">
        <v>201</v>
      </c>
      <c r="F399">
        <v>23</v>
      </c>
      <c r="G399" t="s">
        <v>202</v>
      </c>
      <c r="H399">
        <v>19868</v>
      </c>
      <c r="I399" t="s">
        <v>1118</v>
      </c>
      <c r="J399" t="s">
        <v>1119</v>
      </c>
      <c r="K399" t="s">
        <v>1120</v>
      </c>
      <c r="L399">
        <v>19770907</v>
      </c>
      <c r="M399" t="s">
        <v>1415</v>
      </c>
      <c r="N399">
        <v>230000</v>
      </c>
    </row>
    <row r="400" spans="1:14">
      <c r="A400" t="s">
        <v>1418</v>
      </c>
      <c r="B400">
        <v>46406626</v>
      </c>
      <c r="C400" t="s">
        <v>1419</v>
      </c>
      <c r="D400" t="s">
        <v>1420</v>
      </c>
      <c r="E400" t="s">
        <v>201</v>
      </c>
      <c r="F400">
        <v>23</v>
      </c>
      <c r="G400" t="s">
        <v>202</v>
      </c>
      <c r="H400">
        <v>19868</v>
      </c>
      <c r="I400" t="s">
        <v>1118</v>
      </c>
      <c r="J400" t="s">
        <v>1119</v>
      </c>
      <c r="K400" t="s">
        <v>1120</v>
      </c>
      <c r="L400">
        <v>19850204</v>
      </c>
      <c r="M400" t="s">
        <v>1418</v>
      </c>
      <c r="N400">
        <v>230000</v>
      </c>
    </row>
    <row r="401" spans="1:14">
      <c r="A401" t="s">
        <v>1421</v>
      </c>
      <c r="B401">
        <v>67542024</v>
      </c>
      <c r="C401" t="s">
        <v>1422</v>
      </c>
      <c r="D401" t="s">
        <v>1423</v>
      </c>
      <c r="E401" t="s">
        <v>201</v>
      </c>
      <c r="F401">
        <v>23</v>
      </c>
      <c r="G401" t="s">
        <v>202</v>
      </c>
      <c r="H401">
        <v>30898</v>
      </c>
      <c r="I401" t="s">
        <v>1424</v>
      </c>
      <c r="J401" t="s">
        <v>1425</v>
      </c>
      <c r="K401" t="s">
        <v>1424</v>
      </c>
      <c r="L401">
        <v>19900828</v>
      </c>
      <c r="M401" t="s">
        <v>1421</v>
      </c>
      <c r="N401">
        <v>230442</v>
      </c>
    </row>
    <row r="402" spans="1:14">
      <c r="A402" t="s">
        <v>1426</v>
      </c>
      <c r="B402">
        <v>96738740</v>
      </c>
      <c r="C402" t="s">
        <v>1427</v>
      </c>
      <c r="D402" t="s">
        <v>1428</v>
      </c>
      <c r="E402" t="s">
        <v>201</v>
      </c>
      <c r="F402">
        <v>23</v>
      </c>
      <c r="G402" t="s">
        <v>202</v>
      </c>
      <c r="H402">
        <v>30898</v>
      </c>
      <c r="I402" t="s">
        <v>1424</v>
      </c>
      <c r="J402" t="s">
        <v>1425</v>
      </c>
      <c r="K402" t="s">
        <v>1424</v>
      </c>
      <c r="L402">
        <v>19900718</v>
      </c>
      <c r="M402" t="s">
        <v>1426</v>
      </c>
      <c r="N402">
        <v>230442</v>
      </c>
    </row>
    <row r="403" spans="1:14">
      <c r="A403" t="s">
        <v>1429</v>
      </c>
      <c r="B403">
        <v>96739135</v>
      </c>
      <c r="C403" t="s">
        <v>1430</v>
      </c>
      <c r="D403" t="s">
        <v>1431</v>
      </c>
      <c r="E403" t="s">
        <v>201</v>
      </c>
      <c r="F403">
        <v>23</v>
      </c>
      <c r="G403" t="s">
        <v>202</v>
      </c>
      <c r="H403">
        <v>30898</v>
      </c>
      <c r="I403" t="s">
        <v>1424</v>
      </c>
      <c r="J403" t="s">
        <v>1425</v>
      </c>
      <c r="K403" t="s">
        <v>1424</v>
      </c>
      <c r="L403">
        <v>19910621</v>
      </c>
      <c r="M403" t="s">
        <v>1429</v>
      </c>
      <c r="N403">
        <v>230442</v>
      </c>
    </row>
    <row r="404" spans="1:14">
      <c r="A404" t="s">
        <v>1432</v>
      </c>
      <c r="B404">
        <v>67542630</v>
      </c>
      <c r="C404" t="s">
        <v>1433</v>
      </c>
      <c r="D404" t="s">
        <v>1434</v>
      </c>
      <c r="E404" t="s">
        <v>201</v>
      </c>
      <c r="F404">
        <v>23</v>
      </c>
      <c r="G404" t="s">
        <v>202</v>
      </c>
      <c r="H404">
        <v>30898</v>
      </c>
      <c r="I404" t="s">
        <v>1424</v>
      </c>
      <c r="J404" t="s">
        <v>1425</v>
      </c>
      <c r="K404" t="s">
        <v>1424</v>
      </c>
      <c r="L404">
        <v>19920313</v>
      </c>
      <c r="M404" t="s">
        <v>1432</v>
      </c>
      <c r="N404">
        <v>230442</v>
      </c>
    </row>
    <row r="405" spans="1:14">
      <c r="A405" t="s">
        <v>1435</v>
      </c>
      <c r="B405">
        <v>96739034</v>
      </c>
      <c r="C405" t="s">
        <v>1436</v>
      </c>
      <c r="D405" t="s">
        <v>1437</v>
      </c>
      <c r="E405" t="s">
        <v>201</v>
      </c>
      <c r="F405">
        <v>23</v>
      </c>
      <c r="G405" t="s">
        <v>202</v>
      </c>
      <c r="H405">
        <v>30898</v>
      </c>
      <c r="I405" t="s">
        <v>1424</v>
      </c>
      <c r="J405" t="s">
        <v>1425</v>
      </c>
      <c r="K405" t="s">
        <v>1424</v>
      </c>
      <c r="L405">
        <v>19910502</v>
      </c>
      <c r="M405" t="s">
        <v>1435</v>
      </c>
      <c r="N405">
        <v>230442</v>
      </c>
    </row>
    <row r="406" spans="1:14">
      <c r="A406" t="s">
        <v>1438</v>
      </c>
      <c r="B406">
        <v>24782629</v>
      </c>
      <c r="C406" t="s">
        <v>1439</v>
      </c>
      <c r="D406" t="s">
        <v>1440</v>
      </c>
      <c r="E406" t="s">
        <v>201</v>
      </c>
      <c r="F406">
        <v>23</v>
      </c>
      <c r="G406" t="s">
        <v>202</v>
      </c>
      <c r="H406">
        <v>19098</v>
      </c>
      <c r="I406" t="s">
        <v>1441</v>
      </c>
      <c r="J406" t="s">
        <v>1442</v>
      </c>
      <c r="K406" t="s">
        <v>1443</v>
      </c>
      <c r="L406">
        <v>19660603</v>
      </c>
      <c r="M406" t="s">
        <v>1438</v>
      </c>
      <c r="N406">
        <v>230226</v>
      </c>
    </row>
    <row r="407" spans="1:14">
      <c r="A407" t="s">
        <v>1444</v>
      </c>
      <c r="B407">
        <v>2919122</v>
      </c>
      <c r="C407" t="s">
        <v>1445</v>
      </c>
      <c r="D407" t="s">
        <v>1446</v>
      </c>
      <c r="E407" t="s">
        <v>201</v>
      </c>
      <c r="F407">
        <v>23</v>
      </c>
      <c r="G407" t="s">
        <v>202</v>
      </c>
      <c r="H407">
        <v>19098</v>
      </c>
      <c r="I407" t="s">
        <v>1441</v>
      </c>
      <c r="J407" t="s">
        <v>1442</v>
      </c>
      <c r="K407" t="s">
        <v>1443</v>
      </c>
      <c r="L407">
        <v>19830523</v>
      </c>
      <c r="M407" t="s">
        <v>1444</v>
      </c>
      <c r="N407">
        <v>230226</v>
      </c>
    </row>
    <row r="408" spans="1:14">
      <c r="A408" t="s">
        <v>1447</v>
      </c>
      <c r="B408">
        <v>73433121</v>
      </c>
      <c r="C408" t="s">
        <v>1448</v>
      </c>
      <c r="D408" t="s">
        <v>1449</v>
      </c>
      <c r="E408" t="s">
        <v>201</v>
      </c>
      <c r="F408">
        <v>23</v>
      </c>
      <c r="G408" t="s">
        <v>202</v>
      </c>
      <c r="H408">
        <v>19098</v>
      </c>
      <c r="I408" t="s">
        <v>1441</v>
      </c>
      <c r="J408" t="s">
        <v>1442</v>
      </c>
      <c r="K408" t="s">
        <v>1443</v>
      </c>
      <c r="L408">
        <v>19850524</v>
      </c>
      <c r="M408" t="s">
        <v>1447</v>
      </c>
      <c r="N408">
        <v>230226</v>
      </c>
    </row>
    <row r="409" spans="1:14">
      <c r="A409" t="s">
        <v>1450</v>
      </c>
      <c r="B409">
        <v>58509027</v>
      </c>
      <c r="C409" t="s">
        <v>1451</v>
      </c>
      <c r="D409" t="s">
        <v>1452</v>
      </c>
      <c r="E409" t="s">
        <v>201</v>
      </c>
      <c r="F409">
        <v>23</v>
      </c>
      <c r="G409" t="s">
        <v>202</v>
      </c>
      <c r="H409">
        <v>19098</v>
      </c>
      <c r="I409" t="s">
        <v>1441</v>
      </c>
      <c r="J409" t="s">
        <v>1442</v>
      </c>
      <c r="K409" t="s">
        <v>1443</v>
      </c>
      <c r="L409">
        <v>19650306</v>
      </c>
      <c r="M409" t="s">
        <v>1450</v>
      </c>
      <c r="N409">
        <v>230226</v>
      </c>
    </row>
    <row r="410" spans="1:14">
      <c r="A410" t="s">
        <v>1453</v>
      </c>
      <c r="B410">
        <v>3018012</v>
      </c>
      <c r="C410" t="s">
        <v>1454</v>
      </c>
      <c r="D410" t="s">
        <v>1455</v>
      </c>
      <c r="E410" t="s">
        <v>201</v>
      </c>
      <c r="F410">
        <v>23</v>
      </c>
      <c r="G410" t="s">
        <v>202</v>
      </c>
      <c r="H410">
        <v>19098</v>
      </c>
      <c r="I410" t="s">
        <v>1441</v>
      </c>
      <c r="J410" t="s">
        <v>1442</v>
      </c>
      <c r="K410" t="s">
        <v>1443</v>
      </c>
      <c r="L410">
        <v>19640410</v>
      </c>
      <c r="M410" t="s">
        <v>1453</v>
      </c>
      <c r="N410">
        <v>230226</v>
      </c>
    </row>
    <row r="411" spans="1:14">
      <c r="A411" t="s">
        <v>1456</v>
      </c>
      <c r="B411">
        <v>71928835</v>
      </c>
      <c r="C411" t="s">
        <v>1457</v>
      </c>
      <c r="D411" t="s">
        <v>1458</v>
      </c>
      <c r="E411" t="s">
        <v>201</v>
      </c>
      <c r="F411">
        <v>23</v>
      </c>
      <c r="G411" t="s">
        <v>202</v>
      </c>
      <c r="H411">
        <v>19871</v>
      </c>
      <c r="I411" t="s">
        <v>1459</v>
      </c>
      <c r="J411" t="s">
        <v>1460</v>
      </c>
      <c r="K411" t="s">
        <v>1461</v>
      </c>
      <c r="L411">
        <v>19910216</v>
      </c>
      <c r="M411" t="s">
        <v>1456</v>
      </c>
      <c r="N411">
        <v>230355</v>
      </c>
    </row>
    <row r="412" spans="1:14">
      <c r="A412" t="s">
        <v>1462</v>
      </c>
      <c r="B412">
        <v>72749231</v>
      </c>
      <c r="C412" t="s">
        <v>1463</v>
      </c>
      <c r="D412" t="s">
        <v>1464</v>
      </c>
      <c r="E412" t="s">
        <v>201</v>
      </c>
      <c r="F412">
        <v>23</v>
      </c>
      <c r="G412" t="s">
        <v>202</v>
      </c>
      <c r="H412">
        <v>19871</v>
      </c>
      <c r="I412" t="s">
        <v>1459</v>
      </c>
      <c r="J412" t="s">
        <v>1460</v>
      </c>
      <c r="K412" t="s">
        <v>1461</v>
      </c>
      <c r="L412">
        <v>19760108</v>
      </c>
      <c r="M412" t="s">
        <v>1462</v>
      </c>
      <c r="N412">
        <v>230355</v>
      </c>
    </row>
    <row r="413" spans="1:14">
      <c r="A413" t="s">
        <v>1465</v>
      </c>
      <c r="B413">
        <v>73397332</v>
      </c>
      <c r="C413" t="s">
        <v>1466</v>
      </c>
      <c r="D413" t="s">
        <v>1467</v>
      </c>
      <c r="E413" t="s">
        <v>201</v>
      </c>
      <c r="F413">
        <v>23</v>
      </c>
      <c r="G413" t="s">
        <v>202</v>
      </c>
      <c r="H413">
        <v>19871</v>
      </c>
      <c r="I413" t="s">
        <v>1459</v>
      </c>
      <c r="J413" t="s">
        <v>1460</v>
      </c>
      <c r="K413" t="s">
        <v>1461</v>
      </c>
      <c r="L413">
        <v>19820823</v>
      </c>
      <c r="M413" t="s">
        <v>1465</v>
      </c>
      <c r="N413">
        <v>230355</v>
      </c>
    </row>
    <row r="414" spans="1:14">
      <c r="A414" t="s">
        <v>1468</v>
      </c>
      <c r="B414">
        <v>58191024</v>
      </c>
      <c r="C414" t="s">
        <v>1469</v>
      </c>
      <c r="D414" t="s">
        <v>1470</v>
      </c>
      <c r="E414" t="s">
        <v>201</v>
      </c>
      <c r="F414">
        <v>23</v>
      </c>
      <c r="G414" t="s">
        <v>202</v>
      </c>
      <c r="H414">
        <v>19871</v>
      </c>
      <c r="I414" t="s">
        <v>1459</v>
      </c>
      <c r="J414" t="s">
        <v>1460</v>
      </c>
      <c r="K414" t="s">
        <v>1461</v>
      </c>
      <c r="L414">
        <v>19850204</v>
      </c>
      <c r="M414" t="s">
        <v>1468</v>
      </c>
      <c r="N414">
        <v>230355</v>
      </c>
    </row>
    <row r="415" spans="1:14">
      <c r="A415" t="s">
        <v>1471</v>
      </c>
      <c r="B415">
        <v>16336928</v>
      </c>
      <c r="C415" t="s">
        <v>1472</v>
      </c>
      <c r="D415" t="s">
        <v>1473</v>
      </c>
      <c r="E415" t="s">
        <v>201</v>
      </c>
      <c r="F415">
        <v>23</v>
      </c>
      <c r="G415" t="s">
        <v>202</v>
      </c>
      <c r="H415">
        <v>19871</v>
      </c>
      <c r="I415" t="s">
        <v>1459</v>
      </c>
      <c r="J415" t="s">
        <v>1460</v>
      </c>
      <c r="K415" t="s">
        <v>1461</v>
      </c>
      <c r="L415">
        <v>19571109</v>
      </c>
      <c r="M415" t="s">
        <v>1471</v>
      </c>
      <c r="N415">
        <v>230355</v>
      </c>
    </row>
    <row r="416" spans="1:14">
      <c r="A416" t="s">
        <v>1474</v>
      </c>
      <c r="B416">
        <v>3089424</v>
      </c>
      <c r="C416" t="s">
        <v>1475</v>
      </c>
      <c r="D416" t="s">
        <v>1476</v>
      </c>
      <c r="E416" t="s">
        <v>201</v>
      </c>
      <c r="F416">
        <v>23</v>
      </c>
      <c r="G416" t="s">
        <v>202</v>
      </c>
      <c r="H416">
        <v>19871</v>
      </c>
      <c r="I416" t="s">
        <v>1459</v>
      </c>
      <c r="J416" t="s">
        <v>1460</v>
      </c>
      <c r="K416" t="s">
        <v>1461</v>
      </c>
      <c r="L416">
        <v>19810424</v>
      </c>
      <c r="M416" t="s">
        <v>1474</v>
      </c>
      <c r="N416">
        <v>230355</v>
      </c>
    </row>
    <row r="417" spans="1:14">
      <c r="A417" t="s">
        <v>1477</v>
      </c>
      <c r="B417">
        <v>38921730</v>
      </c>
      <c r="C417" t="s">
        <v>1478</v>
      </c>
      <c r="D417" t="s">
        <v>1479</v>
      </c>
      <c r="E417" t="s">
        <v>201</v>
      </c>
      <c r="F417">
        <v>23</v>
      </c>
      <c r="G417" t="s">
        <v>202</v>
      </c>
      <c r="H417">
        <v>19871</v>
      </c>
      <c r="I417" t="s">
        <v>1459</v>
      </c>
      <c r="J417" t="s">
        <v>1460</v>
      </c>
      <c r="K417" t="s">
        <v>1461</v>
      </c>
      <c r="L417">
        <v>19840525</v>
      </c>
      <c r="M417" t="s">
        <v>1477</v>
      </c>
      <c r="N417">
        <v>230355</v>
      </c>
    </row>
    <row r="418" spans="1:14">
      <c r="A418" t="s">
        <v>1480</v>
      </c>
      <c r="B418">
        <v>72751022</v>
      </c>
      <c r="C418" t="s">
        <v>1481</v>
      </c>
      <c r="D418" t="s">
        <v>1482</v>
      </c>
      <c r="E418" t="s">
        <v>201</v>
      </c>
      <c r="F418">
        <v>23</v>
      </c>
      <c r="G418" t="s">
        <v>202</v>
      </c>
      <c r="H418">
        <v>19871</v>
      </c>
      <c r="I418" t="s">
        <v>1459</v>
      </c>
      <c r="J418" t="s">
        <v>1460</v>
      </c>
      <c r="K418" t="s">
        <v>1461</v>
      </c>
      <c r="L418">
        <v>19840629</v>
      </c>
      <c r="M418" t="s">
        <v>1480</v>
      </c>
      <c r="N418">
        <v>230355</v>
      </c>
    </row>
    <row r="419" spans="1:14">
      <c r="A419" t="s">
        <v>1483</v>
      </c>
      <c r="B419">
        <v>72749736</v>
      </c>
      <c r="C419" t="s">
        <v>1484</v>
      </c>
      <c r="D419" t="s">
        <v>1485</v>
      </c>
      <c r="E419" t="s">
        <v>201</v>
      </c>
      <c r="F419">
        <v>23</v>
      </c>
      <c r="G419" t="s">
        <v>202</v>
      </c>
      <c r="H419">
        <v>19871</v>
      </c>
      <c r="I419" t="s">
        <v>1459</v>
      </c>
      <c r="J419" t="s">
        <v>1460</v>
      </c>
      <c r="K419" t="s">
        <v>1461</v>
      </c>
      <c r="L419">
        <v>19631101</v>
      </c>
      <c r="M419" t="s">
        <v>1483</v>
      </c>
      <c r="N419">
        <v>230355</v>
      </c>
    </row>
    <row r="420" spans="1:14">
      <c r="A420" t="s">
        <v>1486</v>
      </c>
      <c r="B420">
        <v>72997438</v>
      </c>
      <c r="C420" t="s">
        <v>1487</v>
      </c>
      <c r="D420" t="s">
        <v>1488</v>
      </c>
      <c r="E420" t="s">
        <v>211</v>
      </c>
      <c r="F420">
        <v>23</v>
      </c>
      <c r="G420" t="s">
        <v>202</v>
      </c>
      <c r="H420">
        <v>19871</v>
      </c>
      <c r="I420" t="s">
        <v>1459</v>
      </c>
      <c r="J420" t="s">
        <v>1460</v>
      </c>
      <c r="K420" t="s">
        <v>1461</v>
      </c>
      <c r="L420">
        <v>19761016</v>
      </c>
      <c r="M420" t="s">
        <v>1486</v>
      </c>
      <c r="N420">
        <v>230355</v>
      </c>
    </row>
    <row r="421" spans="1:14">
      <c r="A421" t="s">
        <v>1489</v>
      </c>
      <c r="B421">
        <v>45612321</v>
      </c>
      <c r="C421" t="s">
        <v>1490</v>
      </c>
      <c r="D421" t="s">
        <v>1491</v>
      </c>
      <c r="E421" t="s">
        <v>211</v>
      </c>
      <c r="F421">
        <v>23</v>
      </c>
      <c r="G421" t="s">
        <v>202</v>
      </c>
      <c r="H421">
        <v>19871</v>
      </c>
      <c r="I421" t="s">
        <v>1459</v>
      </c>
      <c r="J421" t="s">
        <v>1460</v>
      </c>
      <c r="K421" t="s">
        <v>1461</v>
      </c>
      <c r="L421">
        <v>19810720</v>
      </c>
      <c r="M421" t="s">
        <v>1489</v>
      </c>
      <c r="N421">
        <v>230355</v>
      </c>
    </row>
    <row r="422" spans="1:14">
      <c r="A422" t="s">
        <v>1492</v>
      </c>
      <c r="B422">
        <v>58159735</v>
      </c>
      <c r="C422" t="s">
        <v>1493</v>
      </c>
      <c r="D422" t="s">
        <v>1494</v>
      </c>
      <c r="E422" t="s">
        <v>201</v>
      </c>
      <c r="F422">
        <v>23</v>
      </c>
      <c r="G422" t="s">
        <v>202</v>
      </c>
      <c r="H422">
        <v>19871</v>
      </c>
      <c r="I422" t="s">
        <v>1459</v>
      </c>
      <c r="J422" t="s">
        <v>1460</v>
      </c>
      <c r="K422" t="s">
        <v>1461</v>
      </c>
      <c r="L422">
        <v>19820911</v>
      </c>
      <c r="M422" t="s">
        <v>1492</v>
      </c>
      <c r="N422">
        <v>230355</v>
      </c>
    </row>
    <row r="423" spans="1:14">
      <c r="A423" t="s">
        <v>1495</v>
      </c>
      <c r="B423">
        <v>96898949</v>
      </c>
      <c r="C423" t="s">
        <v>1496</v>
      </c>
      <c r="D423" t="s">
        <v>1497</v>
      </c>
      <c r="E423" t="s">
        <v>211</v>
      </c>
      <c r="F423">
        <v>23</v>
      </c>
      <c r="G423" t="s">
        <v>202</v>
      </c>
      <c r="H423">
        <v>19871</v>
      </c>
      <c r="I423" t="s">
        <v>1459</v>
      </c>
      <c r="J423" t="s">
        <v>1460</v>
      </c>
      <c r="K423" t="s">
        <v>1461</v>
      </c>
      <c r="L423">
        <v>19881221</v>
      </c>
      <c r="M423" t="s">
        <v>1495</v>
      </c>
      <c r="N423">
        <v>230355</v>
      </c>
    </row>
    <row r="424" spans="1:14">
      <c r="A424" t="s">
        <v>1498</v>
      </c>
      <c r="B424">
        <v>84905733</v>
      </c>
      <c r="C424" t="s">
        <v>1499</v>
      </c>
      <c r="D424" t="s">
        <v>1500</v>
      </c>
      <c r="E424" t="s">
        <v>211</v>
      </c>
      <c r="F424">
        <v>23</v>
      </c>
      <c r="G424" t="s">
        <v>202</v>
      </c>
      <c r="H424">
        <v>19871</v>
      </c>
      <c r="I424" t="s">
        <v>1459</v>
      </c>
      <c r="J424" t="s">
        <v>1460</v>
      </c>
      <c r="K424" t="s">
        <v>1461</v>
      </c>
      <c r="L424">
        <v>19680918</v>
      </c>
      <c r="M424" t="s">
        <v>1498</v>
      </c>
      <c r="N424">
        <v>230355</v>
      </c>
    </row>
    <row r="425" spans="1:14">
      <c r="A425" t="s">
        <v>1501</v>
      </c>
      <c r="B425">
        <v>3109114</v>
      </c>
      <c r="C425" t="s">
        <v>1502</v>
      </c>
      <c r="D425" t="s">
        <v>1503</v>
      </c>
      <c r="E425" t="s">
        <v>201</v>
      </c>
      <c r="F425">
        <v>23</v>
      </c>
      <c r="G425" t="s">
        <v>202</v>
      </c>
      <c r="H425">
        <v>19871</v>
      </c>
      <c r="I425" t="s">
        <v>1459</v>
      </c>
      <c r="J425" t="s">
        <v>1460</v>
      </c>
      <c r="K425" t="s">
        <v>1461</v>
      </c>
      <c r="L425">
        <v>19800822</v>
      </c>
      <c r="M425" t="s">
        <v>1501</v>
      </c>
      <c r="N425">
        <v>230355</v>
      </c>
    </row>
    <row r="426" spans="1:14">
      <c r="A426" t="s">
        <v>1504</v>
      </c>
      <c r="B426">
        <v>24754022</v>
      </c>
      <c r="C426" t="s">
        <v>1505</v>
      </c>
      <c r="D426" t="s">
        <v>1506</v>
      </c>
      <c r="E426" t="s">
        <v>201</v>
      </c>
      <c r="F426">
        <v>23</v>
      </c>
      <c r="G426" t="s">
        <v>202</v>
      </c>
      <c r="H426">
        <v>19871</v>
      </c>
      <c r="I426" t="s">
        <v>1459</v>
      </c>
      <c r="J426" t="s">
        <v>1460</v>
      </c>
      <c r="K426" t="s">
        <v>1461</v>
      </c>
      <c r="L426">
        <v>19650514</v>
      </c>
      <c r="M426" t="s">
        <v>1504</v>
      </c>
      <c r="N426">
        <v>230355</v>
      </c>
    </row>
    <row r="427" spans="1:14">
      <c r="A427" t="s">
        <v>1507</v>
      </c>
      <c r="B427">
        <v>73445427</v>
      </c>
      <c r="C427" t="s">
        <v>1508</v>
      </c>
      <c r="D427" t="s">
        <v>1509</v>
      </c>
      <c r="E427" t="s">
        <v>211</v>
      </c>
      <c r="F427">
        <v>23</v>
      </c>
      <c r="G427" t="s">
        <v>202</v>
      </c>
      <c r="H427">
        <v>19871</v>
      </c>
      <c r="I427" t="s">
        <v>1459</v>
      </c>
      <c r="J427" t="s">
        <v>1460</v>
      </c>
      <c r="K427" t="s">
        <v>1461</v>
      </c>
      <c r="L427">
        <v>19710429</v>
      </c>
      <c r="M427" t="s">
        <v>1507</v>
      </c>
      <c r="N427">
        <v>230355</v>
      </c>
    </row>
    <row r="428" spans="1:14">
      <c r="A428" t="s">
        <v>1510</v>
      </c>
      <c r="B428">
        <v>58190932</v>
      </c>
      <c r="C428" t="s">
        <v>1511</v>
      </c>
      <c r="D428" t="s">
        <v>1512</v>
      </c>
      <c r="E428" t="s">
        <v>211</v>
      </c>
      <c r="F428">
        <v>23</v>
      </c>
      <c r="G428" t="s">
        <v>202</v>
      </c>
      <c r="H428">
        <v>19871</v>
      </c>
      <c r="I428" t="s">
        <v>1459</v>
      </c>
      <c r="J428" t="s">
        <v>1460</v>
      </c>
      <c r="K428" t="s">
        <v>1461</v>
      </c>
      <c r="L428">
        <v>19841224</v>
      </c>
      <c r="M428" t="s">
        <v>1510</v>
      </c>
      <c r="N428">
        <v>230355</v>
      </c>
    </row>
    <row r="429" spans="1:14">
      <c r="A429" t="s">
        <v>1513</v>
      </c>
      <c r="B429">
        <v>24753728</v>
      </c>
      <c r="C429" t="s">
        <v>1514</v>
      </c>
      <c r="D429" t="s">
        <v>1515</v>
      </c>
      <c r="E429" t="s">
        <v>201</v>
      </c>
      <c r="F429">
        <v>23</v>
      </c>
      <c r="G429" t="s">
        <v>202</v>
      </c>
      <c r="H429">
        <v>19871</v>
      </c>
      <c r="I429" t="s">
        <v>1459</v>
      </c>
      <c r="J429" t="s">
        <v>1460</v>
      </c>
      <c r="K429" t="s">
        <v>1461</v>
      </c>
      <c r="L429">
        <v>19780113</v>
      </c>
      <c r="M429" t="s">
        <v>1513</v>
      </c>
      <c r="N429">
        <v>230355</v>
      </c>
    </row>
    <row r="430" spans="1:14">
      <c r="A430" t="s">
        <v>1516</v>
      </c>
      <c r="B430">
        <v>30645927</v>
      </c>
      <c r="C430" t="s">
        <v>1517</v>
      </c>
      <c r="D430" t="s">
        <v>1518</v>
      </c>
      <c r="E430" t="s">
        <v>201</v>
      </c>
      <c r="F430">
        <v>23</v>
      </c>
      <c r="G430" t="s">
        <v>202</v>
      </c>
      <c r="H430">
        <v>26271</v>
      </c>
      <c r="I430" t="s">
        <v>1519</v>
      </c>
      <c r="J430" t="s">
        <v>1520</v>
      </c>
      <c r="K430" t="s">
        <v>1519</v>
      </c>
      <c r="L430">
        <v>19870705</v>
      </c>
      <c r="M430" t="s">
        <v>1516</v>
      </c>
      <c r="N430">
        <v>230372</v>
      </c>
    </row>
    <row r="431" spans="1:14">
      <c r="A431" t="s">
        <v>1521</v>
      </c>
      <c r="B431">
        <v>72454931</v>
      </c>
      <c r="C431" t="s">
        <v>1522</v>
      </c>
      <c r="D431" t="s">
        <v>1523</v>
      </c>
      <c r="E431" t="s">
        <v>211</v>
      </c>
      <c r="F431">
        <v>23</v>
      </c>
      <c r="G431" t="s">
        <v>202</v>
      </c>
      <c r="H431">
        <v>26271</v>
      </c>
      <c r="I431" t="s">
        <v>1519</v>
      </c>
      <c r="J431" t="s">
        <v>1520</v>
      </c>
      <c r="K431" t="s">
        <v>1519</v>
      </c>
      <c r="L431">
        <v>19920205</v>
      </c>
      <c r="M431" t="s">
        <v>1521</v>
      </c>
      <c r="N431">
        <v>230372</v>
      </c>
    </row>
    <row r="432" spans="1:14">
      <c r="A432" t="s">
        <v>1524</v>
      </c>
      <c r="B432">
        <v>39086127</v>
      </c>
      <c r="C432" t="s">
        <v>1525</v>
      </c>
      <c r="D432" t="s">
        <v>1526</v>
      </c>
      <c r="E432" t="s">
        <v>201</v>
      </c>
      <c r="F432">
        <v>23</v>
      </c>
      <c r="G432" t="s">
        <v>202</v>
      </c>
      <c r="H432">
        <v>26271</v>
      </c>
      <c r="I432" t="s">
        <v>1519</v>
      </c>
      <c r="J432" t="s">
        <v>1520</v>
      </c>
      <c r="K432" t="s">
        <v>1519</v>
      </c>
      <c r="L432">
        <v>19930813</v>
      </c>
      <c r="M432" t="s">
        <v>1524</v>
      </c>
      <c r="N432">
        <v>230372</v>
      </c>
    </row>
    <row r="433" spans="1:14">
      <c r="A433" t="s">
        <v>1527</v>
      </c>
      <c r="B433">
        <v>45642223</v>
      </c>
      <c r="C433" t="s">
        <v>1528</v>
      </c>
      <c r="D433" t="s">
        <v>1529</v>
      </c>
      <c r="E433" t="s">
        <v>201</v>
      </c>
      <c r="F433">
        <v>23</v>
      </c>
      <c r="G433" t="s">
        <v>202</v>
      </c>
      <c r="H433">
        <v>26271</v>
      </c>
      <c r="I433" t="s">
        <v>1519</v>
      </c>
      <c r="J433" t="s">
        <v>1520</v>
      </c>
      <c r="K433" t="s">
        <v>1519</v>
      </c>
      <c r="L433">
        <v>19900130</v>
      </c>
      <c r="M433" t="s">
        <v>1527</v>
      </c>
      <c r="N433">
        <v>230372</v>
      </c>
    </row>
    <row r="434" spans="1:14">
      <c r="A434" t="s">
        <v>1530</v>
      </c>
      <c r="B434">
        <v>45647632</v>
      </c>
      <c r="C434" t="s">
        <v>1531</v>
      </c>
      <c r="D434" t="s">
        <v>1532</v>
      </c>
      <c r="E434" t="s">
        <v>201</v>
      </c>
      <c r="F434">
        <v>23</v>
      </c>
      <c r="G434" t="s">
        <v>202</v>
      </c>
      <c r="H434">
        <v>26271</v>
      </c>
      <c r="I434" t="s">
        <v>1519</v>
      </c>
      <c r="J434" t="s">
        <v>1520</v>
      </c>
      <c r="K434" t="s">
        <v>1519</v>
      </c>
      <c r="L434">
        <v>19880220</v>
      </c>
      <c r="M434" t="s">
        <v>1530</v>
      </c>
      <c r="N434">
        <v>230372</v>
      </c>
    </row>
    <row r="435" spans="1:14">
      <c r="A435" t="s">
        <v>1533</v>
      </c>
      <c r="B435">
        <v>38901526</v>
      </c>
      <c r="C435" t="s">
        <v>1534</v>
      </c>
      <c r="D435" t="s">
        <v>1535</v>
      </c>
      <c r="E435" t="s">
        <v>201</v>
      </c>
      <c r="F435">
        <v>23</v>
      </c>
      <c r="G435" t="s">
        <v>202</v>
      </c>
      <c r="H435">
        <v>26271</v>
      </c>
      <c r="I435" t="s">
        <v>1519</v>
      </c>
      <c r="J435" t="s">
        <v>1520</v>
      </c>
      <c r="K435" t="s">
        <v>1519</v>
      </c>
      <c r="L435">
        <v>19880824</v>
      </c>
      <c r="M435" t="s">
        <v>1533</v>
      </c>
      <c r="N435">
        <v>230372</v>
      </c>
    </row>
    <row r="436" spans="1:14">
      <c r="A436" t="s">
        <v>1536</v>
      </c>
      <c r="B436">
        <v>72063422</v>
      </c>
      <c r="C436" t="s">
        <v>1537</v>
      </c>
      <c r="D436" t="s">
        <v>1538</v>
      </c>
      <c r="E436" t="s">
        <v>201</v>
      </c>
      <c r="F436">
        <v>23</v>
      </c>
      <c r="G436" t="s">
        <v>202</v>
      </c>
      <c r="H436">
        <v>26271</v>
      </c>
      <c r="I436" t="s">
        <v>1519</v>
      </c>
      <c r="J436" t="s">
        <v>1520</v>
      </c>
      <c r="K436" t="s">
        <v>1519</v>
      </c>
      <c r="L436">
        <v>19930125</v>
      </c>
      <c r="M436" t="s">
        <v>1536</v>
      </c>
      <c r="N436">
        <v>230372</v>
      </c>
    </row>
    <row r="437" spans="1:14">
      <c r="A437" t="s">
        <v>1539</v>
      </c>
      <c r="B437">
        <v>45647430</v>
      </c>
      <c r="C437" t="s">
        <v>1540</v>
      </c>
      <c r="D437" t="s">
        <v>1541</v>
      </c>
      <c r="E437" t="s">
        <v>201</v>
      </c>
      <c r="F437">
        <v>23</v>
      </c>
      <c r="G437" t="s">
        <v>202</v>
      </c>
      <c r="H437">
        <v>26271</v>
      </c>
      <c r="I437" t="s">
        <v>1519</v>
      </c>
      <c r="J437" t="s">
        <v>1520</v>
      </c>
      <c r="K437" t="s">
        <v>1519</v>
      </c>
      <c r="L437">
        <v>19900306</v>
      </c>
      <c r="M437" t="s">
        <v>1539</v>
      </c>
      <c r="N437">
        <v>230372</v>
      </c>
    </row>
    <row r="438" spans="1:14">
      <c r="A438" t="s">
        <v>1542</v>
      </c>
      <c r="B438">
        <v>45647733</v>
      </c>
      <c r="C438" t="s">
        <v>1543</v>
      </c>
      <c r="D438" t="s">
        <v>1544</v>
      </c>
      <c r="E438" t="s">
        <v>201</v>
      </c>
      <c r="F438">
        <v>23</v>
      </c>
      <c r="G438" t="s">
        <v>202</v>
      </c>
      <c r="H438">
        <v>26271</v>
      </c>
      <c r="I438" t="s">
        <v>1519</v>
      </c>
      <c r="J438" t="s">
        <v>1520</v>
      </c>
      <c r="K438" t="s">
        <v>1519</v>
      </c>
      <c r="L438">
        <v>19891102</v>
      </c>
      <c r="M438" t="s">
        <v>1542</v>
      </c>
      <c r="N438">
        <v>230372</v>
      </c>
    </row>
    <row r="439" spans="1:14">
      <c r="A439" t="s">
        <v>1545</v>
      </c>
      <c r="B439">
        <v>72062926</v>
      </c>
      <c r="C439" t="s">
        <v>1546</v>
      </c>
      <c r="D439" t="s">
        <v>1547</v>
      </c>
      <c r="E439" t="s">
        <v>201</v>
      </c>
      <c r="F439">
        <v>23</v>
      </c>
      <c r="G439" t="s">
        <v>202</v>
      </c>
      <c r="H439">
        <v>26271</v>
      </c>
      <c r="I439" t="s">
        <v>1519</v>
      </c>
      <c r="J439" t="s">
        <v>1520</v>
      </c>
      <c r="K439" t="s">
        <v>1519</v>
      </c>
      <c r="L439">
        <v>19911005</v>
      </c>
      <c r="M439" t="s">
        <v>1545</v>
      </c>
      <c r="N439">
        <v>230372</v>
      </c>
    </row>
    <row r="440" spans="1:14">
      <c r="A440" t="s">
        <v>1548</v>
      </c>
      <c r="B440">
        <v>72062522</v>
      </c>
      <c r="C440" t="s">
        <v>1549</v>
      </c>
      <c r="D440" t="s">
        <v>1550</v>
      </c>
      <c r="E440" t="s">
        <v>201</v>
      </c>
      <c r="F440">
        <v>23</v>
      </c>
      <c r="G440" t="s">
        <v>202</v>
      </c>
      <c r="H440">
        <v>26271</v>
      </c>
      <c r="I440" t="s">
        <v>1519</v>
      </c>
      <c r="J440" t="s">
        <v>1520</v>
      </c>
      <c r="K440" t="s">
        <v>1519</v>
      </c>
      <c r="L440">
        <v>19910613</v>
      </c>
      <c r="M440" t="s">
        <v>1548</v>
      </c>
      <c r="N440">
        <v>230372</v>
      </c>
    </row>
    <row r="441" spans="1:14">
      <c r="A441" t="s">
        <v>1551</v>
      </c>
      <c r="B441">
        <v>58151222</v>
      </c>
      <c r="C441" t="s">
        <v>1552</v>
      </c>
      <c r="D441" t="s">
        <v>1553</v>
      </c>
      <c r="E441" t="s">
        <v>201</v>
      </c>
      <c r="F441">
        <v>23</v>
      </c>
      <c r="G441" t="s">
        <v>202</v>
      </c>
      <c r="H441">
        <v>26271</v>
      </c>
      <c r="I441" t="s">
        <v>1519</v>
      </c>
      <c r="J441" t="s">
        <v>1520</v>
      </c>
      <c r="K441" t="s">
        <v>1519</v>
      </c>
      <c r="L441">
        <v>19910214</v>
      </c>
      <c r="M441" t="s">
        <v>1551</v>
      </c>
      <c r="N441">
        <v>230372</v>
      </c>
    </row>
    <row r="442" spans="1:14">
      <c r="A442" t="s">
        <v>1554</v>
      </c>
      <c r="B442">
        <v>72062320</v>
      </c>
      <c r="C442" t="s">
        <v>1555</v>
      </c>
      <c r="D442" t="s">
        <v>1556</v>
      </c>
      <c r="E442" t="s">
        <v>201</v>
      </c>
      <c r="F442">
        <v>23</v>
      </c>
      <c r="G442" t="s">
        <v>202</v>
      </c>
      <c r="H442">
        <v>26271</v>
      </c>
      <c r="I442" t="s">
        <v>1519</v>
      </c>
      <c r="J442" t="s">
        <v>1520</v>
      </c>
      <c r="K442" t="s">
        <v>1519</v>
      </c>
      <c r="L442">
        <v>19910730</v>
      </c>
      <c r="M442" t="s">
        <v>1554</v>
      </c>
      <c r="N442">
        <v>230372</v>
      </c>
    </row>
    <row r="443" spans="1:14">
      <c r="A443" t="s">
        <v>1557</v>
      </c>
      <c r="B443">
        <v>23719527</v>
      </c>
      <c r="C443" t="s">
        <v>1558</v>
      </c>
      <c r="D443" t="s">
        <v>1559</v>
      </c>
      <c r="E443" t="s">
        <v>201</v>
      </c>
      <c r="F443">
        <v>23</v>
      </c>
      <c r="G443" t="s">
        <v>202</v>
      </c>
      <c r="H443">
        <v>26271</v>
      </c>
      <c r="I443" t="s">
        <v>1519</v>
      </c>
      <c r="J443" t="s">
        <v>1520</v>
      </c>
      <c r="K443" t="s">
        <v>1519</v>
      </c>
      <c r="L443">
        <v>19881014</v>
      </c>
      <c r="M443" t="s">
        <v>1557</v>
      </c>
      <c r="N443">
        <v>230372</v>
      </c>
    </row>
    <row r="444" spans="1:14">
      <c r="A444" t="s">
        <v>1560</v>
      </c>
      <c r="B444">
        <v>2960118</v>
      </c>
      <c r="C444" t="s">
        <v>1561</v>
      </c>
      <c r="D444" t="s">
        <v>1562</v>
      </c>
      <c r="E444" t="s">
        <v>201</v>
      </c>
      <c r="F444">
        <v>23</v>
      </c>
      <c r="G444" t="s">
        <v>202</v>
      </c>
      <c r="H444">
        <v>8202</v>
      </c>
      <c r="I444" t="s">
        <v>1563</v>
      </c>
      <c r="J444" t="s">
        <v>1564</v>
      </c>
      <c r="K444" t="s">
        <v>1565</v>
      </c>
      <c r="L444">
        <v>19840922</v>
      </c>
      <c r="M444" t="s">
        <v>1560</v>
      </c>
      <c r="N444">
        <v>230075</v>
      </c>
    </row>
    <row r="445" spans="1:14">
      <c r="A445" t="s">
        <v>1566</v>
      </c>
      <c r="B445">
        <v>2960421</v>
      </c>
      <c r="C445" t="s">
        <v>1567</v>
      </c>
      <c r="D445" t="s">
        <v>1568</v>
      </c>
      <c r="E445" t="s">
        <v>201</v>
      </c>
      <c r="F445">
        <v>23</v>
      </c>
      <c r="G445" t="s">
        <v>202</v>
      </c>
      <c r="H445">
        <v>8202</v>
      </c>
      <c r="I445" t="s">
        <v>1563</v>
      </c>
      <c r="J445" t="s">
        <v>1564</v>
      </c>
      <c r="K445" t="s">
        <v>1565</v>
      </c>
      <c r="L445">
        <v>19860526</v>
      </c>
      <c r="M445" t="s">
        <v>1566</v>
      </c>
      <c r="N445">
        <v>230075</v>
      </c>
    </row>
    <row r="446" spans="1:14">
      <c r="A446" t="s">
        <v>1569</v>
      </c>
      <c r="B446">
        <v>2959833</v>
      </c>
      <c r="C446" t="s">
        <v>1570</v>
      </c>
      <c r="D446" t="s">
        <v>1571</v>
      </c>
      <c r="E446" t="s">
        <v>201</v>
      </c>
      <c r="F446">
        <v>23</v>
      </c>
      <c r="G446" t="s">
        <v>202</v>
      </c>
      <c r="H446">
        <v>8202</v>
      </c>
      <c r="I446" t="s">
        <v>1563</v>
      </c>
      <c r="J446" t="s">
        <v>1564</v>
      </c>
      <c r="K446" t="s">
        <v>1565</v>
      </c>
      <c r="L446">
        <v>19781129</v>
      </c>
      <c r="M446" t="s">
        <v>1569</v>
      </c>
      <c r="N446">
        <v>230075</v>
      </c>
    </row>
    <row r="447" spans="1:14">
      <c r="A447" t="s">
        <v>1572</v>
      </c>
      <c r="B447">
        <v>3107011</v>
      </c>
      <c r="C447" t="s">
        <v>1573</v>
      </c>
      <c r="D447" t="s">
        <v>1574</v>
      </c>
      <c r="E447" t="s">
        <v>201</v>
      </c>
      <c r="F447">
        <v>23</v>
      </c>
      <c r="G447" t="s">
        <v>202</v>
      </c>
      <c r="H447">
        <v>8202</v>
      </c>
      <c r="I447" t="s">
        <v>1563</v>
      </c>
      <c r="J447" t="s">
        <v>1564</v>
      </c>
      <c r="K447" t="s">
        <v>1565</v>
      </c>
      <c r="L447">
        <v>19870320</v>
      </c>
      <c r="M447" t="s">
        <v>1572</v>
      </c>
      <c r="N447">
        <v>230075</v>
      </c>
    </row>
    <row r="448" spans="1:14">
      <c r="A448" t="s">
        <v>1575</v>
      </c>
      <c r="B448">
        <v>2960219</v>
      </c>
      <c r="C448" t="s">
        <v>1576</v>
      </c>
      <c r="D448" t="s">
        <v>1577</v>
      </c>
      <c r="E448" t="s">
        <v>201</v>
      </c>
      <c r="F448">
        <v>23</v>
      </c>
      <c r="G448" t="s">
        <v>202</v>
      </c>
      <c r="H448">
        <v>8202</v>
      </c>
      <c r="I448" t="s">
        <v>1563</v>
      </c>
      <c r="J448" t="s">
        <v>1564</v>
      </c>
      <c r="K448" t="s">
        <v>1565</v>
      </c>
      <c r="L448">
        <v>19860131</v>
      </c>
      <c r="M448" t="s">
        <v>1575</v>
      </c>
      <c r="N448">
        <v>230075</v>
      </c>
    </row>
    <row r="449" spans="1:14">
      <c r="A449" t="s">
        <v>1578</v>
      </c>
      <c r="B449">
        <v>2959934</v>
      </c>
      <c r="C449" t="s">
        <v>1579</v>
      </c>
      <c r="D449" t="s">
        <v>1580</v>
      </c>
      <c r="E449" t="s">
        <v>201</v>
      </c>
      <c r="F449">
        <v>23</v>
      </c>
      <c r="G449" t="s">
        <v>202</v>
      </c>
      <c r="H449">
        <v>8202</v>
      </c>
      <c r="I449" t="s">
        <v>1563</v>
      </c>
      <c r="J449" t="s">
        <v>1564</v>
      </c>
      <c r="K449" t="s">
        <v>1565</v>
      </c>
      <c r="L449">
        <v>19860503</v>
      </c>
      <c r="M449" t="s">
        <v>1578</v>
      </c>
      <c r="N449">
        <v>230075</v>
      </c>
    </row>
    <row r="450" spans="1:14">
      <c r="A450" t="s">
        <v>1581</v>
      </c>
      <c r="B450">
        <v>97801126</v>
      </c>
      <c r="C450" t="s">
        <v>1582</v>
      </c>
      <c r="D450" t="s">
        <v>1583</v>
      </c>
      <c r="E450" t="s">
        <v>211</v>
      </c>
      <c r="F450">
        <v>23</v>
      </c>
      <c r="G450" t="s">
        <v>202</v>
      </c>
      <c r="H450">
        <v>27756</v>
      </c>
      <c r="I450" t="s">
        <v>1584</v>
      </c>
      <c r="J450" t="s">
        <v>1585</v>
      </c>
      <c r="K450" t="s">
        <v>1586</v>
      </c>
      <c r="L450">
        <v>20030523</v>
      </c>
      <c r="M450" t="s">
        <v>1581</v>
      </c>
      <c r="N450">
        <v>230394</v>
      </c>
    </row>
    <row r="451" spans="1:14">
      <c r="A451" t="s">
        <v>1587</v>
      </c>
      <c r="B451">
        <v>82654328</v>
      </c>
      <c r="C451" t="s">
        <v>1588</v>
      </c>
      <c r="D451" t="s">
        <v>1589</v>
      </c>
      <c r="E451" t="s">
        <v>201</v>
      </c>
      <c r="F451">
        <v>23</v>
      </c>
      <c r="G451" t="s">
        <v>202</v>
      </c>
      <c r="H451">
        <v>27756</v>
      </c>
      <c r="I451" t="s">
        <v>1584</v>
      </c>
      <c r="J451" t="s">
        <v>1585</v>
      </c>
      <c r="K451" t="s">
        <v>1586</v>
      </c>
      <c r="L451">
        <v>20011027</v>
      </c>
      <c r="M451" t="s">
        <v>1587</v>
      </c>
      <c r="N451">
        <v>230394</v>
      </c>
    </row>
    <row r="452" spans="1:14">
      <c r="A452" t="s">
        <v>1590</v>
      </c>
      <c r="B452">
        <v>83227527</v>
      </c>
      <c r="C452" t="s">
        <v>1591</v>
      </c>
      <c r="D452" t="s">
        <v>1592</v>
      </c>
      <c r="E452" t="s">
        <v>211</v>
      </c>
      <c r="F452">
        <v>23</v>
      </c>
      <c r="G452" t="s">
        <v>202</v>
      </c>
      <c r="H452">
        <v>27756</v>
      </c>
      <c r="I452" t="s">
        <v>1584</v>
      </c>
      <c r="J452" t="s">
        <v>1585</v>
      </c>
      <c r="K452" t="s">
        <v>1586</v>
      </c>
      <c r="L452">
        <v>20011031</v>
      </c>
      <c r="M452" t="s">
        <v>1590</v>
      </c>
      <c r="N452">
        <v>230394</v>
      </c>
    </row>
    <row r="453" spans="1:14">
      <c r="A453" t="s">
        <v>1593</v>
      </c>
      <c r="B453">
        <v>79232629</v>
      </c>
      <c r="C453" t="s">
        <v>1594</v>
      </c>
      <c r="D453" t="s">
        <v>1595</v>
      </c>
      <c r="E453" t="s">
        <v>201</v>
      </c>
      <c r="F453">
        <v>23</v>
      </c>
      <c r="G453" t="s">
        <v>202</v>
      </c>
      <c r="H453">
        <v>27756</v>
      </c>
      <c r="I453" t="s">
        <v>1584</v>
      </c>
      <c r="J453" t="s">
        <v>1585</v>
      </c>
      <c r="K453" t="s">
        <v>1586</v>
      </c>
      <c r="L453">
        <v>20010502</v>
      </c>
      <c r="M453" t="s">
        <v>1593</v>
      </c>
      <c r="N453">
        <v>230394</v>
      </c>
    </row>
    <row r="454" spans="1:14">
      <c r="A454" t="s">
        <v>1596</v>
      </c>
      <c r="B454">
        <v>96679845</v>
      </c>
      <c r="C454" t="s">
        <v>1597</v>
      </c>
      <c r="D454" t="s">
        <v>1598</v>
      </c>
      <c r="E454" t="s">
        <v>211</v>
      </c>
      <c r="F454">
        <v>23</v>
      </c>
      <c r="G454" t="s">
        <v>202</v>
      </c>
      <c r="H454">
        <v>27756</v>
      </c>
      <c r="I454" t="s">
        <v>1584</v>
      </c>
      <c r="J454" t="s">
        <v>1585</v>
      </c>
      <c r="K454" t="s">
        <v>1586</v>
      </c>
      <c r="L454">
        <v>20040118</v>
      </c>
      <c r="M454" t="s">
        <v>1596</v>
      </c>
      <c r="N454">
        <v>230394</v>
      </c>
    </row>
    <row r="455" spans="1:14">
      <c r="A455" t="s">
        <v>1599</v>
      </c>
      <c r="B455">
        <v>85915735</v>
      </c>
      <c r="C455" t="s">
        <v>1600</v>
      </c>
      <c r="D455" t="s">
        <v>1601</v>
      </c>
      <c r="E455" t="s">
        <v>211</v>
      </c>
      <c r="F455">
        <v>23</v>
      </c>
      <c r="G455" t="s">
        <v>202</v>
      </c>
      <c r="H455">
        <v>27756</v>
      </c>
      <c r="I455" t="s">
        <v>1584</v>
      </c>
      <c r="J455" t="s">
        <v>1585</v>
      </c>
      <c r="K455" t="s">
        <v>1586</v>
      </c>
      <c r="L455">
        <v>20030317</v>
      </c>
      <c r="M455" t="s">
        <v>1599</v>
      </c>
      <c r="N455">
        <v>230394</v>
      </c>
    </row>
    <row r="456" spans="1:14">
      <c r="A456" t="s">
        <v>1602</v>
      </c>
      <c r="B456">
        <v>88963640</v>
      </c>
      <c r="C456" t="s">
        <v>1603</v>
      </c>
      <c r="D456" t="s">
        <v>1604</v>
      </c>
      <c r="E456" t="s">
        <v>201</v>
      </c>
      <c r="F456">
        <v>23</v>
      </c>
      <c r="G456" t="s">
        <v>202</v>
      </c>
      <c r="H456">
        <v>27756</v>
      </c>
      <c r="I456" t="s">
        <v>1584</v>
      </c>
      <c r="J456" t="s">
        <v>1585</v>
      </c>
      <c r="K456" t="s">
        <v>1586</v>
      </c>
      <c r="L456">
        <v>20010513</v>
      </c>
      <c r="M456" t="s">
        <v>1602</v>
      </c>
      <c r="N456">
        <v>230394</v>
      </c>
    </row>
    <row r="457" spans="1:14">
      <c r="A457" t="s">
        <v>1605</v>
      </c>
      <c r="B457">
        <v>97141628</v>
      </c>
      <c r="C457" t="s">
        <v>1606</v>
      </c>
      <c r="D457" t="s">
        <v>1607</v>
      </c>
      <c r="E457" t="s">
        <v>201</v>
      </c>
      <c r="F457">
        <v>23</v>
      </c>
      <c r="G457" t="s">
        <v>202</v>
      </c>
      <c r="H457">
        <v>8192</v>
      </c>
      <c r="I457" t="s">
        <v>1608</v>
      </c>
      <c r="J457" t="s">
        <v>1609</v>
      </c>
      <c r="K457" t="s">
        <v>1610</v>
      </c>
      <c r="L457">
        <v>19550427</v>
      </c>
      <c r="M457" t="s">
        <v>1605</v>
      </c>
      <c r="N457">
        <v>230060</v>
      </c>
    </row>
    <row r="458" spans="1:14">
      <c r="A458" t="s">
        <v>1611</v>
      </c>
      <c r="B458">
        <v>27537226</v>
      </c>
      <c r="C458" t="s">
        <v>1612</v>
      </c>
      <c r="D458" t="s">
        <v>1613</v>
      </c>
      <c r="E458" t="s">
        <v>201</v>
      </c>
      <c r="F458">
        <v>23</v>
      </c>
      <c r="G458" t="s">
        <v>202</v>
      </c>
      <c r="H458">
        <v>8192</v>
      </c>
      <c r="I458" t="s">
        <v>1608</v>
      </c>
      <c r="J458" t="s">
        <v>1609</v>
      </c>
      <c r="K458" t="s">
        <v>1610</v>
      </c>
      <c r="L458">
        <v>19620726</v>
      </c>
      <c r="M458" t="s">
        <v>1611</v>
      </c>
      <c r="N458">
        <v>230060</v>
      </c>
    </row>
    <row r="459" spans="1:14">
      <c r="A459" t="s">
        <v>1614</v>
      </c>
      <c r="B459">
        <v>10091718</v>
      </c>
      <c r="C459" t="s">
        <v>1615</v>
      </c>
      <c r="D459" t="s">
        <v>1616</v>
      </c>
      <c r="E459" t="s">
        <v>201</v>
      </c>
      <c r="F459">
        <v>23</v>
      </c>
      <c r="G459" t="s">
        <v>202</v>
      </c>
      <c r="H459">
        <v>8192</v>
      </c>
      <c r="I459" t="s">
        <v>1608</v>
      </c>
      <c r="J459" t="s">
        <v>1609</v>
      </c>
      <c r="K459" t="s">
        <v>1610</v>
      </c>
      <c r="L459">
        <v>19570601</v>
      </c>
      <c r="M459" t="s">
        <v>1614</v>
      </c>
      <c r="N459">
        <v>230060</v>
      </c>
    </row>
    <row r="460" spans="1:14">
      <c r="A460" t="s">
        <v>1617</v>
      </c>
      <c r="B460">
        <v>85217225</v>
      </c>
      <c r="C460" t="s">
        <v>1618</v>
      </c>
      <c r="D460" t="s">
        <v>1619</v>
      </c>
      <c r="E460" t="s">
        <v>201</v>
      </c>
      <c r="F460">
        <v>23</v>
      </c>
      <c r="G460" t="s">
        <v>202</v>
      </c>
      <c r="H460">
        <v>8192</v>
      </c>
      <c r="I460" t="s">
        <v>1608</v>
      </c>
      <c r="J460" t="s">
        <v>1609</v>
      </c>
      <c r="K460" t="s">
        <v>1610</v>
      </c>
      <c r="L460">
        <v>19970227</v>
      </c>
      <c r="M460" t="s">
        <v>1617</v>
      </c>
      <c r="N460">
        <v>230060</v>
      </c>
    </row>
    <row r="461" spans="1:14">
      <c r="A461" t="s">
        <v>1620</v>
      </c>
      <c r="B461">
        <v>10056820</v>
      </c>
      <c r="C461" t="s">
        <v>1621</v>
      </c>
      <c r="D461" t="s">
        <v>1622</v>
      </c>
      <c r="E461" t="s">
        <v>201</v>
      </c>
      <c r="F461">
        <v>23</v>
      </c>
      <c r="G461" t="s">
        <v>202</v>
      </c>
      <c r="H461">
        <v>8192</v>
      </c>
      <c r="I461" t="s">
        <v>1608</v>
      </c>
      <c r="J461" t="s">
        <v>1609</v>
      </c>
      <c r="K461" t="s">
        <v>1610</v>
      </c>
      <c r="L461">
        <v>19501009</v>
      </c>
      <c r="M461" t="s">
        <v>1620</v>
      </c>
      <c r="N461">
        <v>230060</v>
      </c>
    </row>
    <row r="462" spans="1:14">
      <c r="A462" t="s">
        <v>1623</v>
      </c>
      <c r="B462">
        <v>39797641</v>
      </c>
      <c r="C462" t="s">
        <v>1624</v>
      </c>
      <c r="D462" t="s">
        <v>1625</v>
      </c>
      <c r="E462" t="s">
        <v>201</v>
      </c>
      <c r="F462">
        <v>23</v>
      </c>
      <c r="G462" t="s">
        <v>202</v>
      </c>
      <c r="H462">
        <v>8192</v>
      </c>
      <c r="I462" t="s">
        <v>1608</v>
      </c>
      <c r="J462" t="s">
        <v>1609</v>
      </c>
      <c r="K462" t="s">
        <v>1610</v>
      </c>
      <c r="L462">
        <v>19961219</v>
      </c>
      <c r="M462" t="s">
        <v>1623</v>
      </c>
      <c r="N462">
        <v>230060</v>
      </c>
    </row>
    <row r="463" spans="1:14">
      <c r="A463" t="s">
        <v>1626</v>
      </c>
      <c r="B463">
        <v>10091920</v>
      </c>
      <c r="C463" t="s">
        <v>1627</v>
      </c>
      <c r="D463" t="s">
        <v>1628</v>
      </c>
      <c r="E463" t="s">
        <v>201</v>
      </c>
      <c r="F463">
        <v>23</v>
      </c>
      <c r="G463" t="s">
        <v>202</v>
      </c>
      <c r="H463">
        <v>8192</v>
      </c>
      <c r="I463" t="s">
        <v>1608</v>
      </c>
      <c r="J463" t="s">
        <v>1609</v>
      </c>
      <c r="K463" t="s">
        <v>1610</v>
      </c>
      <c r="L463">
        <v>19671016</v>
      </c>
      <c r="M463" t="s">
        <v>1626</v>
      </c>
      <c r="N463">
        <v>230060</v>
      </c>
    </row>
    <row r="464" spans="1:14">
      <c r="A464" t="s">
        <v>1629</v>
      </c>
      <c r="B464">
        <v>27536831</v>
      </c>
      <c r="C464" t="s">
        <v>1630</v>
      </c>
      <c r="D464" t="s">
        <v>1631</v>
      </c>
      <c r="E464" t="s">
        <v>201</v>
      </c>
      <c r="F464">
        <v>23</v>
      </c>
      <c r="G464" t="s">
        <v>202</v>
      </c>
      <c r="H464">
        <v>8192</v>
      </c>
      <c r="I464" t="s">
        <v>1608</v>
      </c>
      <c r="J464" t="s">
        <v>1609</v>
      </c>
      <c r="K464" t="s">
        <v>1610</v>
      </c>
      <c r="L464">
        <v>19860116</v>
      </c>
      <c r="M464" t="s">
        <v>1629</v>
      </c>
      <c r="N464">
        <v>230060</v>
      </c>
    </row>
    <row r="465" spans="1:14">
      <c r="A465" t="s">
        <v>1632</v>
      </c>
      <c r="B465">
        <v>96907233</v>
      </c>
      <c r="C465" t="s">
        <v>1633</v>
      </c>
      <c r="D465" t="s">
        <v>1634</v>
      </c>
      <c r="E465" t="s">
        <v>201</v>
      </c>
      <c r="F465">
        <v>23</v>
      </c>
      <c r="G465" t="s">
        <v>202</v>
      </c>
      <c r="H465">
        <v>30558</v>
      </c>
      <c r="I465" t="s">
        <v>1635</v>
      </c>
      <c r="J465" t="s">
        <v>1636</v>
      </c>
      <c r="K465" t="s">
        <v>1637</v>
      </c>
      <c r="L465">
        <v>19750716</v>
      </c>
      <c r="M465" t="s">
        <v>1632</v>
      </c>
      <c r="N465">
        <v>230440</v>
      </c>
    </row>
    <row r="466" spans="1:14">
      <c r="A466" t="s">
        <v>1638</v>
      </c>
      <c r="B466">
        <v>39968136</v>
      </c>
      <c r="C466" t="s">
        <v>1639</v>
      </c>
      <c r="D466" t="s">
        <v>1640</v>
      </c>
      <c r="E466" t="s">
        <v>201</v>
      </c>
      <c r="F466">
        <v>23</v>
      </c>
      <c r="G466" t="s">
        <v>202</v>
      </c>
      <c r="H466">
        <v>30558</v>
      </c>
      <c r="I466" t="s">
        <v>1635</v>
      </c>
      <c r="J466" t="s">
        <v>1636</v>
      </c>
      <c r="K466" t="s">
        <v>1637</v>
      </c>
      <c r="L466">
        <v>19960606</v>
      </c>
      <c r="M466" t="s">
        <v>1638</v>
      </c>
      <c r="N466">
        <v>230440</v>
      </c>
    </row>
    <row r="467" spans="1:14">
      <c r="A467" t="s">
        <v>1641</v>
      </c>
      <c r="B467">
        <v>39677739</v>
      </c>
      <c r="C467" t="s">
        <v>1642</v>
      </c>
      <c r="D467" t="s">
        <v>1643</v>
      </c>
      <c r="E467" t="s">
        <v>201</v>
      </c>
      <c r="F467">
        <v>23</v>
      </c>
      <c r="G467" t="s">
        <v>202</v>
      </c>
      <c r="H467">
        <v>30558</v>
      </c>
      <c r="I467" t="s">
        <v>1635</v>
      </c>
      <c r="J467" t="s">
        <v>1636</v>
      </c>
      <c r="K467" t="s">
        <v>1637</v>
      </c>
      <c r="L467">
        <v>19930519</v>
      </c>
      <c r="M467" t="s">
        <v>1641</v>
      </c>
      <c r="N467">
        <v>230440</v>
      </c>
    </row>
    <row r="468" spans="1:14">
      <c r="A468" t="s">
        <v>1644</v>
      </c>
      <c r="B468">
        <v>39524326</v>
      </c>
      <c r="C468" t="s">
        <v>1645</v>
      </c>
      <c r="D468" t="s">
        <v>1646</v>
      </c>
      <c r="E468" t="s">
        <v>201</v>
      </c>
      <c r="F468">
        <v>23</v>
      </c>
      <c r="G468" t="s">
        <v>202</v>
      </c>
      <c r="H468">
        <v>30558</v>
      </c>
      <c r="I468" t="s">
        <v>1635</v>
      </c>
      <c r="J468" t="s">
        <v>1636</v>
      </c>
      <c r="K468" t="s">
        <v>1637</v>
      </c>
      <c r="L468">
        <v>19950717</v>
      </c>
      <c r="M468" t="s">
        <v>1644</v>
      </c>
      <c r="N468">
        <v>230440</v>
      </c>
    </row>
    <row r="469" spans="1:14">
      <c r="A469" t="s">
        <v>1647</v>
      </c>
      <c r="B469">
        <v>39967741</v>
      </c>
      <c r="C469" t="s">
        <v>1648</v>
      </c>
      <c r="D469" t="s">
        <v>1649</v>
      </c>
      <c r="E469" t="s">
        <v>201</v>
      </c>
      <c r="F469">
        <v>23</v>
      </c>
      <c r="G469" t="s">
        <v>202</v>
      </c>
      <c r="H469">
        <v>30558</v>
      </c>
      <c r="I469" t="s">
        <v>1635</v>
      </c>
      <c r="J469" t="s">
        <v>1636</v>
      </c>
      <c r="K469" t="s">
        <v>1637</v>
      </c>
      <c r="L469">
        <v>19980424</v>
      </c>
      <c r="M469" t="s">
        <v>1647</v>
      </c>
      <c r="N469">
        <v>230440</v>
      </c>
    </row>
    <row r="470" spans="1:14">
      <c r="A470" t="s">
        <v>1650</v>
      </c>
      <c r="B470">
        <v>55980229</v>
      </c>
      <c r="C470" t="s">
        <v>1651</v>
      </c>
      <c r="D470" t="s">
        <v>1652</v>
      </c>
      <c r="E470" t="s">
        <v>211</v>
      </c>
      <c r="F470">
        <v>23</v>
      </c>
      <c r="G470" t="s">
        <v>202</v>
      </c>
      <c r="H470">
        <v>30558</v>
      </c>
      <c r="I470" t="s">
        <v>1635</v>
      </c>
      <c r="J470" t="s">
        <v>1636</v>
      </c>
      <c r="K470" t="s">
        <v>1637</v>
      </c>
      <c r="L470">
        <v>19970724</v>
      </c>
      <c r="M470" t="s">
        <v>1650</v>
      </c>
      <c r="N470">
        <v>230440</v>
      </c>
    </row>
    <row r="471" spans="1:14">
      <c r="A471" t="s">
        <v>1653</v>
      </c>
      <c r="B471">
        <v>72090119</v>
      </c>
      <c r="C471" t="s">
        <v>1654</v>
      </c>
      <c r="D471" t="s">
        <v>1655</v>
      </c>
      <c r="E471" t="s">
        <v>201</v>
      </c>
      <c r="F471">
        <v>23</v>
      </c>
      <c r="G471" t="s">
        <v>202</v>
      </c>
      <c r="H471">
        <v>30558</v>
      </c>
      <c r="I471" t="s">
        <v>1635</v>
      </c>
      <c r="J471" t="s">
        <v>1636</v>
      </c>
      <c r="K471" t="s">
        <v>1637</v>
      </c>
      <c r="L471">
        <v>19920613</v>
      </c>
      <c r="M471" t="s">
        <v>1653</v>
      </c>
      <c r="N471">
        <v>230440</v>
      </c>
    </row>
    <row r="472" spans="1:14">
      <c r="A472" t="s">
        <v>1656</v>
      </c>
      <c r="B472">
        <v>49105625</v>
      </c>
      <c r="C472" t="s">
        <v>1657</v>
      </c>
      <c r="D472" t="s">
        <v>1658</v>
      </c>
      <c r="E472" t="s">
        <v>201</v>
      </c>
      <c r="F472">
        <v>23</v>
      </c>
      <c r="G472" t="s">
        <v>202</v>
      </c>
      <c r="H472">
        <v>30558</v>
      </c>
      <c r="I472" t="s">
        <v>1635</v>
      </c>
      <c r="J472" t="s">
        <v>1636</v>
      </c>
      <c r="K472" t="s">
        <v>1637</v>
      </c>
      <c r="L472">
        <v>19961210</v>
      </c>
      <c r="M472" t="s">
        <v>1656</v>
      </c>
      <c r="N472">
        <v>230440</v>
      </c>
    </row>
    <row r="473" spans="1:14">
      <c r="A473" t="s">
        <v>1659</v>
      </c>
      <c r="B473">
        <v>34130819</v>
      </c>
      <c r="C473" t="s">
        <v>1660</v>
      </c>
      <c r="D473" t="s">
        <v>1661</v>
      </c>
      <c r="E473" t="s">
        <v>211</v>
      </c>
      <c r="F473">
        <v>23</v>
      </c>
      <c r="G473" t="s">
        <v>202</v>
      </c>
      <c r="H473">
        <v>27061</v>
      </c>
      <c r="I473" t="s">
        <v>1662</v>
      </c>
      <c r="J473" t="s">
        <v>1663</v>
      </c>
      <c r="K473" t="s">
        <v>1664</v>
      </c>
      <c r="L473">
        <v>19811031</v>
      </c>
      <c r="M473" t="s">
        <v>1659</v>
      </c>
      <c r="N473">
        <v>230384</v>
      </c>
    </row>
    <row r="474" spans="1:14">
      <c r="A474" t="s">
        <v>1665</v>
      </c>
      <c r="B474">
        <v>39615226</v>
      </c>
      <c r="C474" t="s">
        <v>1666</v>
      </c>
      <c r="D474" t="s">
        <v>1667</v>
      </c>
      <c r="E474" t="s">
        <v>211</v>
      </c>
      <c r="F474">
        <v>23</v>
      </c>
      <c r="G474" t="s">
        <v>202</v>
      </c>
      <c r="H474">
        <v>27061</v>
      </c>
      <c r="I474" t="s">
        <v>1662</v>
      </c>
      <c r="J474" t="s">
        <v>1663</v>
      </c>
      <c r="K474" t="s">
        <v>1664</v>
      </c>
      <c r="L474">
        <v>19930903</v>
      </c>
      <c r="M474" t="s">
        <v>1665</v>
      </c>
      <c r="N474">
        <v>230384</v>
      </c>
    </row>
    <row r="475" spans="1:14">
      <c r="A475" t="s">
        <v>1668</v>
      </c>
      <c r="B475">
        <v>96734231</v>
      </c>
      <c r="C475" t="s">
        <v>1669</v>
      </c>
      <c r="D475" t="s">
        <v>1670</v>
      </c>
      <c r="E475" t="s">
        <v>201</v>
      </c>
      <c r="F475">
        <v>23</v>
      </c>
      <c r="G475" t="s">
        <v>202</v>
      </c>
      <c r="H475">
        <v>27061</v>
      </c>
      <c r="I475" t="s">
        <v>1662</v>
      </c>
      <c r="J475" t="s">
        <v>1663</v>
      </c>
      <c r="K475" t="s">
        <v>1664</v>
      </c>
      <c r="L475">
        <v>19760802</v>
      </c>
      <c r="M475" t="s">
        <v>1668</v>
      </c>
      <c r="N475">
        <v>230384</v>
      </c>
    </row>
    <row r="476" spans="1:14">
      <c r="A476" t="s">
        <v>1671</v>
      </c>
      <c r="B476">
        <v>54363122</v>
      </c>
      <c r="C476" t="s">
        <v>1672</v>
      </c>
      <c r="D476" t="s">
        <v>1673</v>
      </c>
      <c r="E476" t="s">
        <v>201</v>
      </c>
      <c r="F476">
        <v>23</v>
      </c>
      <c r="G476" t="s">
        <v>202</v>
      </c>
      <c r="H476">
        <v>27061</v>
      </c>
      <c r="I476" t="s">
        <v>1662</v>
      </c>
      <c r="J476" t="s">
        <v>1663</v>
      </c>
      <c r="K476" t="s">
        <v>1664</v>
      </c>
      <c r="L476">
        <v>19750518</v>
      </c>
      <c r="M476" t="s">
        <v>1671</v>
      </c>
      <c r="N476">
        <v>230384</v>
      </c>
    </row>
    <row r="477" spans="1:14">
      <c r="A477" t="s">
        <v>1674</v>
      </c>
      <c r="B477">
        <v>54364022</v>
      </c>
      <c r="C477" t="s">
        <v>1675</v>
      </c>
      <c r="D477" t="s">
        <v>1676</v>
      </c>
      <c r="E477" t="s">
        <v>201</v>
      </c>
      <c r="F477">
        <v>23</v>
      </c>
      <c r="G477" t="s">
        <v>202</v>
      </c>
      <c r="H477">
        <v>27061</v>
      </c>
      <c r="I477" t="s">
        <v>1662</v>
      </c>
      <c r="J477" t="s">
        <v>1663</v>
      </c>
      <c r="K477" t="s">
        <v>1664</v>
      </c>
      <c r="L477">
        <v>19890707</v>
      </c>
      <c r="M477" t="s">
        <v>1674</v>
      </c>
      <c r="N477">
        <v>230384</v>
      </c>
    </row>
    <row r="478" spans="1:14">
      <c r="A478" t="s">
        <v>1677</v>
      </c>
      <c r="B478">
        <v>54362727</v>
      </c>
      <c r="C478" t="s">
        <v>1678</v>
      </c>
      <c r="D478" t="s">
        <v>1679</v>
      </c>
      <c r="E478" t="s">
        <v>201</v>
      </c>
      <c r="F478">
        <v>23</v>
      </c>
      <c r="G478" t="s">
        <v>202</v>
      </c>
      <c r="H478">
        <v>27061</v>
      </c>
      <c r="I478" t="s">
        <v>1662</v>
      </c>
      <c r="J478" t="s">
        <v>1663</v>
      </c>
      <c r="K478" t="s">
        <v>1664</v>
      </c>
      <c r="L478">
        <v>19580915</v>
      </c>
      <c r="M478" t="s">
        <v>1677</v>
      </c>
      <c r="N478">
        <v>230384</v>
      </c>
    </row>
    <row r="479" spans="1:14">
      <c r="A479" t="s">
        <v>1680</v>
      </c>
      <c r="B479">
        <v>82971229</v>
      </c>
      <c r="C479" t="s">
        <v>1681</v>
      </c>
      <c r="D479" t="s">
        <v>1682</v>
      </c>
      <c r="E479" t="s">
        <v>201</v>
      </c>
      <c r="F479">
        <v>23</v>
      </c>
      <c r="G479" t="s">
        <v>202</v>
      </c>
      <c r="H479">
        <v>30009</v>
      </c>
      <c r="I479" t="s">
        <v>1683</v>
      </c>
      <c r="J479" t="s">
        <v>1684</v>
      </c>
      <c r="K479" t="s">
        <v>1683</v>
      </c>
      <c r="L479">
        <v>19830101</v>
      </c>
      <c r="M479" t="s">
        <v>1680</v>
      </c>
      <c r="N479">
        <v>230425</v>
      </c>
    </row>
    <row r="480" spans="1:14">
      <c r="A480" t="s">
        <v>1685</v>
      </c>
      <c r="B480">
        <v>95030926</v>
      </c>
      <c r="C480" t="s">
        <v>1686</v>
      </c>
      <c r="D480" t="s">
        <v>1687</v>
      </c>
      <c r="E480" t="s">
        <v>201</v>
      </c>
      <c r="F480">
        <v>23</v>
      </c>
      <c r="G480" t="s">
        <v>202</v>
      </c>
      <c r="H480">
        <v>30009</v>
      </c>
      <c r="I480" t="s">
        <v>1683</v>
      </c>
      <c r="J480" t="s">
        <v>1684</v>
      </c>
      <c r="K480" t="s">
        <v>1683</v>
      </c>
      <c r="L480">
        <v>19860111</v>
      </c>
      <c r="M480" t="s">
        <v>1685</v>
      </c>
      <c r="N480">
        <v>230425</v>
      </c>
    </row>
    <row r="481" spans="1:14">
      <c r="A481" t="s">
        <v>1688</v>
      </c>
      <c r="B481">
        <v>82969539</v>
      </c>
      <c r="C481" t="s">
        <v>1689</v>
      </c>
      <c r="D481" t="s">
        <v>1690</v>
      </c>
      <c r="E481" t="s">
        <v>201</v>
      </c>
      <c r="F481">
        <v>23</v>
      </c>
      <c r="G481" t="s">
        <v>202</v>
      </c>
      <c r="H481">
        <v>30009</v>
      </c>
      <c r="I481" t="s">
        <v>1683</v>
      </c>
      <c r="J481" t="s">
        <v>1684</v>
      </c>
      <c r="K481" t="s">
        <v>1683</v>
      </c>
      <c r="L481">
        <v>19670530</v>
      </c>
      <c r="M481" t="s">
        <v>1688</v>
      </c>
      <c r="N481">
        <v>230425</v>
      </c>
    </row>
    <row r="482" spans="1:14">
      <c r="A482" t="s">
        <v>1691</v>
      </c>
      <c r="B482">
        <v>95023524</v>
      </c>
      <c r="C482" t="s">
        <v>1692</v>
      </c>
      <c r="D482" t="s">
        <v>1693</v>
      </c>
      <c r="E482" t="s">
        <v>201</v>
      </c>
      <c r="F482">
        <v>23</v>
      </c>
      <c r="G482" t="s">
        <v>202</v>
      </c>
      <c r="H482">
        <v>30009</v>
      </c>
      <c r="I482" t="s">
        <v>1683</v>
      </c>
      <c r="J482" t="s">
        <v>1684</v>
      </c>
      <c r="K482" t="s">
        <v>1683</v>
      </c>
      <c r="L482">
        <v>19880621</v>
      </c>
      <c r="M482" t="s">
        <v>1691</v>
      </c>
      <c r="N482">
        <v>230425</v>
      </c>
    </row>
    <row r="483" spans="1:14">
      <c r="A483" t="s">
        <v>1694</v>
      </c>
      <c r="B483">
        <v>82970733</v>
      </c>
      <c r="C483" t="s">
        <v>1695</v>
      </c>
      <c r="D483" t="s">
        <v>1696</v>
      </c>
      <c r="E483" t="s">
        <v>201</v>
      </c>
      <c r="F483">
        <v>23</v>
      </c>
      <c r="G483" t="s">
        <v>202</v>
      </c>
      <c r="H483">
        <v>30009</v>
      </c>
      <c r="I483" t="s">
        <v>1683</v>
      </c>
      <c r="J483" t="s">
        <v>1684</v>
      </c>
      <c r="K483" t="s">
        <v>1683</v>
      </c>
      <c r="L483">
        <v>19810423</v>
      </c>
      <c r="M483" t="s">
        <v>1694</v>
      </c>
      <c r="N483">
        <v>230425</v>
      </c>
    </row>
    <row r="484" spans="1:14">
      <c r="A484" t="s">
        <v>1697</v>
      </c>
      <c r="B484">
        <v>2971019</v>
      </c>
      <c r="C484" t="s">
        <v>1698</v>
      </c>
      <c r="D484" t="s">
        <v>1699</v>
      </c>
      <c r="E484" t="s">
        <v>201</v>
      </c>
      <c r="F484">
        <v>23</v>
      </c>
      <c r="G484" t="s">
        <v>202</v>
      </c>
      <c r="H484">
        <v>8214</v>
      </c>
      <c r="I484" t="s">
        <v>1700</v>
      </c>
      <c r="J484" t="s">
        <v>1701</v>
      </c>
      <c r="K484" t="s">
        <v>1700</v>
      </c>
      <c r="L484">
        <v>19441116</v>
      </c>
      <c r="M484" t="s">
        <v>1697</v>
      </c>
      <c r="N484">
        <v>230093</v>
      </c>
    </row>
    <row r="485" spans="1:14">
      <c r="A485" t="s">
        <v>1702</v>
      </c>
      <c r="B485">
        <v>2973526</v>
      </c>
      <c r="C485" t="s">
        <v>1703</v>
      </c>
      <c r="D485" t="s">
        <v>1704</v>
      </c>
      <c r="E485" t="s">
        <v>201</v>
      </c>
      <c r="F485">
        <v>23</v>
      </c>
      <c r="G485" t="s">
        <v>202</v>
      </c>
      <c r="H485">
        <v>8214</v>
      </c>
      <c r="I485" t="s">
        <v>1700</v>
      </c>
      <c r="J485" t="s">
        <v>1701</v>
      </c>
      <c r="K485" t="s">
        <v>1700</v>
      </c>
      <c r="L485">
        <v>19750806</v>
      </c>
      <c r="M485" t="s">
        <v>1702</v>
      </c>
      <c r="N485">
        <v>230093</v>
      </c>
    </row>
    <row r="486" spans="1:14">
      <c r="A486" t="s">
        <v>1705</v>
      </c>
      <c r="B486">
        <v>2971625</v>
      </c>
      <c r="C486" t="s">
        <v>1706</v>
      </c>
      <c r="D486" t="s">
        <v>1707</v>
      </c>
      <c r="E486" t="s">
        <v>211</v>
      </c>
      <c r="F486">
        <v>23</v>
      </c>
      <c r="G486" t="s">
        <v>202</v>
      </c>
      <c r="H486">
        <v>8214</v>
      </c>
      <c r="I486" t="s">
        <v>1700</v>
      </c>
      <c r="J486" t="s">
        <v>1701</v>
      </c>
      <c r="K486" t="s">
        <v>1700</v>
      </c>
      <c r="L486">
        <v>19650102</v>
      </c>
      <c r="M486" t="s">
        <v>1705</v>
      </c>
      <c r="N486">
        <v>230093</v>
      </c>
    </row>
    <row r="487" spans="1:14">
      <c r="A487" t="s">
        <v>1708</v>
      </c>
      <c r="B487">
        <v>3097827</v>
      </c>
      <c r="C487" t="s">
        <v>1709</v>
      </c>
      <c r="D487" t="s">
        <v>1710</v>
      </c>
      <c r="E487" t="s">
        <v>211</v>
      </c>
      <c r="F487">
        <v>23</v>
      </c>
      <c r="G487" t="s">
        <v>202</v>
      </c>
      <c r="H487">
        <v>8214</v>
      </c>
      <c r="I487" t="s">
        <v>1700</v>
      </c>
      <c r="J487" t="s">
        <v>1701</v>
      </c>
      <c r="K487" t="s">
        <v>1700</v>
      </c>
      <c r="L487">
        <v>19760810</v>
      </c>
      <c r="M487" t="s">
        <v>1708</v>
      </c>
      <c r="N487">
        <v>230093</v>
      </c>
    </row>
    <row r="488" spans="1:14">
      <c r="A488" t="s">
        <v>1711</v>
      </c>
      <c r="B488">
        <v>2971322</v>
      </c>
      <c r="C488" t="s">
        <v>1712</v>
      </c>
      <c r="D488" t="s">
        <v>1713</v>
      </c>
      <c r="E488" t="s">
        <v>211</v>
      </c>
      <c r="F488">
        <v>23</v>
      </c>
      <c r="G488" t="s">
        <v>202</v>
      </c>
      <c r="H488">
        <v>8214</v>
      </c>
      <c r="I488" t="s">
        <v>1700</v>
      </c>
      <c r="J488" t="s">
        <v>1701</v>
      </c>
      <c r="K488" t="s">
        <v>1700</v>
      </c>
      <c r="L488">
        <v>19601031</v>
      </c>
      <c r="M488" t="s">
        <v>1711</v>
      </c>
      <c r="N488">
        <v>230093</v>
      </c>
    </row>
    <row r="489" spans="1:14">
      <c r="A489" t="s">
        <v>1714</v>
      </c>
      <c r="B489">
        <v>2971423</v>
      </c>
      <c r="C489" t="s">
        <v>1715</v>
      </c>
      <c r="D489" t="s">
        <v>1716</v>
      </c>
      <c r="E489" t="s">
        <v>201</v>
      </c>
      <c r="F489">
        <v>23</v>
      </c>
      <c r="G489" t="s">
        <v>202</v>
      </c>
      <c r="H489">
        <v>8214</v>
      </c>
      <c r="I489" t="s">
        <v>1700</v>
      </c>
      <c r="J489" t="s">
        <v>1701</v>
      </c>
      <c r="K489" t="s">
        <v>1700</v>
      </c>
      <c r="L489">
        <v>19380120</v>
      </c>
      <c r="M489" t="s">
        <v>1714</v>
      </c>
      <c r="N489">
        <v>230093</v>
      </c>
    </row>
    <row r="490" spans="1:14">
      <c r="A490" t="s">
        <v>1717</v>
      </c>
      <c r="B490">
        <v>2971827</v>
      </c>
      <c r="C490" t="s">
        <v>1718</v>
      </c>
      <c r="D490" t="s">
        <v>1719</v>
      </c>
      <c r="E490" t="s">
        <v>201</v>
      </c>
      <c r="F490">
        <v>23</v>
      </c>
      <c r="G490" t="s">
        <v>202</v>
      </c>
      <c r="H490">
        <v>8214</v>
      </c>
      <c r="I490" t="s">
        <v>1700</v>
      </c>
      <c r="J490" t="s">
        <v>1701</v>
      </c>
      <c r="K490" t="s">
        <v>1700</v>
      </c>
      <c r="L490">
        <v>19570814</v>
      </c>
      <c r="M490" t="s">
        <v>1717</v>
      </c>
      <c r="N490">
        <v>230093</v>
      </c>
    </row>
    <row r="491" spans="1:14">
      <c r="A491" t="s">
        <v>1720</v>
      </c>
      <c r="B491">
        <v>84951936</v>
      </c>
      <c r="C491" t="s">
        <v>1721</v>
      </c>
      <c r="D491" t="s">
        <v>1722</v>
      </c>
      <c r="E491" t="s">
        <v>201</v>
      </c>
      <c r="F491">
        <v>23</v>
      </c>
      <c r="G491" t="s">
        <v>202</v>
      </c>
      <c r="H491">
        <v>8214</v>
      </c>
      <c r="I491" t="s">
        <v>1700</v>
      </c>
      <c r="J491" t="s">
        <v>1701</v>
      </c>
      <c r="K491" t="s">
        <v>1700</v>
      </c>
      <c r="L491">
        <v>19620513</v>
      </c>
      <c r="M491" t="s">
        <v>1720</v>
      </c>
      <c r="N491">
        <v>230093</v>
      </c>
    </row>
    <row r="492" spans="1:14">
      <c r="A492" t="s">
        <v>1723</v>
      </c>
      <c r="B492">
        <v>2973223</v>
      </c>
      <c r="C492" t="s">
        <v>1724</v>
      </c>
      <c r="D492" t="s">
        <v>1725</v>
      </c>
      <c r="E492" t="s">
        <v>201</v>
      </c>
      <c r="F492">
        <v>23</v>
      </c>
      <c r="G492" t="s">
        <v>202</v>
      </c>
      <c r="H492">
        <v>8214</v>
      </c>
      <c r="I492" t="s">
        <v>1700</v>
      </c>
      <c r="J492" t="s">
        <v>1701</v>
      </c>
      <c r="K492" t="s">
        <v>1700</v>
      </c>
      <c r="L492">
        <v>19750220</v>
      </c>
      <c r="M492" t="s">
        <v>1723</v>
      </c>
      <c r="N492">
        <v>230093</v>
      </c>
    </row>
    <row r="493" spans="1:14">
      <c r="A493" t="s">
        <v>1726</v>
      </c>
      <c r="B493">
        <v>2970826</v>
      </c>
      <c r="C493" t="s">
        <v>1727</v>
      </c>
      <c r="D493" t="s">
        <v>1728</v>
      </c>
      <c r="E493" t="s">
        <v>201</v>
      </c>
      <c r="F493">
        <v>23</v>
      </c>
      <c r="G493" t="s">
        <v>202</v>
      </c>
      <c r="H493">
        <v>8214</v>
      </c>
      <c r="I493" t="s">
        <v>1700</v>
      </c>
      <c r="J493" t="s">
        <v>1701</v>
      </c>
      <c r="K493" t="s">
        <v>1700</v>
      </c>
      <c r="L493">
        <v>19480630</v>
      </c>
      <c r="M493" t="s">
        <v>1726</v>
      </c>
      <c r="N493">
        <v>230093</v>
      </c>
    </row>
    <row r="494" spans="1:14">
      <c r="A494" t="s">
        <v>1729</v>
      </c>
      <c r="B494">
        <v>73071422</v>
      </c>
      <c r="C494" t="s">
        <v>1730</v>
      </c>
      <c r="D494" t="s">
        <v>1731</v>
      </c>
      <c r="E494" t="s">
        <v>201</v>
      </c>
      <c r="F494">
        <v>23</v>
      </c>
      <c r="G494" t="s">
        <v>202</v>
      </c>
      <c r="H494">
        <v>8214</v>
      </c>
      <c r="I494" t="s">
        <v>1700</v>
      </c>
      <c r="J494" t="s">
        <v>1701</v>
      </c>
      <c r="K494" t="s">
        <v>1700</v>
      </c>
      <c r="L494">
        <v>19850305</v>
      </c>
      <c r="M494" t="s">
        <v>1729</v>
      </c>
      <c r="N494">
        <v>230093</v>
      </c>
    </row>
    <row r="495" spans="1:14">
      <c r="A495" t="s">
        <v>1732</v>
      </c>
      <c r="B495">
        <v>16853629</v>
      </c>
      <c r="C495" t="s">
        <v>1733</v>
      </c>
      <c r="D495" t="s">
        <v>1734</v>
      </c>
      <c r="E495" t="s">
        <v>211</v>
      </c>
      <c r="F495">
        <v>23</v>
      </c>
      <c r="G495" t="s">
        <v>202</v>
      </c>
      <c r="H495">
        <v>8214</v>
      </c>
      <c r="I495" t="s">
        <v>1700</v>
      </c>
      <c r="J495" t="s">
        <v>1701</v>
      </c>
      <c r="K495" t="s">
        <v>1700</v>
      </c>
      <c r="L495">
        <v>19580314</v>
      </c>
      <c r="M495" t="s">
        <v>1732</v>
      </c>
      <c r="N495">
        <v>230093</v>
      </c>
    </row>
    <row r="496" spans="1:14">
      <c r="A496" t="s">
        <v>1735</v>
      </c>
      <c r="B496">
        <v>2973425</v>
      </c>
      <c r="C496" t="s">
        <v>1736</v>
      </c>
      <c r="D496" t="s">
        <v>1737</v>
      </c>
      <c r="E496" t="s">
        <v>211</v>
      </c>
      <c r="F496">
        <v>23</v>
      </c>
      <c r="G496" t="s">
        <v>202</v>
      </c>
      <c r="H496">
        <v>8214</v>
      </c>
      <c r="I496" t="s">
        <v>1700</v>
      </c>
      <c r="J496" t="s">
        <v>1701</v>
      </c>
      <c r="K496" t="s">
        <v>1700</v>
      </c>
      <c r="L496">
        <v>19701023</v>
      </c>
      <c r="M496" t="s">
        <v>1735</v>
      </c>
      <c r="N496">
        <v>230093</v>
      </c>
    </row>
    <row r="497" spans="1:14">
      <c r="A497" t="s">
        <v>1738</v>
      </c>
      <c r="B497">
        <v>2971524</v>
      </c>
      <c r="C497" t="s">
        <v>1739</v>
      </c>
      <c r="D497" t="s">
        <v>1740</v>
      </c>
      <c r="E497" t="s">
        <v>201</v>
      </c>
      <c r="F497">
        <v>23</v>
      </c>
      <c r="G497" t="s">
        <v>202</v>
      </c>
      <c r="H497">
        <v>8214</v>
      </c>
      <c r="I497" t="s">
        <v>1700</v>
      </c>
      <c r="J497" t="s">
        <v>1701</v>
      </c>
      <c r="K497" t="s">
        <v>1700</v>
      </c>
      <c r="L497">
        <v>19460826</v>
      </c>
      <c r="M497" t="s">
        <v>1738</v>
      </c>
      <c r="N497">
        <v>230093</v>
      </c>
    </row>
    <row r="498" spans="1:14">
      <c r="A498" t="s">
        <v>1741</v>
      </c>
      <c r="B498">
        <v>73346225</v>
      </c>
      <c r="C498" t="s">
        <v>1742</v>
      </c>
      <c r="D498" t="s">
        <v>1743</v>
      </c>
      <c r="E498" t="s">
        <v>201</v>
      </c>
      <c r="F498">
        <v>23</v>
      </c>
      <c r="G498" t="s">
        <v>202</v>
      </c>
      <c r="H498">
        <v>8214</v>
      </c>
      <c r="I498" t="s">
        <v>1700</v>
      </c>
      <c r="J498" t="s">
        <v>1701</v>
      </c>
      <c r="K498" t="s">
        <v>1700</v>
      </c>
      <c r="L498">
        <v>19430525</v>
      </c>
      <c r="M498" t="s">
        <v>1741</v>
      </c>
      <c r="N498">
        <v>230093</v>
      </c>
    </row>
    <row r="499" spans="1:14">
      <c r="A499" t="s">
        <v>1744</v>
      </c>
      <c r="B499">
        <v>27474933</v>
      </c>
      <c r="C499" t="s">
        <v>1745</v>
      </c>
      <c r="D499" t="s">
        <v>1746</v>
      </c>
      <c r="E499" t="s">
        <v>201</v>
      </c>
      <c r="F499">
        <v>23</v>
      </c>
      <c r="G499" t="s">
        <v>202</v>
      </c>
      <c r="H499">
        <v>8214</v>
      </c>
      <c r="I499" t="s">
        <v>1700</v>
      </c>
      <c r="J499" t="s">
        <v>1701</v>
      </c>
      <c r="K499" t="s">
        <v>1700</v>
      </c>
      <c r="L499">
        <v>19680724</v>
      </c>
      <c r="M499" t="s">
        <v>1744</v>
      </c>
      <c r="N499">
        <v>230093</v>
      </c>
    </row>
    <row r="500" spans="1:14">
      <c r="A500" t="s">
        <v>1747</v>
      </c>
      <c r="B500">
        <v>3124313</v>
      </c>
      <c r="C500" t="s">
        <v>1748</v>
      </c>
      <c r="D500" t="s">
        <v>1749</v>
      </c>
      <c r="E500" t="s">
        <v>201</v>
      </c>
      <c r="F500">
        <v>23</v>
      </c>
      <c r="G500" t="s">
        <v>202</v>
      </c>
      <c r="H500">
        <v>16291</v>
      </c>
      <c r="I500" t="s">
        <v>1750</v>
      </c>
      <c r="J500" t="s">
        <v>1751</v>
      </c>
      <c r="K500" t="s">
        <v>1750</v>
      </c>
      <c r="L500">
        <v>19840409</v>
      </c>
      <c r="M500" t="s">
        <v>1747</v>
      </c>
      <c r="N500">
        <v>230338</v>
      </c>
    </row>
    <row r="501" spans="1:14">
      <c r="A501" t="s">
        <v>1752</v>
      </c>
      <c r="B501">
        <v>3124414</v>
      </c>
      <c r="C501" t="s">
        <v>1753</v>
      </c>
      <c r="D501" t="s">
        <v>1754</v>
      </c>
      <c r="E501" t="s">
        <v>201</v>
      </c>
      <c r="F501">
        <v>23</v>
      </c>
      <c r="G501" t="s">
        <v>202</v>
      </c>
      <c r="H501">
        <v>16291</v>
      </c>
      <c r="I501" t="s">
        <v>1750</v>
      </c>
      <c r="J501" t="s">
        <v>1751</v>
      </c>
      <c r="K501" t="s">
        <v>1750</v>
      </c>
      <c r="L501">
        <v>19810309</v>
      </c>
      <c r="M501" t="s">
        <v>1752</v>
      </c>
      <c r="N501">
        <v>230338</v>
      </c>
    </row>
    <row r="502" spans="1:14">
      <c r="A502" t="s">
        <v>1755</v>
      </c>
      <c r="B502">
        <v>3124616</v>
      </c>
      <c r="C502" t="s">
        <v>1756</v>
      </c>
      <c r="D502" t="s">
        <v>1757</v>
      </c>
      <c r="E502" t="s">
        <v>201</v>
      </c>
      <c r="F502">
        <v>23</v>
      </c>
      <c r="G502" t="s">
        <v>202</v>
      </c>
      <c r="H502">
        <v>16291</v>
      </c>
      <c r="I502" t="s">
        <v>1750</v>
      </c>
      <c r="J502" t="s">
        <v>1751</v>
      </c>
      <c r="K502" t="s">
        <v>1750</v>
      </c>
      <c r="L502">
        <v>19760602</v>
      </c>
      <c r="M502" t="s">
        <v>1755</v>
      </c>
      <c r="N502">
        <v>230338</v>
      </c>
    </row>
    <row r="503" spans="1:14">
      <c r="A503" t="s">
        <v>1758</v>
      </c>
      <c r="B503">
        <v>3124111</v>
      </c>
      <c r="C503" t="s">
        <v>1759</v>
      </c>
      <c r="D503" t="s">
        <v>1760</v>
      </c>
      <c r="E503" t="s">
        <v>201</v>
      </c>
      <c r="F503">
        <v>23</v>
      </c>
      <c r="G503" t="s">
        <v>202</v>
      </c>
      <c r="H503">
        <v>16291</v>
      </c>
      <c r="I503" t="s">
        <v>1750</v>
      </c>
      <c r="J503" t="s">
        <v>1751</v>
      </c>
      <c r="K503" t="s">
        <v>1750</v>
      </c>
      <c r="L503">
        <v>19700116</v>
      </c>
      <c r="M503" t="s">
        <v>1758</v>
      </c>
      <c r="N503">
        <v>230338</v>
      </c>
    </row>
    <row r="504" spans="1:14">
      <c r="A504" t="s">
        <v>1761</v>
      </c>
      <c r="B504">
        <v>3124010</v>
      </c>
      <c r="C504" t="s">
        <v>1762</v>
      </c>
      <c r="D504" t="s">
        <v>1763</v>
      </c>
      <c r="E504" t="s">
        <v>201</v>
      </c>
      <c r="F504">
        <v>23</v>
      </c>
      <c r="G504" t="s">
        <v>202</v>
      </c>
      <c r="H504">
        <v>16291</v>
      </c>
      <c r="I504" t="s">
        <v>1750</v>
      </c>
      <c r="J504" t="s">
        <v>1751</v>
      </c>
      <c r="K504" t="s">
        <v>1750</v>
      </c>
      <c r="L504">
        <v>19731108</v>
      </c>
      <c r="M504" t="s">
        <v>1761</v>
      </c>
      <c r="N504">
        <v>230338</v>
      </c>
    </row>
    <row r="505" spans="1:14">
      <c r="A505" t="s">
        <v>1764</v>
      </c>
      <c r="B505">
        <v>24749935</v>
      </c>
      <c r="C505" t="s">
        <v>1765</v>
      </c>
      <c r="D505" t="s">
        <v>1766</v>
      </c>
      <c r="E505" t="s">
        <v>201</v>
      </c>
      <c r="F505">
        <v>23</v>
      </c>
      <c r="G505" t="s">
        <v>202</v>
      </c>
      <c r="H505">
        <v>16291</v>
      </c>
      <c r="I505" t="s">
        <v>1750</v>
      </c>
      <c r="J505" t="s">
        <v>1751</v>
      </c>
      <c r="K505" t="s">
        <v>1750</v>
      </c>
      <c r="L505">
        <v>19740319</v>
      </c>
      <c r="M505" t="s">
        <v>1764</v>
      </c>
      <c r="N505">
        <v>230338</v>
      </c>
    </row>
    <row r="506" spans="1:14">
      <c r="A506" t="s">
        <v>1767</v>
      </c>
      <c r="B506">
        <v>85598237</v>
      </c>
      <c r="C506" t="s">
        <v>1768</v>
      </c>
      <c r="D506" t="s">
        <v>1769</v>
      </c>
      <c r="E506" t="s">
        <v>211</v>
      </c>
      <c r="F506">
        <v>23</v>
      </c>
      <c r="G506" t="s">
        <v>202</v>
      </c>
      <c r="H506">
        <v>30357</v>
      </c>
      <c r="I506" t="s">
        <v>1770</v>
      </c>
      <c r="J506" t="s">
        <v>1770</v>
      </c>
      <c r="K506" t="s">
        <v>1770</v>
      </c>
      <c r="L506">
        <v>19670519</v>
      </c>
      <c r="M506" t="s">
        <v>1767</v>
      </c>
      <c r="N506">
        <v>230435</v>
      </c>
    </row>
    <row r="507" spans="1:14">
      <c r="A507" t="s">
        <v>1771</v>
      </c>
      <c r="B507">
        <v>72970227</v>
      </c>
      <c r="C507" t="s">
        <v>1772</v>
      </c>
      <c r="D507" t="s">
        <v>1773</v>
      </c>
      <c r="E507" t="s">
        <v>201</v>
      </c>
      <c r="F507">
        <v>23</v>
      </c>
      <c r="G507" t="s">
        <v>202</v>
      </c>
      <c r="H507">
        <v>30357</v>
      </c>
      <c r="I507" t="s">
        <v>1770</v>
      </c>
      <c r="J507" t="s">
        <v>1770</v>
      </c>
      <c r="K507" t="s">
        <v>1770</v>
      </c>
      <c r="L507">
        <v>19770521</v>
      </c>
      <c r="M507" t="s">
        <v>1771</v>
      </c>
      <c r="N507">
        <v>230435</v>
      </c>
    </row>
    <row r="508" spans="1:14">
      <c r="A508" t="s">
        <v>1774</v>
      </c>
      <c r="B508">
        <v>65085226</v>
      </c>
      <c r="C508" t="s">
        <v>1775</v>
      </c>
      <c r="D508" t="s">
        <v>1776</v>
      </c>
      <c r="E508" t="s">
        <v>201</v>
      </c>
      <c r="F508">
        <v>23</v>
      </c>
      <c r="G508" t="s">
        <v>202</v>
      </c>
      <c r="H508">
        <v>30357</v>
      </c>
      <c r="I508" t="s">
        <v>1770</v>
      </c>
      <c r="J508" t="s">
        <v>1770</v>
      </c>
      <c r="K508" t="s">
        <v>1770</v>
      </c>
      <c r="L508">
        <v>19591217</v>
      </c>
      <c r="M508" t="s">
        <v>1774</v>
      </c>
      <c r="N508">
        <v>230435</v>
      </c>
    </row>
    <row r="509" spans="1:14">
      <c r="A509" t="s">
        <v>1777</v>
      </c>
      <c r="B509">
        <v>96810428</v>
      </c>
      <c r="C509" t="s">
        <v>1778</v>
      </c>
      <c r="D509" t="s">
        <v>1779</v>
      </c>
      <c r="E509" t="s">
        <v>211</v>
      </c>
      <c r="F509">
        <v>23</v>
      </c>
      <c r="G509" t="s">
        <v>202</v>
      </c>
      <c r="H509">
        <v>30357</v>
      </c>
      <c r="I509" t="s">
        <v>1770</v>
      </c>
      <c r="J509" t="s">
        <v>1770</v>
      </c>
      <c r="K509" t="s">
        <v>1770</v>
      </c>
      <c r="L509">
        <v>19610707</v>
      </c>
      <c r="M509" t="s">
        <v>1777</v>
      </c>
      <c r="N509">
        <v>230435</v>
      </c>
    </row>
    <row r="510" spans="1:14">
      <c r="A510" t="s">
        <v>1780</v>
      </c>
      <c r="B510">
        <v>85598035</v>
      </c>
      <c r="C510" t="s">
        <v>1781</v>
      </c>
      <c r="D510" t="s">
        <v>1782</v>
      </c>
      <c r="E510" t="s">
        <v>211</v>
      </c>
      <c r="F510">
        <v>23</v>
      </c>
      <c r="G510" t="s">
        <v>202</v>
      </c>
      <c r="H510">
        <v>30357</v>
      </c>
      <c r="I510" t="s">
        <v>1770</v>
      </c>
      <c r="J510" t="s">
        <v>1770</v>
      </c>
      <c r="K510" t="s">
        <v>1770</v>
      </c>
      <c r="L510">
        <v>19740704</v>
      </c>
      <c r="M510" t="s">
        <v>1780</v>
      </c>
      <c r="N510">
        <v>230435</v>
      </c>
    </row>
    <row r="511" spans="1:14">
      <c r="A511" t="s">
        <v>1783</v>
      </c>
      <c r="B511">
        <v>33887433</v>
      </c>
      <c r="C511" t="s">
        <v>1784</v>
      </c>
      <c r="D511" t="s">
        <v>1785</v>
      </c>
      <c r="E511" t="s">
        <v>211</v>
      </c>
      <c r="F511">
        <v>23</v>
      </c>
      <c r="G511" t="s">
        <v>202</v>
      </c>
      <c r="H511">
        <v>30357</v>
      </c>
      <c r="I511" t="s">
        <v>1770</v>
      </c>
      <c r="J511" t="s">
        <v>1770</v>
      </c>
      <c r="K511" t="s">
        <v>1770</v>
      </c>
      <c r="L511">
        <v>19640610</v>
      </c>
      <c r="M511" t="s">
        <v>1783</v>
      </c>
      <c r="N511">
        <v>230435</v>
      </c>
    </row>
    <row r="512" spans="1:14">
      <c r="A512" t="s">
        <v>1786</v>
      </c>
      <c r="B512">
        <v>45965534</v>
      </c>
      <c r="C512" t="s">
        <v>1787</v>
      </c>
      <c r="D512" t="s">
        <v>1788</v>
      </c>
      <c r="E512" t="s">
        <v>201</v>
      </c>
      <c r="F512">
        <v>23</v>
      </c>
      <c r="G512" t="s">
        <v>202</v>
      </c>
      <c r="H512">
        <v>30357</v>
      </c>
      <c r="I512" t="s">
        <v>1770</v>
      </c>
      <c r="J512" t="s">
        <v>1770</v>
      </c>
      <c r="K512" t="s">
        <v>1770</v>
      </c>
      <c r="L512">
        <v>19720515</v>
      </c>
      <c r="M512" t="s">
        <v>1786</v>
      </c>
      <c r="N512">
        <v>230435</v>
      </c>
    </row>
    <row r="513" spans="1:14">
      <c r="A513" t="s">
        <v>1789</v>
      </c>
      <c r="B513">
        <v>62206420</v>
      </c>
      <c r="C513" t="s">
        <v>1790</v>
      </c>
      <c r="D513" t="s">
        <v>1791</v>
      </c>
      <c r="E513" t="s">
        <v>201</v>
      </c>
      <c r="F513">
        <v>23</v>
      </c>
      <c r="G513" t="s">
        <v>202</v>
      </c>
      <c r="H513">
        <v>30357</v>
      </c>
      <c r="I513" t="s">
        <v>1770</v>
      </c>
      <c r="J513" t="s">
        <v>1770</v>
      </c>
      <c r="K513" t="s">
        <v>1770</v>
      </c>
      <c r="L513">
        <v>19661113</v>
      </c>
      <c r="M513" t="s">
        <v>1789</v>
      </c>
      <c r="N513">
        <v>230435</v>
      </c>
    </row>
    <row r="514" spans="1:14">
      <c r="A514" t="s">
        <v>1792</v>
      </c>
      <c r="B514">
        <v>3198930</v>
      </c>
      <c r="C514" t="s">
        <v>1793</v>
      </c>
      <c r="D514" t="s">
        <v>1794</v>
      </c>
      <c r="E514" t="s">
        <v>201</v>
      </c>
      <c r="F514">
        <v>23</v>
      </c>
      <c r="G514" t="s">
        <v>202</v>
      </c>
      <c r="H514">
        <v>30357</v>
      </c>
      <c r="I514" t="s">
        <v>1770</v>
      </c>
      <c r="J514" t="s">
        <v>1770</v>
      </c>
      <c r="K514" t="s">
        <v>1770</v>
      </c>
      <c r="L514">
        <v>19620219</v>
      </c>
      <c r="M514" t="s">
        <v>1792</v>
      </c>
      <c r="N514">
        <v>230435</v>
      </c>
    </row>
    <row r="515" spans="1:14">
      <c r="A515" t="s">
        <v>1795</v>
      </c>
      <c r="B515">
        <v>3199022</v>
      </c>
      <c r="C515" t="s">
        <v>1796</v>
      </c>
      <c r="D515" t="s">
        <v>1797</v>
      </c>
      <c r="E515" t="s">
        <v>211</v>
      </c>
      <c r="F515">
        <v>23</v>
      </c>
      <c r="G515" t="s">
        <v>202</v>
      </c>
      <c r="H515">
        <v>30357</v>
      </c>
      <c r="I515" t="s">
        <v>1770</v>
      </c>
      <c r="J515" t="s">
        <v>1770</v>
      </c>
      <c r="K515" t="s">
        <v>1770</v>
      </c>
      <c r="L515">
        <v>19610901</v>
      </c>
      <c r="M515" t="s">
        <v>1795</v>
      </c>
      <c r="N515">
        <v>230435</v>
      </c>
    </row>
    <row r="516" spans="1:14">
      <c r="A516" t="s">
        <v>1798</v>
      </c>
      <c r="B516">
        <v>72797133</v>
      </c>
      <c r="C516" t="s">
        <v>1799</v>
      </c>
      <c r="D516" t="s">
        <v>1800</v>
      </c>
      <c r="E516" t="s">
        <v>201</v>
      </c>
      <c r="F516">
        <v>23</v>
      </c>
      <c r="G516" t="s">
        <v>202</v>
      </c>
      <c r="H516">
        <v>30357</v>
      </c>
      <c r="I516" t="s">
        <v>1770</v>
      </c>
      <c r="J516" t="s">
        <v>1770</v>
      </c>
      <c r="K516" t="s">
        <v>1770</v>
      </c>
      <c r="L516">
        <v>19680612</v>
      </c>
      <c r="M516" t="s">
        <v>1798</v>
      </c>
      <c r="N516">
        <v>230435</v>
      </c>
    </row>
    <row r="517" spans="1:14">
      <c r="A517" t="s">
        <v>1801</v>
      </c>
      <c r="B517">
        <v>85597539</v>
      </c>
      <c r="C517" t="s">
        <v>1802</v>
      </c>
      <c r="D517" t="s">
        <v>1803</v>
      </c>
      <c r="E517" t="s">
        <v>211</v>
      </c>
      <c r="F517">
        <v>23</v>
      </c>
      <c r="G517" t="s">
        <v>202</v>
      </c>
      <c r="H517">
        <v>30357</v>
      </c>
      <c r="I517" t="s">
        <v>1770</v>
      </c>
      <c r="J517" t="s">
        <v>1770</v>
      </c>
      <c r="K517" t="s">
        <v>1770</v>
      </c>
      <c r="L517">
        <v>19640925</v>
      </c>
      <c r="M517" t="s">
        <v>1801</v>
      </c>
      <c r="N517">
        <v>230435</v>
      </c>
    </row>
    <row r="518" spans="1:14">
      <c r="A518" t="s">
        <v>1804</v>
      </c>
      <c r="B518">
        <v>35181624</v>
      </c>
      <c r="C518" t="s">
        <v>1805</v>
      </c>
      <c r="D518" t="s">
        <v>1806</v>
      </c>
      <c r="E518" t="s">
        <v>201</v>
      </c>
      <c r="F518">
        <v>23</v>
      </c>
      <c r="G518" t="s">
        <v>202</v>
      </c>
      <c r="H518">
        <v>30357</v>
      </c>
      <c r="I518" t="s">
        <v>1770</v>
      </c>
      <c r="J518" t="s">
        <v>1770</v>
      </c>
      <c r="K518" t="s">
        <v>1770</v>
      </c>
      <c r="L518">
        <v>19800215</v>
      </c>
      <c r="M518" t="s">
        <v>1804</v>
      </c>
      <c r="N518">
        <v>230435</v>
      </c>
    </row>
    <row r="519" spans="1:14">
      <c r="A519" t="s">
        <v>1807</v>
      </c>
      <c r="B519">
        <v>85597943</v>
      </c>
      <c r="C519" t="s">
        <v>1808</v>
      </c>
      <c r="D519" t="s">
        <v>1809</v>
      </c>
      <c r="E519" t="s">
        <v>201</v>
      </c>
      <c r="F519">
        <v>23</v>
      </c>
      <c r="G519" t="s">
        <v>202</v>
      </c>
      <c r="H519">
        <v>30357</v>
      </c>
      <c r="I519" t="s">
        <v>1770</v>
      </c>
      <c r="J519" t="s">
        <v>1770</v>
      </c>
      <c r="K519" t="s">
        <v>1770</v>
      </c>
      <c r="L519">
        <v>19691110</v>
      </c>
      <c r="M519" t="s">
        <v>1807</v>
      </c>
      <c r="N519">
        <v>230435</v>
      </c>
    </row>
    <row r="520" spans="1:14">
      <c r="A520" t="s">
        <v>1810</v>
      </c>
      <c r="B520">
        <v>3015716</v>
      </c>
      <c r="C520" t="s">
        <v>1811</v>
      </c>
      <c r="D520" t="s">
        <v>1812</v>
      </c>
      <c r="E520" t="s">
        <v>201</v>
      </c>
      <c r="F520">
        <v>23</v>
      </c>
      <c r="G520" t="s">
        <v>202</v>
      </c>
      <c r="H520">
        <v>19094</v>
      </c>
      <c r="I520" t="s">
        <v>1813</v>
      </c>
      <c r="J520" t="s">
        <v>1814</v>
      </c>
      <c r="K520" t="s">
        <v>1813</v>
      </c>
      <c r="L520">
        <v>19810428</v>
      </c>
      <c r="M520" t="s">
        <v>1810</v>
      </c>
      <c r="N520">
        <v>230198</v>
      </c>
    </row>
    <row r="521" spans="1:14">
      <c r="A521" t="s">
        <v>1815</v>
      </c>
      <c r="B521">
        <v>3015514</v>
      </c>
      <c r="C521" t="s">
        <v>1816</v>
      </c>
      <c r="D521" t="s">
        <v>1817</v>
      </c>
      <c r="E521" t="s">
        <v>201</v>
      </c>
      <c r="F521">
        <v>23</v>
      </c>
      <c r="G521" t="s">
        <v>202</v>
      </c>
      <c r="H521">
        <v>19094</v>
      </c>
      <c r="I521" t="s">
        <v>1813</v>
      </c>
      <c r="J521" t="s">
        <v>1814</v>
      </c>
      <c r="K521" t="s">
        <v>1813</v>
      </c>
      <c r="L521">
        <v>19770627</v>
      </c>
      <c r="M521" t="s">
        <v>1815</v>
      </c>
      <c r="N521">
        <v>230198</v>
      </c>
    </row>
    <row r="522" spans="1:14">
      <c r="A522" t="s">
        <v>1818</v>
      </c>
      <c r="B522">
        <v>3015817</v>
      </c>
      <c r="C522" t="s">
        <v>1819</v>
      </c>
      <c r="D522" t="s">
        <v>1820</v>
      </c>
      <c r="E522" t="s">
        <v>201</v>
      </c>
      <c r="F522">
        <v>23</v>
      </c>
      <c r="G522" t="s">
        <v>202</v>
      </c>
      <c r="H522">
        <v>19094</v>
      </c>
      <c r="I522" t="s">
        <v>1813</v>
      </c>
      <c r="J522" t="s">
        <v>1814</v>
      </c>
      <c r="K522" t="s">
        <v>1813</v>
      </c>
      <c r="L522">
        <v>19750611</v>
      </c>
      <c r="M522" t="s">
        <v>1818</v>
      </c>
      <c r="N522">
        <v>230198</v>
      </c>
    </row>
    <row r="523" spans="1:14">
      <c r="A523" t="s">
        <v>1821</v>
      </c>
      <c r="B523">
        <v>3015615</v>
      </c>
      <c r="C523" t="s">
        <v>1822</v>
      </c>
      <c r="D523" t="s">
        <v>1823</v>
      </c>
      <c r="E523" t="s">
        <v>201</v>
      </c>
      <c r="F523">
        <v>23</v>
      </c>
      <c r="G523" t="s">
        <v>202</v>
      </c>
      <c r="H523">
        <v>19094</v>
      </c>
      <c r="I523" t="s">
        <v>1813</v>
      </c>
      <c r="J523" t="s">
        <v>1814</v>
      </c>
      <c r="K523" t="s">
        <v>1813</v>
      </c>
      <c r="L523">
        <v>19760621</v>
      </c>
      <c r="M523" t="s">
        <v>1821</v>
      </c>
      <c r="N523">
        <v>230198</v>
      </c>
    </row>
    <row r="524" spans="1:14">
      <c r="A524" t="s">
        <v>1824</v>
      </c>
      <c r="B524">
        <v>3015312</v>
      </c>
      <c r="C524" t="s">
        <v>1825</v>
      </c>
      <c r="D524" t="s">
        <v>1826</v>
      </c>
      <c r="E524" t="s">
        <v>201</v>
      </c>
      <c r="F524">
        <v>23</v>
      </c>
      <c r="G524" t="s">
        <v>202</v>
      </c>
      <c r="H524">
        <v>19094</v>
      </c>
      <c r="I524" t="s">
        <v>1813</v>
      </c>
      <c r="J524" t="s">
        <v>1814</v>
      </c>
      <c r="K524" t="s">
        <v>1813</v>
      </c>
      <c r="L524">
        <v>19501209</v>
      </c>
      <c r="M524" t="s">
        <v>1824</v>
      </c>
      <c r="N524">
        <v>230198</v>
      </c>
    </row>
    <row r="525" spans="1:14">
      <c r="A525" t="s">
        <v>1827</v>
      </c>
      <c r="B525">
        <v>2999231</v>
      </c>
      <c r="C525" t="s">
        <v>1828</v>
      </c>
      <c r="D525" t="s">
        <v>1829</v>
      </c>
      <c r="E525" t="s">
        <v>201</v>
      </c>
      <c r="F525">
        <v>23</v>
      </c>
      <c r="G525" t="s">
        <v>202</v>
      </c>
      <c r="H525">
        <v>19086</v>
      </c>
      <c r="I525" t="s">
        <v>1830</v>
      </c>
      <c r="J525" t="s">
        <v>1831</v>
      </c>
      <c r="K525" t="s">
        <v>1830</v>
      </c>
      <c r="L525">
        <v>19550325</v>
      </c>
      <c r="M525" t="s">
        <v>1827</v>
      </c>
      <c r="N525">
        <v>230139</v>
      </c>
    </row>
    <row r="526" spans="1:14">
      <c r="A526" t="s">
        <v>1832</v>
      </c>
      <c r="B526">
        <v>39549737</v>
      </c>
      <c r="C526" t="s">
        <v>1833</v>
      </c>
      <c r="D526" t="s">
        <v>1834</v>
      </c>
      <c r="E526" t="s">
        <v>201</v>
      </c>
      <c r="F526">
        <v>23</v>
      </c>
      <c r="G526" t="s">
        <v>202</v>
      </c>
      <c r="H526">
        <v>19086</v>
      </c>
      <c r="I526" t="s">
        <v>1830</v>
      </c>
      <c r="J526" t="s">
        <v>1831</v>
      </c>
      <c r="K526" t="s">
        <v>1830</v>
      </c>
      <c r="L526">
        <v>19940905</v>
      </c>
      <c r="M526" t="s">
        <v>1832</v>
      </c>
      <c r="N526">
        <v>230139</v>
      </c>
    </row>
    <row r="527" spans="1:14">
      <c r="A527" t="s">
        <v>1835</v>
      </c>
      <c r="B527">
        <v>3109215</v>
      </c>
      <c r="C527" t="s">
        <v>1836</v>
      </c>
      <c r="D527" t="s">
        <v>1837</v>
      </c>
      <c r="E527" t="s">
        <v>201</v>
      </c>
      <c r="F527">
        <v>23</v>
      </c>
      <c r="G527" t="s">
        <v>202</v>
      </c>
      <c r="H527">
        <v>19086</v>
      </c>
      <c r="I527" t="s">
        <v>1830</v>
      </c>
      <c r="J527" t="s">
        <v>1831</v>
      </c>
      <c r="K527" t="s">
        <v>1830</v>
      </c>
      <c r="L527">
        <v>19850613</v>
      </c>
      <c r="M527" t="s">
        <v>1835</v>
      </c>
      <c r="N527">
        <v>230139</v>
      </c>
    </row>
    <row r="528" spans="1:14">
      <c r="A528" t="s">
        <v>1838</v>
      </c>
      <c r="B528">
        <v>2999332</v>
      </c>
      <c r="C528" t="s">
        <v>1839</v>
      </c>
      <c r="D528" t="s">
        <v>1840</v>
      </c>
      <c r="E528" t="s">
        <v>201</v>
      </c>
      <c r="F528">
        <v>23</v>
      </c>
      <c r="G528" t="s">
        <v>202</v>
      </c>
      <c r="H528">
        <v>19086</v>
      </c>
      <c r="I528" t="s">
        <v>1830</v>
      </c>
      <c r="J528" t="s">
        <v>1831</v>
      </c>
      <c r="K528" t="s">
        <v>1830</v>
      </c>
      <c r="L528">
        <v>19620916</v>
      </c>
      <c r="M528" t="s">
        <v>1838</v>
      </c>
      <c r="N528">
        <v>230139</v>
      </c>
    </row>
    <row r="529" spans="1:14">
      <c r="A529" t="s">
        <v>1841</v>
      </c>
      <c r="B529">
        <v>2999433</v>
      </c>
      <c r="C529" t="s">
        <v>1842</v>
      </c>
      <c r="D529" t="s">
        <v>1843</v>
      </c>
      <c r="E529" t="s">
        <v>201</v>
      </c>
      <c r="F529">
        <v>23</v>
      </c>
      <c r="G529" t="s">
        <v>202</v>
      </c>
      <c r="H529">
        <v>19086</v>
      </c>
      <c r="I529" t="s">
        <v>1830</v>
      </c>
      <c r="J529" t="s">
        <v>1831</v>
      </c>
      <c r="K529" t="s">
        <v>1830</v>
      </c>
      <c r="L529">
        <v>19830916</v>
      </c>
      <c r="M529" t="s">
        <v>1841</v>
      </c>
      <c r="N529">
        <v>230139</v>
      </c>
    </row>
    <row r="530" spans="1:14">
      <c r="A530" t="s">
        <v>1844</v>
      </c>
      <c r="B530">
        <v>2999635</v>
      </c>
      <c r="C530" t="s">
        <v>1845</v>
      </c>
      <c r="D530" t="s">
        <v>1846</v>
      </c>
      <c r="E530" t="s">
        <v>201</v>
      </c>
      <c r="F530">
        <v>23</v>
      </c>
      <c r="G530" t="s">
        <v>202</v>
      </c>
      <c r="H530">
        <v>19086</v>
      </c>
      <c r="I530" t="s">
        <v>1830</v>
      </c>
      <c r="J530" t="s">
        <v>1831</v>
      </c>
      <c r="K530" t="s">
        <v>1830</v>
      </c>
      <c r="L530">
        <v>19771026</v>
      </c>
      <c r="M530" t="s">
        <v>1844</v>
      </c>
      <c r="N530">
        <v>230139</v>
      </c>
    </row>
    <row r="531" spans="1:14">
      <c r="A531" t="s">
        <v>1847</v>
      </c>
      <c r="B531">
        <v>72444627</v>
      </c>
      <c r="C531" t="s">
        <v>1848</v>
      </c>
      <c r="D531" t="s">
        <v>1849</v>
      </c>
      <c r="E531" t="s">
        <v>211</v>
      </c>
      <c r="F531">
        <v>23</v>
      </c>
      <c r="G531" t="s">
        <v>202</v>
      </c>
      <c r="H531">
        <v>30326</v>
      </c>
      <c r="I531" t="s">
        <v>1850</v>
      </c>
      <c r="J531" t="s">
        <v>1851</v>
      </c>
      <c r="K531" t="s">
        <v>1850</v>
      </c>
      <c r="L531">
        <v>19910131</v>
      </c>
      <c r="M531" t="s">
        <v>1847</v>
      </c>
      <c r="N531">
        <v>230437</v>
      </c>
    </row>
    <row r="532" spans="1:14">
      <c r="A532" t="s">
        <v>1852</v>
      </c>
      <c r="B532">
        <v>85435126</v>
      </c>
      <c r="C532" t="s">
        <v>1853</v>
      </c>
      <c r="D532" t="s">
        <v>1854</v>
      </c>
      <c r="E532" t="s">
        <v>201</v>
      </c>
      <c r="F532">
        <v>23</v>
      </c>
      <c r="G532" t="s">
        <v>202</v>
      </c>
      <c r="H532">
        <v>30326</v>
      </c>
      <c r="I532" t="s">
        <v>1850</v>
      </c>
      <c r="J532" t="s">
        <v>1851</v>
      </c>
      <c r="K532" t="s">
        <v>1850</v>
      </c>
      <c r="L532">
        <v>19891011</v>
      </c>
      <c r="M532" t="s">
        <v>1852</v>
      </c>
      <c r="N532">
        <v>230437</v>
      </c>
    </row>
    <row r="533" spans="1:14">
      <c r="A533" t="s">
        <v>1855</v>
      </c>
      <c r="B533">
        <v>85779642</v>
      </c>
      <c r="C533" t="s">
        <v>1856</v>
      </c>
      <c r="D533" t="s">
        <v>1857</v>
      </c>
      <c r="E533" t="s">
        <v>201</v>
      </c>
      <c r="F533">
        <v>23</v>
      </c>
      <c r="G533" t="s">
        <v>202</v>
      </c>
      <c r="H533">
        <v>30326</v>
      </c>
      <c r="I533" t="s">
        <v>1850</v>
      </c>
      <c r="J533" t="s">
        <v>1851</v>
      </c>
      <c r="K533" t="s">
        <v>1850</v>
      </c>
      <c r="L533">
        <v>19880417</v>
      </c>
      <c r="M533" t="s">
        <v>1855</v>
      </c>
      <c r="N533">
        <v>230437</v>
      </c>
    </row>
    <row r="534" spans="1:14">
      <c r="A534" t="s">
        <v>1858</v>
      </c>
      <c r="B534">
        <v>16860526</v>
      </c>
      <c r="C534" t="s">
        <v>1859</v>
      </c>
      <c r="D534" t="s">
        <v>1860</v>
      </c>
      <c r="E534" t="s">
        <v>201</v>
      </c>
      <c r="F534">
        <v>23</v>
      </c>
      <c r="G534" t="s">
        <v>202</v>
      </c>
      <c r="H534">
        <v>30326</v>
      </c>
      <c r="I534" t="s">
        <v>1850</v>
      </c>
      <c r="J534" t="s">
        <v>1851</v>
      </c>
      <c r="K534" t="s">
        <v>1850</v>
      </c>
      <c r="L534">
        <v>19631013</v>
      </c>
      <c r="M534" t="s">
        <v>1858</v>
      </c>
      <c r="N534">
        <v>230437</v>
      </c>
    </row>
    <row r="535" spans="1:14">
      <c r="A535" t="s">
        <v>1861</v>
      </c>
      <c r="B535">
        <v>13256118</v>
      </c>
      <c r="C535" t="s">
        <v>1862</v>
      </c>
      <c r="D535" t="s">
        <v>1863</v>
      </c>
      <c r="E535" t="s">
        <v>201</v>
      </c>
      <c r="F535">
        <v>23</v>
      </c>
      <c r="G535" t="s">
        <v>202</v>
      </c>
      <c r="H535">
        <v>30326</v>
      </c>
      <c r="I535" t="s">
        <v>1850</v>
      </c>
      <c r="J535" t="s">
        <v>1851</v>
      </c>
      <c r="K535" t="s">
        <v>1850</v>
      </c>
      <c r="L535">
        <v>19940208</v>
      </c>
      <c r="M535" t="s">
        <v>1861</v>
      </c>
      <c r="N535">
        <v>230437</v>
      </c>
    </row>
    <row r="536" spans="1:14">
      <c r="A536" t="s">
        <v>1864</v>
      </c>
      <c r="B536">
        <v>3125213</v>
      </c>
      <c r="C536" t="s">
        <v>1865</v>
      </c>
      <c r="D536" t="s">
        <v>1866</v>
      </c>
      <c r="E536" t="s">
        <v>201</v>
      </c>
      <c r="F536">
        <v>23</v>
      </c>
      <c r="G536" t="s">
        <v>202</v>
      </c>
      <c r="H536">
        <v>16293</v>
      </c>
      <c r="I536" t="s">
        <v>1867</v>
      </c>
      <c r="J536" t="s">
        <v>1868</v>
      </c>
      <c r="K536" t="s">
        <v>1869</v>
      </c>
      <c r="L536">
        <v>19860723</v>
      </c>
      <c r="M536" t="s">
        <v>1864</v>
      </c>
      <c r="N536">
        <v>230340</v>
      </c>
    </row>
    <row r="537" spans="1:14">
      <c r="A537" t="s">
        <v>1870</v>
      </c>
      <c r="B537">
        <v>47666635</v>
      </c>
      <c r="C537" t="s">
        <v>1871</v>
      </c>
      <c r="D537" t="s">
        <v>1872</v>
      </c>
      <c r="E537" t="s">
        <v>201</v>
      </c>
      <c r="F537">
        <v>23</v>
      </c>
      <c r="G537" t="s">
        <v>202</v>
      </c>
      <c r="H537">
        <v>16293</v>
      </c>
      <c r="I537" t="s">
        <v>1867</v>
      </c>
      <c r="J537" t="s">
        <v>1868</v>
      </c>
      <c r="K537" t="s">
        <v>1869</v>
      </c>
      <c r="L537">
        <v>19960527</v>
      </c>
      <c r="M537" t="s">
        <v>1870</v>
      </c>
      <c r="N537">
        <v>230340</v>
      </c>
    </row>
    <row r="538" spans="1:14">
      <c r="A538" t="s">
        <v>1873</v>
      </c>
      <c r="B538">
        <v>38924127</v>
      </c>
      <c r="C538" t="s">
        <v>1874</v>
      </c>
      <c r="D538" t="s">
        <v>1875</v>
      </c>
      <c r="E538" t="s">
        <v>201</v>
      </c>
      <c r="F538">
        <v>23</v>
      </c>
      <c r="G538" t="s">
        <v>202</v>
      </c>
      <c r="H538">
        <v>16293</v>
      </c>
      <c r="I538" t="s">
        <v>1867</v>
      </c>
      <c r="J538" t="s">
        <v>1868</v>
      </c>
      <c r="K538" t="s">
        <v>1869</v>
      </c>
      <c r="L538">
        <v>19810509</v>
      </c>
      <c r="M538" t="s">
        <v>1873</v>
      </c>
      <c r="N538">
        <v>230340</v>
      </c>
    </row>
    <row r="539" spans="1:14">
      <c r="A539" t="s">
        <v>1876</v>
      </c>
      <c r="B539">
        <v>5288629</v>
      </c>
      <c r="C539" t="s">
        <v>1877</v>
      </c>
      <c r="D539" t="s">
        <v>1878</v>
      </c>
      <c r="E539" t="s">
        <v>201</v>
      </c>
      <c r="F539">
        <v>23</v>
      </c>
      <c r="G539" t="s">
        <v>202</v>
      </c>
      <c r="H539">
        <v>16293</v>
      </c>
      <c r="I539" t="s">
        <v>1867</v>
      </c>
      <c r="J539" t="s">
        <v>1868</v>
      </c>
      <c r="K539" t="s">
        <v>1869</v>
      </c>
      <c r="L539">
        <v>19880812</v>
      </c>
      <c r="M539" t="s">
        <v>1876</v>
      </c>
      <c r="N539">
        <v>230340</v>
      </c>
    </row>
    <row r="540" spans="1:14">
      <c r="A540" t="s">
        <v>1879</v>
      </c>
      <c r="B540">
        <v>46283528</v>
      </c>
      <c r="C540" t="s">
        <v>1880</v>
      </c>
      <c r="D540" t="s">
        <v>1881</v>
      </c>
      <c r="E540" t="s">
        <v>201</v>
      </c>
      <c r="F540">
        <v>23</v>
      </c>
      <c r="G540" t="s">
        <v>202</v>
      </c>
      <c r="H540">
        <v>16293</v>
      </c>
      <c r="I540" t="s">
        <v>1867</v>
      </c>
      <c r="J540" t="s">
        <v>1868</v>
      </c>
      <c r="K540" t="s">
        <v>1869</v>
      </c>
      <c r="L540">
        <v>19840226</v>
      </c>
      <c r="M540" t="s">
        <v>1879</v>
      </c>
      <c r="N540">
        <v>230340</v>
      </c>
    </row>
    <row r="541" spans="1:14">
      <c r="A541" t="s">
        <v>1882</v>
      </c>
      <c r="B541">
        <v>65011013</v>
      </c>
      <c r="C541" t="s">
        <v>1883</v>
      </c>
      <c r="D541" t="s">
        <v>1884</v>
      </c>
      <c r="E541" t="s">
        <v>201</v>
      </c>
      <c r="F541">
        <v>23</v>
      </c>
      <c r="G541" t="s">
        <v>202</v>
      </c>
      <c r="H541">
        <v>8252</v>
      </c>
      <c r="I541" t="s">
        <v>1885</v>
      </c>
      <c r="J541" t="s">
        <v>1886</v>
      </c>
      <c r="K541" t="s">
        <v>1885</v>
      </c>
      <c r="L541">
        <v>19900529</v>
      </c>
      <c r="M541" t="s">
        <v>1882</v>
      </c>
      <c r="N541">
        <v>230169</v>
      </c>
    </row>
    <row r="542" spans="1:14">
      <c r="A542" t="s">
        <v>1887</v>
      </c>
      <c r="B542">
        <v>73079632</v>
      </c>
      <c r="C542" t="s">
        <v>1888</v>
      </c>
      <c r="D542" t="s">
        <v>1889</v>
      </c>
      <c r="E542" t="s">
        <v>201</v>
      </c>
      <c r="F542">
        <v>23</v>
      </c>
      <c r="G542" t="s">
        <v>202</v>
      </c>
      <c r="H542">
        <v>8252</v>
      </c>
      <c r="I542" t="s">
        <v>1885</v>
      </c>
      <c r="J542" t="s">
        <v>1886</v>
      </c>
      <c r="K542" t="s">
        <v>1885</v>
      </c>
      <c r="L542">
        <v>19801122</v>
      </c>
      <c r="M542" t="s">
        <v>1887</v>
      </c>
      <c r="N542">
        <v>230169</v>
      </c>
    </row>
    <row r="543" spans="1:14">
      <c r="A543" t="s">
        <v>1890</v>
      </c>
      <c r="B543">
        <v>10349623</v>
      </c>
      <c r="C543" t="s">
        <v>1891</v>
      </c>
      <c r="D543" t="s">
        <v>1892</v>
      </c>
      <c r="E543" t="s">
        <v>201</v>
      </c>
      <c r="F543">
        <v>23</v>
      </c>
      <c r="G543" t="s">
        <v>202</v>
      </c>
      <c r="H543">
        <v>8252</v>
      </c>
      <c r="I543" t="s">
        <v>1885</v>
      </c>
      <c r="J543" t="s">
        <v>1886</v>
      </c>
      <c r="K543" t="s">
        <v>1885</v>
      </c>
      <c r="L543">
        <v>19631102</v>
      </c>
      <c r="M543" t="s">
        <v>1890</v>
      </c>
      <c r="N543">
        <v>230169</v>
      </c>
    </row>
    <row r="544" spans="1:14">
      <c r="A544" t="s">
        <v>1893</v>
      </c>
      <c r="B544">
        <v>39363832</v>
      </c>
      <c r="C544" t="s">
        <v>1894</v>
      </c>
      <c r="D544" t="s">
        <v>1895</v>
      </c>
      <c r="E544" t="s">
        <v>201</v>
      </c>
      <c r="F544">
        <v>23</v>
      </c>
      <c r="G544" t="s">
        <v>202</v>
      </c>
      <c r="H544">
        <v>8252</v>
      </c>
      <c r="I544" t="s">
        <v>1885</v>
      </c>
      <c r="J544" t="s">
        <v>1886</v>
      </c>
      <c r="K544" t="s">
        <v>1885</v>
      </c>
      <c r="L544">
        <v>19930420</v>
      </c>
      <c r="M544" t="s">
        <v>1893</v>
      </c>
      <c r="N544">
        <v>230169</v>
      </c>
    </row>
    <row r="545" spans="1:14">
      <c r="A545" t="s">
        <v>1896</v>
      </c>
      <c r="B545">
        <v>73079531</v>
      </c>
      <c r="C545" t="s">
        <v>1897</v>
      </c>
      <c r="D545" t="s">
        <v>1898</v>
      </c>
      <c r="E545" t="s">
        <v>201</v>
      </c>
      <c r="F545">
        <v>23</v>
      </c>
      <c r="G545" t="s">
        <v>202</v>
      </c>
      <c r="H545">
        <v>8252</v>
      </c>
      <c r="I545" t="s">
        <v>1885</v>
      </c>
      <c r="J545" t="s">
        <v>1886</v>
      </c>
      <c r="K545" t="s">
        <v>1885</v>
      </c>
      <c r="L545">
        <v>19650706</v>
      </c>
      <c r="M545" t="s">
        <v>1896</v>
      </c>
      <c r="N545">
        <v>230169</v>
      </c>
    </row>
    <row r="546" spans="1:14">
      <c r="A546" t="s">
        <v>1899</v>
      </c>
      <c r="B546">
        <v>73079733</v>
      </c>
      <c r="C546" t="s">
        <v>1900</v>
      </c>
      <c r="D546" t="s">
        <v>1901</v>
      </c>
      <c r="E546" t="s">
        <v>201</v>
      </c>
      <c r="F546">
        <v>23</v>
      </c>
      <c r="G546" t="s">
        <v>202</v>
      </c>
      <c r="H546">
        <v>8252</v>
      </c>
      <c r="I546" t="s">
        <v>1885</v>
      </c>
      <c r="J546" t="s">
        <v>1886</v>
      </c>
      <c r="K546" t="s">
        <v>1885</v>
      </c>
      <c r="L546">
        <v>19910402</v>
      </c>
      <c r="M546" t="s">
        <v>1899</v>
      </c>
      <c r="N546">
        <v>230169</v>
      </c>
    </row>
    <row r="547" spans="1:14">
      <c r="A547" t="s">
        <v>1902</v>
      </c>
      <c r="B547">
        <v>10471518</v>
      </c>
      <c r="C547" t="s">
        <v>1903</v>
      </c>
      <c r="D547" t="s">
        <v>1904</v>
      </c>
      <c r="E547" t="s">
        <v>211</v>
      </c>
      <c r="F547">
        <v>23</v>
      </c>
      <c r="G547" t="s">
        <v>202</v>
      </c>
      <c r="H547">
        <v>8252</v>
      </c>
      <c r="I547" t="s">
        <v>1885</v>
      </c>
      <c r="J547" t="s">
        <v>1886</v>
      </c>
      <c r="K547" t="s">
        <v>1885</v>
      </c>
      <c r="L547">
        <v>19810715</v>
      </c>
      <c r="M547" t="s">
        <v>1902</v>
      </c>
      <c r="N547">
        <v>230169</v>
      </c>
    </row>
    <row r="548" spans="1:14">
      <c r="A548" t="s">
        <v>1905</v>
      </c>
      <c r="B548">
        <v>3057318</v>
      </c>
      <c r="C548" t="s">
        <v>1906</v>
      </c>
      <c r="D548" t="s">
        <v>1907</v>
      </c>
      <c r="E548" t="s">
        <v>201</v>
      </c>
      <c r="F548">
        <v>23</v>
      </c>
      <c r="G548" t="s">
        <v>202</v>
      </c>
      <c r="H548">
        <v>8252</v>
      </c>
      <c r="I548" t="s">
        <v>1885</v>
      </c>
      <c r="J548" t="s">
        <v>1886</v>
      </c>
      <c r="K548" t="s">
        <v>1885</v>
      </c>
      <c r="L548">
        <v>19800829</v>
      </c>
      <c r="M548" t="s">
        <v>1905</v>
      </c>
      <c r="N548">
        <v>230169</v>
      </c>
    </row>
    <row r="549" spans="1:14">
      <c r="A549" t="s">
        <v>1908</v>
      </c>
      <c r="B549">
        <v>10082617</v>
      </c>
      <c r="C549" t="s">
        <v>1909</v>
      </c>
      <c r="D549" t="s">
        <v>1910</v>
      </c>
      <c r="E549" t="s">
        <v>201</v>
      </c>
      <c r="F549">
        <v>23</v>
      </c>
      <c r="G549" t="s">
        <v>202</v>
      </c>
      <c r="H549">
        <v>8252</v>
      </c>
      <c r="I549" t="s">
        <v>1885</v>
      </c>
      <c r="J549" t="s">
        <v>1886</v>
      </c>
      <c r="K549" t="s">
        <v>1885</v>
      </c>
      <c r="L549">
        <v>19450113</v>
      </c>
      <c r="M549" t="s">
        <v>1908</v>
      </c>
      <c r="N549">
        <v>230169</v>
      </c>
    </row>
    <row r="550" spans="1:14">
      <c r="A550" t="s">
        <v>1911</v>
      </c>
      <c r="B550">
        <v>15057119</v>
      </c>
      <c r="C550" t="s">
        <v>1912</v>
      </c>
      <c r="D550" t="s">
        <v>1913</v>
      </c>
      <c r="E550" t="s">
        <v>201</v>
      </c>
      <c r="F550">
        <v>23</v>
      </c>
      <c r="G550" t="s">
        <v>202</v>
      </c>
      <c r="H550">
        <v>8252</v>
      </c>
      <c r="I550" t="s">
        <v>1885</v>
      </c>
      <c r="J550" t="s">
        <v>1886</v>
      </c>
      <c r="K550" t="s">
        <v>1885</v>
      </c>
      <c r="L550">
        <v>19930428</v>
      </c>
      <c r="M550" t="s">
        <v>1911</v>
      </c>
      <c r="N550">
        <v>230169</v>
      </c>
    </row>
    <row r="551" spans="1:14">
      <c r="A551" t="s">
        <v>1914</v>
      </c>
      <c r="B551">
        <v>3001610</v>
      </c>
      <c r="C551" t="s">
        <v>1915</v>
      </c>
      <c r="D551" t="s">
        <v>1916</v>
      </c>
      <c r="E551" t="s">
        <v>201</v>
      </c>
      <c r="F551">
        <v>23</v>
      </c>
      <c r="G551" t="s">
        <v>202</v>
      </c>
      <c r="H551">
        <v>8248</v>
      </c>
      <c r="I551" t="s">
        <v>1917</v>
      </c>
      <c r="J551" t="s">
        <v>1918</v>
      </c>
      <c r="K551" t="s">
        <v>1917</v>
      </c>
      <c r="L551">
        <v>19691012</v>
      </c>
      <c r="M551" t="s">
        <v>1914</v>
      </c>
      <c r="N551">
        <v>230154</v>
      </c>
    </row>
    <row r="552" spans="1:14">
      <c r="A552" t="s">
        <v>1919</v>
      </c>
      <c r="B552">
        <v>45600621</v>
      </c>
      <c r="C552" t="s">
        <v>1920</v>
      </c>
      <c r="D552" t="s">
        <v>1921</v>
      </c>
      <c r="E552" t="s">
        <v>211</v>
      </c>
      <c r="F552">
        <v>23</v>
      </c>
      <c r="G552" t="s">
        <v>202</v>
      </c>
      <c r="H552">
        <v>8248</v>
      </c>
      <c r="I552" t="s">
        <v>1917</v>
      </c>
      <c r="J552" t="s">
        <v>1918</v>
      </c>
      <c r="K552" t="s">
        <v>1917</v>
      </c>
      <c r="L552">
        <v>19780203</v>
      </c>
      <c r="M552" t="s">
        <v>1919</v>
      </c>
      <c r="N552">
        <v>230154</v>
      </c>
    </row>
    <row r="553" spans="1:14">
      <c r="A553" t="s">
        <v>1922</v>
      </c>
      <c r="B553">
        <v>3001266</v>
      </c>
      <c r="C553" t="s">
        <v>1923</v>
      </c>
      <c r="D553" t="s">
        <v>1924</v>
      </c>
      <c r="E553" t="s">
        <v>211</v>
      </c>
      <c r="F553">
        <v>23</v>
      </c>
      <c r="G553" t="s">
        <v>202</v>
      </c>
      <c r="H553">
        <v>8248</v>
      </c>
      <c r="I553" t="s">
        <v>1917</v>
      </c>
      <c r="J553" t="s">
        <v>1918</v>
      </c>
      <c r="K553" t="s">
        <v>1917</v>
      </c>
      <c r="L553">
        <v>19831208</v>
      </c>
      <c r="M553" t="s">
        <v>1922</v>
      </c>
      <c r="N553">
        <v>230154</v>
      </c>
    </row>
    <row r="554" spans="1:14">
      <c r="A554" t="s">
        <v>1925</v>
      </c>
      <c r="B554">
        <v>3000588</v>
      </c>
      <c r="C554" t="s">
        <v>1926</v>
      </c>
      <c r="D554" t="s">
        <v>1927</v>
      </c>
      <c r="E554" t="s">
        <v>201</v>
      </c>
      <c r="F554">
        <v>23</v>
      </c>
      <c r="G554" t="s">
        <v>202</v>
      </c>
      <c r="H554">
        <v>8248</v>
      </c>
      <c r="I554" t="s">
        <v>1917</v>
      </c>
      <c r="J554" t="s">
        <v>1918</v>
      </c>
      <c r="K554" t="s">
        <v>1917</v>
      </c>
      <c r="L554">
        <v>19740711</v>
      </c>
      <c r="M554" t="s">
        <v>1925</v>
      </c>
      <c r="N554">
        <v>230154</v>
      </c>
    </row>
    <row r="555" spans="1:14">
      <c r="A555" t="s">
        <v>1928</v>
      </c>
      <c r="B555">
        <v>3002166</v>
      </c>
      <c r="C555" t="s">
        <v>1929</v>
      </c>
      <c r="D555" t="s">
        <v>1930</v>
      </c>
      <c r="E555" t="s">
        <v>201</v>
      </c>
      <c r="F555">
        <v>23</v>
      </c>
      <c r="G555" t="s">
        <v>202</v>
      </c>
      <c r="H555">
        <v>8248</v>
      </c>
      <c r="I555" t="s">
        <v>1917</v>
      </c>
      <c r="J555" t="s">
        <v>1918</v>
      </c>
      <c r="K555" t="s">
        <v>1917</v>
      </c>
      <c r="L555">
        <v>19840815</v>
      </c>
      <c r="M555" t="s">
        <v>1928</v>
      </c>
      <c r="N555">
        <v>230154</v>
      </c>
    </row>
    <row r="556" spans="1:14">
      <c r="A556" t="s">
        <v>1931</v>
      </c>
      <c r="B556">
        <v>24726829</v>
      </c>
      <c r="C556" t="s">
        <v>1932</v>
      </c>
      <c r="D556" t="s">
        <v>1933</v>
      </c>
      <c r="E556" t="s">
        <v>201</v>
      </c>
      <c r="F556">
        <v>23</v>
      </c>
      <c r="G556" t="s">
        <v>202</v>
      </c>
      <c r="H556">
        <v>8248</v>
      </c>
      <c r="I556" t="s">
        <v>1917</v>
      </c>
      <c r="J556" t="s">
        <v>1918</v>
      </c>
      <c r="K556" t="s">
        <v>1917</v>
      </c>
      <c r="L556">
        <v>19800922</v>
      </c>
      <c r="M556" t="s">
        <v>1931</v>
      </c>
      <c r="N556">
        <v>230154</v>
      </c>
    </row>
    <row r="557" spans="1:14">
      <c r="A557" t="s">
        <v>1934</v>
      </c>
      <c r="B557">
        <v>3004512</v>
      </c>
      <c r="C557" t="s">
        <v>1935</v>
      </c>
      <c r="D557" t="s">
        <v>1936</v>
      </c>
      <c r="E557" t="s">
        <v>201</v>
      </c>
      <c r="F557">
        <v>23</v>
      </c>
      <c r="G557" t="s">
        <v>202</v>
      </c>
      <c r="H557">
        <v>8248</v>
      </c>
      <c r="I557" t="s">
        <v>1917</v>
      </c>
      <c r="J557" t="s">
        <v>1918</v>
      </c>
      <c r="K557" t="s">
        <v>1917</v>
      </c>
      <c r="L557">
        <v>19730124</v>
      </c>
      <c r="M557" t="s">
        <v>1934</v>
      </c>
      <c r="N557">
        <v>230154</v>
      </c>
    </row>
    <row r="558" spans="1:14">
      <c r="A558" t="s">
        <v>1937</v>
      </c>
      <c r="B558">
        <v>3004714</v>
      </c>
      <c r="C558" t="s">
        <v>1938</v>
      </c>
      <c r="D558" t="s">
        <v>1939</v>
      </c>
      <c r="E558" t="s">
        <v>211</v>
      </c>
      <c r="F558">
        <v>23</v>
      </c>
      <c r="G558" t="s">
        <v>202</v>
      </c>
      <c r="H558">
        <v>8248</v>
      </c>
      <c r="I558" t="s">
        <v>1917</v>
      </c>
      <c r="J558" t="s">
        <v>1918</v>
      </c>
      <c r="K558" t="s">
        <v>1917</v>
      </c>
      <c r="L558">
        <v>19710922</v>
      </c>
      <c r="M558" t="s">
        <v>1937</v>
      </c>
      <c r="N558">
        <v>230154</v>
      </c>
    </row>
    <row r="559" spans="1:14">
      <c r="A559" t="s">
        <v>1940</v>
      </c>
      <c r="B559">
        <v>3000033</v>
      </c>
      <c r="C559" t="s">
        <v>1941</v>
      </c>
      <c r="D559" t="s">
        <v>1942</v>
      </c>
      <c r="E559" t="s">
        <v>201</v>
      </c>
      <c r="F559">
        <v>23</v>
      </c>
      <c r="G559" t="s">
        <v>202</v>
      </c>
      <c r="H559">
        <v>8248</v>
      </c>
      <c r="I559" t="s">
        <v>1917</v>
      </c>
      <c r="J559" t="s">
        <v>1918</v>
      </c>
      <c r="K559" t="s">
        <v>1917</v>
      </c>
      <c r="L559">
        <v>19570309</v>
      </c>
      <c r="M559" t="s">
        <v>1940</v>
      </c>
      <c r="N559">
        <v>230154</v>
      </c>
    </row>
    <row r="560" spans="1:14">
      <c r="A560" t="s">
        <v>1943</v>
      </c>
      <c r="B560">
        <v>3004411</v>
      </c>
      <c r="C560" t="s">
        <v>1944</v>
      </c>
      <c r="D560" t="s">
        <v>1945</v>
      </c>
      <c r="E560" t="s">
        <v>201</v>
      </c>
      <c r="F560">
        <v>23</v>
      </c>
      <c r="G560" t="s">
        <v>202</v>
      </c>
      <c r="H560">
        <v>8248</v>
      </c>
      <c r="I560" t="s">
        <v>1917</v>
      </c>
      <c r="J560" t="s">
        <v>1918</v>
      </c>
      <c r="K560" t="s">
        <v>1917</v>
      </c>
      <c r="L560">
        <v>19730202</v>
      </c>
      <c r="M560" t="s">
        <v>1943</v>
      </c>
      <c r="N560">
        <v>230154</v>
      </c>
    </row>
    <row r="561" spans="1:14">
      <c r="A561" t="s">
        <v>1946</v>
      </c>
      <c r="B561">
        <v>3002611</v>
      </c>
      <c r="C561" t="s">
        <v>1947</v>
      </c>
      <c r="D561" t="s">
        <v>1948</v>
      </c>
      <c r="E561" t="s">
        <v>201</v>
      </c>
      <c r="F561">
        <v>23</v>
      </c>
      <c r="G561" t="s">
        <v>202</v>
      </c>
      <c r="H561">
        <v>8248</v>
      </c>
      <c r="I561" t="s">
        <v>1917</v>
      </c>
      <c r="J561" t="s">
        <v>1918</v>
      </c>
      <c r="K561" t="s">
        <v>1917</v>
      </c>
      <c r="L561">
        <v>19840303</v>
      </c>
      <c r="M561" t="s">
        <v>1946</v>
      </c>
      <c r="N561">
        <v>230154</v>
      </c>
    </row>
    <row r="562" spans="1:14">
      <c r="A562" t="s">
        <v>1949</v>
      </c>
      <c r="B562">
        <v>3102066</v>
      </c>
      <c r="C562" t="s">
        <v>1950</v>
      </c>
      <c r="D562" t="s">
        <v>1951</v>
      </c>
      <c r="E562" t="s">
        <v>201</v>
      </c>
      <c r="F562">
        <v>23</v>
      </c>
      <c r="G562" t="s">
        <v>202</v>
      </c>
      <c r="H562">
        <v>8248</v>
      </c>
      <c r="I562" t="s">
        <v>1917</v>
      </c>
      <c r="J562" t="s">
        <v>1918</v>
      </c>
      <c r="K562" t="s">
        <v>1917</v>
      </c>
      <c r="L562">
        <v>19830107</v>
      </c>
      <c r="M562" t="s">
        <v>1949</v>
      </c>
      <c r="N562">
        <v>230154</v>
      </c>
    </row>
    <row r="563" spans="1:14">
      <c r="A563" t="s">
        <v>1952</v>
      </c>
      <c r="B563">
        <v>57921226</v>
      </c>
      <c r="C563" t="s">
        <v>1953</v>
      </c>
      <c r="D563" t="s">
        <v>1954</v>
      </c>
      <c r="E563" t="s">
        <v>201</v>
      </c>
      <c r="F563">
        <v>23</v>
      </c>
      <c r="G563" t="s">
        <v>202</v>
      </c>
      <c r="H563">
        <v>8248</v>
      </c>
      <c r="I563" t="s">
        <v>1917</v>
      </c>
      <c r="J563" t="s">
        <v>1918</v>
      </c>
      <c r="K563" t="s">
        <v>1917</v>
      </c>
      <c r="L563">
        <v>19890116</v>
      </c>
      <c r="M563" t="s">
        <v>1952</v>
      </c>
      <c r="N563">
        <v>230154</v>
      </c>
    </row>
    <row r="564" spans="1:14">
      <c r="A564" t="s">
        <v>1955</v>
      </c>
      <c r="B564">
        <v>57434730</v>
      </c>
      <c r="C564" t="s">
        <v>1956</v>
      </c>
      <c r="D564" t="s">
        <v>1956</v>
      </c>
      <c r="E564" t="s">
        <v>201</v>
      </c>
      <c r="F564">
        <v>23</v>
      </c>
      <c r="G564" t="s">
        <v>202</v>
      </c>
      <c r="H564">
        <v>8248</v>
      </c>
      <c r="I564" t="s">
        <v>1917</v>
      </c>
      <c r="J564" t="s">
        <v>1918</v>
      </c>
      <c r="K564" t="s">
        <v>1917</v>
      </c>
      <c r="L564">
        <v>19830815</v>
      </c>
      <c r="M564" t="s">
        <v>1955</v>
      </c>
      <c r="N564">
        <v>230154</v>
      </c>
    </row>
    <row r="565" spans="1:14">
      <c r="A565" t="s">
        <v>1957</v>
      </c>
      <c r="B565">
        <v>96742129</v>
      </c>
      <c r="C565" t="s">
        <v>1958</v>
      </c>
      <c r="D565" t="s">
        <v>1959</v>
      </c>
      <c r="E565" t="s">
        <v>201</v>
      </c>
      <c r="F565">
        <v>23</v>
      </c>
      <c r="G565" t="s">
        <v>202</v>
      </c>
      <c r="H565">
        <v>8248</v>
      </c>
      <c r="I565" t="s">
        <v>1917</v>
      </c>
      <c r="J565" t="s">
        <v>1918</v>
      </c>
      <c r="K565" t="s">
        <v>1917</v>
      </c>
      <c r="L565">
        <v>19690405</v>
      </c>
      <c r="M565" t="s">
        <v>1957</v>
      </c>
      <c r="N565">
        <v>230154</v>
      </c>
    </row>
    <row r="566" spans="1:14">
      <c r="A566" t="s">
        <v>1960</v>
      </c>
      <c r="B566">
        <v>3001599</v>
      </c>
      <c r="C566" t="s">
        <v>1961</v>
      </c>
      <c r="D566" t="s">
        <v>1962</v>
      </c>
      <c r="E566" t="s">
        <v>201</v>
      </c>
      <c r="F566">
        <v>23</v>
      </c>
      <c r="G566" t="s">
        <v>202</v>
      </c>
      <c r="H566">
        <v>8248</v>
      </c>
      <c r="I566" t="s">
        <v>1917</v>
      </c>
      <c r="J566" t="s">
        <v>1918</v>
      </c>
      <c r="K566" t="s">
        <v>1917</v>
      </c>
      <c r="L566">
        <v>19681010</v>
      </c>
      <c r="M566" t="s">
        <v>1960</v>
      </c>
      <c r="N566">
        <v>230154</v>
      </c>
    </row>
    <row r="567" spans="1:14">
      <c r="A567" t="s">
        <v>1963</v>
      </c>
      <c r="B567">
        <v>95563331</v>
      </c>
      <c r="C567" t="s">
        <v>1964</v>
      </c>
      <c r="D567" t="s">
        <v>1965</v>
      </c>
      <c r="E567" t="s">
        <v>211</v>
      </c>
      <c r="F567">
        <v>23</v>
      </c>
      <c r="G567" t="s">
        <v>202</v>
      </c>
      <c r="H567">
        <v>8248</v>
      </c>
      <c r="I567" t="s">
        <v>1917</v>
      </c>
      <c r="J567" t="s">
        <v>1918</v>
      </c>
      <c r="K567" t="s">
        <v>1917</v>
      </c>
      <c r="L567">
        <v>19870227</v>
      </c>
      <c r="M567" t="s">
        <v>1963</v>
      </c>
      <c r="N567">
        <v>230154</v>
      </c>
    </row>
    <row r="568" spans="1:14">
      <c r="A568" t="s">
        <v>1966</v>
      </c>
      <c r="B568">
        <v>97769240</v>
      </c>
      <c r="C568" t="s">
        <v>1967</v>
      </c>
      <c r="D568" t="s">
        <v>1968</v>
      </c>
      <c r="E568" t="s">
        <v>201</v>
      </c>
      <c r="F568">
        <v>23</v>
      </c>
      <c r="G568" t="s">
        <v>202</v>
      </c>
      <c r="H568">
        <v>8248</v>
      </c>
      <c r="I568" t="s">
        <v>1917</v>
      </c>
      <c r="J568" t="s">
        <v>1918</v>
      </c>
      <c r="K568" t="s">
        <v>1917</v>
      </c>
      <c r="L568">
        <v>19810824</v>
      </c>
      <c r="M568" t="s">
        <v>1966</v>
      </c>
      <c r="N568">
        <v>230154</v>
      </c>
    </row>
    <row r="569" spans="1:14">
      <c r="A569" t="s">
        <v>1969</v>
      </c>
      <c r="B569">
        <v>84950228</v>
      </c>
      <c r="C569" t="s">
        <v>1970</v>
      </c>
      <c r="D569" t="s">
        <v>1971</v>
      </c>
      <c r="E569" t="s">
        <v>201</v>
      </c>
      <c r="F569">
        <v>23</v>
      </c>
      <c r="G569" t="s">
        <v>202</v>
      </c>
      <c r="H569">
        <v>8248</v>
      </c>
      <c r="I569" t="s">
        <v>1917</v>
      </c>
      <c r="J569" t="s">
        <v>1918</v>
      </c>
      <c r="K569" t="s">
        <v>1917</v>
      </c>
      <c r="L569">
        <v>19850204</v>
      </c>
      <c r="M569" t="s">
        <v>1969</v>
      </c>
      <c r="N569">
        <v>230154</v>
      </c>
    </row>
    <row r="570" spans="1:14">
      <c r="A570" t="s">
        <v>1972</v>
      </c>
      <c r="B570">
        <v>3002510</v>
      </c>
      <c r="C570" t="s">
        <v>1973</v>
      </c>
      <c r="D570" t="s">
        <v>1974</v>
      </c>
      <c r="E570" t="s">
        <v>201</v>
      </c>
      <c r="F570">
        <v>23</v>
      </c>
      <c r="G570" t="s">
        <v>202</v>
      </c>
      <c r="H570">
        <v>8248</v>
      </c>
      <c r="I570" t="s">
        <v>1917</v>
      </c>
      <c r="J570" t="s">
        <v>1918</v>
      </c>
      <c r="K570" t="s">
        <v>1917</v>
      </c>
      <c r="L570">
        <v>19750602</v>
      </c>
      <c r="M570" t="s">
        <v>1972</v>
      </c>
      <c r="N570">
        <v>230154</v>
      </c>
    </row>
    <row r="571" spans="1:14">
      <c r="A571" t="s">
        <v>1975</v>
      </c>
      <c r="B571">
        <v>3004815</v>
      </c>
      <c r="C571" t="s">
        <v>1976</v>
      </c>
      <c r="D571" t="s">
        <v>1977</v>
      </c>
      <c r="E571" t="s">
        <v>211</v>
      </c>
      <c r="F571">
        <v>23</v>
      </c>
      <c r="G571" t="s">
        <v>202</v>
      </c>
      <c r="H571">
        <v>8248</v>
      </c>
      <c r="I571" t="s">
        <v>1917</v>
      </c>
      <c r="J571" t="s">
        <v>1918</v>
      </c>
      <c r="K571" t="s">
        <v>1917</v>
      </c>
      <c r="L571">
        <v>19720818</v>
      </c>
      <c r="M571" t="s">
        <v>1975</v>
      </c>
      <c r="N571">
        <v>230154</v>
      </c>
    </row>
    <row r="572" spans="1:14">
      <c r="A572" t="s">
        <v>1978</v>
      </c>
      <c r="B572">
        <v>84935635</v>
      </c>
      <c r="C572" t="s">
        <v>1979</v>
      </c>
      <c r="D572" t="s">
        <v>1980</v>
      </c>
      <c r="E572" t="s">
        <v>201</v>
      </c>
      <c r="F572">
        <v>23</v>
      </c>
      <c r="G572" t="s">
        <v>202</v>
      </c>
      <c r="H572">
        <v>8248</v>
      </c>
      <c r="I572" t="s">
        <v>1917</v>
      </c>
      <c r="J572" t="s">
        <v>1918</v>
      </c>
      <c r="K572" t="s">
        <v>1917</v>
      </c>
      <c r="L572">
        <v>19531013</v>
      </c>
      <c r="M572" t="s">
        <v>1978</v>
      </c>
      <c r="N572">
        <v>230154</v>
      </c>
    </row>
    <row r="573" spans="1:14">
      <c r="A573" t="s">
        <v>1981</v>
      </c>
      <c r="B573">
        <v>3002499</v>
      </c>
      <c r="C573" t="s">
        <v>1982</v>
      </c>
      <c r="D573" t="s">
        <v>1983</v>
      </c>
      <c r="E573" t="s">
        <v>201</v>
      </c>
      <c r="F573">
        <v>23</v>
      </c>
      <c r="G573" t="s">
        <v>202</v>
      </c>
      <c r="H573">
        <v>8248</v>
      </c>
      <c r="I573" t="s">
        <v>1917</v>
      </c>
      <c r="J573" t="s">
        <v>1918</v>
      </c>
      <c r="K573" t="s">
        <v>1917</v>
      </c>
      <c r="L573">
        <v>19720531</v>
      </c>
      <c r="M573" t="s">
        <v>1981</v>
      </c>
      <c r="N573">
        <v>230154</v>
      </c>
    </row>
    <row r="574" spans="1:14">
      <c r="A574" t="s">
        <v>1984</v>
      </c>
      <c r="B574">
        <v>39614831</v>
      </c>
      <c r="C574" t="s">
        <v>1985</v>
      </c>
      <c r="D574" t="s">
        <v>1986</v>
      </c>
      <c r="E574" t="s">
        <v>201</v>
      </c>
      <c r="F574">
        <v>23</v>
      </c>
      <c r="G574" t="s">
        <v>202</v>
      </c>
      <c r="H574">
        <v>8248</v>
      </c>
      <c r="I574" t="s">
        <v>1917</v>
      </c>
      <c r="J574" t="s">
        <v>1918</v>
      </c>
      <c r="K574" t="s">
        <v>1917</v>
      </c>
      <c r="L574">
        <v>19930507</v>
      </c>
      <c r="M574" t="s">
        <v>1984</v>
      </c>
      <c r="N574">
        <v>230154</v>
      </c>
    </row>
    <row r="575" spans="1:14">
      <c r="A575" t="s">
        <v>1987</v>
      </c>
      <c r="B575">
        <v>3004077</v>
      </c>
      <c r="C575" t="s">
        <v>1988</v>
      </c>
      <c r="D575" t="s">
        <v>1989</v>
      </c>
      <c r="E575" t="s">
        <v>201</v>
      </c>
      <c r="F575">
        <v>23</v>
      </c>
      <c r="G575" t="s">
        <v>202</v>
      </c>
      <c r="H575">
        <v>8248</v>
      </c>
      <c r="I575" t="s">
        <v>1917</v>
      </c>
      <c r="J575" t="s">
        <v>1918</v>
      </c>
      <c r="K575" t="s">
        <v>1917</v>
      </c>
      <c r="L575">
        <v>19820805</v>
      </c>
      <c r="M575" t="s">
        <v>1987</v>
      </c>
      <c r="N575">
        <v>230154</v>
      </c>
    </row>
    <row r="576" spans="1:14">
      <c r="A576" t="s">
        <v>1990</v>
      </c>
      <c r="B576">
        <v>69242528</v>
      </c>
      <c r="C576" t="s">
        <v>1991</v>
      </c>
      <c r="D576" t="s">
        <v>1992</v>
      </c>
      <c r="E576" t="s">
        <v>211</v>
      </c>
      <c r="F576">
        <v>23</v>
      </c>
      <c r="G576" t="s">
        <v>202</v>
      </c>
      <c r="H576">
        <v>8248</v>
      </c>
      <c r="I576" t="s">
        <v>1917</v>
      </c>
      <c r="J576" t="s">
        <v>1918</v>
      </c>
      <c r="K576" t="s">
        <v>1917</v>
      </c>
      <c r="L576">
        <v>19811119</v>
      </c>
      <c r="M576" t="s">
        <v>1990</v>
      </c>
      <c r="N576">
        <v>230154</v>
      </c>
    </row>
    <row r="577" spans="1:14">
      <c r="A577" t="s">
        <v>1993</v>
      </c>
      <c r="B577">
        <v>3000255</v>
      </c>
      <c r="C577" t="s">
        <v>1994</v>
      </c>
      <c r="D577" t="s">
        <v>1995</v>
      </c>
      <c r="E577" t="s">
        <v>201</v>
      </c>
      <c r="F577">
        <v>23</v>
      </c>
      <c r="G577" t="s">
        <v>202</v>
      </c>
      <c r="H577">
        <v>8248</v>
      </c>
      <c r="I577" t="s">
        <v>1917</v>
      </c>
      <c r="J577" t="s">
        <v>1918</v>
      </c>
      <c r="K577" t="s">
        <v>1917</v>
      </c>
      <c r="L577">
        <v>19620617</v>
      </c>
      <c r="M577" t="s">
        <v>1993</v>
      </c>
      <c r="N577">
        <v>230154</v>
      </c>
    </row>
    <row r="578" spans="1:14">
      <c r="A578" t="s">
        <v>1996</v>
      </c>
      <c r="B578">
        <v>3003915</v>
      </c>
      <c r="C578" t="s">
        <v>1997</v>
      </c>
      <c r="D578" t="s">
        <v>1998</v>
      </c>
      <c r="E578" t="s">
        <v>201</v>
      </c>
      <c r="F578">
        <v>23</v>
      </c>
      <c r="G578" t="s">
        <v>202</v>
      </c>
      <c r="H578">
        <v>8248</v>
      </c>
      <c r="I578" t="s">
        <v>1917</v>
      </c>
      <c r="J578" t="s">
        <v>1918</v>
      </c>
      <c r="K578" t="s">
        <v>1917</v>
      </c>
      <c r="L578">
        <v>19740618</v>
      </c>
      <c r="M578" t="s">
        <v>1996</v>
      </c>
      <c r="N578">
        <v>230154</v>
      </c>
    </row>
    <row r="579" spans="1:14">
      <c r="A579" t="s">
        <v>1999</v>
      </c>
      <c r="B579">
        <v>3003066</v>
      </c>
      <c r="C579" t="s">
        <v>2000</v>
      </c>
      <c r="D579" t="s">
        <v>2001</v>
      </c>
      <c r="E579" t="s">
        <v>201</v>
      </c>
      <c r="F579">
        <v>23</v>
      </c>
      <c r="G579" t="s">
        <v>202</v>
      </c>
      <c r="H579">
        <v>8248</v>
      </c>
      <c r="I579" t="s">
        <v>1917</v>
      </c>
      <c r="J579" t="s">
        <v>1918</v>
      </c>
      <c r="K579" t="s">
        <v>1917</v>
      </c>
      <c r="L579">
        <v>19760118</v>
      </c>
      <c r="M579" t="s">
        <v>1999</v>
      </c>
      <c r="N579">
        <v>230154</v>
      </c>
    </row>
    <row r="580" spans="1:14">
      <c r="A580" t="s">
        <v>2002</v>
      </c>
      <c r="B580">
        <v>3001812</v>
      </c>
      <c r="C580" t="s">
        <v>2003</v>
      </c>
      <c r="D580" t="s">
        <v>2004</v>
      </c>
      <c r="E580" t="s">
        <v>211</v>
      </c>
      <c r="F580">
        <v>23</v>
      </c>
      <c r="G580" t="s">
        <v>202</v>
      </c>
      <c r="H580">
        <v>8248</v>
      </c>
      <c r="I580" t="s">
        <v>1917</v>
      </c>
      <c r="J580" t="s">
        <v>1918</v>
      </c>
      <c r="K580" t="s">
        <v>1917</v>
      </c>
      <c r="L580">
        <v>19690303</v>
      </c>
      <c r="M580" t="s">
        <v>2002</v>
      </c>
      <c r="N580">
        <v>230154</v>
      </c>
    </row>
    <row r="581" spans="1:14">
      <c r="A581" t="s">
        <v>2005</v>
      </c>
      <c r="B581">
        <v>84950430</v>
      </c>
      <c r="C581" t="s">
        <v>2006</v>
      </c>
      <c r="D581" t="s">
        <v>2007</v>
      </c>
      <c r="E581" t="s">
        <v>201</v>
      </c>
      <c r="F581">
        <v>23</v>
      </c>
      <c r="G581" t="s">
        <v>202</v>
      </c>
      <c r="H581">
        <v>8248</v>
      </c>
      <c r="I581" t="s">
        <v>1917</v>
      </c>
      <c r="J581" t="s">
        <v>1918</v>
      </c>
      <c r="K581" t="s">
        <v>1917</v>
      </c>
      <c r="L581">
        <v>19880916</v>
      </c>
      <c r="M581" t="s">
        <v>2005</v>
      </c>
      <c r="N581">
        <v>230154</v>
      </c>
    </row>
    <row r="582" spans="1:14">
      <c r="A582" t="s">
        <v>2008</v>
      </c>
      <c r="B582">
        <v>3000912</v>
      </c>
      <c r="C582" t="s">
        <v>2009</v>
      </c>
      <c r="D582" t="s">
        <v>2010</v>
      </c>
      <c r="E582" t="s">
        <v>201</v>
      </c>
      <c r="F582">
        <v>23</v>
      </c>
      <c r="G582" t="s">
        <v>202</v>
      </c>
      <c r="H582">
        <v>8248</v>
      </c>
      <c r="I582" t="s">
        <v>1917</v>
      </c>
      <c r="J582" t="s">
        <v>1918</v>
      </c>
      <c r="K582" t="s">
        <v>1917</v>
      </c>
      <c r="L582">
        <v>19650112</v>
      </c>
      <c r="M582" t="s">
        <v>2008</v>
      </c>
      <c r="N582">
        <v>230154</v>
      </c>
    </row>
    <row r="583" spans="1:14">
      <c r="A583" t="s">
        <v>2011</v>
      </c>
      <c r="B583">
        <v>3002055</v>
      </c>
      <c r="C583" t="s">
        <v>2012</v>
      </c>
      <c r="D583" t="s">
        <v>2013</v>
      </c>
      <c r="E583" t="s">
        <v>201</v>
      </c>
      <c r="F583">
        <v>23</v>
      </c>
      <c r="G583" t="s">
        <v>202</v>
      </c>
      <c r="H583">
        <v>8248</v>
      </c>
      <c r="I583" t="s">
        <v>1917</v>
      </c>
      <c r="J583" t="s">
        <v>1918</v>
      </c>
      <c r="K583" t="s">
        <v>1917</v>
      </c>
      <c r="L583">
        <v>19681029</v>
      </c>
      <c r="M583" t="s">
        <v>2011</v>
      </c>
      <c r="N583">
        <v>230154</v>
      </c>
    </row>
    <row r="584" spans="1:14">
      <c r="A584" t="s">
        <v>2014</v>
      </c>
      <c r="B584">
        <v>45600823</v>
      </c>
      <c r="C584" t="s">
        <v>2015</v>
      </c>
      <c r="D584" t="s">
        <v>2016</v>
      </c>
      <c r="E584" t="s">
        <v>201</v>
      </c>
      <c r="F584">
        <v>23</v>
      </c>
      <c r="G584" t="s">
        <v>202</v>
      </c>
      <c r="H584">
        <v>8248</v>
      </c>
      <c r="I584" t="s">
        <v>1917</v>
      </c>
      <c r="J584" t="s">
        <v>1918</v>
      </c>
      <c r="K584" t="s">
        <v>1917</v>
      </c>
      <c r="L584">
        <v>19790319</v>
      </c>
      <c r="M584" t="s">
        <v>2014</v>
      </c>
      <c r="N584">
        <v>230154</v>
      </c>
    </row>
    <row r="585" spans="1:14">
      <c r="A585" t="s">
        <v>2017</v>
      </c>
      <c r="B585">
        <v>3003399</v>
      </c>
      <c r="C585" t="s">
        <v>2018</v>
      </c>
      <c r="D585" t="s">
        <v>2019</v>
      </c>
      <c r="E585" t="s">
        <v>201</v>
      </c>
      <c r="F585">
        <v>23</v>
      </c>
      <c r="G585" t="s">
        <v>202</v>
      </c>
      <c r="H585">
        <v>8248</v>
      </c>
      <c r="I585" t="s">
        <v>1917</v>
      </c>
      <c r="J585" t="s">
        <v>1918</v>
      </c>
      <c r="K585" t="s">
        <v>1917</v>
      </c>
      <c r="L585">
        <v>19870204</v>
      </c>
      <c r="M585" t="s">
        <v>2017</v>
      </c>
      <c r="N585">
        <v>230154</v>
      </c>
    </row>
    <row r="586" spans="1:14">
      <c r="A586" t="s">
        <v>2020</v>
      </c>
      <c r="B586">
        <v>3000366</v>
      </c>
      <c r="C586" t="s">
        <v>2021</v>
      </c>
      <c r="D586" t="s">
        <v>2022</v>
      </c>
      <c r="E586" t="s">
        <v>201</v>
      </c>
      <c r="F586">
        <v>23</v>
      </c>
      <c r="G586" t="s">
        <v>202</v>
      </c>
      <c r="H586">
        <v>8248</v>
      </c>
      <c r="I586" t="s">
        <v>1917</v>
      </c>
      <c r="J586" t="s">
        <v>1918</v>
      </c>
      <c r="K586" t="s">
        <v>1917</v>
      </c>
      <c r="L586">
        <v>19631123</v>
      </c>
      <c r="M586" t="s">
        <v>2020</v>
      </c>
      <c r="N586">
        <v>230154</v>
      </c>
    </row>
    <row r="587" spans="1:14">
      <c r="A587" t="s">
        <v>2023</v>
      </c>
      <c r="B587">
        <v>3002277</v>
      </c>
      <c r="C587" t="s">
        <v>2024</v>
      </c>
      <c r="D587" t="s">
        <v>2025</v>
      </c>
      <c r="E587" t="s">
        <v>211</v>
      </c>
      <c r="F587">
        <v>23</v>
      </c>
      <c r="G587" t="s">
        <v>202</v>
      </c>
      <c r="H587">
        <v>8248</v>
      </c>
      <c r="I587" t="s">
        <v>1917</v>
      </c>
      <c r="J587" t="s">
        <v>1918</v>
      </c>
      <c r="K587" t="s">
        <v>1917</v>
      </c>
      <c r="L587">
        <v>19821103</v>
      </c>
      <c r="M587" t="s">
        <v>2023</v>
      </c>
      <c r="N587">
        <v>230154</v>
      </c>
    </row>
    <row r="588" spans="1:14">
      <c r="A588" t="s">
        <v>2026</v>
      </c>
      <c r="B588">
        <v>3108921</v>
      </c>
      <c r="C588" t="s">
        <v>2027</v>
      </c>
      <c r="D588" t="s">
        <v>2028</v>
      </c>
      <c r="E588" t="s">
        <v>211</v>
      </c>
      <c r="F588">
        <v>23</v>
      </c>
      <c r="G588" t="s">
        <v>202</v>
      </c>
      <c r="H588">
        <v>8248</v>
      </c>
      <c r="I588" t="s">
        <v>1917</v>
      </c>
      <c r="J588" t="s">
        <v>1918</v>
      </c>
      <c r="K588" t="s">
        <v>1917</v>
      </c>
      <c r="L588">
        <v>19870417</v>
      </c>
      <c r="M588" t="s">
        <v>2026</v>
      </c>
      <c r="N588">
        <v>230154</v>
      </c>
    </row>
    <row r="589" spans="1:14">
      <c r="A589" t="s">
        <v>2029</v>
      </c>
      <c r="B589">
        <v>3004299</v>
      </c>
      <c r="C589" t="s">
        <v>2030</v>
      </c>
      <c r="D589" t="s">
        <v>2031</v>
      </c>
      <c r="E589" t="s">
        <v>201</v>
      </c>
      <c r="F589">
        <v>23</v>
      </c>
      <c r="G589" t="s">
        <v>202</v>
      </c>
      <c r="H589">
        <v>8248</v>
      </c>
      <c r="I589" t="s">
        <v>1917</v>
      </c>
      <c r="J589" t="s">
        <v>1918</v>
      </c>
      <c r="K589" t="s">
        <v>1917</v>
      </c>
      <c r="L589">
        <v>19711118</v>
      </c>
      <c r="M589" t="s">
        <v>2029</v>
      </c>
      <c r="N589">
        <v>230154</v>
      </c>
    </row>
    <row r="590" spans="1:14">
      <c r="A590" t="s">
        <v>2032</v>
      </c>
      <c r="B590">
        <v>3001488</v>
      </c>
      <c r="C590" t="s">
        <v>2033</v>
      </c>
      <c r="D590" t="s">
        <v>2034</v>
      </c>
      <c r="E590" t="s">
        <v>201</v>
      </c>
      <c r="F590">
        <v>23</v>
      </c>
      <c r="G590" t="s">
        <v>202</v>
      </c>
      <c r="H590">
        <v>8248</v>
      </c>
      <c r="I590" t="s">
        <v>1917</v>
      </c>
      <c r="J590" t="s">
        <v>1918</v>
      </c>
      <c r="K590" t="s">
        <v>1917</v>
      </c>
      <c r="L590">
        <v>19650504</v>
      </c>
      <c r="M590" t="s">
        <v>2032</v>
      </c>
      <c r="N590">
        <v>230154</v>
      </c>
    </row>
    <row r="591" spans="1:14">
      <c r="A591" t="s">
        <v>2035</v>
      </c>
      <c r="B591">
        <v>3000477</v>
      </c>
      <c r="C591" t="s">
        <v>2036</v>
      </c>
      <c r="D591" t="s">
        <v>2037</v>
      </c>
      <c r="E591" t="s">
        <v>201</v>
      </c>
      <c r="F591">
        <v>23</v>
      </c>
      <c r="G591" t="s">
        <v>202</v>
      </c>
      <c r="H591">
        <v>8248</v>
      </c>
      <c r="I591" t="s">
        <v>1917</v>
      </c>
      <c r="J591" t="s">
        <v>1918</v>
      </c>
      <c r="K591" t="s">
        <v>1917</v>
      </c>
      <c r="L591">
        <v>19651125</v>
      </c>
      <c r="M591" t="s">
        <v>2035</v>
      </c>
      <c r="N591">
        <v>230154</v>
      </c>
    </row>
    <row r="592" spans="1:14">
      <c r="A592" t="s">
        <v>2038</v>
      </c>
      <c r="B592">
        <v>3001377</v>
      </c>
      <c r="C592" t="s">
        <v>2039</v>
      </c>
      <c r="D592" t="s">
        <v>2040</v>
      </c>
      <c r="E592" t="s">
        <v>201</v>
      </c>
      <c r="F592">
        <v>23</v>
      </c>
      <c r="G592" t="s">
        <v>202</v>
      </c>
      <c r="H592">
        <v>8248</v>
      </c>
      <c r="I592" t="s">
        <v>1917</v>
      </c>
      <c r="J592" t="s">
        <v>1918</v>
      </c>
      <c r="K592" t="s">
        <v>1917</v>
      </c>
      <c r="L592">
        <v>19651026</v>
      </c>
      <c r="M592" t="s">
        <v>2038</v>
      </c>
      <c r="N592">
        <v>230154</v>
      </c>
    </row>
    <row r="593" spans="1:14">
      <c r="A593" t="s">
        <v>2041</v>
      </c>
      <c r="B593">
        <v>72775331</v>
      </c>
      <c r="C593" t="s">
        <v>2042</v>
      </c>
      <c r="D593" t="s">
        <v>2043</v>
      </c>
      <c r="E593" t="s">
        <v>201</v>
      </c>
      <c r="F593">
        <v>23</v>
      </c>
      <c r="G593" t="s">
        <v>202</v>
      </c>
      <c r="H593">
        <v>8248</v>
      </c>
      <c r="I593" t="s">
        <v>1917</v>
      </c>
      <c r="J593" t="s">
        <v>1918</v>
      </c>
      <c r="K593" t="s">
        <v>1917</v>
      </c>
      <c r="L593">
        <v>19721117</v>
      </c>
      <c r="M593" t="s">
        <v>2041</v>
      </c>
      <c r="N593">
        <v>230154</v>
      </c>
    </row>
    <row r="594" spans="1:14">
      <c r="A594" t="s">
        <v>2044</v>
      </c>
      <c r="B594">
        <v>3003814</v>
      </c>
      <c r="C594" t="s">
        <v>2045</v>
      </c>
      <c r="D594" t="s">
        <v>2046</v>
      </c>
      <c r="E594" t="s">
        <v>201</v>
      </c>
      <c r="F594">
        <v>23</v>
      </c>
      <c r="G594" t="s">
        <v>202</v>
      </c>
      <c r="H594">
        <v>8248</v>
      </c>
      <c r="I594" t="s">
        <v>1917</v>
      </c>
      <c r="J594" t="s">
        <v>1918</v>
      </c>
      <c r="K594" t="s">
        <v>1917</v>
      </c>
      <c r="L594">
        <v>19700629</v>
      </c>
      <c r="M594" t="s">
        <v>2044</v>
      </c>
      <c r="N594">
        <v>230154</v>
      </c>
    </row>
    <row r="595" spans="1:14">
      <c r="A595" t="s">
        <v>2047</v>
      </c>
      <c r="B595">
        <v>3000699</v>
      </c>
      <c r="C595" t="s">
        <v>2048</v>
      </c>
      <c r="D595" t="s">
        <v>2049</v>
      </c>
      <c r="E595" t="s">
        <v>201</v>
      </c>
      <c r="F595">
        <v>23</v>
      </c>
      <c r="G595" t="s">
        <v>202</v>
      </c>
      <c r="H595">
        <v>8248</v>
      </c>
      <c r="I595" t="s">
        <v>1917</v>
      </c>
      <c r="J595" t="s">
        <v>1918</v>
      </c>
      <c r="K595" t="s">
        <v>1917</v>
      </c>
      <c r="L595">
        <v>19651026</v>
      </c>
      <c r="M595" t="s">
        <v>2047</v>
      </c>
      <c r="N595">
        <v>230154</v>
      </c>
    </row>
    <row r="596" spans="1:14">
      <c r="A596" t="s">
        <v>2050</v>
      </c>
      <c r="B596">
        <v>16860728</v>
      </c>
      <c r="C596" t="s">
        <v>2051</v>
      </c>
      <c r="D596" t="s">
        <v>2052</v>
      </c>
      <c r="E596" t="s">
        <v>201</v>
      </c>
      <c r="F596">
        <v>23</v>
      </c>
      <c r="G596" t="s">
        <v>202</v>
      </c>
      <c r="H596">
        <v>8248</v>
      </c>
      <c r="I596" t="s">
        <v>1917</v>
      </c>
      <c r="J596" t="s">
        <v>1918</v>
      </c>
      <c r="K596" t="s">
        <v>1917</v>
      </c>
      <c r="L596">
        <v>19861104</v>
      </c>
      <c r="M596" t="s">
        <v>2050</v>
      </c>
      <c r="N596">
        <v>230154</v>
      </c>
    </row>
    <row r="597" spans="1:14">
      <c r="A597" t="s">
        <v>2053</v>
      </c>
      <c r="B597">
        <v>3003410</v>
      </c>
      <c r="C597" t="s">
        <v>2054</v>
      </c>
      <c r="D597" t="s">
        <v>2055</v>
      </c>
      <c r="E597" t="s">
        <v>201</v>
      </c>
      <c r="F597">
        <v>23</v>
      </c>
      <c r="G597" t="s">
        <v>202</v>
      </c>
      <c r="H597">
        <v>8248</v>
      </c>
      <c r="I597" t="s">
        <v>1917</v>
      </c>
      <c r="J597" t="s">
        <v>1918</v>
      </c>
      <c r="K597" t="s">
        <v>1917</v>
      </c>
      <c r="L597">
        <v>19810501</v>
      </c>
      <c r="M597" t="s">
        <v>2053</v>
      </c>
      <c r="N597">
        <v>230154</v>
      </c>
    </row>
    <row r="598" spans="1:14">
      <c r="A598" t="s">
        <v>2056</v>
      </c>
      <c r="B598">
        <v>74202722</v>
      </c>
      <c r="C598" t="s">
        <v>2057</v>
      </c>
      <c r="D598" t="s">
        <v>2058</v>
      </c>
      <c r="E598" t="s">
        <v>201</v>
      </c>
      <c r="F598">
        <v>23</v>
      </c>
      <c r="G598" t="s">
        <v>202</v>
      </c>
      <c r="H598">
        <v>29484</v>
      </c>
      <c r="I598" t="s">
        <v>2059</v>
      </c>
      <c r="J598" t="s">
        <v>2060</v>
      </c>
      <c r="K598" t="s">
        <v>2059</v>
      </c>
      <c r="L598">
        <v>19590410</v>
      </c>
      <c r="M598" t="s">
        <v>2056</v>
      </c>
      <c r="N598">
        <v>230416</v>
      </c>
    </row>
    <row r="599" spans="1:14">
      <c r="A599" t="s">
        <v>2061</v>
      </c>
      <c r="B599">
        <v>73999441</v>
      </c>
      <c r="C599" t="s">
        <v>2062</v>
      </c>
      <c r="D599" t="s">
        <v>2063</v>
      </c>
      <c r="E599" t="s">
        <v>201</v>
      </c>
      <c r="F599">
        <v>23</v>
      </c>
      <c r="G599" t="s">
        <v>202</v>
      </c>
      <c r="H599">
        <v>29484</v>
      </c>
      <c r="I599" t="s">
        <v>2059</v>
      </c>
      <c r="J599" t="s">
        <v>2060</v>
      </c>
      <c r="K599" t="s">
        <v>2059</v>
      </c>
      <c r="L599">
        <v>19600310</v>
      </c>
      <c r="M599" t="s">
        <v>2061</v>
      </c>
      <c r="N599">
        <v>230416</v>
      </c>
    </row>
    <row r="600" spans="1:14">
      <c r="A600" t="s">
        <v>2064</v>
      </c>
      <c r="B600">
        <v>96813128</v>
      </c>
      <c r="C600" t="s">
        <v>2065</v>
      </c>
      <c r="D600" t="s">
        <v>2066</v>
      </c>
      <c r="E600" t="s">
        <v>211</v>
      </c>
      <c r="F600">
        <v>23</v>
      </c>
      <c r="G600" t="s">
        <v>202</v>
      </c>
      <c r="H600">
        <v>29484</v>
      </c>
      <c r="I600" t="s">
        <v>2059</v>
      </c>
      <c r="J600" t="s">
        <v>2060</v>
      </c>
      <c r="K600" t="s">
        <v>2059</v>
      </c>
      <c r="L600">
        <v>19840229</v>
      </c>
      <c r="M600" t="s">
        <v>2064</v>
      </c>
      <c r="N600">
        <v>230416</v>
      </c>
    </row>
    <row r="601" spans="1:14">
      <c r="A601" t="s">
        <v>2067</v>
      </c>
      <c r="B601">
        <v>96813027</v>
      </c>
      <c r="C601" t="s">
        <v>2068</v>
      </c>
      <c r="D601" t="s">
        <v>2069</v>
      </c>
      <c r="E601" t="s">
        <v>201</v>
      </c>
      <c r="F601">
        <v>23</v>
      </c>
      <c r="G601" t="s">
        <v>202</v>
      </c>
      <c r="H601">
        <v>29484</v>
      </c>
      <c r="I601" t="s">
        <v>2059</v>
      </c>
      <c r="J601" t="s">
        <v>2060</v>
      </c>
      <c r="K601" t="s">
        <v>2059</v>
      </c>
      <c r="L601">
        <v>19580129</v>
      </c>
      <c r="M601" t="s">
        <v>2067</v>
      </c>
      <c r="N601">
        <v>230416</v>
      </c>
    </row>
    <row r="602" spans="1:14">
      <c r="A602" t="s">
        <v>2070</v>
      </c>
      <c r="B602">
        <v>84514325</v>
      </c>
      <c r="C602" t="s">
        <v>2071</v>
      </c>
      <c r="D602" t="s">
        <v>2072</v>
      </c>
      <c r="E602" t="s">
        <v>201</v>
      </c>
      <c r="F602">
        <v>23</v>
      </c>
      <c r="G602" t="s">
        <v>202</v>
      </c>
      <c r="H602">
        <v>29484</v>
      </c>
      <c r="I602" t="s">
        <v>2059</v>
      </c>
      <c r="J602" t="s">
        <v>2060</v>
      </c>
      <c r="K602" t="s">
        <v>2059</v>
      </c>
      <c r="L602">
        <v>19670110</v>
      </c>
      <c r="M602" t="s">
        <v>2070</v>
      </c>
      <c r="N602">
        <v>230416</v>
      </c>
    </row>
    <row r="603" spans="1:14">
      <c r="A603" t="s">
        <v>2073</v>
      </c>
      <c r="B603">
        <v>97678441</v>
      </c>
      <c r="C603" t="s">
        <v>2074</v>
      </c>
      <c r="D603" t="s">
        <v>2075</v>
      </c>
      <c r="E603" t="s">
        <v>201</v>
      </c>
      <c r="F603">
        <v>23</v>
      </c>
      <c r="G603" t="s">
        <v>202</v>
      </c>
      <c r="H603">
        <v>31063</v>
      </c>
      <c r="I603" t="s">
        <v>2076</v>
      </c>
      <c r="J603" t="s">
        <v>2077</v>
      </c>
      <c r="K603" t="s">
        <v>2078</v>
      </c>
      <c r="L603">
        <v>19761018</v>
      </c>
      <c r="M603" t="s">
        <v>2073</v>
      </c>
      <c r="N603">
        <v>230449</v>
      </c>
    </row>
    <row r="604" spans="1:14">
      <c r="A604" t="s">
        <v>2079</v>
      </c>
      <c r="B604">
        <v>97678340</v>
      </c>
      <c r="C604" t="s">
        <v>2080</v>
      </c>
      <c r="D604" t="s">
        <v>2081</v>
      </c>
      <c r="E604" t="s">
        <v>211</v>
      </c>
      <c r="F604">
        <v>23</v>
      </c>
      <c r="G604" t="s">
        <v>202</v>
      </c>
      <c r="H604">
        <v>31063</v>
      </c>
      <c r="I604" t="s">
        <v>2076</v>
      </c>
      <c r="J604" t="s">
        <v>2077</v>
      </c>
      <c r="K604" t="s">
        <v>2078</v>
      </c>
      <c r="L604">
        <v>19730212</v>
      </c>
      <c r="M604" t="s">
        <v>2079</v>
      </c>
      <c r="N604">
        <v>230449</v>
      </c>
    </row>
    <row r="605" spans="1:14">
      <c r="A605" t="s">
        <v>2082</v>
      </c>
      <c r="B605">
        <v>97678542</v>
      </c>
      <c r="C605" t="s">
        <v>2083</v>
      </c>
      <c r="D605" t="s">
        <v>2084</v>
      </c>
      <c r="E605" t="s">
        <v>201</v>
      </c>
      <c r="F605">
        <v>23</v>
      </c>
      <c r="G605" t="s">
        <v>202</v>
      </c>
      <c r="H605">
        <v>31063</v>
      </c>
      <c r="I605" t="s">
        <v>2076</v>
      </c>
      <c r="J605" t="s">
        <v>2077</v>
      </c>
      <c r="K605" t="s">
        <v>2078</v>
      </c>
      <c r="L605">
        <v>19740129</v>
      </c>
      <c r="M605" t="s">
        <v>2082</v>
      </c>
      <c r="N605">
        <v>230449</v>
      </c>
    </row>
    <row r="606" spans="1:14">
      <c r="A606" t="s">
        <v>2085</v>
      </c>
      <c r="B606">
        <v>97679442</v>
      </c>
      <c r="C606" t="s">
        <v>2086</v>
      </c>
      <c r="D606" t="s">
        <v>2087</v>
      </c>
      <c r="E606" t="s">
        <v>211</v>
      </c>
      <c r="F606">
        <v>23</v>
      </c>
      <c r="G606" t="s">
        <v>202</v>
      </c>
      <c r="H606">
        <v>31063</v>
      </c>
      <c r="I606" t="s">
        <v>2076</v>
      </c>
      <c r="J606" t="s">
        <v>2077</v>
      </c>
      <c r="K606" t="s">
        <v>2078</v>
      </c>
      <c r="L606">
        <v>19600225</v>
      </c>
      <c r="M606" t="s">
        <v>2085</v>
      </c>
      <c r="N606">
        <v>230449</v>
      </c>
    </row>
    <row r="607" spans="1:14">
      <c r="A607" t="s">
        <v>2088</v>
      </c>
      <c r="B607">
        <v>97679139</v>
      </c>
      <c r="C607" t="s">
        <v>2089</v>
      </c>
      <c r="D607" t="s">
        <v>2090</v>
      </c>
      <c r="E607" t="s">
        <v>201</v>
      </c>
      <c r="F607">
        <v>23</v>
      </c>
      <c r="G607" t="s">
        <v>202</v>
      </c>
      <c r="H607">
        <v>31063</v>
      </c>
      <c r="I607" t="s">
        <v>2076</v>
      </c>
      <c r="J607" t="s">
        <v>2077</v>
      </c>
      <c r="K607" t="s">
        <v>2078</v>
      </c>
      <c r="L607">
        <v>19741018</v>
      </c>
      <c r="M607" t="s">
        <v>2088</v>
      </c>
      <c r="N607">
        <v>230449</v>
      </c>
    </row>
    <row r="608" spans="1:14">
      <c r="A608" t="s">
        <v>2091</v>
      </c>
      <c r="B608">
        <v>85199941</v>
      </c>
      <c r="C608" t="s">
        <v>2092</v>
      </c>
      <c r="D608" t="s">
        <v>2093</v>
      </c>
      <c r="E608" t="s">
        <v>201</v>
      </c>
      <c r="F608">
        <v>23</v>
      </c>
      <c r="G608" t="s">
        <v>202</v>
      </c>
      <c r="H608">
        <v>31063</v>
      </c>
      <c r="I608" t="s">
        <v>2076</v>
      </c>
      <c r="J608" t="s">
        <v>2077</v>
      </c>
      <c r="K608" t="s">
        <v>2078</v>
      </c>
      <c r="L608">
        <v>19600909</v>
      </c>
      <c r="M608" t="s">
        <v>2091</v>
      </c>
      <c r="N608">
        <v>230449</v>
      </c>
    </row>
    <row r="609" spans="1:14">
      <c r="A609" t="s">
        <v>2094</v>
      </c>
      <c r="B609">
        <v>97679543</v>
      </c>
      <c r="C609" t="s">
        <v>2095</v>
      </c>
      <c r="D609" t="s">
        <v>2096</v>
      </c>
      <c r="E609" t="s">
        <v>211</v>
      </c>
      <c r="F609">
        <v>23</v>
      </c>
      <c r="G609" t="s">
        <v>202</v>
      </c>
      <c r="H609">
        <v>31063</v>
      </c>
      <c r="I609" t="s">
        <v>2076</v>
      </c>
      <c r="J609" t="s">
        <v>2077</v>
      </c>
      <c r="K609" t="s">
        <v>2078</v>
      </c>
      <c r="L609">
        <v>19700723</v>
      </c>
      <c r="M609" t="s">
        <v>2094</v>
      </c>
      <c r="N609">
        <v>230449</v>
      </c>
    </row>
    <row r="610" spans="1:14">
      <c r="A610" t="s">
        <v>2097</v>
      </c>
      <c r="B610">
        <v>97679341</v>
      </c>
      <c r="C610" t="s">
        <v>2098</v>
      </c>
      <c r="D610" t="s">
        <v>2099</v>
      </c>
      <c r="E610" t="s">
        <v>211</v>
      </c>
      <c r="F610">
        <v>23</v>
      </c>
      <c r="G610" t="s">
        <v>202</v>
      </c>
      <c r="H610">
        <v>31063</v>
      </c>
      <c r="I610" t="s">
        <v>2076</v>
      </c>
      <c r="J610" t="s">
        <v>2077</v>
      </c>
      <c r="K610" t="s">
        <v>2078</v>
      </c>
      <c r="L610">
        <v>19830726</v>
      </c>
      <c r="M610" t="s">
        <v>2097</v>
      </c>
      <c r="N610">
        <v>230449</v>
      </c>
    </row>
    <row r="611" spans="1:14">
      <c r="A611" t="s">
        <v>2100</v>
      </c>
      <c r="B611">
        <v>73208727</v>
      </c>
      <c r="C611" t="s">
        <v>2101</v>
      </c>
      <c r="D611" t="s">
        <v>2102</v>
      </c>
      <c r="E611" t="s">
        <v>201</v>
      </c>
      <c r="F611">
        <v>23</v>
      </c>
      <c r="G611" t="s">
        <v>202</v>
      </c>
      <c r="H611">
        <v>31063</v>
      </c>
      <c r="I611" t="s">
        <v>2076</v>
      </c>
      <c r="J611" t="s">
        <v>2077</v>
      </c>
      <c r="K611" t="s">
        <v>2078</v>
      </c>
      <c r="L611">
        <v>19660721</v>
      </c>
      <c r="M611" t="s">
        <v>2100</v>
      </c>
      <c r="N611">
        <v>230449</v>
      </c>
    </row>
    <row r="612" spans="1:14">
      <c r="A612" t="s">
        <v>2103</v>
      </c>
      <c r="B612">
        <v>97677945</v>
      </c>
      <c r="C612" t="s">
        <v>2104</v>
      </c>
      <c r="D612" t="s">
        <v>2105</v>
      </c>
      <c r="E612" t="s">
        <v>211</v>
      </c>
      <c r="F612">
        <v>23</v>
      </c>
      <c r="G612" t="s">
        <v>202</v>
      </c>
      <c r="H612">
        <v>31063</v>
      </c>
      <c r="I612" t="s">
        <v>2076</v>
      </c>
      <c r="J612" t="s">
        <v>2077</v>
      </c>
      <c r="K612" t="s">
        <v>2078</v>
      </c>
      <c r="L612">
        <v>19780620</v>
      </c>
      <c r="M612" t="s">
        <v>2103</v>
      </c>
      <c r="N612">
        <v>230449</v>
      </c>
    </row>
    <row r="613" spans="1:14">
      <c r="A613" t="s">
        <v>2106</v>
      </c>
      <c r="B613">
        <v>97678643</v>
      </c>
      <c r="C613" t="s">
        <v>2107</v>
      </c>
      <c r="D613" t="s">
        <v>2108</v>
      </c>
      <c r="E613" t="s">
        <v>201</v>
      </c>
      <c r="F613">
        <v>23</v>
      </c>
      <c r="G613" t="s">
        <v>202</v>
      </c>
      <c r="H613">
        <v>31063</v>
      </c>
      <c r="I613" t="s">
        <v>2076</v>
      </c>
      <c r="J613" t="s">
        <v>2077</v>
      </c>
      <c r="K613" t="s">
        <v>2078</v>
      </c>
      <c r="L613">
        <v>19731213</v>
      </c>
      <c r="M613" t="s">
        <v>2106</v>
      </c>
      <c r="N613">
        <v>230449</v>
      </c>
    </row>
    <row r="614" spans="1:14">
      <c r="A614" t="s">
        <v>2109</v>
      </c>
      <c r="B614">
        <v>2428824</v>
      </c>
      <c r="C614" t="s">
        <v>2110</v>
      </c>
      <c r="D614" t="s">
        <v>2111</v>
      </c>
      <c r="E614" t="s">
        <v>201</v>
      </c>
      <c r="F614">
        <v>23</v>
      </c>
      <c r="G614" t="s">
        <v>202</v>
      </c>
      <c r="H614">
        <v>31063</v>
      </c>
      <c r="I614" t="s">
        <v>2076</v>
      </c>
      <c r="J614" t="s">
        <v>2077</v>
      </c>
      <c r="K614" t="s">
        <v>2078</v>
      </c>
      <c r="L614">
        <v>19660204</v>
      </c>
      <c r="M614" t="s">
        <v>2109</v>
      </c>
      <c r="N614">
        <v>230449</v>
      </c>
    </row>
    <row r="615" spans="1:14">
      <c r="A615" t="s">
        <v>2112</v>
      </c>
      <c r="B615">
        <v>37325323</v>
      </c>
      <c r="C615" t="s">
        <v>2113</v>
      </c>
      <c r="D615" t="s">
        <v>2114</v>
      </c>
      <c r="E615" t="s">
        <v>201</v>
      </c>
      <c r="F615">
        <v>23</v>
      </c>
      <c r="G615" t="s">
        <v>202</v>
      </c>
      <c r="H615">
        <v>31063</v>
      </c>
      <c r="I615" t="s">
        <v>2076</v>
      </c>
      <c r="J615" t="s">
        <v>2077</v>
      </c>
      <c r="K615" t="s">
        <v>2078</v>
      </c>
      <c r="L615">
        <v>19680125</v>
      </c>
      <c r="M615" t="s">
        <v>2112</v>
      </c>
      <c r="N615">
        <v>230449</v>
      </c>
    </row>
    <row r="616" spans="1:14">
      <c r="A616" t="s">
        <v>2115</v>
      </c>
      <c r="B616">
        <v>97678744</v>
      </c>
      <c r="C616" t="s">
        <v>2116</v>
      </c>
      <c r="D616" t="s">
        <v>2117</v>
      </c>
      <c r="E616" t="s">
        <v>201</v>
      </c>
      <c r="F616">
        <v>23</v>
      </c>
      <c r="G616" t="s">
        <v>202</v>
      </c>
      <c r="H616">
        <v>31063</v>
      </c>
      <c r="I616" t="s">
        <v>2076</v>
      </c>
      <c r="J616" t="s">
        <v>2077</v>
      </c>
      <c r="K616" t="s">
        <v>2078</v>
      </c>
      <c r="L616">
        <v>19700619</v>
      </c>
      <c r="M616" t="s">
        <v>2115</v>
      </c>
      <c r="N616">
        <v>230449</v>
      </c>
    </row>
    <row r="617" spans="1:14">
      <c r="A617" t="s">
        <v>2118</v>
      </c>
      <c r="B617">
        <v>89473839</v>
      </c>
      <c r="C617" t="s">
        <v>2119</v>
      </c>
      <c r="D617" t="s">
        <v>2120</v>
      </c>
      <c r="E617" t="s">
        <v>201</v>
      </c>
      <c r="F617">
        <v>23</v>
      </c>
      <c r="G617" t="s">
        <v>202</v>
      </c>
      <c r="H617">
        <v>31063</v>
      </c>
      <c r="I617" t="s">
        <v>2076</v>
      </c>
      <c r="J617" t="s">
        <v>2077</v>
      </c>
      <c r="K617" t="s">
        <v>2078</v>
      </c>
      <c r="L617">
        <v>19670702</v>
      </c>
      <c r="M617" t="s">
        <v>2118</v>
      </c>
      <c r="N617">
        <v>230449</v>
      </c>
    </row>
    <row r="618" spans="1:14">
      <c r="A618" t="s">
        <v>2121</v>
      </c>
      <c r="B618">
        <v>85272024</v>
      </c>
      <c r="C618" t="s">
        <v>2122</v>
      </c>
      <c r="D618" t="s">
        <v>2123</v>
      </c>
      <c r="E618" t="s">
        <v>201</v>
      </c>
      <c r="F618">
        <v>23</v>
      </c>
      <c r="G618" t="s">
        <v>202</v>
      </c>
      <c r="H618">
        <v>31063</v>
      </c>
      <c r="I618" t="s">
        <v>2076</v>
      </c>
      <c r="J618" t="s">
        <v>2077</v>
      </c>
      <c r="K618" t="s">
        <v>2078</v>
      </c>
      <c r="L618">
        <v>19680116</v>
      </c>
      <c r="M618" t="s">
        <v>2121</v>
      </c>
      <c r="N618">
        <v>230449</v>
      </c>
    </row>
    <row r="619" spans="1:14">
      <c r="A619" t="s">
        <v>2124</v>
      </c>
      <c r="B619">
        <v>97678845</v>
      </c>
      <c r="C619" t="s">
        <v>2125</v>
      </c>
      <c r="D619" t="s">
        <v>2126</v>
      </c>
      <c r="E619" t="s">
        <v>211</v>
      </c>
      <c r="F619">
        <v>23</v>
      </c>
      <c r="G619" t="s">
        <v>202</v>
      </c>
      <c r="H619">
        <v>31063</v>
      </c>
      <c r="I619" t="s">
        <v>2076</v>
      </c>
      <c r="J619" t="s">
        <v>2077</v>
      </c>
      <c r="K619" t="s">
        <v>2078</v>
      </c>
      <c r="L619">
        <v>19691025</v>
      </c>
      <c r="M619" t="s">
        <v>2124</v>
      </c>
      <c r="N619">
        <v>230449</v>
      </c>
    </row>
    <row r="620" spans="1:14">
      <c r="A620" t="s">
        <v>2127</v>
      </c>
      <c r="B620">
        <v>16864025</v>
      </c>
      <c r="C620" t="s">
        <v>2128</v>
      </c>
      <c r="D620" t="s">
        <v>2129</v>
      </c>
      <c r="E620" t="s">
        <v>211</v>
      </c>
      <c r="F620">
        <v>23</v>
      </c>
      <c r="G620" t="s">
        <v>202</v>
      </c>
      <c r="H620">
        <v>31063</v>
      </c>
      <c r="I620" t="s">
        <v>2076</v>
      </c>
      <c r="J620" t="s">
        <v>2077</v>
      </c>
      <c r="K620" t="s">
        <v>2078</v>
      </c>
      <c r="L620">
        <v>19600928</v>
      </c>
      <c r="M620" t="s">
        <v>2127</v>
      </c>
      <c r="N620">
        <v>230449</v>
      </c>
    </row>
    <row r="621" spans="1:14">
      <c r="A621" t="s">
        <v>2130</v>
      </c>
      <c r="B621">
        <v>16863428</v>
      </c>
      <c r="C621" t="s">
        <v>2131</v>
      </c>
      <c r="D621" t="s">
        <v>2132</v>
      </c>
      <c r="E621" t="s">
        <v>201</v>
      </c>
      <c r="F621">
        <v>23</v>
      </c>
      <c r="G621" t="s">
        <v>202</v>
      </c>
      <c r="H621">
        <v>31063</v>
      </c>
      <c r="I621" t="s">
        <v>2076</v>
      </c>
      <c r="J621" t="s">
        <v>2077</v>
      </c>
      <c r="K621" t="s">
        <v>2078</v>
      </c>
      <c r="L621">
        <v>19550831</v>
      </c>
      <c r="M621" t="s">
        <v>2130</v>
      </c>
      <c r="N621">
        <v>230449</v>
      </c>
    </row>
    <row r="622" spans="1:14">
      <c r="A622" t="s">
        <v>2133</v>
      </c>
      <c r="B622">
        <v>59480026</v>
      </c>
      <c r="C622" t="s">
        <v>2134</v>
      </c>
      <c r="D622" t="s">
        <v>2135</v>
      </c>
      <c r="E622" t="s">
        <v>201</v>
      </c>
      <c r="F622">
        <v>23</v>
      </c>
      <c r="G622" t="s">
        <v>202</v>
      </c>
      <c r="H622">
        <v>31063</v>
      </c>
      <c r="I622" t="s">
        <v>2076</v>
      </c>
      <c r="J622" t="s">
        <v>2077</v>
      </c>
      <c r="K622" t="s">
        <v>2078</v>
      </c>
      <c r="L622">
        <v>19670825</v>
      </c>
      <c r="M622" t="s">
        <v>2133</v>
      </c>
      <c r="N622">
        <v>230449</v>
      </c>
    </row>
    <row r="623" spans="1:14">
      <c r="A623" t="s">
        <v>2136</v>
      </c>
      <c r="B623">
        <v>97678037</v>
      </c>
      <c r="C623" t="s">
        <v>2137</v>
      </c>
      <c r="D623" t="s">
        <v>2138</v>
      </c>
      <c r="E623" t="s">
        <v>211</v>
      </c>
      <c r="F623">
        <v>23</v>
      </c>
      <c r="G623" t="s">
        <v>202</v>
      </c>
      <c r="H623">
        <v>31063</v>
      </c>
      <c r="I623" t="s">
        <v>2076</v>
      </c>
      <c r="J623" t="s">
        <v>2077</v>
      </c>
      <c r="K623" t="s">
        <v>2078</v>
      </c>
      <c r="L623">
        <v>19620827</v>
      </c>
      <c r="M623" t="s">
        <v>2136</v>
      </c>
      <c r="N623">
        <v>230449</v>
      </c>
    </row>
    <row r="624" spans="1:14">
      <c r="A624" t="s">
        <v>2139</v>
      </c>
      <c r="B624">
        <v>97679038</v>
      </c>
      <c r="C624" t="s">
        <v>2140</v>
      </c>
      <c r="D624" t="s">
        <v>2141</v>
      </c>
      <c r="E624" t="s">
        <v>211</v>
      </c>
      <c r="F624">
        <v>23</v>
      </c>
      <c r="G624" t="s">
        <v>202</v>
      </c>
      <c r="H624">
        <v>31063</v>
      </c>
      <c r="I624" t="s">
        <v>2076</v>
      </c>
      <c r="J624" t="s">
        <v>2077</v>
      </c>
      <c r="K624" t="s">
        <v>2078</v>
      </c>
      <c r="L624">
        <v>19680501</v>
      </c>
      <c r="M624" t="s">
        <v>2139</v>
      </c>
      <c r="N624">
        <v>230449</v>
      </c>
    </row>
    <row r="625" spans="1:14">
      <c r="A625" t="s">
        <v>2142</v>
      </c>
      <c r="B625">
        <v>97678239</v>
      </c>
      <c r="C625" t="s">
        <v>2143</v>
      </c>
      <c r="D625" t="s">
        <v>2144</v>
      </c>
      <c r="E625" t="s">
        <v>201</v>
      </c>
      <c r="F625">
        <v>23</v>
      </c>
      <c r="G625" t="s">
        <v>202</v>
      </c>
      <c r="H625">
        <v>31063</v>
      </c>
      <c r="I625" t="s">
        <v>2076</v>
      </c>
      <c r="J625" t="s">
        <v>2077</v>
      </c>
      <c r="K625" t="s">
        <v>2078</v>
      </c>
      <c r="L625">
        <v>19780203</v>
      </c>
      <c r="M625" t="s">
        <v>2142</v>
      </c>
      <c r="N625">
        <v>230449</v>
      </c>
    </row>
    <row r="626" spans="1:14">
      <c r="A626" t="s">
        <v>2145</v>
      </c>
      <c r="B626">
        <v>48369737</v>
      </c>
      <c r="C626" t="s">
        <v>2146</v>
      </c>
      <c r="D626" t="s">
        <v>2147</v>
      </c>
      <c r="E626" t="s">
        <v>201</v>
      </c>
      <c r="F626">
        <v>23</v>
      </c>
      <c r="G626" t="s">
        <v>202</v>
      </c>
      <c r="H626">
        <v>30897</v>
      </c>
      <c r="I626" t="s">
        <v>2148</v>
      </c>
      <c r="J626" t="s">
        <v>2149</v>
      </c>
      <c r="K626" t="s">
        <v>2148</v>
      </c>
      <c r="L626">
        <v>19960419</v>
      </c>
      <c r="M626" t="s">
        <v>2145</v>
      </c>
      <c r="N626">
        <v>230443</v>
      </c>
    </row>
    <row r="627" spans="1:14">
      <c r="A627" t="s">
        <v>2150</v>
      </c>
      <c r="B627">
        <v>39098534</v>
      </c>
      <c r="C627" t="s">
        <v>2151</v>
      </c>
      <c r="D627" t="s">
        <v>2152</v>
      </c>
      <c r="E627" t="s">
        <v>201</v>
      </c>
      <c r="F627">
        <v>23</v>
      </c>
      <c r="G627" t="s">
        <v>202</v>
      </c>
      <c r="H627">
        <v>30897</v>
      </c>
      <c r="I627" t="s">
        <v>2148</v>
      </c>
      <c r="J627" t="s">
        <v>2149</v>
      </c>
      <c r="K627" t="s">
        <v>2148</v>
      </c>
      <c r="L627">
        <v>19951205</v>
      </c>
      <c r="M627" t="s">
        <v>2150</v>
      </c>
      <c r="N627">
        <v>230443</v>
      </c>
    </row>
    <row r="628" spans="1:14">
      <c r="A628" t="s">
        <v>2153</v>
      </c>
      <c r="B628">
        <v>58186735</v>
      </c>
      <c r="C628" t="s">
        <v>2154</v>
      </c>
      <c r="D628" t="s">
        <v>2155</v>
      </c>
      <c r="E628" t="s">
        <v>201</v>
      </c>
      <c r="F628">
        <v>23</v>
      </c>
      <c r="G628" t="s">
        <v>202</v>
      </c>
      <c r="H628">
        <v>30897</v>
      </c>
      <c r="I628" t="s">
        <v>2148</v>
      </c>
      <c r="J628" t="s">
        <v>2149</v>
      </c>
      <c r="K628" t="s">
        <v>2148</v>
      </c>
      <c r="L628">
        <v>19960925</v>
      </c>
      <c r="M628" t="s">
        <v>2153</v>
      </c>
      <c r="N628">
        <v>230443</v>
      </c>
    </row>
    <row r="629" spans="1:14">
      <c r="A629" t="s">
        <v>2156</v>
      </c>
      <c r="B629">
        <v>5131717</v>
      </c>
      <c r="C629" t="s">
        <v>2157</v>
      </c>
      <c r="D629" t="s">
        <v>2158</v>
      </c>
      <c r="E629" t="s">
        <v>201</v>
      </c>
      <c r="F629">
        <v>23</v>
      </c>
      <c r="G629" t="s">
        <v>202</v>
      </c>
      <c r="H629">
        <v>30897</v>
      </c>
      <c r="I629" t="s">
        <v>2148</v>
      </c>
      <c r="J629" t="s">
        <v>2149</v>
      </c>
      <c r="K629" t="s">
        <v>2148</v>
      </c>
      <c r="L629">
        <v>19920319</v>
      </c>
      <c r="M629" t="s">
        <v>2156</v>
      </c>
      <c r="N629">
        <v>230443</v>
      </c>
    </row>
    <row r="630" spans="1:14">
      <c r="A630" t="s">
        <v>2159</v>
      </c>
      <c r="B630">
        <v>48370527</v>
      </c>
      <c r="C630" t="s">
        <v>2160</v>
      </c>
      <c r="D630" t="s">
        <v>2161</v>
      </c>
      <c r="E630" t="s">
        <v>201</v>
      </c>
      <c r="F630">
        <v>23</v>
      </c>
      <c r="G630" t="s">
        <v>202</v>
      </c>
      <c r="H630">
        <v>30897</v>
      </c>
      <c r="I630" t="s">
        <v>2148</v>
      </c>
      <c r="J630" t="s">
        <v>2149</v>
      </c>
      <c r="K630" t="s">
        <v>2148</v>
      </c>
      <c r="L630">
        <v>19960906</v>
      </c>
      <c r="M630" t="s">
        <v>2159</v>
      </c>
      <c r="N630">
        <v>230443</v>
      </c>
    </row>
    <row r="631" spans="1:14">
      <c r="A631" t="s">
        <v>2162</v>
      </c>
      <c r="B631">
        <v>2978935</v>
      </c>
      <c r="C631" t="s">
        <v>2163</v>
      </c>
      <c r="D631" t="s">
        <v>2164</v>
      </c>
      <c r="E631" t="s">
        <v>201</v>
      </c>
      <c r="F631">
        <v>23</v>
      </c>
      <c r="G631" t="s">
        <v>202</v>
      </c>
      <c r="H631">
        <v>8219</v>
      </c>
      <c r="I631" t="s">
        <v>2165</v>
      </c>
      <c r="J631" t="s">
        <v>2165</v>
      </c>
      <c r="K631" t="s">
        <v>2166</v>
      </c>
      <c r="L631">
        <v>19730427</v>
      </c>
      <c r="M631" t="s">
        <v>2162</v>
      </c>
      <c r="N631">
        <v>230099</v>
      </c>
    </row>
    <row r="632" spans="1:14">
      <c r="A632" t="s">
        <v>2167</v>
      </c>
      <c r="B632">
        <v>57183529</v>
      </c>
      <c r="C632" t="s">
        <v>2168</v>
      </c>
      <c r="D632" t="s">
        <v>2169</v>
      </c>
      <c r="E632" t="s">
        <v>211</v>
      </c>
      <c r="F632">
        <v>23</v>
      </c>
      <c r="G632" t="s">
        <v>202</v>
      </c>
      <c r="H632">
        <v>8219</v>
      </c>
      <c r="I632" t="s">
        <v>2165</v>
      </c>
      <c r="J632" t="s">
        <v>2165</v>
      </c>
      <c r="K632" t="s">
        <v>2166</v>
      </c>
      <c r="L632">
        <v>19670930</v>
      </c>
      <c r="M632" t="s">
        <v>2167</v>
      </c>
      <c r="N632">
        <v>230099</v>
      </c>
    </row>
    <row r="633" spans="1:14">
      <c r="A633" t="s">
        <v>2170</v>
      </c>
      <c r="B633">
        <v>2977126</v>
      </c>
      <c r="C633" t="s">
        <v>2171</v>
      </c>
      <c r="D633" t="s">
        <v>2172</v>
      </c>
      <c r="E633" t="s">
        <v>201</v>
      </c>
      <c r="F633">
        <v>23</v>
      </c>
      <c r="G633" t="s">
        <v>202</v>
      </c>
      <c r="H633">
        <v>8219</v>
      </c>
      <c r="I633" t="s">
        <v>2165</v>
      </c>
      <c r="J633" t="s">
        <v>2165</v>
      </c>
      <c r="K633" t="s">
        <v>2166</v>
      </c>
      <c r="L633">
        <v>19650531</v>
      </c>
      <c r="M633" t="s">
        <v>2170</v>
      </c>
      <c r="N633">
        <v>230099</v>
      </c>
    </row>
    <row r="634" spans="1:14">
      <c r="A634" t="s">
        <v>2173</v>
      </c>
      <c r="B634">
        <v>61397834</v>
      </c>
      <c r="C634" t="s">
        <v>2174</v>
      </c>
      <c r="D634" t="s">
        <v>2175</v>
      </c>
      <c r="E634" t="s">
        <v>211</v>
      </c>
      <c r="F634">
        <v>23</v>
      </c>
      <c r="G634" t="s">
        <v>202</v>
      </c>
      <c r="H634">
        <v>8219</v>
      </c>
      <c r="I634" t="s">
        <v>2165</v>
      </c>
      <c r="J634" t="s">
        <v>2165</v>
      </c>
      <c r="K634" t="s">
        <v>2166</v>
      </c>
      <c r="L634">
        <v>19901126</v>
      </c>
      <c r="M634" t="s">
        <v>2173</v>
      </c>
      <c r="N634">
        <v>230099</v>
      </c>
    </row>
    <row r="635" spans="1:14">
      <c r="A635" t="s">
        <v>2176</v>
      </c>
      <c r="B635">
        <v>60822826</v>
      </c>
      <c r="C635" t="s">
        <v>2177</v>
      </c>
      <c r="D635" t="s">
        <v>2178</v>
      </c>
      <c r="E635" t="s">
        <v>211</v>
      </c>
      <c r="F635">
        <v>23</v>
      </c>
      <c r="G635" t="s">
        <v>202</v>
      </c>
      <c r="H635">
        <v>8219</v>
      </c>
      <c r="I635" t="s">
        <v>2165</v>
      </c>
      <c r="J635" t="s">
        <v>2165</v>
      </c>
      <c r="K635" t="s">
        <v>2166</v>
      </c>
      <c r="L635">
        <v>19970708</v>
      </c>
      <c r="M635" t="s">
        <v>2176</v>
      </c>
      <c r="N635">
        <v>230099</v>
      </c>
    </row>
    <row r="636" spans="1:14">
      <c r="A636" t="s">
        <v>2179</v>
      </c>
      <c r="B636">
        <v>2977530</v>
      </c>
      <c r="C636" t="s">
        <v>2180</v>
      </c>
      <c r="D636" t="s">
        <v>2181</v>
      </c>
      <c r="E636" t="s">
        <v>211</v>
      </c>
      <c r="F636">
        <v>23</v>
      </c>
      <c r="G636" t="s">
        <v>202</v>
      </c>
      <c r="H636">
        <v>8219</v>
      </c>
      <c r="I636" t="s">
        <v>2165</v>
      </c>
      <c r="J636" t="s">
        <v>2165</v>
      </c>
      <c r="K636" t="s">
        <v>2166</v>
      </c>
      <c r="L636">
        <v>19620214</v>
      </c>
      <c r="M636" t="s">
        <v>2179</v>
      </c>
      <c r="N636">
        <v>230099</v>
      </c>
    </row>
    <row r="637" spans="1:14">
      <c r="A637" t="s">
        <v>2182</v>
      </c>
      <c r="B637">
        <v>6615927</v>
      </c>
      <c r="C637" t="s">
        <v>2183</v>
      </c>
      <c r="D637" t="s">
        <v>2184</v>
      </c>
      <c r="E637" t="s">
        <v>201</v>
      </c>
      <c r="F637">
        <v>23</v>
      </c>
      <c r="G637" t="s">
        <v>202</v>
      </c>
      <c r="H637">
        <v>8219</v>
      </c>
      <c r="I637" t="s">
        <v>2165</v>
      </c>
      <c r="J637" t="s">
        <v>2165</v>
      </c>
      <c r="K637" t="s">
        <v>2166</v>
      </c>
      <c r="L637">
        <v>19781206</v>
      </c>
      <c r="M637" t="s">
        <v>2182</v>
      </c>
      <c r="N637">
        <v>230099</v>
      </c>
    </row>
    <row r="638" spans="1:14">
      <c r="A638" t="s">
        <v>2185</v>
      </c>
      <c r="B638">
        <v>96827739</v>
      </c>
      <c r="C638" t="s">
        <v>2186</v>
      </c>
      <c r="D638" t="s">
        <v>2187</v>
      </c>
      <c r="E638" t="s">
        <v>201</v>
      </c>
      <c r="F638">
        <v>23</v>
      </c>
      <c r="G638" t="s">
        <v>202</v>
      </c>
      <c r="H638">
        <v>8219</v>
      </c>
      <c r="I638" t="s">
        <v>2165</v>
      </c>
      <c r="J638" t="s">
        <v>2165</v>
      </c>
      <c r="K638" t="s">
        <v>2166</v>
      </c>
      <c r="L638">
        <v>19870730</v>
      </c>
      <c r="M638" t="s">
        <v>2185</v>
      </c>
      <c r="N638">
        <v>230099</v>
      </c>
    </row>
    <row r="639" spans="1:14">
      <c r="A639" t="s">
        <v>2188</v>
      </c>
      <c r="B639">
        <v>5224013</v>
      </c>
      <c r="C639" t="s">
        <v>2189</v>
      </c>
      <c r="D639" t="s">
        <v>2190</v>
      </c>
      <c r="E639" t="s">
        <v>211</v>
      </c>
      <c r="F639">
        <v>23</v>
      </c>
      <c r="G639" t="s">
        <v>202</v>
      </c>
      <c r="H639">
        <v>8219</v>
      </c>
      <c r="I639" t="s">
        <v>2165</v>
      </c>
      <c r="J639" t="s">
        <v>2165</v>
      </c>
      <c r="K639" t="s">
        <v>2166</v>
      </c>
      <c r="L639">
        <v>19600803</v>
      </c>
      <c r="M639" t="s">
        <v>2188</v>
      </c>
      <c r="N639">
        <v>230099</v>
      </c>
    </row>
    <row r="640" spans="1:14">
      <c r="A640" t="s">
        <v>2191</v>
      </c>
      <c r="B640">
        <v>96945134</v>
      </c>
      <c r="C640" t="s">
        <v>2192</v>
      </c>
      <c r="D640" t="s">
        <v>2193</v>
      </c>
      <c r="E640" t="s">
        <v>201</v>
      </c>
      <c r="F640">
        <v>23</v>
      </c>
      <c r="G640" t="s">
        <v>202</v>
      </c>
      <c r="H640">
        <v>30941</v>
      </c>
      <c r="I640" t="s">
        <v>2194</v>
      </c>
      <c r="J640" t="s">
        <v>2195</v>
      </c>
      <c r="K640" t="s">
        <v>2196</v>
      </c>
      <c r="L640">
        <v>19861024</v>
      </c>
      <c r="M640" t="s">
        <v>2191</v>
      </c>
      <c r="N640">
        <v>230445</v>
      </c>
    </row>
    <row r="641" spans="1:14">
      <c r="A641" t="s">
        <v>2197</v>
      </c>
      <c r="B641">
        <v>72370322</v>
      </c>
      <c r="C641" t="s">
        <v>2198</v>
      </c>
      <c r="D641" t="s">
        <v>2199</v>
      </c>
      <c r="E641" t="s">
        <v>211</v>
      </c>
      <c r="F641">
        <v>23</v>
      </c>
      <c r="G641" t="s">
        <v>202</v>
      </c>
      <c r="H641">
        <v>30941</v>
      </c>
      <c r="I641" t="s">
        <v>2194</v>
      </c>
      <c r="J641" t="s">
        <v>2195</v>
      </c>
      <c r="K641" t="s">
        <v>2196</v>
      </c>
      <c r="L641">
        <v>19911215</v>
      </c>
      <c r="M641" t="s">
        <v>2197</v>
      </c>
      <c r="N641">
        <v>230445</v>
      </c>
    </row>
    <row r="642" spans="1:14">
      <c r="A642" t="s">
        <v>2200</v>
      </c>
      <c r="B642">
        <v>96950130</v>
      </c>
      <c r="C642" t="s">
        <v>2201</v>
      </c>
      <c r="D642" t="s">
        <v>2202</v>
      </c>
      <c r="E642" t="s">
        <v>201</v>
      </c>
      <c r="F642">
        <v>23</v>
      </c>
      <c r="G642" t="s">
        <v>202</v>
      </c>
      <c r="H642">
        <v>30941</v>
      </c>
      <c r="I642" t="s">
        <v>2194</v>
      </c>
      <c r="J642" t="s">
        <v>2195</v>
      </c>
      <c r="K642" t="s">
        <v>2196</v>
      </c>
      <c r="L642">
        <v>19841103</v>
      </c>
      <c r="M642" t="s">
        <v>2200</v>
      </c>
      <c r="N642">
        <v>230445</v>
      </c>
    </row>
    <row r="643" spans="1:14">
      <c r="A643" t="s">
        <v>2203</v>
      </c>
      <c r="B643">
        <v>96949845</v>
      </c>
      <c r="C643" t="s">
        <v>2204</v>
      </c>
      <c r="D643" t="s">
        <v>2205</v>
      </c>
      <c r="E643" t="s">
        <v>201</v>
      </c>
      <c r="F643">
        <v>23</v>
      </c>
      <c r="G643" t="s">
        <v>202</v>
      </c>
      <c r="H643">
        <v>30941</v>
      </c>
      <c r="I643" t="s">
        <v>2194</v>
      </c>
      <c r="J643" t="s">
        <v>2195</v>
      </c>
      <c r="K643" t="s">
        <v>2196</v>
      </c>
      <c r="L643">
        <v>19870210</v>
      </c>
      <c r="M643" t="s">
        <v>2203</v>
      </c>
      <c r="N643">
        <v>230445</v>
      </c>
    </row>
    <row r="644" spans="1:14">
      <c r="A644" t="s">
        <v>2206</v>
      </c>
      <c r="B644">
        <v>96944941</v>
      </c>
      <c r="C644" t="s">
        <v>2207</v>
      </c>
      <c r="D644" t="s">
        <v>2208</v>
      </c>
      <c r="E644" t="s">
        <v>201</v>
      </c>
      <c r="F644">
        <v>23</v>
      </c>
      <c r="G644" t="s">
        <v>202</v>
      </c>
      <c r="H644">
        <v>30941</v>
      </c>
      <c r="I644" t="s">
        <v>2194</v>
      </c>
      <c r="J644" t="s">
        <v>2195</v>
      </c>
      <c r="K644" t="s">
        <v>2196</v>
      </c>
      <c r="L644">
        <v>19911221</v>
      </c>
      <c r="M644" t="s">
        <v>2206</v>
      </c>
      <c r="N644">
        <v>230445</v>
      </c>
    </row>
    <row r="645" spans="1:14">
      <c r="A645" t="s">
        <v>2209</v>
      </c>
      <c r="B645">
        <v>97012019</v>
      </c>
      <c r="C645" t="s">
        <v>2210</v>
      </c>
      <c r="D645" t="s">
        <v>2211</v>
      </c>
      <c r="E645" t="s">
        <v>201</v>
      </c>
      <c r="F645">
        <v>23</v>
      </c>
      <c r="G645" t="s">
        <v>202</v>
      </c>
      <c r="H645">
        <v>8238</v>
      </c>
      <c r="I645" t="s">
        <v>2212</v>
      </c>
      <c r="J645" t="s">
        <v>2213</v>
      </c>
      <c r="K645" t="s">
        <v>2212</v>
      </c>
      <c r="L645">
        <v>19780728</v>
      </c>
      <c r="M645" t="s">
        <v>2209</v>
      </c>
      <c r="N645">
        <v>230123</v>
      </c>
    </row>
    <row r="646" spans="1:14">
      <c r="A646" t="s">
        <v>2214</v>
      </c>
      <c r="B646">
        <v>2991930</v>
      </c>
      <c r="C646" t="s">
        <v>2215</v>
      </c>
      <c r="D646" t="s">
        <v>2216</v>
      </c>
      <c r="E646" t="s">
        <v>201</v>
      </c>
      <c r="F646">
        <v>23</v>
      </c>
      <c r="G646" t="s">
        <v>202</v>
      </c>
      <c r="H646">
        <v>8238</v>
      </c>
      <c r="I646" t="s">
        <v>2212</v>
      </c>
      <c r="J646" t="s">
        <v>2213</v>
      </c>
      <c r="K646" t="s">
        <v>2212</v>
      </c>
      <c r="L646">
        <v>19811224</v>
      </c>
      <c r="M646" t="s">
        <v>2214</v>
      </c>
      <c r="N646">
        <v>230123</v>
      </c>
    </row>
    <row r="647" spans="1:14">
      <c r="A647" t="s">
        <v>2217</v>
      </c>
      <c r="B647">
        <v>72754934</v>
      </c>
      <c r="C647" t="s">
        <v>2218</v>
      </c>
      <c r="D647" t="s">
        <v>2219</v>
      </c>
      <c r="E647" t="s">
        <v>201</v>
      </c>
      <c r="F647">
        <v>23</v>
      </c>
      <c r="G647" t="s">
        <v>202</v>
      </c>
      <c r="H647">
        <v>8238</v>
      </c>
      <c r="I647" t="s">
        <v>2212</v>
      </c>
      <c r="J647" t="s">
        <v>2213</v>
      </c>
      <c r="K647" t="s">
        <v>2212</v>
      </c>
      <c r="L647">
        <v>19840327</v>
      </c>
      <c r="M647" t="s">
        <v>2217</v>
      </c>
      <c r="N647">
        <v>230123</v>
      </c>
    </row>
    <row r="648" spans="1:14">
      <c r="A648" t="s">
        <v>2220</v>
      </c>
      <c r="B648">
        <v>72123419</v>
      </c>
      <c r="C648" t="s">
        <v>2221</v>
      </c>
      <c r="D648" t="s">
        <v>2222</v>
      </c>
      <c r="E648" t="s">
        <v>201</v>
      </c>
      <c r="F648">
        <v>23</v>
      </c>
      <c r="G648" t="s">
        <v>202</v>
      </c>
      <c r="H648">
        <v>8238</v>
      </c>
      <c r="I648" t="s">
        <v>2212</v>
      </c>
      <c r="J648" t="s">
        <v>2213</v>
      </c>
      <c r="K648" t="s">
        <v>2212</v>
      </c>
      <c r="L648">
        <v>19891031</v>
      </c>
      <c r="M648" t="s">
        <v>2220</v>
      </c>
      <c r="N648">
        <v>230123</v>
      </c>
    </row>
    <row r="649" spans="1:14">
      <c r="A649" t="s">
        <v>2223</v>
      </c>
      <c r="B649">
        <v>2992426</v>
      </c>
      <c r="C649" t="s">
        <v>2224</v>
      </c>
      <c r="D649" t="s">
        <v>2225</v>
      </c>
      <c r="E649" t="s">
        <v>201</v>
      </c>
      <c r="F649">
        <v>23</v>
      </c>
      <c r="G649" t="s">
        <v>202</v>
      </c>
      <c r="H649">
        <v>8238</v>
      </c>
      <c r="I649" t="s">
        <v>2212</v>
      </c>
      <c r="J649" t="s">
        <v>2213</v>
      </c>
      <c r="K649" t="s">
        <v>2212</v>
      </c>
      <c r="L649">
        <v>19780210</v>
      </c>
      <c r="M649" t="s">
        <v>2223</v>
      </c>
      <c r="N649">
        <v>230123</v>
      </c>
    </row>
    <row r="650" spans="1:14">
      <c r="A650" t="s">
        <v>2226</v>
      </c>
      <c r="B650">
        <v>58326529</v>
      </c>
      <c r="C650" t="s">
        <v>2227</v>
      </c>
      <c r="D650" t="s">
        <v>2228</v>
      </c>
      <c r="E650" t="s">
        <v>201</v>
      </c>
      <c r="F650">
        <v>23</v>
      </c>
      <c r="G650" t="s">
        <v>202</v>
      </c>
      <c r="H650">
        <v>8238</v>
      </c>
      <c r="I650" t="s">
        <v>2212</v>
      </c>
      <c r="J650" t="s">
        <v>2213</v>
      </c>
      <c r="K650" t="s">
        <v>2212</v>
      </c>
      <c r="L650">
        <v>19820727</v>
      </c>
      <c r="M650" t="s">
        <v>2226</v>
      </c>
      <c r="N650">
        <v>230123</v>
      </c>
    </row>
    <row r="651" spans="1:14">
      <c r="A651" t="s">
        <v>2229</v>
      </c>
      <c r="B651">
        <v>97012221</v>
      </c>
      <c r="C651" t="s">
        <v>2230</v>
      </c>
      <c r="D651" t="s">
        <v>2231</v>
      </c>
      <c r="E651" t="s">
        <v>201</v>
      </c>
      <c r="F651">
        <v>23</v>
      </c>
      <c r="G651" t="s">
        <v>202</v>
      </c>
      <c r="H651">
        <v>8238</v>
      </c>
      <c r="I651" t="s">
        <v>2212</v>
      </c>
      <c r="J651" t="s">
        <v>2213</v>
      </c>
      <c r="K651" t="s">
        <v>2212</v>
      </c>
      <c r="L651">
        <v>19900517</v>
      </c>
      <c r="M651" t="s">
        <v>2229</v>
      </c>
      <c r="N651">
        <v>230123</v>
      </c>
    </row>
    <row r="652" spans="1:14">
      <c r="A652" t="s">
        <v>2232</v>
      </c>
      <c r="B652">
        <v>2992224</v>
      </c>
      <c r="C652" t="s">
        <v>2233</v>
      </c>
      <c r="D652" t="s">
        <v>2234</v>
      </c>
      <c r="E652" t="s">
        <v>201</v>
      </c>
      <c r="F652">
        <v>23</v>
      </c>
      <c r="G652" t="s">
        <v>202</v>
      </c>
      <c r="H652">
        <v>8238</v>
      </c>
      <c r="I652" t="s">
        <v>2212</v>
      </c>
      <c r="J652" t="s">
        <v>2213</v>
      </c>
      <c r="K652" t="s">
        <v>2212</v>
      </c>
      <c r="L652">
        <v>19630707</v>
      </c>
      <c r="M652" t="s">
        <v>2232</v>
      </c>
      <c r="N652">
        <v>230123</v>
      </c>
    </row>
    <row r="653" spans="1:14">
      <c r="A653" t="s">
        <v>2235</v>
      </c>
      <c r="B653">
        <v>2992527</v>
      </c>
      <c r="C653" t="s">
        <v>2236</v>
      </c>
      <c r="D653" t="s">
        <v>2237</v>
      </c>
      <c r="E653" t="s">
        <v>201</v>
      </c>
      <c r="F653">
        <v>23</v>
      </c>
      <c r="G653" t="s">
        <v>202</v>
      </c>
      <c r="H653">
        <v>8238</v>
      </c>
      <c r="I653" t="s">
        <v>2212</v>
      </c>
      <c r="J653" t="s">
        <v>2213</v>
      </c>
      <c r="K653" t="s">
        <v>2212</v>
      </c>
      <c r="L653">
        <v>19870901</v>
      </c>
      <c r="M653" t="s">
        <v>2235</v>
      </c>
      <c r="N653">
        <v>230123</v>
      </c>
    </row>
    <row r="654" spans="1:14">
      <c r="A654" t="s">
        <v>2238</v>
      </c>
      <c r="B654">
        <v>7263624</v>
      </c>
      <c r="C654" t="s">
        <v>2239</v>
      </c>
      <c r="D654" t="s">
        <v>2240</v>
      </c>
      <c r="E654" t="s">
        <v>201</v>
      </c>
      <c r="F654">
        <v>23</v>
      </c>
      <c r="G654" t="s">
        <v>202</v>
      </c>
      <c r="H654">
        <v>8238</v>
      </c>
      <c r="I654" t="s">
        <v>2212</v>
      </c>
      <c r="J654" t="s">
        <v>2213</v>
      </c>
      <c r="K654" t="s">
        <v>2212</v>
      </c>
      <c r="L654">
        <v>19941208</v>
      </c>
      <c r="M654" t="s">
        <v>2238</v>
      </c>
      <c r="N654">
        <v>230123</v>
      </c>
    </row>
    <row r="655" spans="1:14">
      <c r="A655" t="s">
        <v>2241</v>
      </c>
      <c r="B655">
        <v>26848735</v>
      </c>
      <c r="C655" t="s">
        <v>2242</v>
      </c>
      <c r="D655" t="s">
        <v>2243</v>
      </c>
      <c r="E655" t="s">
        <v>201</v>
      </c>
      <c r="F655">
        <v>23</v>
      </c>
      <c r="G655" t="s">
        <v>202</v>
      </c>
      <c r="H655">
        <v>8238</v>
      </c>
      <c r="I655" t="s">
        <v>2212</v>
      </c>
      <c r="J655" t="s">
        <v>2213</v>
      </c>
      <c r="K655" t="s">
        <v>2212</v>
      </c>
      <c r="L655">
        <v>19911031</v>
      </c>
      <c r="M655" t="s">
        <v>2241</v>
      </c>
      <c r="N655">
        <v>230123</v>
      </c>
    </row>
    <row r="656" spans="1:14">
      <c r="A656" t="s">
        <v>2244</v>
      </c>
      <c r="B656">
        <v>2991829</v>
      </c>
      <c r="C656" t="s">
        <v>2245</v>
      </c>
      <c r="D656" t="s">
        <v>2246</v>
      </c>
      <c r="E656" t="s">
        <v>201</v>
      </c>
      <c r="F656">
        <v>23</v>
      </c>
      <c r="G656" t="s">
        <v>202</v>
      </c>
      <c r="H656">
        <v>8238</v>
      </c>
      <c r="I656" t="s">
        <v>2212</v>
      </c>
      <c r="J656" t="s">
        <v>2213</v>
      </c>
      <c r="K656" t="s">
        <v>2212</v>
      </c>
      <c r="L656">
        <v>19750805</v>
      </c>
      <c r="M656" t="s">
        <v>2244</v>
      </c>
      <c r="N656">
        <v>230123</v>
      </c>
    </row>
    <row r="657" spans="1:14">
      <c r="A657" t="s">
        <v>2247</v>
      </c>
      <c r="B657">
        <v>2992022</v>
      </c>
      <c r="C657" t="s">
        <v>2248</v>
      </c>
      <c r="D657" t="s">
        <v>2249</v>
      </c>
      <c r="E657" t="s">
        <v>201</v>
      </c>
      <c r="F657">
        <v>23</v>
      </c>
      <c r="G657" t="s">
        <v>202</v>
      </c>
      <c r="H657">
        <v>8238</v>
      </c>
      <c r="I657" t="s">
        <v>2212</v>
      </c>
      <c r="J657" t="s">
        <v>2213</v>
      </c>
      <c r="K657" t="s">
        <v>2212</v>
      </c>
      <c r="L657">
        <v>19650905</v>
      </c>
      <c r="M657" t="s">
        <v>2247</v>
      </c>
      <c r="N657">
        <v>230123</v>
      </c>
    </row>
    <row r="658" spans="1:14">
      <c r="A658" t="s">
        <v>2250</v>
      </c>
      <c r="B658">
        <v>2992325</v>
      </c>
      <c r="C658" t="s">
        <v>2251</v>
      </c>
      <c r="D658" t="s">
        <v>2252</v>
      </c>
      <c r="E658" t="s">
        <v>201</v>
      </c>
      <c r="F658">
        <v>23</v>
      </c>
      <c r="G658" t="s">
        <v>202</v>
      </c>
      <c r="H658">
        <v>8238</v>
      </c>
      <c r="I658" t="s">
        <v>2212</v>
      </c>
      <c r="J658" t="s">
        <v>2213</v>
      </c>
      <c r="K658" t="s">
        <v>2212</v>
      </c>
      <c r="L658">
        <v>19890301</v>
      </c>
      <c r="M658" t="s">
        <v>2250</v>
      </c>
      <c r="N658">
        <v>230123</v>
      </c>
    </row>
    <row r="659" spans="1:14">
      <c r="A659" t="s">
        <v>2253</v>
      </c>
      <c r="B659">
        <v>89370431</v>
      </c>
      <c r="C659" t="s">
        <v>2254</v>
      </c>
      <c r="D659" t="s">
        <v>2255</v>
      </c>
      <c r="E659" t="s">
        <v>201</v>
      </c>
      <c r="F659">
        <v>23</v>
      </c>
      <c r="G659" t="s">
        <v>202</v>
      </c>
      <c r="H659">
        <v>30543</v>
      </c>
      <c r="I659" t="s">
        <v>2256</v>
      </c>
      <c r="J659" t="s">
        <v>2257</v>
      </c>
      <c r="K659" t="s">
        <v>2258</v>
      </c>
      <c r="L659">
        <v>19760705</v>
      </c>
      <c r="M659" t="s">
        <v>2253</v>
      </c>
      <c r="N659">
        <v>230438</v>
      </c>
    </row>
    <row r="660" spans="1:14">
      <c r="A660" t="s">
        <v>2259</v>
      </c>
      <c r="B660">
        <v>89368640</v>
      </c>
      <c r="C660" t="s">
        <v>2260</v>
      </c>
      <c r="D660" t="s">
        <v>2261</v>
      </c>
      <c r="E660" t="s">
        <v>201</v>
      </c>
      <c r="F660">
        <v>23</v>
      </c>
      <c r="G660" t="s">
        <v>202</v>
      </c>
      <c r="H660">
        <v>30543</v>
      </c>
      <c r="I660" t="s">
        <v>2256</v>
      </c>
      <c r="J660" t="s">
        <v>2257</v>
      </c>
      <c r="K660" t="s">
        <v>2258</v>
      </c>
      <c r="L660">
        <v>19870127</v>
      </c>
      <c r="M660" t="s">
        <v>2259</v>
      </c>
      <c r="N660">
        <v>230438</v>
      </c>
    </row>
    <row r="661" spans="1:14">
      <c r="A661" t="s">
        <v>2262</v>
      </c>
      <c r="B661">
        <v>89369136</v>
      </c>
      <c r="C661" t="s">
        <v>2263</v>
      </c>
      <c r="D661" t="s">
        <v>2264</v>
      </c>
      <c r="E661" t="s">
        <v>201</v>
      </c>
      <c r="F661">
        <v>23</v>
      </c>
      <c r="G661" t="s">
        <v>202</v>
      </c>
      <c r="H661">
        <v>30543</v>
      </c>
      <c r="I661" t="s">
        <v>2256</v>
      </c>
      <c r="J661" t="s">
        <v>2257</v>
      </c>
      <c r="K661" t="s">
        <v>2258</v>
      </c>
      <c r="L661">
        <v>19800704</v>
      </c>
      <c r="M661" t="s">
        <v>2262</v>
      </c>
      <c r="N661">
        <v>230438</v>
      </c>
    </row>
    <row r="662" spans="1:14">
      <c r="A662" t="s">
        <v>2265</v>
      </c>
      <c r="B662">
        <v>89369742</v>
      </c>
      <c r="C662" t="s">
        <v>2266</v>
      </c>
      <c r="D662" t="s">
        <v>2267</v>
      </c>
      <c r="E662" t="s">
        <v>201</v>
      </c>
      <c r="F662">
        <v>23</v>
      </c>
      <c r="G662" t="s">
        <v>202</v>
      </c>
      <c r="H662">
        <v>30543</v>
      </c>
      <c r="I662" t="s">
        <v>2256</v>
      </c>
      <c r="J662" t="s">
        <v>2257</v>
      </c>
      <c r="K662" t="s">
        <v>2258</v>
      </c>
      <c r="L662">
        <v>19791203</v>
      </c>
      <c r="M662" t="s">
        <v>2265</v>
      </c>
      <c r="N662">
        <v>230438</v>
      </c>
    </row>
    <row r="663" spans="1:14">
      <c r="A663" t="s">
        <v>2268</v>
      </c>
      <c r="B663">
        <v>58995642</v>
      </c>
      <c r="C663" t="s">
        <v>2269</v>
      </c>
      <c r="D663" t="s">
        <v>2270</v>
      </c>
      <c r="E663" t="s">
        <v>201</v>
      </c>
      <c r="F663">
        <v>23</v>
      </c>
      <c r="G663" t="s">
        <v>202</v>
      </c>
      <c r="H663">
        <v>30543</v>
      </c>
      <c r="I663" t="s">
        <v>2256</v>
      </c>
      <c r="J663" t="s">
        <v>2257</v>
      </c>
      <c r="K663" t="s">
        <v>2258</v>
      </c>
      <c r="L663">
        <v>19880608</v>
      </c>
      <c r="M663" t="s">
        <v>2268</v>
      </c>
      <c r="N663">
        <v>230438</v>
      </c>
    </row>
    <row r="664" spans="1:14">
      <c r="A664" t="s">
        <v>2271</v>
      </c>
      <c r="B664">
        <v>58749134</v>
      </c>
      <c r="C664" t="s">
        <v>2272</v>
      </c>
      <c r="D664" t="s">
        <v>2273</v>
      </c>
      <c r="E664" t="s">
        <v>211</v>
      </c>
      <c r="F664">
        <v>23</v>
      </c>
      <c r="G664" t="s">
        <v>202</v>
      </c>
      <c r="H664">
        <v>21732</v>
      </c>
      <c r="I664" t="s">
        <v>2274</v>
      </c>
      <c r="J664" t="s">
        <v>2275</v>
      </c>
      <c r="K664" t="s">
        <v>2276</v>
      </c>
      <c r="L664">
        <v>19761201</v>
      </c>
      <c r="M664" t="s">
        <v>2271</v>
      </c>
      <c r="N664">
        <v>230368</v>
      </c>
    </row>
    <row r="665" spans="1:14">
      <c r="A665" t="s">
        <v>2277</v>
      </c>
      <c r="B665">
        <v>96770130</v>
      </c>
      <c r="C665" t="s">
        <v>2278</v>
      </c>
      <c r="D665" t="s">
        <v>2279</v>
      </c>
      <c r="E665" t="s">
        <v>211</v>
      </c>
      <c r="F665">
        <v>23</v>
      </c>
      <c r="G665" t="s">
        <v>202</v>
      </c>
      <c r="H665">
        <v>21732</v>
      </c>
      <c r="I665" t="s">
        <v>2274</v>
      </c>
      <c r="J665" t="s">
        <v>2275</v>
      </c>
      <c r="K665" t="s">
        <v>2276</v>
      </c>
      <c r="L665">
        <v>19810403</v>
      </c>
      <c r="M665" t="s">
        <v>2277</v>
      </c>
      <c r="N665">
        <v>230368</v>
      </c>
    </row>
    <row r="666" spans="1:14">
      <c r="A666" t="s">
        <v>2280</v>
      </c>
      <c r="B666">
        <v>33887837</v>
      </c>
      <c r="C666" t="s">
        <v>2281</v>
      </c>
      <c r="D666" t="s">
        <v>2282</v>
      </c>
      <c r="E666" t="s">
        <v>211</v>
      </c>
      <c r="F666">
        <v>23</v>
      </c>
      <c r="G666" t="s">
        <v>202</v>
      </c>
      <c r="H666">
        <v>21732</v>
      </c>
      <c r="I666" t="s">
        <v>2274</v>
      </c>
      <c r="J666" t="s">
        <v>2275</v>
      </c>
      <c r="K666" t="s">
        <v>2276</v>
      </c>
      <c r="L666">
        <v>19610524</v>
      </c>
      <c r="M666" t="s">
        <v>2280</v>
      </c>
      <c r="N666">
        <v>230368</v>
      </c>
    </row>
    <row r="667" spans="1:14">
      <c r="A667" t="s">
        <v>2283</v>
      </c>
      <c r="B667">
        <v>96770231</v>
      </c>
      <c r="C667" t="s">
        <v>2284</v>
      </c>
      <c r="D667" t="s">
        <v>2285</v>
      </c>
      <c r="E667" t="s">
        <v>201</v>
      </c>
      <c r="F667">
        <v>23</v>
      </c>
      <c r="G667" t="s">
        <v>202</v>
      </c>
      <c r="H667">
        <v>21732</v>
      </c>
      <c r="I667" t="s">
        <v>2274</v>
      </c>
      <c r="J667" t="s">
        <v>2275</v>
      </c>
      <c r="K667" t="s">
        <v>2276</v>
      </c>
      <c r="L667">
        <v>19650802</v>
      </c>
      <c r="M667" t="s">
        <v>2283</v>
      </c>
      <c r="N667">
        <v>230368</v>
      </c>
    </row>
    <row r="668" spans="1:14">
      <c r="A668" t="s">
        <v>2286</v>
      </c>
      <c r="B668">
        <v>96769138</v>
      </c>
      <c r="C668" t="s">
        <v>2287</v>
      </c>
      <c r="D668" t="s">
        <v>2288</v>
      </c>
      <c r="E668" t="s">
        <v>201</v>
      </c>
      <c r="F668">
        <v>23</v>
      </c>
      <c r="G668" t="s">
        <v>202</v>
      </c>
      <c r="H668">
        <v>21732</v>
      </c>
      <c r="I668" t="s">
        <v>2274</v>
      </c>
      <c r="J668" t="s">
        <v>2275</v>
      </c>
      <c r="K668" t="s">
        <v>2276</v>
      </c>
      <c r="L668">
        <v>19750207</v>
      </c>
      <c r="M668" t="s">
        <v>2286</v>
      </c>
      <c r="N668">
        <v>230368</v>
      </c>
    </row>
    <row r="669" spans="1:14">
      <c r="A669" t="s">
        <v>2289</v>
      </c>
      <c r="B669">
        <v>33887938</v>
      </c>
      <c r="C669" t="s">
        <v>2290</v>
      </c>
      <c r="D669" t="s">
        <v>2291</v>
      </c>
      <c r="E669" t="s">
        <v>211</v>
      </c>
      <c r="F669">
        <v>23</v>
      </c>
      <c r="G669" t="s">
        <v>202</v>
      </c>
      <c r="H669">
        <v>21732</v>
      </c>
      <c r="I669" t="s">
        <v>2274</v>
      </c>
      <c r="J669" t="s">
        <v>2275</v>
      </c>
      <c r="K669" t="s">
        <v>2276</v>
      </c>
      <c r="L669">
        <v>19741016</v>
      </c>
      <c r="M669" t="s">
        <v>2289</v>
      </c>
      <c r="N669">
        <v>230368</v>
      </c>
    </row>
    <row r="670" spans="1:14">
      <c r="A670" t="s">
        <v>2292</v>
      </c>
      <c r="B670">
        <v>2492017</v>
      </c>
      <c r="C670" t="s">
        <v>2293</v>
      </c>
      <c r="D670" t="s">
        <v>2294</v>
      </c>
      <c r="E670" t="s">
        <v>201</v>
      </c>
      <c r="F670">
        <v>23</v>
      </c>
      <c r="G670" t="s">
        <v>202</v>
      </c>
      <c r="H670">
        <v>21732</v>
      </c>
      <c r="I670" t="s">
        <v>2274</v>
      </c>
      <c r="J670" t="s">
        <v>2275</v>
      </c>
      <c r="K670" t="s">
        <v>2276</v>
      </c>
      <c r="L670">
        <v>19650822</v>
      </c>
      <c r="M670" t="s">
        <v>2292</v>
      </c>
      <c r="N670">
        <v>230368</v>
      </c>
    </row>
    <row r="671" spans="1:14">
      <c r="A671" t="s">
        <v>2295</v>
      </c>
      <c r="B671">
        <v>86627635</v>
      </c>
      <c r="C671" t="s">
        <v>2296</v>
      </c>
      <c r="D671" t="s">
        <v>2297</v>
      </c>
      <c r="E671" t="s">
        <v>211</v>
      </c>
      <c r="F671">
        <v>23</v>
      </c>
      <c r="G671" t="s">
        <v>202</v>
      </c>
      <c r="H671">
        <v>21732</v>
      </c>
      <c r="I671" t="s">
        <v>2274</v>
      </c>
      <c r="J671" t="s">
        <v>2275</v>
      </c>
      <c r="K671" t="s">
        <v>2276</v>
      </c>
      <c r="L671">
        <v>19630929</v>
      </c>
      <c r="M671" t="s">
        <v>2295</v>
      </c>
      <c r="N671">
        <v>230368</v>
      </c>
    </row>
    <row r="672" spans="1:14">
      <c r="A672" t="s">
        <v>2298</v>
      </c>
      <c r="B672">
        <v>96773032</v>
      </c>
      <c r="C672" t="s">
        <v>2299</v>
      </c>
      <c r="D672" t="s">
        <v>2300</v>
      </c>
      <c r="E672" t="s">
        <v>211</v>
      </c>
      <c r="F672">
        <v>23</v>
      </c>
      <c r="G672" t="s">
        <v>202</v>
      </c>
      <c r="H672">
        <v>21732</v>
      </c>
      <c r="I672" t="s">
        <v>2274</v>
      </c>
      <c r="J672" t="s">
        <v>2275</v>
      </c>
      <c r="K672" t="s">
        <v>2276</v>
      </c>
      <c r="L672">
        <v>19650929</v>
      </c>
      <c r="M672" t="s">
        <v>2298</v>
      </c>
      <c r="N672">
        <v>230368</v>
      </c>
    </row>
    <row r="673" spans="1:14">
      <c r="A673" t="s">
        <v>2301</v>
      </c>
      <c r="B673">
        <v>96771030</v>
      </c>
      <c r="C673" t="s">
        <v>2302</v>
      </c>
      <c r="D673" t="s">
        <v>2303</v>
      </c>
      <c r="E673" t="s">
        <v>211</v>
      </c>
      <c r="F673">
        <v>23</v>
      </c>
      <c r="G673" t="s">
        <v>202</v>
      </c>
      <c r="H673">
        <v>21732</v>
      </c>
      <c r="I673" t="s">
        <v>2274</v>
      </c>
      <c r="J673" t="s">
        <v>2275</v>
      </c>
      <c r="K673" t="s">
        <v>2276</v>
      </c>
      <c r="L673">
        <v>19700301</v>
      </c>
      <c r="M673" t="s">
        <v>2301</v>
      </c>
      <c r="N673">
        <v>230368</v>
      </c>
    </row>
    <row r="674" spans="1:14">
      <c r="A674" t="s">
        <v>2304</v>
      </c>
      <c r="B674">
        <v>96769744</v>
      </c>
      <c r="C674" t="s">
        <v>2305</v>
      </c>
      <c r="D674" t="s">
        <v>2306</v>
      </c>
      <c r="E674" t="s">
        <v>201</v>
      </c>
      <c r="F674">
        <v>23</v>
      </c>
      <c r="G674" t="s">
        <v>202</v>
      </c>
      <c r="H674">
        <v>21732</v>
      </c>
      <c r="I674" t="s">
        <v>2274</v>
      </c>
      <c r="J674" t="s">
        <v>2275</v>
      </c>
      <c r="K674" t="s">
        <v>2276</v>
      </c>
      <c r="L674">
        <v>19890919</v>
      </c>
      <c r="M674" t="s">
        <v>2304</v>
      </c>
      <c r="N674">
        <v>230368</v>
      </c>
    </row>
    <row r="675" spans="1:14">
      <c r="A675" t="s">
        <v>2307</v>
      </c>
      <c r="B675">
        <v>96772536</v>
      </c>
      <c r="C675" t="s">
        <v>2308</v>
      </c>
      <c r="D675" t="s">
        <v>2309</v>
      </c>
      <c r="E675" t="s">
        <v>211</v>
      </c>
      <c r="F675">
        <v>23</v>
      </c>
      <c r="G675" t="s">
        <v>202</v>
      </c>
      <c r="H675">
        <v>21732</v>
      </c>
      <c r="I675" t="s">
        <v>2274</v>
      </c>
      <c r="J675" t="s">
        <v>2275</v>
      </c>
      <c r="K675" t="s">
        <v>2276</v>
      </c>
      <c r="L675">
        <v>19670824</v>
      </c>
      <c r="M675" t="s">
        <v>2307</v>
      </c>
      <c r="N675">
        <v>230368</v>
      </c>
    </row>
    <row r="676" spans="1:14">
      <c r="A676" t="s">
        <v>2310</v>
      </c>
      <c r="B676">
        <v>35539227</v>
      </c>
      <c r="C676" t="s">
        <v>2311</v>
      </c>
      <c r="D676" t="s">
        <v>2312</v>
      </c>
      <c r="E676" t="s">
        <v>211</v>
      </c>
      <c r="F676">
        <v>23</v>
      </c>
      <c r="G676" t="s">
        <v>202</v>
      </c>
      <c r="H676">
        <v>21732</v>
      </c>
      <c r="I676" t="s">
        <v>2274</v>
      </c>
      <c r="J676" t="s">
        <v>2275</v>
      </c>
      <c r="K676" t="s">
        <v>2276</v>
      </c>
      <c r="L676">
        <v>19600402</v>
      </c>
      <c r="M676" t="s">
        <v>2310</v>
      </c>
      <c r="N676">
        <v>230368</v>
      </c>
    </row>
    <row r="677" spans="1:14">
      <c r="A677" t="s">
        <v>2313</v>
      </c>
      <c r="B677">
        <v>85765334</v>
      </c>
      <c r="C677" t="s">
        <v>2314</v>
      </c>
      <c r="D677" t="s">
        <v>2315</v>
      </c>
      <c r="E677" t="s">
        <v>211</v>
      </c>
      <c r="F677">
        <v>23</v>
      </c>
      <c r="G677" t="s">
        <v>202</v>
      </c>
      <c r="H677">
        <v>21732</v>
      </c>
      <c r="I677" t="s">
        <v>2274</v>
      </c>
      <c r="J677" t="s">
        <v>2275</v>
      </c>
      <c r="K677" t="s">
        <v>2276</v>
      </c>
      <c r="L677">
        <v>19780125</v>
      </c>
      <c r="M677" t="s">
        <v>2313</v>
      </c>
      <c r="N677">
        <v>230368</v>
      </c>
    </row>
    <row r="678" spans="1:14">
      <c r="B678">
        <v>96770029</v>
      </c>
      <c r="C678" t="s">
        <v>2316</v>
      </c>
      <c r="D678" t="s">
        <v>2317</v>
      </c>
      <c r="E678" t="s">
        <v>211</v>
      </c>
      <c r="F678">
        <v>23</v>
      </c>
      <c r="G678" t="s">
        <v>202</v>
      </c>
      <c r="H678">
        <v>21732</v>
      </c>
      <c r="I678" t="s">
        <v>2274</v>
      </c>
      <c r="J678" t="s">
        <v>2275</v>
      </c>
      <c r="K678" t="s">
        <v>2276</v>
      </c>
      <c r="L678">
        <v>19770516</v>
      </c>
      <c r="N678">
        <v>230368</v>
      </c>
    </row>
    <row r="679" spans="1:14">
      <c r="A679" t="s">
        <v>2318</v>
      </c>
      <c r="B679">
        <v>85789845</v>
      </c>
      <c r="C679" t="s">
        <v>2319</v>
      </c>
      <c r="D679" t="s">
        <v>2320</v>
      </c>
      <c r="E679" t="s">
        <v>211</v>
      </c>
      <c r="F679">
        <v>23</v>
      </c>
      <c r="G679" t="s">
        <v>202</v>
      </c>
      <c r="H679">
        <v>21732</v>
      </c>
      <c r="I679" t="s">
        <v>2274</v>
      </c>
      <c r="J679" t="s">
        <v>2275</v>
      </c>
      <c r="K679" t="s">
        <v>2276</v>
      </c>
      <c r="L679">
        <v>19840918</v>
      </c>
      <c r="M679" t="s">
        <v>2318</v>
      </c>
      <c r="N679">
        <v>230368</v>
      </c>
    </row>
    <row r="680" spans="1:14">
      <c r="A680" t="s">
        <v>2321</v>
      </c>
      <c r="B680">
        <v>96772334</v>
      </c>
      <c r="C680" t="s">
        <v>2322</v>
      </c>
      <c r="D680" t="s">
        <v>2323</v>
      </c>
      <c r="E680" t="s">
        <v>201</v>
      </c>
      <c r="F680">
        <v>23</v>
      </c>
      <c r="G680" t="s">
        <v>202</v>
      </c>
      <c r="H680">
        <v>21732</v>
      </c>
      <c r="I680" t="s">
        <v>2274</v>
      </c>
      <c r="J680" t="s">
        <v>2275</v>
      </c>
      <c r="K680" t="s">
        <v>2276</v>
      </c>
      <c r="L680">
        <v>19671017</v>
      </c>
      <c r="M680" t="s">
        <v>2321</v>
      </c>
      <c r="N680">
        <v>230368</v>
      </c>
    </row>
    <row r="681" spans="1:14">
      <c r="A681" t="s">
        <v>2324</v>
      </c>
      <c r="B681">
        <v>45741425</v>
      </c>
      <c r="C681" t="s">
        <v>2325</v>
      </c>
      <c r="D681" t="s">
        <v>2326</v>
      </c>
      <c r="E681" t="s">
        <v>211</v>
      </c>
      <c r="F681">
        <v>23</v>
      </c>
      <c r="G681" t="s">
        <v>202</v>
      </c>
      <c r="H681">
        <v>21732</v>
      </c>
      <c r="I681" t="s">
        <v>2274</v>
      </c>
      <c r="J681" t="s">
        <v>2275</v>
      </c>
      <c r="K681" t="s">
        <v>2276</v>
      </c>
      <c r="L681">
        <v>19810313</v>
      </c>
      <c r="M681" t="s">
        <v>2324</v>
      </c>
      <c r="N681">
        <v>230368</v>
      </c>
    </row>
    <row r="682" spans="1:14">
      <c r="A682" t="s">
        <v>2327</v>
      </c>
      <c r="B682">
        <v>96772940</v>
      </c>
      <c r="C682" t="s">
        <v>2328</v>
      </c>
      <c r="D682" t="s">
        <v>2329</v>
      </c>
      <c r="E682" t="s">
        <v>211</v>
      </c>
      <c r="F682">
        <v>23</v>
      </c>
      <c r="G682" t="s">
        <v>202</v>
      </c>
      <c r="H682">
        <v>21732</v>
      </c>
      <c r="I682" t="s">
        <v>2274</v>
      </c>
      <c r="J682" t="s">
        <v>2275</v>
      </c>
      <c r="K682" t="s">
        <v>2276</v>
      </c>
      <c r="L682">
        <v>19610206</v>
      </c>
      <c r="M682" t="s">
        <v>2327</v>
      </c>
      <c r="N682">
        <v>230368</v>
      </c>
    </row>
    <row r="683" spans="1:14">
      <c r="A683" t="s">
        <v>2330</v>
      </c>
      <c r="B683">
        <v>96772738</v>
      </c>
      <c r="C683" t="s">
        <v>2331</v>
      </c>
      <c r="D683" t="s">
        <v>2332</v>
      </c>
      <c r="E683" t="s">
        <v>211</v>
      </c>
      <c r="F683">
        <v>23</v>
      </c>
      <c r="G683" t="s">
        <v>202</v>
      </c>
      <c r="H683">
        <v>21732</v>
      </c>
      <c r="I683" t="s">
        <v>2274</v>
      </c>
      <c r="J683" t="s">
        <v>2275</v>
      </c>
      <c r="K683" t="s">
        <v>2276</v>
      </c>
      <c r="L683">
        <v>19840128</v>
      </c>
      <c r="M683" t="s">
        <v>2330</v>
      </c>
      <c r="N683">
        <v>230368</v>
      </c>
    </row>
    <row r="684" spans="1:14">
      <c r="A684" t="s">
        <v>2333</v>
      </c>
      <c r="B684">
        <v>3007515</v>
      </c>
      <c r="C684" t="s">
        <v>2334</v>
      </c>
      <c r="D684" t="s">
        <v>2335</v>
      </c>
      <c r="E684" t="s">
        <v>211</v>
      </c>
      <c r="F684">
        <v>23</v>
      </c>
      <c r="G684" t="s">
        <v>202</v>
      </c>
      <c r="H684">
        <v>19082</v>
      </c>
      <c r="I684" t="s">
        <v>2336</v>
      </c>
      <c r="J684" t="s">
        <v>2337</v>
      </c>
      <c r="K684" t="s">
        <v>2338</v>
      </c>
      <c r="L684">
        <v>19650311</v>
      </c>
      <c r="M684" t="s">
        <v>2333</v>
      </c>
      <c r="N684">
        <v>230083</v>
      </c>
    </row>
    <row r="685" spans="1:14">
      <c r="A685" t="s">
        <v>2339</v>
      </c>
      <c r="B685">
        <v>2465017</v>
      </c>
      <c r="C685" t="s">
        <v>2340</v>
      </c>
      <c r="D685" t="s">
        <v>2341</v>
      </c>
      <c r="E685" t="s">
        <v>211</v>
      </c>
      <c r="F685">
        <v>23</v>
      </c>
      <c r="G685" t="s">
        <v>202</v>
      </c>
      <c r="H685">
        <v>19082</v>
      </c>
      <c r="I685" t="s">
        <v>2336</v>
      </c>
      <c r="J685" t="s">
        <v>2337</v>
      </c>
      <c r="K685" t="s">
        <v>2338</v>
      </c>
      <c r="L685">
        <v>19660406</v>
      </c>
      <c r="M685" t="s">
        <v>2339</v>
      </c>
      <c r="N685">
        <v>230083</v>
      </c>
    </row>
    <row r="686" spans="1:14">
      <c r="A686" t="s">
        <v>2342</v>
      </c>
      <c r="B686">
        <v>58441830</v>
      </c>
      <c r="C686" t="s">
        <v>2343</v>
      </c>
      <c r="D686" t="s">
        <v>2344</v>
      </c>
      <c r="E686" t="s">
        <v>211</v>
      </c>
      <c r="F686">
        <v>23</v>
      </c>
      <c r="G686" t="s">
        <v>202</v>
      </c>
      <c r="H686">
        <v>19082</v>
      </c>
      <c r="I686" t="s">
        <v>2336</v>
      </c>
      <c r="J686" t="s">
        <v>2337</v>
      </c>
      <c r="K686" t="s">
        <v>2338</v>
      </c>
      <c r="L686">
        <v>19761115</v>
      </c>
      <c r="M686" t="s">
        <v>2342</v>
      </c>
      <c r="N686">
        <v>230083</v>
      </c>
    </row>
    <row r="687" spans="1:14">
      <c r="A687" t="s">
        <v>2345</v>
      </c>
      <c r="B687">
        <v>5130918</v>
      </c>
      <c r="C687" t="s">
        <v>2346</v>
      </c>
      <c r="D687" t="s">
        <v>2347</v>
      </c>
      <c r="E687" t="s">
        <v>201</v>
      </c>
      <c r="F687">
        <v>23</v>
      </c>
      <c r="G687" t="s">
        <v>202</v>
      </c>
      <c r="H687">
        <v>19082</v>
      </c>
      <c r="I687" t="s">
        <v>2336</v>
      </c>
      <c r="J687" t="s">
        <v>2337</v>
      </c>
      <c r="K687" t="s">
        <v>2338</v>
      </c>
      <c r="L687">
        <v>19680302</v>
      </c>
      <c r="M687" t="s">
        <v>2345</v>
      </c>
      <c r="N687">
        <v>230083</v>
      </c>
    </row>
    <row r="688" spans="1:14">
      <c r="A688" t="s">
        <v>2348</v>
      </c>
      <c r="B688">
        <v>2965022</v>
      </c>
      <c r="C688" t="s">
        <v>2349</v>
      </c>
      <c r="D688" t="s">
        <v>2350</v>
      </c>
      <c r="E688" t="s">
        <v>211</v>
      </c>
      <c r="F688">
        <v>23</v>
      </c>
      <c r="G688" t="s">
        <v>202</v>
      </c>
      <c r="H688">
        <v>19082</v>
      </c>
      <c r="I688" t="s">
        <v>2336</v>
      </c>
      <c r="J688" t="s">
        <v>2337</v>
      </c>
      <c r="K688" t="s">
        <v>2338</v>
      </c>
      <c r="L688">
        <v>19630930</v>
      </c>
      <c r="M688" t="s">
        <v>2348</v>
      </c>
      <c r="N688">
        <v>230083</v>
      </c>
    </row>
    <row r="689" spans="1:14">
      <c r="A689" t="s">
        <v>2351</v>
      </c>
      <c r="B689">
        <v>38783736</v>
      </c>
      <c r="C689" t="s">
        <v>2352</v>
      </c>
      <c r="D689" t="s">
        <v>2353</v>
      </c>
      <c r="E689" t="s">
        <v>201</v>
      </c>
      <c r="F689">
        <v>23</v>
      </c>
      <c r="G689" t="s">
        <v>202</v>
      </c>
      <c r="H689">
        <v>19082</v>
      </c>
      <c r="I689" t="s">
        <v>2336</v>
      </c>
      <c r="J689" t="s">
        <v>2337</v>
      </c>
      <c r="K689" t="s">
        <v>2338</v>
      </c>
      <c r="L689">
        <v>19760316</v>
      </c>
      <c r="M689" t="s">
        <v>2351</v>
      </c>
      <c r="N689">
        <v>230083</v>
      </c>
    </row>
    <row r="690" spans="1:14">
      <c r="A690" t="s">
        <v>2354</v>
      </c>
      <c r="B690">
        <v>45881127</v>
      </c>
      <c r="C690" t="s">
        <v>2355</v>
      </c>
      <c r="D690" t="s">
        <v>2356</v>
      </c>
      <c r="E690" t="s">
        <v>211</v>
      </c>
      <c r="F690">
        <v>23</v>
      </c>
      <c r="G690" t="s">
        <v>202</v>
      </c>
      <c r="H690">
        <v>19082</v>
      </c>
      <c r="I690" t="s">
        <v>2336</v>
      </c>
      <c r="J690" t="s">
        <v>2337</v>
      </c>
      <c r="K690" t="s">
        <v>2338</v>
      </c>
      <c r="L690">
        <v>19691024</v>
      </c>
      <c r="M690" t="s">
        <v>2354</v>
      </c>
      <c r="N690">
        <v>230083</v>
      </c>
    </row>
    <row r="691" spans="1:14">
      <c r="A691" t="s">
        <v>2357</v>
      </c>
      <c r="B691">
        <v>2964728</v>
      </c>
      <c r="C691" t="s">
        <v>2358</v>
      </c>
      <c r="D691" t="s">
        <v>2359</v>
      </c>
      <c r="E691" t="s">
        <v>201</v>
      </c>
      <c r="F691">
        <v>23</v>
      </c>
      <c r="G691" t="s">
        <v>202</v>
      </c>
      <c r="H691">
        <v>19082</v>
      </c>
      <c r="I691" t="s">
        <v>2336</v>
      </c>
      <c r="J691" t="s">
        <v>2337</v>
      </c>
      <c r="K691" t="s">
        <v>2338</v>
      </c>
      <c r="L691">
        <v>19600129</v>
      </c>
      <c r="M691" t="s">
        <v>2357</v>
      </c>
      <c r="N691">
        <v>230083</v>
      </c>
    </row>
    <row r="692" spans="1:14">
      <c r="A692" t="s">
        <v>2360</v>
      </c>
      <c r="B692">
        <v>2964223</v>
      </c>
      <c r="C692" t="s">
        <v>2361</v>
      </c>
      <c r="D692" t="s">
        <v>2362</v>
      </c>
      <c r="E692" t="s">
        <v>201</v>
      </c>
      <c r="F692">
        <v>23</v>
      </c>
      <c r="G692" t="s">
        <v>202</v>
      </c>
      <c r="H692">
        <v>19082</v>
      </c>
      <c r="I692" t="s">
        <v>2336</v>
      </c>
      <c r="J692" t="s">
        <v>2337</v>
      </c>
      <c r="K692" t="s">
        <v>2338</v>
      </c>
      <c r="L692">
        <v>19550928</v>
      </c>
      <c r="M692" t="s">
        <v>2360</v>
      </c>
      <c r="N692">
        <v>230083</v>
      </c>
    </row>
    <row r="693" spans="1:14">
      <c r="A693" t="s">
        <v>2363</v>
      </c>
      <c r="B693">
        <v>3106818</v>
      </c>
      <c r="C693" t="s">
        <v>2364</v>
      </c>
      <c r="D693" t="s">
        <v>2365</v>
      </c>
      <c r="E693" t="s">
        <v>201</v>
      </c>
      <c r="F693">
        <v>23</v>
      </c>
      <c r="G693" t="s">
        <v>202</v>
      </c>
      <c r="H693">
        <v>19082</v>
      </c>
      <c r="I693" t="s">
        <v>2336</v>
      </c>
      <c r="J693" t="s">
        <v>2337</v>
      </c>
      <c r="K693" t="s">
        <v>2338</v>
      </c>
      <c r="L693">
        <v>19661024</v>
      </c>
      <c r="M693" t="s">
        <v>2363</v>
      </c>
      <c r="N693">
        <v>230083</v>
      </c>
    </row>
    <row r="694" spans="1:14">
      <c r="A694" t="s">
        <v>2366</v>
      </c>
      <c r="B694">
        <v>58179838</v>
      </c>
      <c r="C694" t="s">
        <v>2367</v>
      </c>
      <c r="D694" t="s">
        <v>2368</v>
      </c>
      <c r="E694" t="s">
        <v>211</v>
      </c>
      <c r="F694">
        <v>23</v>
      </c>
      <c r="G694" t="s">
        <v>202</v>
      </c>
      <c r="H694">
        <v>19082</v>
      </c>
      <c r="I694" t="s">
        <v>2336</v>
      </c>
      <c r="J694" t="s">
        <v>2337</v>
      </c>
      <c r="K694" t="s">
        <v>2338</v>
      </c>
      <c r="L694">
        <v>19650119</v>
      </c>
      <c r="M694" t="s">
        <v>2366</v>
      </c>
      <c r="N694">
        <v>230083</v>
      </c>
    </row>
    <row r="695" spans="1:14">
      <c r="A695" t="s">
        <v>2369</v>
      </c>
      <c r="B695">
        <v>97554939</v>
      </c>
      <c r="C695" t="s">
        <v>2370</v>
      </c>
      <c r="D695" t="s">
        <v>2371</v>
      </c>
      <c r="E695" t="s">
        <v>201</v>
      </c>
      <c r="F695">
        <v>23</v>
      </c>
      <c r="G695" t="s">
        <v>202</v>
      </c>
      <c r="H695">
        <v>19082</v>
      </c>
      <c r="I695" t="s">
        <v>2336</v>
      </c>
      <c r="J695" t="s">
        <v>2337</v>
      </c>
      <c r="K695" t="s">
        <v>2338</v>
      </c>
      <c r="L695">
        <v>19600219</v>
      </c>
      <c r="M695" t="s">
        <v>2369</v>
      </c>
      <c r="N695">
        <v>230083</v>
      </c>
    </row>
    <row r="696" spans="1:14">
      <c r="A696" t="s">
        <v>2372</v>
      </c>
      <c r="B696">
        <v>97555132</v>
      </c>
      <c r="C696" t="s">
        <v>2373</v>
      </c>
      <c r="D696" t="s">
        <v>2374</v>
      </c>
      <c r="E696" t="s">
        <v>211</v>
      </c>
      <c r="F696">
        <v>23</v>
      </c>
      <c r="G696" t="s">
        <v>202</v>
      </c>
      <c r="H696">
        <v>19082</v>
      </c>
      <c r="I696" t="s">
        <v>2336</v>
      </c>
      <c r="J696" t="s">
        <v>2337</v>
      </c>
      <c r="K696" t="s">
        <v>2338</v>
      </c>
      <c r="L696">
        <v>19720629</v>
      </c>
      <c r="M696" t="s">
        <v>2372</v>
      </c>
      <c r="N696">
        <v>230083</v>
      </c>
    </row>
    <row r="697" spans="1:14">
      <c r="A697" t="s">
        <v>2375</v>
      </c>
      <c r="B697">
        <v>24773932</v>
      </c>
      <c r="C697" t="s">
        <v>2376</v>
      </c>
      <c r="D697" t="s">
        <v>2377</v>
      </c>
      <c r="E697" t="s">
        <v>201</v>
      </c>
      <c r="F697">
        <v>23</v>
      </c>
      <c r="G697" t="s">
        <v>202</v>
      </c>
      <c r="H697">
        <v>19082</v>
      </c>
      <c r="I697" t="s">
        <v>2336</v>
      </c>
      <c r="J697" t="s">
        <v>2337</v>
      </c>
      <c r="K697" t="s">
        <v>2338</v>
      </c>
      <c r="L697">
        <v>19761203</v>
      </c>
      <c r="M697" t="s">
        <v>2375</v>
      </c>
      <c r="N697">
        <v>230083</v>
      </c>
    </row>
    <row r="698" spans="1:14">
      <c r="A698" t="s">
        <v>2378</v>
      </c>
      <c r="B698">
        <v>91436831</v>
      </c>
      <c r="C698" t="s">
        <v>2379</v>
      </c>
      <c r="D698" t="s">
        <v>2380</v>
      </c>
      <c r="E698" t="s">
        <v>201</v>
      </c>
      <c r="F698">
        <v>23</v>
      </c>
      <c r="G698" t="s">
        <v>202</v>
      </c>
      <c r="H698">
        <v>19082</v>
      </c>
      <c r="I698" t="s">
        <v>2336</v>
      </c>
      <c r="J698" t="s">
        <v>2337</v>
      </c>
      <c r="K698" t="s">
        <v>2338</v>
      </c>
      <c r="L698">
        <v>19920130</v>
      </c>
      <c r="M698" t="s">
        <v>2378</v>
      </c>
      <c r="N698">
        <v>230083</v>
      </c>
    </row>
    <row r="699" spans="1:14">
      <c r="A699" t="s">
        <v>2381</v>
      </c>
      <c r="B699">
        <v>45881228</v>
      </c>
      <c r="C699" t="s">
        <v>2382</v>
      </c>
      <c r="D699" t="s">
        <v>2383</v>
      </c>
      <c r="E699" t="s">
        <v>201</v>
      </c>
      <c r="F699">
        <v>23</v>
      </c>
      <c r="G699" t="s">
        <v>202</v>
      </c>
      <c r="H699">
        <v>19082</v>
      </c>
      <c r="I699" t="s">
        <v>2336</v>
      </c>
      <c r="J699" t="s">
        <v>2337</v>
      </c>
      <c r="K699" t="s">
        <v>2338</v>
      </c>
      <c r="L699">
        <v>19800829</v>
      </c>
      <c r="M699" t="s">
        <v>2381</v>
      </c>
      <c r="N699">
        <v>230083</v>
      </c>
    </row>
    <row r="700" spans="1:14">
      <c r="A700" t="s">
        <v>2384</v>
      </c>
      <c r="B700">
        <v>2965224</v>
      </c>
      <c r="C700" t="s">
        <v>2385</v>
      </c>
      <c r="D700" t="s">
        <v>2386</v>
      </c>
      <c r="E700" t="s">
        <v>211</v>
      </c>
      <c r="F700">
        <v>23</v>
      </c>
      <c r="G700" t="s">
        <v>202</v>
      </c>
      <c r="H700">
        <v>19082</v>
      </c>
      <c r="I700" t="s">
        <v>2336</v>
      </c>
      <c r="J700" t="s">
        <v>2337</v>
      </c>
      <c r="K700" t="s">
        <v>2338</v>
      </c>
      <c r="L700">
        <v>19700210</v>
      </c>
      <c r="M700" t="s">
        <v>2384</v>
      </c>
      <c r="N700">
        <v>230083</v>
      </c>
    </row>
    <row r="701" spans="1:14">
      <c r="A701" t="s">
        <v>2387</v>
      </c>
      <c r="B701">
        <v>2964122</v>
      </c>
      <c r="C701" t="s">
        <v>2388</v>
      </c>
      <c r="D701" t="s">
        <v>2389</v>
      </c>
      <c r="E701" t="s">
        <v>201</v>
      </c>
      <c r="F701">
        <v>23</v>
      </c>
      <c r="G701" t="s">
        <v>202</v>
      </c>
      <c r="H701">
        <v>19082</v>
      </c>
      <c r="I701" t="s">
        <v>2336</v>
      </c>
      <c r="J701" t="s">
        <v>2337</v>
      </c>
      <c r="K701" t="s">
        <v>2338</v>
      </c>
      <c r="L701">
        <v>19370311</v>
      </c>
      <c r="M701" t="s">
        <v>2387</v>
      </c>
      <c r="N701">
        <v>230083</v>
      </c>
    </row>
    <row r="702" spans="1:14">
      <c r="A702" t="s">
        <v>2390</v>
      </c>
      <c r="B702">
        <v>2964324</v>
      </c>
      <c r="C702" t="s">
        <v>2391</v>
      </c>
      <c r="D702" t="s">
        <v>2392</v>
      </c>
      <c r="E702" t="s">
        <v>201</v>
      </c>
      <c r="F702">
        <v>23</v>
      </c>
      <c r="G702" t="s">
        <v>202</v>
      </c>
      <c r="H702">
        <v>19082</v>
      </c>
      <c r="I702" t="s">
        <v>2336</v>
      </c>
      <c r="J702" t="s">
        <v>2337</v>
      </c>
      <c r="K702" t="s">
        <v>2338</v>
      </c>
      <c r="L702">
        <v>19490906</v>
      </c>
      <c r="M702" t="s">
        <v>2390</v>
      </c>
      <c r="N702">
        <v>230083</v>
      </c>
    </row>
    <row r="703" spans="1:14">
      <c r="A703" t="s">
        <v>2393</v>
      </c>
      <c r="B703">
        <v>85126527</v>
      </c>
      <c r="C703" t="s">
        <v>2394</v>
      </c>
      <c r="D703" t="s">
        <v>2395</v>
      </c>
      <c r="E703" t="s">
        <v>211</v>
      </c>
      <c r="F703">
        <v>23</v>
      </c>
      <c r="G703" t="s">
        <v>202</v>
      </c>
      <c r="H703">
        <v>19082</v>
      </c>
      <c r="I703" t="s">
        <v>2336</v>
      </c>
      <c r="J703" t="s">
        <v>2337</v>
      </c>
      <c r="K703" t="s">
        <v>2338</v>
      </c>
      <c r="L703">
        <v>19770531</v>
      </c>
      <c r="M703" t="s">
        <v>2393</v>
      </c>
      <c r="N703">
        <v>230083</v>
      </c>
    </row>
    <row r="704" spans="1:14">
      <c r="A704" t="s">
        <v>2396</v>
      </c>
      <c r="B704">
        <v>85126426</v>
      </c>
      <c r="C704" t="s">
        <v>2397</v>
      </c>
      <c r="D704" t="s">
        <v>2398</v>
      </c>
      <c r="E704" t="s">
        <v>201</v>
      </c>
      <c r="F704">
        <v>23</v>
      </c>
      <c r="G704" t="s">
        <v>202</v>
      </c>
      <c r="H704">
        <v>19082</v>
      </c>
      <c r="I704" t="s">
        <v>2336</v>
      </c>
      <c r="J704" t="s">
        <v>2337</v>
      </c>
      <c r="K704" t="s">
        <v>2338</v>
      </c>
      <c r="L704">
        <v>19770525</v>
      </c>
      <c r="M704" t="s">
        <v>2396</v>
      </c>
      <c r="N704">
        <v>230083</v>
      </c>
    </row>
    <row r="705" spans="1:14">
      <c r="A705" t="s">
        <v>2399</v>
      </c>
      <c r="B705">
        <v>16853528</v>
      </c>
      <c r="C705" t="s">
        <v>2400</v>
      </c>
      <c r="D705" t="s">
        <v>2401</v>
      </c>
      <c r="E705" t="s">
        <v>211</v>
      </c>
      <c r="F705">
        <v>23</v>
      </c>
      <c r="G705" t="s">
        <v>202</v>
      </c>
      <c r="H705">
        <v>19082</v>
      </c>
      <c r="I705" t="s">
        <v>2336</v>
      </c>
      <c r="J705" t="s">
        <v>2337</v>
      </c>
      <c r="K705" t="s">
        <v>2338</v>
      </c>
      <c r="L705">
        <v>19590809</v>
      </c>
      <c r="M705" t="s">
        <v>2399</v>
      </c>
      <c r="N705">
        <v>230083</v>
      </c>
    </row>
    <row r="706" spans="1:14">
      <c r="A706" t="s">
        <v>2402</v>
      </c>
      <c r="B706">
        <v>24758430</v>
      </c>
      <c r="C706" t="s">
        <v>2403</v>
      </c>
      <c r="D706" t="s">
        <v>2404</v>
      </c>
      <c r="E706" t="s">
        <v>201</v>
      </c>
      <c r="F706">
        <v>23</v>
      </c>
      <c r="G706" t="s">
        <v>202</v>
      </c>
      <c r="H706">
        <v>19082</v>
      </c>
      <c r="I706" t="s">
        <v>2336</v>
      </c>
      <c r="J706" t="s">
        <v>2337</v>
      </c>
      <c r="K706" t="s">
        <v>2338</v>
      </c>
      <c r="L706">
        <v>19541012</v>
      </c>
      <c r="M706" t="s">
        <v>2402</v>
      </c>
      <c r="N706">
        <v>230083</v>
      </c>
    </row>
    <row r="707" spans="1:14">
      <c r="A707" t="s">
        <v>2405</v>
      </c>
      <c r="B707">
        <v>3106717</v>
      </c>
      <c r="C707" t="s">
        <v>2406</v>
      </c>
      <c r="D707" t="s">
        <v>2407</v>
      </c>
      <c r="E707" t="s">
        <v>201</v>
      </c>
      <c r="F707">
        <v>23</v>
      </c>
      <c r="G707" t="s">
        <v>202</v>
      </c>
      <c r="H707">
        <v>19082</v>
      </c>
      <c r="I707" t="s">
        <v>2336</v>
      </c>
      <c r="J707" t="s">
        <v>2337</v>
      </c>
      <c r="K707" t="s">
        <v>2338</v>
      </c>
      <c r="L707">
        <v>19790412</v>
      </c>
      <c r="M707" t="s">
        <v>2405</v>
      </c>
      <c r="N707">
        <v>230083</v>
      </c>
    </row>
    <row r="708" spans="1:14">
      <c r="A708" t="s">
        <v>2408</v>
      </c>
      <c r="B708">
        <v>2964829</v>
      </c>
      <c r="C708" t="s">
        <v>2409</v>
      </c>
      <c r="D708" t="s">
        <v>2410</v>
      </c>
      <c r="E708" t="s">
        <v>201</v>
      </c>
      <c r="F708">
        <v>23</v>
      </c>
      <c r="G708" t="s">
        <v>202</v>
      </c>
      <c r="H708">
        <v>19082</v>
      </c>
      <c r="I708" t="s">
        <v>2336</v>
      </c>
      <c r="J708" t="s">
        <v>2337</v>
      </c>
      <c r="K708" t="s">
        <v>2338</v>
      </c>
      <c r="L708">
        <v>19620915</v>
      </c>
      <c r="M708" t="s">
        <v>2408</v>
      </c>
      <c r="N708">
        <v>230083</v>
      </c>
    </row>
    <row r="709" spans="1:14">
      <c r="A709" t="s">
        <v>2411</v>
      </c>
      <c r="B709">
        <v>97555334</v>
      </c>
      <c r="C709" t="s">
        <v>2412</v>
      </c>
      <c r="D709" t="s">
        <v>2413</v>
      </c>
      <c r="E709" t="s">
        <v>201</v>
      </c>
      <c r="F709">
        <v>23</v>
      </c>
      <c r="G709" t="s">
        <v>202</v>
      </c>
      <c r="H709">
        <v>19082</v>
      </c>
      <c r="I709" t="s">
        <v>2336</v>
      </c>
      <c r="J709" t="s">
        <v>2337</v>
      </c>
      <c r="K709" t="s">
        <v>2338</v>
      </c>
      <c r="L709">
        <v>19650425</v>
      </c>
      <c r="M709" t="s">
        <v>2411</v>
      </c>
      <c r="N709">
        <v>230083</v>
      </c>
    </row>
    <row r="710" spans="1:14">
      <c r="A710" t="s">
        <v>2414</v>
      </c>
      <c r="B710">
        <v>97555031</v>
      </c>
      <c r="C710" t="s">
        <v>2415</v>
      </c>
      <c r="D710" t="s">
        <v>2416</v>
      </c>
      <c r="E710" t="s">
        <v>211</v>
      </c>
      <c r="F710">
        <v>23</v>
      </c>
      <c r="G710" t="s">
        <v>202</v>
      </c>
      <c r="H710">
        <v>19082</v>
      </c>
      <c r="I710" t="s">
        <v>2336</v>
      </c>
      <c r="J710" t="s">
        <v>2337</v>
      </c>
      <c r="K710" t="s">
        <v>2338</v>
      </c>
      <c r="L710">
        <v>19680120</v>
      </c>
      <c r="M710" t="s">
        <v>2414</v>
      </c>
      <c r="N710">
        <v>230083</v>
      </c>
    </row>
    <row r="711" spans="1:14">
      <c r="A711" t="s">
        <v>2417</v>
      </c>
      <c r="B711">
        <v>58442629</v>
      </c>
      <c r="C711" t="s">
        <v>2418</v>
      </c>
      <c r="D711" t="s">
        <v>2419</v>
      </c>
      <c r="E711" t="s">
        <v>201</v>
      </c>
      <c r="F711">
        <v>23</v>
      </c>
      <c r="G711" t="s">
        <v>202</v>
      </c>
      <c r="H711">
        <v>19082</v>
      </c>
      <c r="I711" t="s">
        <v>2336</v>
      </c>
      <c r="J711" t="s">
        <v>2337</v>
      </c>
      <c r="K711" t="s">
        <v>2338</v>
      </c>
      <c r="L711">
        <v>19630911</v>
      </c>
      <c r="M711" t="s">
        <v>2417</v>
      </c>
      <c r="N711">
        <v>230083</v>
      </c>
    </row>
    <row r="712" spans="1:14">
      <c r="A712" t="s">
        <v>2420</v>
      </c>
      <c r="B712">
        <v>85126628</v>
      </c>
      <c r="C712" t="s">
        <v>2421</v>
      </c>
      <c r="D712" t="s">
        <v>2422</v>
      </c>
      <c r="E712" t="s">
        <v>211</v>
      </c>
      <c r="F712">
        <v>23</v>
      </c>
      <c r="G712" t="s">
        <v>202</v>
      </c>
      <c r="H712">
        <v>19082</v>
      </c>
      <c r="I712" t="s">
        <v>2336</v>
      </c>
      <c r="J712" t="s">
        <v>2337</v>
      </c>
      <c r="K712" t="s">
        <v>2338</v>
      </c>
      <c r="L712">
        <v>19701124</v>
      </c>
      <c r="M712" t="s">
        <v>2420</v>
      </c>
      <c r="N712">
        <v>230083</v>
      </c>
    </row>
    <row r="713" spans="1:14">
      <c r="A713" t="s">
        <v>2423</v>
      </c>
      <c r="B713">
        <v>2964627</v>
      </c>
      <c r="C713" t="s">
        <v>2424</v>
      </c>
      <c r="D713" t="s">
        <v>2425</v>
      </c>
      <c r="E713" t="s">
        <v>211</v>
      </c>
      <c r="F713">
        <v>23</v>
      </c>
      <c r="G713" t="s">
        <v>202</v>
      </c>
      <c r="H713">
        <v>19082</v>
      </c>
      <c r="I713" t="s">
        <v>2336</v>
      </c>
      <c r="J713" t="s">
        <v>2337</v>
      </c>
      <c r="K713" t="s">
        <v>2338</v>
      </c>
      <c r="L713">
        <v>19530421</v>
      </c>
      <c r="M713" t="s">
        <v>2423</v>
      </c>
      <c r="N713">
        <v>230083</v>
      </c>
    </row>
    <row r="714" spans="1:14">
      <c r="A714" t="s">
        <v>2426</v>
      </c>
      <c r="B714">
        <v>85609129</v>
      </c>
      <c r="C714" t="s">
        <v>2427</v>
      </c>
      <c r="D714" t="s">
        <v>2428</v>
      </c>
      <c r="E714" t="s">
        <v>211</v>
      </c>
      <c r="F714">
        <v>23</v>
      </c>
      <c r="G714" t="s">
        <v>202</v>
      </c>
      <c r="H714">
        <v>19082</v>
      </c>
      <c r="I714" t="s">
        <v>2336</v>
      </c>
      <c r="J714" t="s">
        <v>2337</v>
      </c>
      <c r="K714" t="s">
        <v>2338</v>
      </c>
      <c r="L714">
        <v>19660919</v>
      </c>
      <c r="M714" t="s">
        <v>2426</v>
      </c>
      <c r="N714">
        <v>230083</v>
      </c>
    </row>
    <row r="715" spans="1:14">
      <c r="A715" t="s">
        <v>2429</v>
      </c>
      <c r="B715">
        <v>2917625</v>
      </c>
      <c r="C715" t="s">
        <v>2430</v>
      </c>
      <c r="D715" t="s">
        <v>2431</v>
      </c>
      <c r="E715" t="s">
        <v>201</v>
      </c>
      <c r="F715">
        <v>23</v>
      </c>
      <c r="G715" t="s">
        <v>202</v>
      </c>
      <c r="H715">
        <v>19073</v>
      </c>
      <c r="I715" t="s">
        <v>2432</v>
      </c>
      <c r="J715" t="s">
        <v>2433</v>
      </c>
      <c r="K715" t="s">
        <v>2432</v>
      </c>
      <c r="L715">
        <v>19651221</v>
      </c>
      <c r="M715" t="s">
        <v>2429</v>
      </c>
      <c r="N715">
        <v>230035</v>
      </c>
    </row>
    <row r="716" spans="1:14">
      <c r="A716" t="s">
        <v>2434</v>
      </c>
      <c r="B716">
        <v>2917221</v>
      </c>
      <c r="C716" t="s">
        <v>2435</v>
      </c>
      <c r="D716" t="s">
        <v>2436</v>
      </c>
      <c r="E716" t="s">
        <v>211</v>
      </c>
      <c r="F716">
        <v>23</v>
      </c>
      <c r="G716" t="s">
        <v>202</v>
      </c>
      <c r="H716">
        <v>19073</v>
      </c>
      <c r="I716" t="s">
        <v>2432</v>
      </c>
      <c r="J716" t="s">
        <v>2433</v>
      </c>
      <c r="K716" t="s">
        <v>2432</v>
      </c>
      <c r="L716">
        <v>19881202</v>
      </c>
      <c r="M716" t="s">
        <v>2434</v>
      </c>
      <c r="N716">
        <v>230035</v>
      </c>
    </row>
    <row r="717" spans="1:14">
      <c r="A717" t="s">
        <v>2437</v>
      </c>
      <c r="B717">
        <v>2918020</v>
      </c>
      <c r="C717" t="s">
        <v>2438</v>
      </c>
      <c r="D717" t="s">
        <v>2439</v>
      </c>
      <c r="E717" t="s">
        <v>201</v>
      </c>
      <c r="F717">
        <v>23</v>
      </c>
      <c r="G717" t="s">
        <v>202</v>
      </c>
      <c r="H717">
        <v>19073</v>
      </c>
      <c r="I717" t="s">
        <v>2432</v>
      </c>
      <c r="J717" t="s">
        <v>2433</v>
      </c>
      <c r="K717" t="s">
        <v>2432</v>
      </c>
      <c r="L717">
        <v>19700726</v>
      </c>
      <c r="M717" t="s">
        <v>2437</v>
      </c>
      <c r="N717">
        <v>230035</v>
      </c>
    </row>
    <row r="718" spans="1:14">
      <c r="A718" t="s">
        <v>2440</v>
      </c>
      <c r="B718">
        <v>85177432</v>
      </c>
      <c r="C718" t="s">
        <v>2441</v>
      </c>
      <c r="D718" t="s">
        <v>2442</v>
      </c>
      <c r="E718" t="s">
        <v>201</v>
      </c>
      <c r="F718">
        <v>23</v>
      </c>
      <c r="G718" t="s">
        <v>202</v>
      </c>
      <c r="H718">
        <v>19073</v>
      </c>
      <c r="I718" t="s">
        <v>2432</v>
      </c>
      <c r="J718" t="s">
        <v>2433</v>
      </c>
      <c r="K718" t="s">
        <v>2432</v>
      </c>
      <c r="L718">
        <v>19700615</v>
      </c>
      <c r="M718" t="s">
        <v>2440</v>
      </c>
      <c r="N718">
        <v>230035</v>
      </c>
    </row>
    <row r="719" spans="1:14">
      <c r="A719" t="s">
        <v>2443</v>
      </c>
      <c r="B719">
        <v>2918121</v>
      </c>
      <c r="C719" t="s">
        <v>2444</v>
      </c>
      <c r="D719" t="s">
        <v>2445</v>
      </c>
      <c r="E719" t="s">
        <v>201</v>
      </c>
      <c r="F719">
        <v>23</v>
      </c>
      <c r="G719" t="s">
        <v>202</v>
      </c>
      <c r="H719">
        <v>19073</v>
      </c>
      <c r="I719" t="s">
        <v>2432</v>
      </c>
      <c r="J719" t="s">
        <v>2433</v>
      </c>
      <c r="K719" t="s">
        <v>2432</v>
      </c>
      <c r="L719">
        <v>19900114</v>
      </c>
      <c r="M719" t="s">
        <v>2443</v>
      </c>
      <c r="N719">
        <v>230035</v>
      </c>
    </row>
    <row r="720" spans="1:14">
      <c r="A720" t="s">
        <v>2446</v>
      </c>
      <c r="B720">
        <v>2917322</v>
      </c>
      <c r="C720" t="s">
        <v>2447</v>
      </c>
      <c r="D720" t="s">
        <v>2448</v>
      </c>
      <c r="E720" t="s">
        <v>201</v>
      </c>
      <c r="F720">
        <v>23</v>
      </c>
      <c r="G720" t="s">
        <v>202</v>
      </c>
      <c r="H720">
        <v>19073</v>
      </c>
      <c r="I720" t="s">
        <v>2432</v>
      </c>
      <c r="J720" t="s">
        <v>2433</v>
      </c>
      <c r="K720" t="s">
        <v>2432</v>
      </c>
      <c r="L720">
        <v>19650923</v>
      </c>
      <c r="M720" t="s">
        <v>2446</v>
      </c>
      <c r="N720">
        <v>230035</v>
      </c>
    </row>
    <row r="721" spans="1:14">
      <c r="A721" t="s">
        <v>2449</v>
      </c>
      <c r="B721">
        <v>2917120</v>
      </c>
      <c r="C721" t="s">
        <v>2450</v>
      </c>
      <c r="D721" t="s">
        <v>2451</v>
      </c>
      <c r="E721" t="s">
        <v>201</v>
      </c>
      <c r="F721">
        <v>23</v>
      </c>
      <c r="G721" t="s">
        <v>202</v>
      </c>
      <c r="H721">
        <v>19073</v>
      </c>
      <c r="I721" t="s">
        <v>2432</v>
      </c>
      <c r="J721" t="s">
        <v>2433</v>
      </c>
      <c r="K721" t="s">
        <v>2432</v>
      </c>
      <c r="L721">
        <v>19550205</v>
      </c>
      <c r="M721" t="s">
        <v>2449</v>
      </c>
      <c r="N721">
        <v>230035</v>
      </c>
    </row>
    <row r="722" spans="1:14">
      <c r="A722" t="s">
        <v>2452</v>
      </c>
      <c r="B722">
        <v>72859536</v>
      </c>
      <c r="C722" t="s">
        <v>2453</v>
      </c>
      <c r="D722" t="s">
        <v>2454</v>
      </c>
      <c r="E722" t="s">
        <v>211</v>
      </c>
      <c r="F722">
        <v>23</v>
      </c>
      <c r="G722" t="s">
        <v>202</v>
      </c>
      <c r="H722">
        <v>19073</v>
      </c>
      <c r="I722" t="s">
        <v>2432</v>
      </c>
      <c r="J722" t="s">
        <v>2433</v>
      </c>
      <c r="K722" t="s">
        <v>2432</v>
      </c>
      <c r="L722">
        <v>19910501</v>
      </c>
      <c r="M722" t="s">
        <v>2452</v>
      </c>
      <c r="N722">
        <v>230035</v>
      </c>
    </row>
    <row r="723" spans="1:14">
      <c r="A723" t="s">
        <v>2455</v>
      </c>
      <c r="B723">
        <v>2917524</v>
      </c>
      <c r="C723" t="s">
        <v>2456</v>
      </c>
      <c r="D723" t="s">
        <v>2457</v>
      </c>
      <c r="E723" t="s">
        <v>201</v>
      </c>
      <c r="F723">
        <v>23</v>
      </c>
      <c r="G723" t="s">
        <v>202</v>
      </c>
      <c r="H723">
        <v>19073</v>
      </c>
      <c r="I723" t="s">
        <v>2432</v>
      </c>
      <c r="J723" t="s">
        <v>2433</v>
      </c>
      <c r="K723" t="s">
        <v>2432</v>
      </c>
      <c r="L723">
        <v>19650125</v>
      </c>
      <c r="M723" t="s">
        <v>2455</v>
      </c>
      <c r="N723">
        <v>230035</v>
      </c>
    </row>
    <row r="724" spans="1:14">
      <c r="A724" t="s">
        <v>2458</v>
      </c>
      <c r="B724">
        <v>2917827</v>
      </c>
      <c r="C724" t="s">
        <v>2459</v>
      </c>
      <c r="D724" t="s">
        <v>2460</v>
      </c>
      <c r="E724" t="s">
        <v>201</v>
      </c>
      <c r="F724">
        <v>23</v>
      </c>
      <c r="G724" t="s">
        <v>202</v>
      </c>
      <c r="H724">
        <v>19073</v>
      </c>
      <c r="I724" t="s">
        <v>2432</v>
      </c>
      <c r="J724" t="s">
        <v>2433</v>
      </c>
      <c r="K724" t="s">
        <v>2432</v>
      </c>
      <c r="L724">
        <v>19640919</v>
      </c>
      <c r="M724" t="s">
        <v>2458</v>
      </c>
      <c r="N724">
        <v>230035</v>
      </c>
    </row>
    <row r="725" spans="1:14">
      <c r="A725" t="s">
        <v>2461</v>
      </c>
      <c r="B725">
        <v>2917423</v>
      </c>
      <c r="C725" t="s">
        <v>2462</v>
      </c>
      <c r="D725" t="s">
        <v>2463</v>
      </c>
      <c r="E725" t="s">
        <v>201</v>
      </c>
      <c r="F725">
        <v>23</v>
      </c>
      <c r="G725" t="s">
        <v>202</v>
      </c>
      <c r="H725">
        <v>19073</v>
      </c>
      <c r="I725" t="s">
        <v>2432</v>
      </c>
      <c r="J725" t="s">
        <v>2433</v>
      </c>
      <c r="K725" t="s">
        <v>2432</v>
      </c>
      <c r="L725">
        <v>19540610</v>
      </c>
      <c r="M725" t="s">
        <v>2461</v>
      </c>
      <c r="N725">
        <v>230035</v>
      </c>
    </row>
    <row r="726" spans="1:14">
      <c r="A726" t="s">
        <v>2464</v>
      </c>
      <c r="B726">
        <v>83494028</v>
      </c>
      <c r="C726" t="s">
        <v>2465</v>
      </c>
      <c r="D726" t="s">
        <v>2466</v>
      </c>
      <c r="E726" t="s">
        <v>201</v>
      </c>
      <c r="F726">
        <v>23</v>
      </c>
      <c r="G726" t="s">
        <v>202</v>
      </c>
      <c r="H726">
        <v>8209</v>
      </c>
      <c r="I726" t="s">
        <v>2467</v>
      </c>
      <c r="J726" t="s">
        <v>2468</v>
      </c>
      <c r="K726" t="s">
        <v>2469</v>
      </c>
      <c r="L726">
        <v>19880908</v>
      </c>
      <c r="M726" t="s">
        <v>2464</v>
      </c>
      <c r="N726">
        <v>230086</v>
      </c>
    </row>
    <row r="727" spans="1:14">
      <c r="A727" t="s">
        <v>2470</v>
      </c>
      <c r="B727">
        <v>68675638</v>
      </c>
      <c r="C727" t="s">
        <v>2471</v>
      </c>
      <c r="D727" t="s">
        <v>2472</v>
      </c>
      <c r="E727" t="s">
        <v>201</v>
      </c>
      <c r="F727">
        <v>23</v>
      </c>
      <c r="G727" t="s">
        <v>202</v>
      </c>
      <c r="H727">
        <v>8209</v>
      </c>
      <c r="I727" t="s">
        <v>2467</v>
      </c>
      <c r="J727" t="s">
        <v>2468</v>
      </c>
      <c r="K727" t="s">
        <v>2469</v>
      </c>
      <c r="L727">
        <v>19810905</v>
      </c>
      <c r="M727" t="s">
        <v>2470</v>
      </c>
      <c r="N727">
        <v>230086</v>
      </c>
    </row>
    <row r="728" spans="1:14">
      <c r="A728" t="s">
        <v>2473</v>
      </c>
      <c r="B728">
        <v>83493229</v>
      </c>
      <c r="C728" t="s">
        <v>2474</v>
      </c>
      <c r="D728" t="s">
        <v>2475</v>
      </c>
      <c r="E728" t="s">
        <v>201</v>
      </c>
      <c r="F728">
        <v>23</v>
      </c>
      <c r="G728" t="s">
        <v>202</v>
      </c>
      <c r="H728">
        <v>8209</v>
      </c>
      <c r="I728" t="s">
        <v>2467</v>
      </c>
      <c r="J728" t="s">
        <v>2468</v>
      </c>
      <c r="K728" t="s">
        <v>2469</v>
      </c>
      <c r="L728">
        <v>19861026</v>
      </c>
      <c r="M728" t="s">
        <v>2473</v>
      </c>
      <c r="N728">
        <v>230086</v>
      </c>
    </row>
    <row r="729" spans="1:14">
      <c r="A729" t="s">
        <v>2476</v>
      </c>
      <c r="B729">
        <v>3978128</v>
      </c>
      <c r="C729" t="s">
        <v>2477</v>
      </c>
      <c r="D729" t="s">
        <v>2478</v>
      </c>
      <c r="E729" t="s">
        <v>211</v>
      </c>
      <c r="F729">
        <v>23</v>
      </c>
      <c r="G729" t="s">
        <v>202</v>
      </c>
      <c r="H729">
        <v>8209</v>
      </c>
      <c r="I729" t="s">
        <v>2467</v>
      </c>
      <c r="J729" t="s">
        <v>2468</v>
      </c>
      <c r="K729" t="s">
        <v>2469</v>
      </c>
      <c r="L729">
        <v>19580102</v>
      </c>
      <c r="M729" t="s">
        <v>2476</v>
      </c>
      <c r="N729">
        <v>230086</v>
      </c>
    </row>
    <row r="730" spans="1:14">
      <c r="A730" t="s">
        <v>2479</v>
      </c>
      <c r="B730">
        <v>39229631</v>
      </c>
      <c r="C730" t="s">
        <v>2480</v>
      </c>
      <c r="D730" t="s">
        <v>2481</v>
      </c>
      <c r="E730" t="s">
        <v>201</v>
      </c>
      <c r="F730">
        <v>23</v>
      </c>
      <c r="G730" t="s">
        <v>202</v>
      </c>
      <c r="H730">
        <v>8209</v>
      </c>
      <c r="I730" t="s">
        <v>2467</v>
      </c>
      <c r="J730" t="s">
        <v>2468</v>
      </c>
      <c r="K730" t="s">
        <v>2469</v>
      </c>
      <c r="L730">
        <v>19940322</v>
      </c>
      <c r="M730" t="s">
        <v>2479</v>
      </c>
      <c r="N730">
        <v>230086</v>
      </c>
    </row>
    <row r="731" spans="1:14">
      <c r="A731" t="s">
        <v>2482</v>
      </c>
      <c r="B731">
        <v>3979735</v>
      </c>
      <c r="C731" t="s">
        <v>2483</v>
      </c>
      <c r="D731" t="s">
        <v>2484</v>
      </c>
      <c r="E731" t="s">
        <v>201</v>
      </c>
      <c r="F731">
        <v>23</v>
      </c>
      <c r="G731" t="s">
        <v>202</v>
      </c>
      <c r="H731">
        <v>8209</v>
      </c>
      <c r="I731" t="s">
        <v>2467</v>
      </c>
      <c r="J731" t="s">
        <v>2468</v>
      </c>
      <c r="K731" t="s">
        <v>2469</v>
      </c>
      <c r="L731">
        <v>19810917</v>
      </c>
      <c r="M731" t="s">
        <v>2482</v>
      </c>
      <c r="N731">
        <v>230086</v>
      </c>
    </row>
    <row r="732" spans="1:14">
      <c r="A732" t="s">
        <v>2485</v>
      </c>
      <c r="B732">
        <v>69020017</v>
      </c>
      <c r="C732" t="s">
        <v>2486</v>
      </c>
      <c r="D732" t="s">
        <v>2487</v>
      </c>
      <c r="E732" t="s">
        <v>201</v>
      </c>
      <c r="F732">
        <v>23</v>
      </c>
      <c r="G732" t="s">
        <v>202</v>
      </c>
      <c r="H732">
        <v>8209</v>
      </c>
      <c r="I732" t="s">
        <v>2467</v>
      </c>
      <c r="J732" t="s">
        <v>2468</v>
      </c>
      <c r="K732" t="s">
        <v>2469</v>
      </c>
      <c r="L732">
        <v>19830108</v>
      </c>
      <c r="M732" t="s">
        <v>2485</v>
      </c>
      <c r="N732">
        <v>230086</v>
      </c>
    </row>
    <row r="733" spans="1:14">
      <c r="A733" t="s">
        <v>2488</v>
      </c>
      <c r="B733">
        <v>3981021</v>
      </c>
      <c r="C733" t="s">
        <v>2489</v>
      </c>
      <c r="D733" t="s">
        <v>2490</v>
      </c>
      <c r="E733" t="s">
        <v>201</v>
      </c>
      <c r="F733">
        <v>23</v>
      </c>
      <c r="G733" t="s">
        <v>202</v>
      </c>
      <c r="H733">
        <v>8209</v>
      </c>
      <c r="I733" t="s">
        <v>2467</v>
      </c>
      <c r="J733" t="s">
        <v>2468</v>
      </c>
      <c r="K733" t="s">
        <v>2469</v>
      </c>
      <c r="L733">
        <v>19781223</v>
      </c>
      <c r="M733" t="s">
        <v>2488</v>
      </c>
      <c r="N733">
        <v>230086</v>
      </c>
    </row>
    <row r="734" spans="1:14">
      <c r="A734" t="s">
        <v>2491</v>
      </c>
      <c r="B734">
        <v>25983835</v>
      </c>
      <c r="C734" t="s">
        <v>2492</v>
      </c>
      <c r="D734" t="s">
        <v>2493</v>
      </c>
      <c r="E734" t="s">
        <v>201</v>
      </c>
      <c r="F734">
        <v>23</v>
      </c>
      <c r="G734" t="s">
        <v>202</v>
      </c>
      <c r="H734">
        <v>8209</v>
      </c>
      <c r="I734" t="s">
        <v>2467</v>
      </c>
      <c r="J734" t="s">
        <v>2468</v>
      </c>
      <c r="K734" t="s">
        <v>2469</v>
      </c>
      <c r="L734">
        <v>19630504</v>
      </c>
      <c r="M734" t="s">
        <v>2491</v>
      </c>
      <c r="N734">
        <v>230086</v>
      </c>
    </row>
    <row r="735" spans="1:14">
      <c r="A735" t="s">
        <v>2494</v>
      </c>
      <c r="B735">
        <v>5818931</v>
      </c>
      <c r="C735" t="s">
        <v>2495</v>
      </c>
      <c r="D735" t="s">
        <v>2496</v>
      </c>
      <c r="E735" t="s">
        <v>201</v>
      </c>
      <c r="F735">
        <v>23</v>
      </c>
      <c r="G735" t="s">
        <v>202</v>
      </c>
      <c r="H735">
        <v>8209</v>
      </c>
      <c r="I735" t="s">
        <v>2467</v>
      </c>
      <c r="J735" t="s">
        <v>2468</v>
      </c>
      <c r="K735" t="s">
        <v>2469</v>
      </c>
      <c r="L735">
        <v>19611013</v>
      </c>
      <c r="M735" t="s">
        <v>2494</v>
      </c>
      <c r="N735">
        <v>230086</v>
      </c>
    </row>
    <row r="736" spans="1:14">
      <c r="A736" t="s">
        <v>2497</v>
      </c>
      <c r="B736">
        <v>4460216</v>
      </c>
      <c r="C736" t="s">
        <v>2498</v>
      </c>
      <c r="D736" t="s">
        <v>2499</v>
      </c>
      <c r="E736" t="s">
        <v>201</v>
      </c>
      <c r="F736">
        <v>23</v>
      </c>
      <c r="G736" t="s">
        <v>202</v>
      </c>
      <c r="H736">
        <v>8209</v>
      </c>
      <c r="I736" t="s">
        <v>2467</v>
      </c>
      <c r="J736" t="s">
        <v>2468</v>
      </c>
      <c r="K736" t="s">
        <v>2469</v>
      </c>
      <c r="L736">
        <v>19401128</v>
      </c>
      <c r="M736" t="s">
        <v>2497</v>
      </c>
      <c r="N736">
        <v>230086</v>
      </c>
    </row>
    <row r="737" spans="1:14">
      <c r="A737" t="s">
        <v>2500</v>
      </c>
      <c r="B737">
        <v>29969136</v>
      </c>
      <c r="C737" t="s">
        <v>2501</v>
      </c>
      <c r="D737" t="s">
        <v>2502</v>
      </c>
      <c r="E737" t="s">
        <v>201</v>
      </c>
      <c r="F737">
        <v>23</v>
      </c>
      <c r="G737" t="s">
        <v>202</v>
      </c>
      <c r="H737">
        <v>8209</v>
      </c>
      <c r="I737" t="s">
        <v>2467</v>
      </c>
      <c r="J737" t="s">
        <v>2468</v>
      </c>
      <c r="K737" t="s">
        <v>2469</v>
      </c>
      <c r="L737">
        <v>19880404</v>
      </c>
      <c r="M737" t="s">
        <v>2500</v>
      </c>
      <c r="N737">
        <v>230086</v>
      </c>
    </row>
    <row r="738" spans="1:14">
      <c r="A738" t="s">
        <v>2503</v>
      </c>
      <c r="B738">
        <v>29968236</v>
      </c>
      <c r="C738" t="s">
        <v>2504</v>
      </c>
      <c r="D738" t="s">
        <v>2505</v>
      </c>
      <c r="E738" t="s">
        <v>201</v>
      </c>
      <c r="F738">
        <v>23</v>
      </c>
      <c r="G738" t="s">
        <v>202</v>
      </c>
      <c r="H738">
        <v>8209</v>
      </c>
      <c r="I738" t="s">
        <v>2467</v>
      </c>
      <c r="J738" t="s">
        <v>2468</v>
      </c>
      <c r="K738" t="s">
        <v>2469</v>
      </c>
      <c r="L738">
        <v>19870716</v>
      </c>
      <c r="M738" t="s">
        <v>2503</v>
      </c>
      <c r="N738">
        <v>230086</v>
      </c>
    </row>
    <row r="739" spans="1:14">
      <c r="A739" t="s">
        <v>2506</v>
      </c>
      <c r="B739">
        <v>3980626</v>
      </c>
      <c r="C739" t="s">
        <v>2507</v>
      </c>
      <c r="D739" t="s">
        <v>2508</v>
      </c>
      <c r="E739" t="s">
        <v>211</v>
      </c>
      <c r="F739">
        <v>23</v>
      </c>
      <c r="G739" t="s">
        <v>202</v>
      </c>
      <c r="H739">
        <v>8209</v>
      </c>
      <c r="I739" t="s">
        <v>2467</v>
      </c>
      <c r="J739" t="s">
        <v>2468</v>
      </c>
      <c r="K739" t="s">
        <v>2469</v>
      </c>
      <c r="L739">
        <v>19690727</v>
      </c>
      <c r="M739" t="s">
        <v>2506</v>
      </c>
      <c r="N739">
        <v>230086</v>
      </c>
    </row>
    <row r="740" spans="1:14">
      <c r="A740" t="s">
        <v>2509</v>
      </c>
      <c r="B740">
        <v>3614418</v>
      </c>
      <c r="C740" t="s">
        <v>2510</v>
      </c>
      <c r="D740" t="s">
        <v>2511</v>
      </c>
      <c r="E740" t="s">
        <v>201</v>
      </c>
      <c r="F740">
        <v>23</v>
      </c>
      <c r="G740" t="s">
        <v>202</v>
      </c>
      <c r="H740">
        <v>8209</v>
      </c>
      <c r="I740" t="s">
        <v>2467</v>
      </c>
      <c r="J740" t="s">
        <v>2468</v>
      </c>
      <c r="K740" t="s">
        <v>2469</v>
      </c>
      <c r="L740">
        <v>19481206</v>
      </c>
      <c r="M740" t="s">
        <v>2509</v>
      </c>
      <c r="N740">
        <v>230086</v>
      </c>
    </row>
    <row r="741" spans="1:14">
      <c r="A741" t="s">
        <v>2512</v>
      </c>
      <c r="B741">
        <v>4462218</v>
      </c>
      <c r="C741" t="s">
        <v>2513</v>
      </c>
      <c r="D741" t="s">
        <v>2514</v>
      </c>
      <c r="E741" t="s">
        <v>201</v>
      </c>
      <c r="F741">
        <v>23</v>
      </c>
      <c r="G741" t="s">
        <v>202</v>
      </c>
      <c r="H741">
        <v>8209</v>
      </c>
      <c r="I741" t="s">
        <v>2467</v>
      </c>
      <c r="J741" t="s">
        <v>2468</v>
      </c>
      <c r="K741" t="s">
        <v>2469</v>
      </c>
      <c r="L741">
        <v>19600718</v>
      </c>
      <c r="M741" t="s">
        <v>2512</v>
      </c>
      <c r="N741">
        <v>230086</v>
      </c>
    </row>
    <row r="742" spans="1:14">
      <c r="A742" t="s">
        <v>2515</v>
      </c>
      <c r="B742">
        <v>83493734</v>
      </c>
      <c r="C742" t="s">
        <v>2516</v>
      </c>
      <c r="D742" t="s">
        <v>2517</v>
      </c>
      <c r="E742" t="s">
        <v>211</v>
      </c>
      <c r="F742">
        <v>23</v>
      </c>
      <c r="G742" t="s">
        <v>202</v>
      </c>
      <c r="H742">
        <v>8209</v>
      </c>
      <c r="I742" t="s">
        <v>2467</v>
      </c>
      <c r="J742" t="s">
        <v>2468</v>
      </c>
      <c r="K742" t="s">
        <v>2469</v>
      </c>
      <c r="L742">
        <v>19780801</v>
      </c>
      <c r="M742" t="s">
        <v>2515</v>
      </c>
      <c r="N742">
        <v>230086</v>
      </c>
    </row>
    <row r="743" spans="1:14">
      <c r="A743" t="s">
        <v>2518</v>
      </c>
      <c r="B743">
        <v>46765129</v>
      </c>
      <c r="C743" t="s">
        <v>2519</v>
      </c>
      <c r="D743" t="s">
        <v>2520</v>
      </c>
      <c r="E743" t="s">
        <v>201</v>
      </c>
      <c r="F743">
        <v>23</v>
      </c>
      <c r="G743" t="s">
        <v>202</v>
      </c>
      <c r="H743">
        <v>8209</v>
      </c>
      <c r="I743" t="s">
        <v>2467</v>
      </c>
      <c r="J743" t="s">
        <v>2468</v>
      </c>
      <c r="K743" t="s">
        <v>2469</v>
      </c>
      <c r="L743">
        <v>19821022</v>
      </c>
      <c r="M743" t="s">
        <v>2518</v>
      </c>
      <c r="N743">
        <v>230086</v>
      </c>
    </row>
    <row r="744" spans="1:14">
      <c r="A744" t="s">
        <v>2521</v>
      </c>
      <c r="B744">
        <v>96704531</v>
      </c>
      <c r="C744" t="s">
        <v>2522</v>
      </c>
      <c r="D744" t="s">
        <v>2523</v>
      </c>
      <c r="E744" t="s">
        <v>201</v>
      </c>
      <c r="F744">
        <v>23</v>
      </c>
      <c r="G744" t="s">
        <v>202</v>
      </c>
      <c r="H744">
        <v>8209</v>
      </c>
      <c r="I744" t="s">
        <v>2467</v>
      </c>
      <c r="J744" t="s">
        <v>2468</v>
      </c>
      <c r="K744" t="s">
        <v>2469</v>
      </c>
      <c r="L744">
        <v>19541012</v>
      </c>
      <c r="M744" t="s">
        <v>2521</v>
      </c>
      <c r="N744">
        <v>230086</v>
      </c>
    </row>
    <row r="745" spans="1:14">
      <c r="A745" t="s">
        <v>2524</v>
      </c>
      <c r="B745">
        <v>68675436</v>
      </c>
      <c r="C745" t="s">
        <v>2525</v>
      </c>
      <c r="D745" t="s">
        <v>2526</v>
      </c>
      <c r="E745" t="s">
        <v>211</v>
      </c>
      <c r="F745">
        <v>23</v>
      </c>
      <c r="G745" t="s">
        <v>202</v>
      </c>
      <c r="H745">
        <v>8209</v>
      </c>
      <c r="I745" t="s">
        <v>2467</v>
      </c>
      <c r="J745" t="s">
        <v>2468</v>
      </c>
      <c r="K745" t="s">
        <v>2469</v>
      </c>
      <c r="L745">
        <v>19770503</v>
      </c>
      <c r="M745" t="s">
        <v>2524</v>
      </c>
      <c r="N745">
        <v>230086</v>
      </c>
    </row>
    <row r="746" spans="1:14">
      <c r="A746" t="s">
        <v>2527</v>
      </c>
      <c r="B746">
        <v>83493835</v>
      </c>
      <c r="C746" t="s">
        <v>2528</v>
      </c>
      <c r="D746" t="s">
        <v>2529</v>
      </c>
      <c r="E746" t="s">
        <v>201</v>
      </c>
      <c r="F746">
        <v>23</v>
      </c>
      <c r="G746" t="s">
        <v>202</v>
      </c>
      <c r="H746">
        <v>8209</v>
      </c>
      <c r="I746" t="s">
        <v>2467</v>
      </c>
      <c r="J746" t="s">
        <v>2468</v>
      </c>
      <c r="K746" t="s">
        <v>2469</v>
      </c>
      <c r="L746">
        <v>19840729</v>
      </c>
      <c r="M746" t="s">
        <v>2527</v>
      </c>
      <c r="N746">
        <v>230086</v>
      </c>
    </row>
    <row r="747" spans="1:14">
      <c r="A747" t="s">
        <v>2530</v>
      </c>
      <c r="B747">
        <v>4275523</v>
      </c>
      <c r="C747" t="s">
        <v>2531</v>
      </c>
      <c r="D747" t="s">
        <v>2532</v>
      </c>
      <c r="E747" t="s">
        <v>201</v>
      </c>
      <c r="F747">
        <v>23</v>
      </c>
      <c r="G747" t="s">
        <v>202</v>
      </c>
      <c r="H747">
        <v>8209</v>
      </c>
      <c r="I747" t="s">
        <v>2467</v>
      </c>
      <c r="J747" t="s">
        <v>2468</v>
      </c>
      <c r="K747" t="s">
        <v>2469</v>
      </c>
      <c r="L747">
        <v>19600930</v>
      </c>
      <c r="M747" t="s">
        <v>2530</v>
      </c>
      <c r="N747">
        <v>230086</v>
      </c>
    </row>
    <row r="748" spans="1:14">
      <c r="A748" t="s">
        <v>2533</v>
      </c>
      <c r="B748">
        <v>83493431</v>
      </c>
      <c r="C748" t="s">
        <v>2534</v>
      </c>
      <c r="D748" t="s">
        <v>2535</v>
      </c>
      <c r="E748" t="s">
        <v>201</v>
      </c>
      <c r="F748">
        <v>23</v>
      </c>
      <c r="G748" t="s">
        <v>202</v>
      </c>
      <c r="H748">
        <v>8209</v>
      </c>
      <c r="I748" t="s">
        <v>2467</v>
      </c>
      <c r="J748" t="s">
        <v>2468</v>
      </c>
      <c r="K748" t="s">
        <v>2469</v>
      </c>
      <c r="L748">
        <v>19850809</v>
      </c>
      <c r="M748" t="s">
        <v>2533</v>
      </c>
      <c r="N748">
        <v>230086</v>
      </c>
    </row>
    <row r="749" spans="1:14">
      <c r="A749" t="s">
        <v>2536</v>
      </c>
      <c r="B749">
        <v>72065626</v>
      </c>
      <c r="C749" t="s">
        <v>2537</v>
      </c>
      <c r="D749" t="s">
        <v>2538</v>
      </c>
      <c r="E749" t="s">
        <v>201</v>
      </c>
      <c r="F749">
        <v>23</v>
      </c>
      <c r="G749" t="s">
        <v>202</v>
      </c>
      <c r="H749">
        <v>8209</v>
      </c>
      <c r="I749" t="s">
        <v>2467</v>
      </c>
      <c r="J749" t="s">
        <v>2468</v>
      </c>
      <c r="K749" t="s">
        <v>2469</v>
      </c>
      <c r="L749">
        <v>19920803</v>
      </c>
      <c r="M749" t="s">
        <v>2536</v>
      </c>
      <c r="N749">
        <v>230086</v>
      </c>
    </row>
    <row r="750" spans="1:14">
      <c r="A750" t="s">
        <v>2539</v>
      </c>
      <c r="B750">
        <v>37112014</v>
      </c>
      <c r="C750" t="s">
        <v>2540</v>
      </c>
      <c r="D750" t="s">
        <v>2541</v>
      </c>
      <c r="E750" t="s">
        <v>201</v>
      </c>
      <c r="F750">
        <v>23</v>
      </c>
      <c r="G750" t="s">
        <v>202</v>
      </c>
      <c r="H750">
        <v>8209</v>
      </c>
      <c r="I750" t="s">
        <v>2467</v>
      </c>
      <c r="J750" t="s">
        <v>2468</v>
      </c>
      <c r="K750" t="s">
        <v>2469</v>
      </c>
      <c r="L750">
        <v>19770605</v>
      </c>
      <c r="M750" t="s">
        <v>2539</v>
      </c>
      <c r="N750">
        <v>230086</v>
      </c>
    </row>
    <row r="751" spans="1:14">
      <c r="A751" t="s">
        <v>2542</v>
      </c>
      <c r="B751">
        <v>4289629</v>
      </c>
      <c r="C751" t="s">
        <v>2543</v>
      </c>
      <c r="D751" t="s">
        <v>2544</v>
      </c>
      <c r="E751" t="s">
        <v>201</v>
      </c>
      <c r="F751">
        <v>23</v>
      </c>
      <c r="G751" t="s">
        <v>202</v>
      </c>
      <c r="H751">
        <v>8209</v>
      </c>
      <c r="I751" t="s">
        <v>2467</v>
      </c>
      <c r="J751" t="s">
        <v>2468</v>
      </c>
      <c r="K751" t="s">
        <v>2469</v>
      </c>
      <c r="L751">
        <v>19580807</v>
      </c>
      <c r="M751" t="s">
        <v>2542</v>
      </c>
      <c r="N751">
        <v>230086</v>
      </c>
    </row>
    <row r="752" spans="1:14">
      <c r="A752" t="s">
        <v>2545</v>
      </c>
      <c r="B752">
        <v>4462824</v>
      </c>
      <c r="C752" t="s">
        <v>2546</v>
      </c>
      <c r="D752" t="s">
        <v>2547</v>
      </c>
      <c r="E752" t="s">
        <v>201</v>
      </c>
      <c r="F752">
        <v>23</v>
      </c>
      <c r="G752" t="s">
        <v>202</v>
      </c>
      <c r="H752">
        <v>8209</v>
      </c>
      <c r="I752" t="s">
        <v>2467</v>
      </c>
      <c r="J752" t="s">
        <v>2468</v>
      </c>
      <c r="K752" t="s">
        <v>2469</v>
      </c>
      <c r="L752">
        <v>19700320</v>
      </c>
      <c r="M752" t="s">
        <v>2545</v>
      </c>
      <c r="N752">
        <v>230086</v>
      </c>
    </row>
    <row r="753" spans="1:14">
      <c r="A753" t="s">
        <v>2548</v>
      </c>
      <c r="B753">
        <v>46766433</v>
      </c>
      <c r="C753" t="s">
        <v>2549</v>
      </c>
      <c r="D753" t="s">
        <v>2550</v>
      </c>
      <c r="E753" t="s">
        <v>201</v>
      </c>
      <c r="F753">
        <v>23</v>
      </c>
      <c r="G753" t="s">
        <v>202</v>
      </c>
      <c r="H753">
        <v>8209</v>
      </c>
      <c r="I753" t="s">
        <v>2467</v>
      </c>
      <c r="J753" t="s">
        <v>2468</v>
      </c>
      <c r="K753" t="s">
        <v>2469</v>
      </c>
      <c r="L753">
        <v>19860707</v>
      </c>
      <c r="M753" t="s">
        <v>2548</v>
      </c>
      <c r="N753">
        <v>230086</v>
      </c>
    </row>
    <row r="754" spans="1:14">
      <c r="A754" t="s">
        <v>2551</v>
      </c>
      <c r="B754">
        <v>3982830</v>
      </c>
      <c r="C754" t="s">
        <v>2552</v>
      </c>
      <c r="D754" t="s">
        <v>2553</v>
      </c>
      <c r="E754" t="s">
        <v>201</v>
      </c>
      <c r="F754">
        <v>23</v>
      </c>
      <c r="G754" t="s">
        <v>202</v>
      </c>
      <c r="H754">
        <v>8209</v>
      </c>
      <c r="I754" t="s">
        <v>2467</v>
      </c>
      <c r="J754" t="s">
        <v>2468</v>
      </c>
      <c r="K754" t="s">
        <v>2469</v>
      </c>
      <c r="L754">
        <v>19810508</v>
      </c>
      <c r="M754" t="s">
        <v>2551</v>
      </c>
      <c r="N754">
        <v>230086</v>
      </c>
    </row>
    <row r="755" spans="1:14">
      <c r="A755" t="s">
        <v>2554</v>
      </c>
      <c r="B755">
        <v>3981526</v>
      </c>
      <c r="C755" t="s">
        <v>2555</v>
      </c>
      <c r="D755" t="s">
        <v>2556</v>
      </c>
      <c r="E755" t="s">
        <v>201</v>
      </c>
      <c r="F755">
        <v>23</v>
      </c>
      <c r="G755" t="s">
        <v>202</v>
      </c>
      <c r="H755">
        <v>8209</v>
      </c>
      <c r="I755" t="s">
        <v>2467</v>
      </c>
      <c r="J755" t="s">
        <v>2468</v>
      </c>
      <c r="K755" t="s">
        <v>2469</v>
      </c>
      <c r="L755">
        <v>19730304</v>
      </c>
      <c r="M755" t="s">
        <v>2554</v>
      </c>
      <c r="N755">
        <v>230086</v>
      </c>
    </row>
    <row r="756" spans="1:14">
      <c r="A756" t="s">
        <v>2557</v>
      </c>
      <c r="B756">
        <v>46765937</v>
      </c>
      <c r="C756" t="s">
        <v>2558</v>
      </c>
      <c r="D756" t="s">
        <v>2559</v>
      </c>
      <c r="E756" t="s">
        <v>201</v>
      </c>
      <c r="F756">
        <v>23</v>
      </c>
      <c r="G756" t="s">
        <v>202</v>
      </c>
      <c r="H756">
        <v>8209</v>
      </c>
      <c r="I756" t="s">
        <v>2467</v>
      </c>
      <c r="J756" t="s">
        <v>2468</v>
      </c>
      <c r="K756" t="s">
        <v>2469</v>
      </c>
      <c r="L756">
        <v>19891127</v>
      </c>
      <c r="M756" t="s">
        <v>2557</v>
      </c>
      <c r="N756">
        <v>230086</v>
      </c>
    </row>
    <row r="757" spans="1:14">
      <c r="A757" t="s">
        <v>2560</v>
      </c>
      <c r="B757">
        <v>5132718</v>
      </c>
      <c r="C757" t="s">
        <v>2561</v>
      </c>
      <c r="D757" t="s">
        <v>2562</v>
      </c>
      <c r="E757" t="s">
        <v>201</v>
      </c>
      <c r="F757">
        <v>23</v>
      </c>
      <c r="G757" t="s">
        <v>202</v>
      </c>
      <c r="H757">
        <v>8209</v>
      </c>
      <c r="I757" t="s">
        <v>2467</v>
      </c>
      <c r="J757" t="s">
        <v>2468</v>
      </c>
      <c r="K757" t="s">
        <v>2469</v>
      </c>
      <c r="L757">
        <v>19851207</v>
      </c>
      <c r="M757" t="s">
        <v>2560</v>
      </c>
      <c r="N757">
        <v>230086</v>
      </c>
    </row>
    <row r="758" spans="1:14">
      <c r="A758" t="s">
        <v>2563</v>
      </c>
      <c r="B758">
        <v>4460115</v>
      </c>
      <c r="C758" t="s">
        <v>2564</v>
      </c>
      <c r="D758" t="s">
        <v>2565</v>
      </c>
      <c r="E758" t="s">
        <v>201</v>
      </c>
      <c r="F758">
        <v>23</v>
      </c>
      <c r="G758" t="s">
        <v>202</v>
      </c>
      <c r="H758">
        <v>8209</v>
      </c>
      <c r="I758" t="s">
        <v>2467</v>
      </c>
      <c r="J758" t="s">
        <v>2468</v>
      </c>
      <c r="K758" t="s">
        <v>2469</v>
      </c>
      <c r="L758">
        <v>19620319</v>
      </c>
      <c r="M758" t="s">
        <v>2563</v>
      </c>
      <c r="N758">
        <v>230086</v>
      </c>
    </row>
    <row r="759" spans="1:14">
      <c r="A759" t="s">
        <v>2566</v>
      </c>
      <c r="B759">
        <v>4461116</v>
      </c>
      <c r="C759" t="s">
        <v>2567</v>
      </c>
      <c r="D759" t="s">
        <v>2568</v>
      </c>
      <c r="E759" t="s">
        <v>201</v>
      </c>
      <c r="F759">
        <v>23</v>
      </c>
      <c r="G759" t="s">
        <v>202</v>
      </c>
      <c r="H759">
        <v>8209</v>
      </c>
      <c r="I759" t="s">
        <v>2467</v>
      </c>
      <c r="J759" t="s">
        <v>2468</v>
      </c>
      <c r="K759" t="s">
        <v>2469</v>
      </c>
      <c r="L759">
        <v>19510910</v>
      </c>
      <c r="M759" t="s">
        <v>2566</v>
      </c>
      <c r="N759">
        <v>230086</v>
      </c>
    </row>
    <row r="760" spans="1:14">
      <c r="A760" t="s">
        <v>2569</v>
      </c>
      <c r="B760">
        <v>83493532</v>
      </c>
      <c r="C760" t="s">
        <v>2570</v>
      </c>
      <c r="D760" t="s">
        <v>2571</v>
      </c>
      <c r="E760" t="s">
        <v>201</v>
      </c>
      <c r="F760">
        <v>23</v>
      </c>
      <c r="G760" t="s">
        <v>202</v>
      </c>
      <c r="H760">
        <v>8209</v>
      </c>
      <c r="I760" t="s">
        <v>2467</v>
      </c>
      <c r="J760" t="s">
        <v>2468</v>
      </c>
      <c r="K760" t="s">
        <v>2469</v>
      </c>
      <c r="L760">
        <v>19860215</v>
      </c>
      <c r="M760" t="s">
        <v>2569</v>
      </c>
      <c r="N760">
        <v>230086</v>
      </c>
    </row>
    <row r="761" spans="1:14">
      <c r="A761" t="s">
        <v>2572</v>
      </c>
      <c r="B761">
        <v>3984327</v>
      </c>
      <c r="C761" t="s">
        <v>2573</v>
      </c>
      <c r="D761" t="s">
        <v>2574</v>
      </c>
      <c r="E761" t="s">
        <v>211</v>
      </c>
      <c r="F761">
        <v>23</v>
      </c>
      <c r="G761" t="s">
        <v>202</v>
      </c>
      <c r="H761">
        <v>8209</v>
      </c>
      <c r="I761" t="s">
        <v>2467</v>
      </c>
      <c r="J761" t="s">
        <v>2468</v>
      </c>
      <c r="K761" t="s">
        <v>2469</v>
      </c>
      <c r="L761">
        <v>19750925</v>
      </c>
      <c r="M761" t="s">
        <v>2572</v>
      </c>
      <c r="N761">
        <v>230086</v>
      </c>
    </row>
    <row r="762" spans="1:14">
      <c r="A762" t="s">
        <v>2575</v>
      </c>
      <c r="B762">
        <v>4461823</v>
      </c>
      <c r="C762" t="s">
        <v>2576</v>
      </c>
      <c r="D762" t="s">
        <v>2577</v>
      </c>
      <c r="E762" t="s">
        <v>201</v>
      </c>
      <c r="F762">
        <v>23</v>
      </c>
      <c r="G762" t="s">
        <v>202</v>
      </c>
      <c r="H762">
        <v>8209</v>
      </c>
      <c r="I762" t="s">
        <v>2467</v>
      </c>
      <c r="J762" t="s">
        <v>2468</v>
      </c>
      <c r="K762" t="s">
        <v>2469</v>
      </c>
      <c r="L762">
        <v>19561017</v>
      </c>
      <c r="M762" t="s">
        <v>2575</v>
      </c>
      <c r="N762">
        <v>230086</v>
      </c>
    </row>
    <row r="763" spans="1:14">
      <c r="A763" t="s">
        <v>2578</v>
      </c>
      <c r="B763">
        <v>72066223</v>
      </c>
      <c r="C763" t="s">
        <v>2579</v>
      </c>
      <c r="D763" t="s">
        <v>2580</v>
      </c>
      <c r="E763" t="s">
        <v>201</v>
      </c>
      <c r="F763">
        <v>23</v>
      </c>
      <c r="G763" t="s">
        <v>202</v>
      </c>
      <c r="H763">
        <v>8209</v>
      </c>
      <c r="I763" t="s">
        <v>2467</v>
      </c>
      <c r="J763" t="s">
        <v>2468</v>
      </c>
      <c r="K763" t="s">
        <v>2469</v>
      </c>
      <c r="L763">
        <v>19921026</v>
      </c>
      <c r="M763" t="s">
        <v>2578</v>
      </c>
      <c r="N763">
        <v>230086</v>
      </c>
    </row>
    <row r="764" spans="1:14">
      <c r="A764" t="s">
        <v>2581</v>
      </c>
      <c r="B764">
        <v>5125417</v>
      </c>
      <c r="C764" t="s">
        <v>2582</v>
      </c>
      <c r="D764" t="s">
        <v>2583</v>
      </c>
      <c r="E764" t="s">
        <v>201</v>
      </c>
      <c r="F764">
        <v>23</v>
      </c>
      <c r="G764" t="s">
        <v>202</v>
      </c>
      <c r="H764">
        <v>8209</v>
      </c>
      <c r="I764" t="s">
        <v>2467</v>
      </c>
      <c r="J764" t="s">
        <v>2468</v>
      </c>
      <c r="K764" t="s">
        <v>2469</v>
      </c>
      <c r="L764">
        <v>19740208</v>
      </c>
      <c r="M764" t="s">
        <v>2581</v>
      </c>
      <c r="N764">
        <v>230086</v>
      </c>
    </row>
    <row r="765" spans="1:14">
      <c r="A765" t="s">
        <v>2584</v>
      </c>
      <c r="B765">
        <v>84933532</v>
      </c>
      <c r="C765" t="s">
        <v>2585</v>
      </c>
      <c r="D765" t="s">
        <v>2586</v>
      </c>
      <c r="E765" t="s">
        <v>201</v>
      </c>
      <c r="F765">
        <v>23</v>
      </c>
      <c r="G765" t="s">
        <v>202</v>
      </c>
      <c r="H765">
        <v>8209</v>
      </c>
      <c r="I765" t="s">
        <v>2467</v>
      </c>
      <c r="J765" t="s">
        <v>2468</v>
      </c>
      <c r="K765" t="s">
        <v>2469</v>
      </c>
      <c r="L765">
        <v>19890712</v>
      </c>
      <c r="M765" t="s">
        <v>2584</v>
      </c>
      <c r="N765">
        <v>230086</v>
      </c>
    </row>
    <row r="766" spans="1:14">
      <c r="A766" t="s">
        <v>2587</v>
      </c>
      <c r="B766">
        <v>4462723</v>
      </c>
      <c r="C766" t="s">
        <v>2588</v>
      </c>
      <c r="D766" t="s">
        <v>2589</v>
      </c>
      <c r="E766" t="s">
        <v>201</v>
      </c>
      <c r="F766">
        <v>23</v>
      </c>
      <c r="G766" t="s">
        <v>202</v>
      </c>
      <c r="H766">
        <v>8209</v>
      </c>
      <c r="I766" t="s">
        <v>2467</v>
      </c>
      <c r="J766" t="s">
        <v>2468</v>
      </c>
      <c r="K766" t="s">
        <v>2469</v>
      </c>
      <c r="L766">
        <v>19630429</v>
      </c>
      <c r="M766" t="s">
        <v>2587</v>
      </c>
      <c r="N766">
        <v>230086</v>
      </c>
    </row>
    <row r="767" spans="1:14">
      <c r="A767" t="s">
        <v>2590</v>
      </c>
      <c r="B767">
        <v>3977935</v>
      </c>
      <c r="C767" t="s">
        <v>2591</v>
      </c>
      <c r="D767" t="s">
        <v>2592</v>
      </c>
      <c r="E767" t="s">
        <v>201</v>
      </c>
      <c r="F767">
        <v>23</v>
      </c>
      <c r="G767" t="s">
        <v>202</v>
      </c>
      <c r="H767">
        <v>8209</v>
      </c>
      <c r="I767" t="s">
        <v>2467</v>
      </c>
      <c r="J767" t="s">
        <v>2468</v>
      </c>
      <c r="K767" t="s">
        <v>2469</v>
      </c>
      <c r="L767">
        <v>19490219</v>
      </c>
      <c r="M767" t="s">
        <v>2590</v>
      </c>
      <c r="N767">
        <v>230086</v>
      </c>
    </row>
    <row r="768" spans="1:14">
      <c r="A768" t="s">
        <v>2593</v>
      </c>
      <c r="B768">
        <v>3980121</v>
      </c>
      <c r="C768" t="s">
        <v>2594</v>
      </c>
      <c r="D768" t="s">
        <v>2595</v>
      </c>
      <c r="E768" t="s">
        <v>201</v>
      </c>
      <c r="F768">
        <v>23</v>
      </c>
      <c r="G768" t="s">
        <v>202</v>
      </c>
      <c r="H768">
        <v>8209</v>
      </c>
      <c r="I768" t="s">
        <v>2467</v>
      </c>
      <c r="J768" t="s">
        <v>2468</v>
      </c>
      <c r="K768" t="s">
        <v>2469</v>
      </c>
      <c r="L768">
        <v>19650619</v>
      </c>
      <c r="M768" t="s">
        <v>2593</v>
      </c>
      <c r="N768">
        <v>230086</v>
      </c>
    </row>
    <row r="769" spans="1:14">
      <c r="A769" t="s">
        <v>2596</v>
      </c>
      <c r="B769">
        <v>3979432</v>
      </c>
      <c r="C769" t="s">
        <v>2597</v>
      </c>
      <c r="D769" t="s">
        <v>2598</v>
      </c>
      <c r="E769" t="s">
        <v>211</v>
      </c>
      <c r="F769">
        <v>23</v>
      </c>
      <c r="G769" t="s">
        <v>202</v>
      </c>
      <c r="H769">
        <v>8209</v>
      </c>
      <c r="I769" t="s">
        <v>2467</v>
      </c>
      <c r="J769" t="s">
        <v>2468</v>
      </c>
      <c r="K769" t="s">
        <v>2469</v>
      </c>
      <c r="L769">
        <v>19641231</v>
      </c>
      <c r="M769" t="s">
        <v>2596</v>
      </c>
      <c r="N769">
        <v>230086</v>
      </c>
    </row>
    <row r="770" spans="1:14">
      <c r="A770" t="s">
        <v>2599</v>
      </c>
      <c r="B770">
        <v>96501324</v>
      </c>
      <c r="C770" t="s">
        <v>2600</v>
      </c>
      <c r="D770" t="s">
        <v>2010</v>
      </c>
      <c r="E770" t="s">
        <v>201</v>
      </c>
      <c r="F770">
        <v>23</v>
      </c>
      <c r="G770" t="s">
        <v>202</v>
      </c>
      <c r="H770">
        <v>8209</v>
      </c>
      <c r="I770" t="s">
        <v>2467</v>
      </c>
      <c r="J770" t="s">
        <v>2468</v>
      </c>
      <c r="K770" t="s">
        <v>2469</v>
      </c>
      <c r="L770">
        <v>19860417</v>
      </c>
      <c r="M770" t="s">
        <v>2599</v>
      </c>
      <c r="N770">
        <v>230086</v>
      </c>
    </row>
    <row r="771" spans="1:14">
      <c r="A771" t="s">
        <v>2601</v>
      </c>
      <c r="B771">
        <v>72456125</v>
      </c>
      <c r="C771" t="s">
        <v>2602</v>
      </c>
      <c r="D771" t="s">
        <v>2603</v>
      </c>
      <c r="E771" t="s">
        <v>211</v>
      </c>
      <c r="F771">
        <v>23</v>
      </c>
      <c r="G771" t="s">
        <v>202</v>
      </c>
      <c r="H771">
        <v>8209</v>
      </c>
      <c r="I771" t="s">
        <v>2467</v>
      </c>
      <c r="J771" t="s">
        <v>2468</v>
      </c>
      <c r="K771" t="s">
        <v>2469</v>
      </c>
      <c r="L771">
        <v>19911122</v>
      </c>
      <c r="M771" t="s">
        <v>2601</v>
      </c>
      <c r="N771">
        <v>230086</v>
      </c>
    </row>
    <row r="772" spans="1:14">
      <c r="A772" t="s">
        <v>2604</v>
      </c>
      <c r="B772">
        <v>69162933</v>
      </c>
      <c r="C772" t="s">
        <v>2605</v>
      </c>
      <c r="D772" t="s">
        <v>2606</v>
      </c>
      <c r="E772" t="s">
        <v>201</v>
      </c>
      <c r="F772">
        <v>23</v>
      </c>
      <c r="G772" t="s">
        <v>202</v>
      </c>
      <c r="H772">
        <v>8209</v>
      </c>
      <c r="I772" t="s">
        <v>2467</v>
      </c>
      <c r="J772" t="s">
        <v>2468</v>
      </c>
      <c r="K772" t="s">
        <v>2469</v>
      </c>
      <c r="L772">
        <v>19850313</v>
      </c>
      <c r="M772" t="s">
        <v>2604</v>
      </c>
      <c r="N772">
        <v>230086</v>
      </c>
    </row>
    <row r="773" spans="1:14">
      <c r="A773" t="s">
        <v>2607</v>
      </c>
      <c r="B773">
        <v>72831324</v>
      </c>
      <c r="C773" t="s">
        <v>2608</v>
      </c>
      <c r="D773" t="s">
        <v>2609</v>
      </c>
      <c r="E773" t="s">
        <v>201</v>
      </c>
      <c r="F773">
        <v>23</v>
      </c>
      <c r="G773" t="s">
        <v>202</v>
      </c>
      <c r="H773">
        <v>8209</v>
      </c>
      <c r="I773" t="s">
        <v>2467</v>
      </c>
      <c r="J773" t="s">
        <v>2468</v>
      </c>
      <c r="K773" t="s">
        <v>2469</v>
      </c>
      <c r="L773">
        <v>19880511</v>
      </c>
      <c r="M773" t="s">
        <v>2607</v>
      </c>
      <c r="N773">
        <v>230086</v>
      </c>
    </row>
    <row r="774" spans="1:14">
      <c r="A774" t="s">
        <v>2610</v>
      </c>
      <c r="B774">
        <v>4461621</v>
      </c>
      <c r="C774" t="s">
        <v>2611</v>
      </c>
      <c r="D774" t="s">
        <v>2612</v>
      </c>
      <c r="E774" t="s">
        <v>201</v>
      </c>
      <c r="F774">
        <v>23</v>
      </c>
      <c r="G774" t="s">
        <v>202</v>
      </c>
      <c r="H774">
        <v>8209</v>
      </c>
      <c r="I774" t="s">
        <v>2467</v>
      </c>
      <c r="J774" t="s">
        <v>2468</v>
      </c>
      <c r="K774" t="s">
        <v>2469</v>
      </c>
      <c r="L774">
        <v>19610924</v>
      </c>
      <c r="M774" t="s">
        <v>2610</v>
      </c>
      <c r="N774">
        <v>230086</v>
      </c>
    </row>
    <row r="775" spans="1:14">
      <c r="A775" t="s">
        <v>2613</v>
      </c>
      <c r="B775">
        <v>72065424</v>
      </c>
      <c r="C775" t="s">
        <v>2614</v>
      </c>
      <c r="D775" t="s">
        <v>2615</v>
      </c>
      <c r="E775" t="s">
        <v>201</v>
      </c>
      <c r="F775">
        <v>23</v>
      </c>
      <c r="G775" t="s">
        <v>202</v>
      </c>
      <c r="H775">
        <v>8209</v>
      </c>
      <c r="I775" t="s">
        <v>2467</v>
      </c>
      <c r="J775" t="s">
        <v>2468</v>
      </c>
      <c r="K775" t="s">
        <v>2469</v>
      </c>
      <c r="L775">
        <v>19920425</v>
      </c>
      <c r="M775" t="s">
        <v>2613</v>
      </c>
      <c r="N775">
        <v>230086</v>
      </c>
    </row>
    <row r="776" spans="1:14">
      <c r="A776" t="s">
        <v>2616</v>
      </c>
      <c r="B776">
        <v>4461722</v>
      </c>
      <c r="C776" t="s">
        <v>2617</v>
      </c>
      <c r="D776" t="s">
        <v>2618</v>
      </c>
      <c r="E776" t="s">
        <v>201</v>
      </c>
      <c r="F776">
        <v>23</v>
      </c>
      <c r="G776" t="s">
        <v>202</v>
      </c>
      <c r="H776">
        <v>8209</v>
      </c>
      <c r="I776" t="s">
        <v>2467</v>
      </c>
      <c r="J776" t="s">
        <v>2468</v>
      </c>
      <c r="K776" t="s">
        <v>2469</v>
      </c>
      <c r="L776">
        <v>19470924</v>
      </c>
      <c r="M776" t="s">
        <v>2616</v>
      </c>
      <c r="N776">
        <v>230086</v>
      </c>
    </row>
    <row r="777" spans="1:14">
      <c r="A777" t="s">
        <v>2619</v>
      </c>
      <c r="B777">
        <v>3978936</v>
      </c>
      <c r="C777" t="s">
        <v>2620</v>
      </c>
      <c r="D777" t="s">
        <v>2621</v>
      </c>
      <c r="E777" t="s">
        <v>201</v>
      </c>
      <c r="F777">
        <v>23</v>
      </c>
      <c r="G777" t="s">
        <v>202</v>
      </c>
      <c r="H777">
        <v>8209</v>
      </c>
      <c r="I777" t="s">
        <v>2467</v>
      </c>
      <c r="J777" t="s">
        <v>2468</v>
      </c>
      <c r="K777" t="s">
        <v>2469</v>
      </c>
      <c r="L777">
        <v>19590119</v>
      </c>
      <c r="M777" t="s">
        <v>2619</v>
      </c>
      <c r="N777">
        <v>230086</v>
      </c>
    </row>
    <row r="778" spans="1:14">
      <c r="A778" t="s">
        <v>2622</v>
      </c>
      <c r="B778">
        <v>46765331</v>
      </c>
      <c r="C778" t="s">
        <v>2623</v>
      </c>
      <c r="D778" t="s">
        <v>2624</v>
      </c>
      <c r="E778" t="s">
        <v>201</v>
      </c>
      <c r="F778">
        <v>23</v>
      </c>
      <c r="G778" t="s">
        <v>202</v>
      </c>
      <c r="H778">
        <v>8209</v>
      </c>
      <c r="I778" t="s">
        <v>2467</v>
      </c>
      <c r="J778" t="s">
        <v>2468</v>
      </c>
      <c r="K778" t="s">
        <v>2469</v>
      </c>
      <c r="L778">
        <v>19881216</v>
      </c>
      <c r="M778" t="s">
        <v>2622</v>
      </c>
      <c r="N778">
        <v>230086</v>
      </c>
    </row>
    <row r="779" spans="1:14">
      <c r="A779" t="s">
        <v>2625</v>
      </c>
      <c r="B779">
        <v>26905022</v>
      </c>
      <c r="C779" t="s">
        <v>2626</v>
      </c>
      <c r="D779" t="s">
        <v>2627</v>
      </c>
      <c r="E779" t="s">
        <v>201</v>
      </c>
      <c r="F779">
        <v>23</v>
      </c>
      <c r="G779" t="s">
        <v>202</v>
      </c>
      <c r="H779">
        <v>8209</v>
      </c>
      <c r="I779" t="s">
        <v>2467</v>
      </c>
      <c r="J779" t="s">
        <v>2468</v>
      </c>
      <c r="K779" t="s">
        <v>2469</v>
      </c>
      <c r="L779">
        <v>19930204</v>
      </c>
      <c r="M779" t="s">
        <v>2625</v>
      </c>
      <c r="N779">
        <v>230086</v>
      </c>
    </row>
    <row r="780" spans="1:14">
      <c r="A780" t="s">
        <v>2628</v>
      </c>
      <c r="B780">
        <v>46765230</v>
      </c>
      <c r="C780" t="s">
        <v>2629</v>
      </c>
      <c r="D780" t="s">
        <v>2630</v>
      </c>
      <c r="E780" t="s">
        <v>211</v>
      </c>
      <c r="F780">
        <v>23</v>
      </c>
      <c r="G780" t="s">
        <v>202</v>
      </c>
      <c r="H780">
        <v>8209</v>
      </c>
      <c r="I780" t="s">
        <v>2467</v>
      </c>
      <c r="J780" t="s">
        <v>2468</v>
      </c>
      <c r="K780" t="s">
        <v>2469</v>
      </c>
      <c r="L780">
        <v>19800518</v>
      </c>
      <c r="M780" t="s">
        <v>2628</v>
      </c>
      <c r="N780">
        <v>230086</v>
      </c>
    </row>
    <row r="781" spans="1:14">
      <c r="A781" t="s">
        <v>2631</v>
      </c>
      <c r="B781">
        <v>72246425</v>
      </c>
      <c r="C781" t="s">
        <v>2632</v>
      </c>
      <c r="D781" t="s">
        <v>2633</v>
      </c>
      <c r="E781" t="s">
        <v>201</v>
      </c>
      <c r="F781">
        <v>23</v>
      </c>
      <c r="G781" t="s">
        <v>202</v>
      </c>
      <c r="H781">
        <v>8209</v>
      </c>
      <c r="I781" t="s">
        <v>2467</v>
      </c>
      <c r="J781" t="s">
        <v>2468</v>
      </c>
      <c r="K781" t="s">
        <v>2469</v>
      </c>
      <c r="L781">
        <v>19910713</v>
      </c>
      <c r="M781" t="s">
        <v>2631</v>
      </c>
      <c r="N781">
        <v>230086</v>
      </c>
    </row>
    <row r="782" spans="1:14">
      <c r="A782" t="s">
        <v>2634</v>
      </c>
      <c r="B782">
        <v>72830727</v>
      </c>
      <c r="C782" t="s">
        <v>2635</v>
      </c>
      <c r="D782" t="s">
        <v>2636</v>
      </c>
      <c r="E782" t="s">
        <v>201</v>
      </c>
      <c r="F782">
        <v>23</v>
      </c>
      <c r="G782" t="s">
        <v>202</v>
      </c>
      <c r="H782">
        <v>8209</v>
      </c>
      <c r="I782" t="s">
        <v>2467</v>
      </c>
      <c r="J782" t="s">
        <v>2468</v>
      </c>
      <c r="K782" t="s">
        <v>2469</v>
      </c>
      <c r="L782">
        <v>19840426</v>
      </c>
      <c r="M782" t="s">
        <v>2634</v>
      </c>
      <c r="N782">
        <v>230086</v>
      </c>
    </row>
    <row r="783" spans="1:14">
      <c r="A783" t="s">
        <v>2637</v>
      </c>
      <c r="B783">
        <v>83493633</v>
      </c>
      <c r="C783" t="s">
        <v>2638</v>
      </c>
      <c r="D783" t="s">
        <v>2639</v>
      </c>
      <c r="E783" t="s">
        <v>211</v>
      </c>
      <c r="F783">
        <v>23</v>
      </c>
      <c r="G783" t="s">
        <v>202</v>
      </c>
      <c r="H783">
        <v>8209</v>
      </c>
      <c r="I783" t="s">
        <v>2467</v>
      </c>
      <c r="J783" t="s">
        <v>2468</v>
      </c>
      <c r="K783" t="s">
        <v>2469</v>
      </c>
      <c r="L783">
        <v>19811226</v>
      </c>
      <c r="M783" t="s">
        <v>2637</v>
      </c>
      <c r="N783">
        <v>230086</v>
      </c>
    </row>
    <row r="784" spans="1:14">
      <c r="A784" t="s">
        <v>2640</v>
      </c>
      <c r="B784">
        <v>46765028</v>
      </c>
      <c r="C784" t="s">
        <v>2641</v>
      </c>
      <c r="D784" t="s">
        <v>2642</v>
      </c>
      <c r="E784" t="s">
        <v>201</v>
      </c>
      <c r="F784">
        <v>23</v>
      </c>
      <c r="G784" t="s">
        <v>202</v>
      </c>
      <c r="H784">
        <v>8209</v>
      </c>
      <c r="I784" t="s">
        <v>2467</v>
      </c>
      <c r="J784" t="s">
        <v>2468</v>
      </c>
      <c r="K784" t="s">
        <v>2469</v>
      </c>
      <c r="L784">
        <v>19760427</v>
      </c>
      <c r="M784" t="s">
        <v>2640</v>
      </c>
      <c r="N784">
        <v>230086</v>
      </c>
    </row>
    <row r="785" spans="1:14">
      <c r="A785" t="s">
        <v>2643</v>
      </c>
      <c r="B785">
        <v>4325519</v>
      </c>
      <c r="C785" t="s">
        <v>2644</v>
      </c>
      <c r="D785" t="s">
        <v>2645</v>
      </c>
      <c r="E785" t="s">
        <v>211</v>
      </c>
      <c r="F785">
        <v>23</v>
      </c>
      <c r="G785" t="s">
        <v>202</v>
      </c>
      <c r="H785">
        <v>8209</v>
      </c>
      <c r="I785" t="s">
        <v>2467</v>
      </c>
      <c r="J785" t="s">
        <v>2468</v>
      </c>
      <c r="K785" t="s">
        <v>2469</v>
      </c>
      <c r="L785">
        <v>19850408</v>
      </c>
      <c r="M785" t="s">
        <v>2643</v>
      </c>
      <c r="N785">
        <v>230086</v>
      </c>
    </row>
    <row r="786" spans="1:14">
      <c r="A786" t="s">
        <v>2646</v>
      </c>
      <c r="B786">
        <v>3983326</v>
      </c>
      <c r="C786" t="s">
        <v>2647</v>
      </c>
      <c r="D786" t="s">
        <v>2648</v>
      </c>
      <c r="E786" t="s">
        <v>201</v>
      </c>
      <c r="F786">
        <v>23</v>
      </c>
      <c r="G786" t="s">
        <v>202</v>
      </c>
      <c r="H786">
        <v>8209</v>
      </c>
      <c r="I786" t="s">
        <v>2467</v>
      </c>
      <c r="J786" t="s">
        <v>2468</v>
      </c>
      <c r="K786" t="s">
        <v>2469</v>
      </c>
      <c r="L786">
        <v>19740402</v>
      </c>
      <c r="M786" t="s">
        <v>2646</v>
      </c>
      <c r="N786">
        <v>230086</v>
      </c>
    </row>
    <row r="787" spans="1:14">
      <c r="A787" t="s">
        <v>2649</v>
      </c>
      <c r="B787">
        <v>3984428</v>
      </c>
      <c r="C787" t="s">
        <v>2650</v>
      </c>
      <c r="D787" t="s">
        <v>2651</v>
      </c>
      <c r="E787" t="s">
        <v>201</v>
      </c>
      <c r="F787">
        <v>23</v>
      </c>
      <c r="G787" t="s">
        <v>202</v>
      </c>
      <c r="H787">
        <v>8209</v>
      </c>
      <c r="I787" t="s">
        <v>2467</v>
      </c>
      <c r="J787" t="s">
        <v>2468</v>
      </c>
      <c r="K787" t="s">
        <v>2469</v>
      </c>
      <c r="L787">
        <v>19850909</v>
      </c>
      <c r="M787" t="s">
        <v>2649</v>
      </c>
      <c r="N787">
        <v>230086</v>
      </c>
    </row>
    <row r="788" spans="1:14">
      <c r="A788" t="s">
        <v>2652</v>
      </c>
      <c r="B788">
        <v>3980020</v>
      </c>
      <c r="C788" t="s">
        <v>2653</v>
      </c>
      <c r="D788" t="s">
        <v>2654</v>
      </c>
      <c r="E788" t="s">
        <v>201</v>
      </c>
      <c r="F788">
        <v>23</v>
      </c>
      <c r="G788" t="s">
        <v>202</v>
      </c>
      <c r="H788">
        <v>8209</v>
      </c>
      <c r="I788" t="s">
        <v>2467</v>
      </c>
      <c r="J788" t="s">
        <v>2468</v>
      </c>
      <c r="K788" t="s">
        <v>2469</v>
      </c>
      <c r="L788">
        <v>19540408</v>
      </c>
      <c r="M788" t="s">
        <v>2652</v>
      </c>
      <c r="N788">
        <v>230086</v>
      </c>
    </row>
    <row r="789" spans="1:14">
      <c r="A789" t="s">
        <v>2655</v>
      </c>
      <c r="B789">
        <v>96825535</v>
      </c>
      <c r="C789" t="s">
        <v>2656</v>
      </c>
      <c r="D789" t="s">
        <v>2657</v>
      </c>
      <c r="E789" t="s">
        <v>211</v>
      </c>
      <c r="F789">
        <v>23</v>
      </c>
      <c r="G789" t="s">
        <v>202</v>
      </c>
      <c r="H789">
        <v>8209</v>
      </c>
      <c r="I789" t="s">
        <v>2467</v>
      </c>
      <c r="J789" t="s">
        <v>2468</v>
      </c>
      <c r="K789" t="s">
        <v>2469</v>
      </c>
      <c r="L789">
        <v>19890526</v>
      </c>
      <c r="M789" t="s">
        <v>2655</v>
      </c>
      <c r="N789">
        <v>230086</v>
      </c>
    </row>
    <row r="790" spans="1:14">
      <c r="A790" t="s">
        <v>2658</v>
      </c>
      <c r="B790">
        <v>55835430</v>
      </c>
      <c r="C790" t="s">
        <v>2659</v>
      </c>
      <c r="D790" t="s">
        <v>2660</v>
      </c>
      <c r="E790" t="s">
        <v>211</v>
      </c>
      <c r="F790">
        <v>23</v>
      </c>
      <c r="G790" t="s">
        <v>202</v>
      </c>
      <c r="H790">
        <v>8209</v>
      </c>
      <c r="I790" t="s">
        <v>2467</v>
      </c>
      <c r="J790" t="s">
        <v>2468</v>
      </c>
      <c r="K790" t="s">
        <v>2469</v>
      </c>
      <c r="L790">
        <v>19890615</v>
      </c>
      <c r="M790" t="s">
        <v>2658</v>
      </c>
      <c r="N790">
        <v>230086</v>
      </c>
    </row>
    <row r="791" spans="1:14">
      <c r="A791" t="s">
        <v>2661</v>
      </c>
      <c r="B791">
        <v>68675739</v>
      </c>
      <c r="C791" t="s">
        <v>2662</v>
      </c>
      <c r="D791" t="s">
        <v>2663</v>
      </c>
      <c r="E791" t="s">
        <v>201</v>
      </c>
      <c r="F791">
        <v>23</v>
      </c>
      <c r="G791" t="s">
        <v>202</v>
      </c>
      <c r="H791">
        <v>8209</v>
      </c>
      <c r="I791" t="s">
        <v>2467</v>
      </c>
      <c r="J791" t="s">
        <v>2468</v>
      </c>
      <c r="K791" t="s">
        <v>2469</v>
      </c>
      <c r="L791">
        <v>19871007</v>
      </c>
      <c r="M791" t="s">
        <v>2661</v>
      </c>
      <c r="N791">
        <v>230086</v>
      </c>
    </row>
    <row r="792" spans="1:14">
      <c r="A792" t="s">
        <v>2664</v>
      </c>
      <c r="B792">
        <v>2993023</v>
      </c>
      <c r="C792" t="s">
        <v>2665</v>
      </c>
      <c r="D792" t="s">
        <v>2666</v>
      </c>
      <c r="E792" t="s">
        <v>201</v>
      </c>
      <c r="F792">
        <v>23</v>
      </c>
      <c r="G792" t="s">
        <v>202</v>
      </c>
      <c r="H792">
        <v>19870</v>
      </c>
      <c r="I792" t="s">
        <v>2667</v>
      </c>
      <c r="J792" t="s">
        <v>2668</v>
      </c>
      <c r="K792" t="s">
        <v>2667</v>
      </c>
      <c r="L792">
        <v>19500302</v>
      </c>
      <c r="M792" t="s">
        <v>2664</v>
      </c>
      <c r="N792">
        <v>230354</v>
      </c>
    </row>
    <row r="793" spans="1:14">
      <c r="A793" t="s">
        <v>2669</v>
      </c>
      <c r="B793">
        <v>24759027</v>
      </c>
      <c r="C793" t="s">
        <v>2670</v>
      </c>
      <c r="D793" t="s">
        <v>2671</v>
      </c>
      <c r="E793" t="s">
        <v>201</v>
      </c>
      <c r="F793">
        <v>23</v>
      </c>
      <c r="G793" t="s">
        <v>202</v>
      </c>
      <c r="H793">
        <v>19870</v>
      </c>
      <c r="I793" t="s">
        <v>2667</v>
      </c>
      <c r="J793" t="s">
        <v>2668</v>
      </c>
      <c r="K793" t="s">
        <v>2667</v>
      </c>
      <c r="L793">
        <v>19600305</v>
      </c>
      <c r="M793" t="s">
        <v>2669</v>
      </c>
      <c r="N793">
        <v>230354</v>
      </c>
    </row>
    <row r="794" spans="1:14">
      <c r="A794" t="s">
        <v>2672</v>
      </c>
      <c r="B794">
        <v>46010213</v>
      </c>
      <c r="C794" t="s">
        <v>2673</v>
      </c>
      <c r="D794" t="s">
        <v>2674</v>
      </c>
      <c r="E794" t="s">
        <v>201</v>
      </c>
      <c r="F794">
        <v>23</v>
      </c>
      <c r="G794" t="s">
        <v>202</v>
      </c>
      <c r="H794">
        <v>19870</v>
      </c>
      <c r="I794" t="s">
        <v>2667</v>
      </c>
      <c r="J794" t="s">
        <v>2668</v>
      </c>
      <c r="K794" t="s">
        <v>2667</v>
      </c>
      <c r="L794">
        <v>19651008</v>
      </c>
      <c r="M794" t="s">
        <v>2672</v>
      </c>
      <c r="N794">
        <v>230354</v>
      </c>
    </row>
    <row r="795" spans="1:14">
      <c r="A795" t="s">
        <v>2675</v>
      </c>
      <c r="B795">
        <v>58175632</v>
      </c>
      <c r="C795" t="s">
        <v>2676</v>
      </c>
      <c r="D795" t="s">
        <v>2677</v>
      </c>
      <c r="E795" t="s">
        <v>211</v>
      </c>
      <c r="F795">
        <v>23</v>
      </c>
      <c r="G795" t="s">
        <v>202</v>
      </c>
      <c r="H795">
        <v>19870</v>
      </c>
      <c r="I795" t="s">
        <v>2667</v>
      </c>
      <c r="J795" t="s">
        <v>2668</v>
      </c>
      <c r="K795" t="s">
        <v>2667</v>
      </c>
      <c r="L795">
        <v>19830502</v>
      </c>
      <c r="M795" t="s">
        <v>2675</v>
      </c>
      <c r="N795">
        <v>230354</v>
      </c>
    </row>
    <row r="796" spans="1:14">
      <c r="A796" t="s">
        <v>2678</v>
      </c>
      <c r="B796">
        <v>72995335</v>
      </c>
      <c r="C796" t="s">
        <v>2679</v>
      </c>
      <c r="D796" t="s">
        <v>2680</v>
      </c>
      <c r="E796" t="s">
        <v>201</v>
      </c>
      <c r="F796">
        <v>23</v>
      </c>
      <c r="G796" t="s">
        <v>202</v>
      </c>
      <c r="H796">
        <v>19870</v>
      </c>
      <c r="I796" t="s">
        <v>2667</v>
      </c>
      <c r="J796" t="s">
        <v>2668</v>
      </c>
      <c r="K796" t="s">
        <v>2667</v>
      </c>
      <c r="L796">
        <v>19631106</v>
      </c>
      <c r="M796" t="s">
        <v>2678</v>
      </c>
      <c r="N796">
        <v>230354</v>
      </c>
    </row>
    <row r="797" spans="1:14">
      <c r="A797" t="s">
        <v>2681</v>
      </c>
      <c r="B797">
        <v>4795328</v>
      </c>
      <c r="C797" t="s">
        <v>2682</v>
      </c>
      <c r="D797" t="s">
        <v>2683</v>
      </c>
      <c r="E797" t="s">
        <v>201</v>
      </c>
      <c r="F797">
        <v>23</v>
      </c>
      <c r="G797" t="s">
        <v>202</v>
      </c>
      <c r="H797">
        <v>19870</v>
      </c>
      <c r="I797" t="s">
        <v>2667</v>
      </c>
      <c r="J797" t="s">
        <v>2668</v>
      </c>
      <c r="K797" t="s">
        <v>2667</v>
      </c>
      <c r="L797">
        <v>19650827</v>
      </c>
      <c r="M797" t="s">
        <v>2681</v>
      </c>
      <c r="N797">
        <v>230354</v>
      </c>
    </row>
    <row r="798" spans="1:14">
      <c r="A798" t="s">
        <v>2684</v>
      </c>
      <c r="B798">
        <v>24758733</v>
      </c>
      <c r="C798" t="s">
        <v>2685</v>
      </c>
      <c r="D798" t="s">
        <v>2686</v>
      </c>
      <c r="E798" t="s">
        <v>201</v>
      </c>
      <c r="F798">
        <v>23</v>
      </c>
      <c r="G798" t="s">
        <v>202</v>
      </c>
      <c r="H798">
        <v>19870</v>
      </c>
      <c r="I798" t="s">
        <v>2667</v>
      </c>
      <c r="J798" t="s">
        <v>2668</v>
      </c>
      <c r="K798" t="s">
        <v>2667</v>
      </c>
      <c r="L798">
        <v>19680627</v>
      </c>
      <c r="M798" t="s">
        <v>2684</v>
      </c>
      <c r="N798">
        <v>230354</v>
      </c>
    </row>
    <row r="799" spans="1:14">
      <c r="A799" t="s">
        <v>2687</v>
      </c>
      <c r="B799">
        <v>10072010</v>
      </c>
      <c r="C799" t="s">
        <v>2688</v>
      </c>
      <c r="D799" t="s">
        <v>2689</v>
      </c>
      <c r="E799" t="s">
        <v>201</v>
      </c>
      <c r="F799">
        <v>23</v>
      </c>
      <c r="G799" t="s">
        <v>202</v>
      </c>
      <c r="H799">
        <v>8171</v>
      </c>
      <c r="I799" t="s">
        <v>2690</v>
      </c>
      <c r="J799" t="s">
        <v>2691</v>
      </c>
      <c r="K799" t="s">
        <v>2690</v>
      </c>
      <c r="L799">
        <v>19440325</v>
      </c>
      <c r="M799" t="s">
        <v>2687</v>
      </c>
      <c r="N799">
        <v>230024</v>
      </c>
    </row>
    <row r="800" spans="1:14">
      <c r="A800" t="s">
        <v>2692</v>
      </c>
      <c r="B800">
        <v>57372226</v>
      </c>
      <c r="C800" t="s">
        <v>2693</v>
      </c>
      <c r="D800" t="s">
        <v>2694</v>
      </c>
      <c r="E800" t="s">
        <v>201</v>
      </c>
      <c r="F800">
        <v>23</v>
      </c>
      <c r="G800" t="s">
        <v>202</v>
      </c>
      <c r="H800">
        <v>8171</v>
      </c>
      <c r="I800" t="s">
        <v>2690</v>
      </c>
      <c r="J800" t="s">
        <v>2691</v>
      </c>
      <c r="K800" t="s">
        <v>2690</v>
      </c>
      <c r="L800">
        <v>19540517</v>
      </c>
      <c r="M800" t="s">
        <v>2692</v>
      </c>
      <c r="N800">
        <v>230024</v>
      </c>
    </row>
    <row r="801" spans="1:14">
      <c r="A801" t="s">
        <v>2695</v>
      </c>
      <c r="B801">
        <v>97590131</v>
      </c>
      <c r="C801" t="s">
        <v>2696</v>
      </c>
      <c r="D801" t="s">
        <v>2697</v>
      </c>
      <c r="E801" t="s">
        <v>201</v>
      </c>
      <c r="F801">
        <v>23</v>
      </c>
      <c r="G801" t="s">
        <v>202</v>
      </c>
      <c r="H801">
        <v>8171</v>
      </c>
      <c r="I801" t="s">
        <v>2690</v>
      </c>
      <c r="J801" t="s">
        <v>2691</v>
      </c>
      <c r="K801" t="s">
        <v>2690</v>
      </c>
      <c r="L801">
        <v>19930705</v>
      </c>
      <c r="M801" t="s">
        <v>2695</v>
      </c>
      <c r="N801">
        <v>230024</v>
      </c>
    </row>
    <row r="802" spans="1:14">
      <c r="A802" t="s">
        <v>2698</v>
      </c>
      <c r="B802">
        <v>10254719</v>
      </c>
      <c r="C802" t="s">
        <v>2699</v>
      </c>
      <c r="D802" t="s">
        <v>2700</v>
      </c>
      <c r="E802" t="s">
        <v>211</v>
      </c>
      <c r="F802">
        <v>23</v>
      </c>
      <c r="G802" t="s">
        <v>202</v>
      </c>
      <c r="H802">
        <v>8171</v>
      </c>
      <c r="I802" t="s">
        <v>2690</v>
      </c>
      <c r="J802" t="s">
        <v>2691</v>
      </c>
      <c r="K802" t="s">
        <v>2690</v>
      </c>
      <c r="L802">
        <v>19630719</v>
      </c>
      <c r="M802" t="s">
        <v>2698</v>
      </c>
      <c r="N802">
        <v>230024</v>
      </c>
    </row>
    <row r="803" spans="1:14">
      <c r="A803" t="s">
        <v>2701</v>
      </c>
      <c r="B803">
        <v>10082819</v>
      </c>
      <c r="C803" t="s">
        <v>2702</v>
      </c>
      <c r="D803" t="s">
        <v>2703</v>
      </c>
      <c r="E803" t="s">
        <v>201</v>
      </c>
      <c r="F803">
        <v>23</v>
      </c>
      <c r="G803" t="s">
        <v>202</v>
      </c>
      <c r="H803">
        <v>8171</v>
      </c>
      <c r="I803" t="s">
        <v>2690</v>
      </c>
      <c r="J803" t="s">
        <v>2691</v>
      </c>
      <c r="K803" t="s">
        <v>2690</v>
      </c>
      <c r="L803">
        <v>19520128</v>
      </c>
      <c r="M803" t="s">
        <v>2701</v>
      </c>
      <c r="N803">
        <v>230024</v>
      </c>
    </row>
    <row r="804" spans="1:14">
      <c r="A804" t="s">
        <v>2704</v>
      </c>
      <c r="B804">
        <v>10470517</v>
      </c>
      <c r="C804" t="s">
        <v>2705</v>
      </c>
      <c r="D804" t="s">
        <v>2706</v>
      </c>
      <c r="E804" t="s">
        <v>201</v>
      </c>
      <c r="F804">
        <v>23</v>
      </c>
      <c r="G804" t="s">
        <v>202</v>
      </c>
      <c r="H804">
        <v>8171</v>
      </c>
      <c r="I804" t="s">
        <v>2690</v>
      </c>
      <c r="J804" t="s">
        <v>2691</v>
      </c>
      <c r="K804" t="s">
        <v>2690</v>
      </c>
      <c r="L804">
        <v>19780901</v>
      </c>
      <c r="M804" t="s">
        <v>2704</v>
      </c>
      <c r="N804">
        <v>230024</v>
      </c>
    </row>
    <row r="805" spans="1:14">
      <c r="A805" t="s">
        <v>2707</v>
      </c>
      <c r="B805">
        <v>60704724</v>
      </c>
      <c r="C805" t="s">
        <v>2708</v>
      </c>
      <c r="D805" t="s">
        <v>2709</v>
      </c>
      <c r="E805" t="s">
        <v>201</v>
      </c>
      <c r="F805">
        <v>23</v>
      </c>
      <c r="G805" t="s">
        <v>202</v>
      </c>
      <c r="H805">
        <v>8171</v>
      </c>
      <c r="I805" t="s">
        <v>2690</v>
      </c>
      <c r="J805" t="s">
        <v>2691</v>
      </c>
      <c r="K805" t="s">
        <v>2690</v>
      </c>
      <c r="L805">
        <v>19970424</v>
      </c>
      <c r="M805" t="s">
        <v>2707</v>
      </c>
      <c r="N805">
        <v>230024</v>
      </c>
    </row>
    <row r="806" spans="1:14">
      <c r="A806" t="s">
        <v>2710</v>
      </c>
      <c r="B806">
        <v>61950324</v>
      </c>
      <c r="C806" t="s">
        <v>2711</v>
      </c>
      <c r="D806" t="s">
        <v>2712</v>
      </c>
      <c r="E806" t="s">
        <v>201</v>
      </c>
      <c r="F806">
        <v>23</v>
      </c>
      <c r="G806" t="s">
        <v>202</v>
      </c>
      <c r="H806">
        <v>8171</v>
      </c>
      <c r="I806" t="s">
        <v>2690</v>
      </c>
      <c r="J806" t="s">
        <v>2691</v>
      </c>
      <c r="K806" t="s">
        <v>2690</v>
      </c>
      <c r="L806">
        <v>19970403</v>
      </c>
      <c r="M806" t="s">
        <v>2710</v>
      </c>
      <c r="N806">
        <v>230024</v>
      </c>
    </row>
    <row r="807" spans="1:14">
      <c r="A807" t="s">
        <v>2713</v>
      </c>
      <c r="B807">
        <v>10066821</v>
      </c>
      <c r="C807" t="s">
        <v>2714</v>
      </c>
      <c r="D807" t="s">
        <v>2715</v>
      </c>
      <c r="E807" t="s">
        <v>201</v>
      </c>
      <c r="F807">
        <v>23</v>
      </c>
      <c r="G807" t="s">
        <v>202</v>
      </c>
      <c r="H807">
        <v>8171</v>
      </c>
      <c r="I807" t="s">
        <v>2690</v>
      </c>
      <c r="J807" t="s">
        <v>2691</v>
      </c>
      <c r="K807" t="s">
        <v>2690</v>
      </c>
      <c r="L807">
        <v>19480109</v>
      </c>
      <c r="M807" t="s">
        <v>2713</v>
      </c>
      <c r="N807">
        <v>230024</v>
      </c>
    </row>
    <row r="808" spans="1:14">
      <c r="A808" t="s">
        <v>2716</v>
      </c>
      <c r="B808">
        <v>98138736</v>
      </c>
      <c r="C808" t="s">
        <v>2717</v>
      </c>
      <c r="D808" t="s">
        <v>2718</v>
      </c>
      <c r="E808" t="s">
        <v>201</v>
      </c>
      <c r="F808">
        <v>23</v>
      </c>
      <c r="G808" t="s">
        <v>202</v>
      </c>
      <c r="H808">
        <v>8171</v>
      </c>
      <c r="I808" t="s">
        <v>2690</v>
      </c>
      <c r="J808" t="s">
        <v>2691</v>
      </c>
      <c r="K808" t="s">
        <v>2690</v>
      </c>
      <c r="L808">
        <v>19970727</v>
      </c>
      <c r="M808" t="s">
        <v>2716</v>
      </c>
      <c r="N808">
        <v>230024</v>
      </c>
    </row>
    <row r="809" spans="1:14">
      <c r="A809" t="s">
        <v>2719</v>
      </c>
      <c r="B809">
        <v>58865638</v>
      </c>
      <c r="C809" t="s">
        <v>2720</v>
      </c>
      <c r="D809" t="s">
        <v>2721</v>
      </c>
      <c r="E809" t="s">
        <v>201</v>
      </c>
      <c r="F809">
        <v>23</v>
      </c>
      <c r="G809" t="s">
        <v>202</v>
      </c>
      <c r="H809">
        <v>8171</v>
      </c>
      <c r="I809" t="s">
        <v>2690</v>
      </c>
      <c r="J809" t="s">
        <v>2691</v>
      </c>
      <c r="K809" t="s">
        <v>2690</v>
      </c>
      <c r="L809">
        <v>19520511</v>
      </c>
      <c r="M809" t="s">
        <v>2719</v>
      </c>
      <c r="N809">
        <v>230024</v>
      </c>
    </row>
    <row r="810" spans="1:14">
      <c r="A810" t="s">
        <v>2722</v>
      </c>
      <c r="B810">
        <v>85560933</v>
      </c>
      <c r="C810" t="s">
        <v>2723</v>
      </c>
      <c r="D810" t="s">
        <v>2724</v>
      </c>
      <c r="E810" t="s">
        <v>211</v>
      </c>
      <c r="F810">
        <v>23</v>
      </c>
      <c r="G810" t="s">
        <v>202</v>
      </c>
      <c r="H810">
        <v>7710</v>
      </c>
      <c r="I810" t="s">
        <v>2725</v>
      </c>
      <c r="J810" t="s">
        <v>2726</v>
      </c>
      <c r="K810" t="s">
        <v>2727</v>
      </c>
      <c r="L810">
        <v>20030224</v>
      </c>
      <c r="M810" t="s">
        <v>2722</v>
      </c>
      <c r="N810">
        <v>230329</v>
      </c>
    </row>
    <row r="811" spans="1:14">
      <c r="A811" t="s">
        <v>2728</v>
      </c>
      <c r="B811">
        <v>84909636</v>
      </c>
      <c r="C811" t="s">
        <v>2729</v>
      </c>
      <c r="D811" t="s">
        <v>2730</v>
      </c>
      <c r="E811" t="s">
        <v>211</v>
      </c>
      <c r="F811">
        <v>23</v>
      </c>
      <c r="G811" t="s">
        <v>202</v>
      </c>
      <c r="H811">
        <v>7710</v>
      </c>
      <c r="I811" t="s">
        <v>2725</v>
      </c>
      <c r="J811" t="s">
        <v>2726</v>
      </c>
      <c r="K811" t="s">
        <v>2727</v>
      </c>
      <c r="L811">
        <v>20020415</v>
      </c>
      <c r="M811" t="s">
        <v>2728</v>
      </c>
      <c r="N811">
        <v>230329</v>
      </c>
    </row>
    <row r="812" spans="1:14">
      <c r="A812" t="s">
        <v>2731</v>
      </c>
      <c r="B812">
        <v>76988240</v>
      </c>
      <c r="C812" t="s">
        <v>2732</v>
      </c>
      <c r="D812" t="s">
        <v>2733</v>
      </c>
      <c r="E812" t="s">
        <v>211</v>
      </c>
      <c r="F812">
        <v>23</v>
      </c>
      <c r="G812" t="s">
        <v>202</v>
      </c>
      <c r="H812">
        <v>7710</v>
      </c>
      <c r="I812" t="s">
        <v>2725</v>
      </c>
      <c r="J812" t="s">
        <v>2726</v>
      </c>
      <c r="K812" t="s">
        <v>2727</v>
      </c>
      <c r="L812">
        <v>20010904</v>
      </c>
      <c r="M812" t="s">
        <v>2731</v>
      </c>
      <c r="N812">
        <v>230329</v>
      </c>
    </row>
    <row r="813" spans="1:14">
      <c r="A813" t="s">
        <v>2734</v>
      </c>
      <c r="B813">
        <v>84909535</v>
      </c>
      <c r="C813" t="s">
        <v>2735</v>
      </c>
      <c r="D813" t="s">
        <v>2736</v>
      </c>
      <c r="E813" t="s">
        <v>211</v>
      </c>
      <c r="F813">
        <v>23</v>
      </c>
      <c r="G813" t="s">
        <v>202</v>
      </c>
      <c r="H813">
        <v>7710</v>
      </c>
      <c r="I813" t="s">
        <v>2725</v>
      </c>
      <c r="J813" t="s">
        <v>2726</v>
      </c>
      <c r="K813" t="s">
        <v>2727</v>
      </c>
      <c r="L813">
        <v>20021009</v>
      </c>
      <c r="M813" t="s">
        <v>2734</v>
      </c>
      <c r="N813">
        <v>230329</v>
      </c>
    </row>
    <row r="814" spans="1:14">
      <c r="A814" t="s">
        <v>2737</v>
      </c>
      <c r="B814">
        <v>84909737</v>
      </c>
      <c r="C814" t="s">
        <v>2738</v>
      </c>
      <c r="D814" t="s">
        <v>2739</v>
      </c>
      <c r="E814" t="s">
        <v>211</v>
      </c>
      <c r="F814">
        <v>23</v>
      </c>
      <c r="G814" t="s">
        <v>202</v>
      </c>
      <c r="H814">
        <v>7710</v>
      </c>
      <c r="I814" t="s">
        <v>2725</v>
      </c>
      <c r="J814" t="s">
        <v>2726</v>
      </c>
      <c r="K814" t="s">
        <v>2727</v>
      </c>
      <c r="L814">
        <v>20030312</v>
      </c>
      <c r="M814" t="s">
        <v>2737</v>
      </c>
      <c r="N814">
        <v>230329</v>
      </c>
    </row>
    <row r="815" spans="1:14">
      <c r="A815" t="s">
        <v>2740</v>
      </c>
      <c r="B815">
        <v>3977632</v>
      </c>
      <c r="C815" t="s">
        <v>2741</v>
      </c>
      <c r="D815" t="s">
        <v>2742</v>
      </c>
      <c r="E815" t="s">
        <v>201</v>
      </c>
      <c r="F815">
        <v>23</v>
      </c>
      <c r="G815" t="s">
        <v>202</v>
      </c>
      <c r="H815">
        <v>8176</v>
      </c>
      <c r="I815" t="s">
        <v>2743</v>
      </c>
      <c r="J815" t="s">
        <v>2744</v>
      </c>
      <c r="K815" t="s">
        <v>2745</v>
      </c>
      <c r="L815">
        <v>19450212</v>
      </c>
      <c r="M815" t="s">
        <v>2740</v>
      </c>
      <c r="N815">
        <v>230030</v>
      </c>
    </row>
    <row r="816" spans="1:14">
      <c r="A816" t="s">
        <v>2746</v>
      </c>
      <c r="B816">
        <v>2989028</v>
      </c>
      <c r="C816" t="s">
        <v>2747</v>
      </c>
      <c r="D816" t="s">
        <v>2748</v>
      </c>
      <c r="E816" t="s">
        <v>201</v>
      </c>
      <c r="F816">
        <v>23</v>
      </c>
      <c r="G816" t="s">
        <v>202</v>
      </c>
      <c r="H816">
        <v>8176</v>
      </c>
      <c r="I816" t="s">
        <v>2743</v>
      </c>
      <c r="J816" t="s">
        <v>2744</v>
      </c>
      <c r="K816" t="s">
        <v>2745</v>
      </c>
      <c r="L816">
        <v>19531213</v>
      </c>
      <c r="M816" t="s">
        <v>2746</v>
      </c>
      <c r="N816">
        <v>230030</v>
      </c>
    </row>
    <row r="817" spans="1:14">
      <c r="A817" t="s">
        <v>2749</v>
      </c>
      <c r="B817">
        <v>3978633</v>
      </c>
      <c r="C817" t="s">
        <v>2750</v>
      </c>
      <c r="D817" t="s">
        <v>2751</v>
      </c>
      <c r="E817" t="s">
        <v>201</v>
      </c>
      <c r="F817">
        <v>23</v>
      </c>
      <c r="G817" t="s">
        <v>202</v>
      </c>
      <c r="H817">
        <v>8176</v>
      </c>
      <c r="I817" t="s">
        <v>2743</v>
      </c>
      <c r="J817" t="s">
        <v>2744</v>
      </c>
      <c r="K817" t="s">
        <v>2745</v>
      </c>
      <c r="L817">
        <v>19450129</v>
      </c>
      <c r="M817" t="s">
        <v>2749</v>
      </c>
      <c r="N817">
        <v>230030</v>
      </c>
    </row>
    <row r="818" spans="1:14">
      <c r="A818" t="s">
        <v>2752</v>
      </c>
      <c r="B818">
        <v>3614721</v>
      </c>
      <c r="C818" t="s">
        <v>2753</v>
      </c>
      <c r="D818" t="s">
        <v>2754</v>
      </c>
      <c r="E818" t="s">
        <v>201</v>
      </c>
      <c r="F818">
        <v>23</v>
      </c>
      <c r="G818" t="s">
        <v>202</v>
      </c>
      <c r="H818">
        <v>8176</v>
      </c>
      <c r="I818" t="s">
        <v>2743</v>
      </c>
      <c r="J818" t="s">
        <v>2744</v>
      </c>
      <c r="K818" t="s">
        <v>2745</v>
      </c>
      <c r="L818">
        <v>19440423</v>
      </c>
      <c r="M818" t="s">
        <v>2752</v>
      </c>
      <c r="N818">
        <v>230030</v>
      </c>
    </row>
    <row r="819" spans="1:14">
      <c r="A819" t="s">
        <v>2755</v>
      </c>
      <c r="B819">
        <v>3979129</v>
      </c>
      <c r="C819" t="s">
        <v>2756</v>
      </c>
      <c r="D819" t="s">
        <v>2757</v>
      </c>
      <c r="E819" t="s">
        <v>201</v>
      </c>
      <c r="F819">
        <v>23</v>
      </c>
      <c r="G819" t="s">
        <v>202</v>
      </c>
      <c r="H819">
        <v>8176</v>
      </c>
      <c r="I819" t="s">
        <v>2743</v>
      </c>
      <c r="J819" t="s">
        <v>2744</v>
      </c>
      <c r="K819" t="s">
        <v>2745</v>
      </c>
      <c r="L819">
        <v>19470727</v>
      </c>
      <c r="M819" t="s">
        <v>2755</v>
      </c>
      <c r="N819">
        <v>230030</v>
      </c>
    </row>
    <row r="820" spans="1:14">
      <c r="A820" t="s">
        <v>2758</v>
      </c>
      <c r="B820">
        <v>3689026</v>
      </c>
      <c r="C820" t="s">
        <v>2759</v>
      </c>
      <c r="D820" t="s">
        <v>2760</v>
      </c>
      <c r="E820" t="s">
        <v>211</v>
      </c>
      <c r="F820">
        <v>23</v>
      </c>
      <c r="G820" t="s">
        <v>202</v>
      </c>
      <c r="H820">
        <v>8176</v>
      </c>
      <c r="I820" t="s">
        <v>2743</v>
      </c>
      <c r="J820" t="s">
        <v>2744</v>
      </c>
      <c r="K820" t="s">
        <v>2745</v>
      </c>
      <c r="L820">
        <v>19540623</v>
      </c>
      <c r="M820" t="s">
        <v>2758</v>
      </c>
      <c r="N820">
        <v>230030</v>
      </c>
    </row>
    <row r="821" spans="1:14">
      <c r="A821" t="s">
        <v>2761</v>
      </c>
      <c r="B821">
        <v>71826125</v>
      </c>
      <c r="C821" t="s">
        <v>2762</v>
      </c>
      <c r="D821" t="s">
        <v>2763</v>
      </c>
      <c r="E821" t="s">
        <v>201</v>
      </c>
      <c r="F821">
        <v>23</v>
      </c>
      <c r="G821" t="s">
        <v>202</v>
      </c>
      <c r="H821">
        <v>8183</v>
      </c>
      <c r="I821" t="s">
        <v>2764</v>
      </c>
      <c r="J821" t="s">
        <v>2765</v>
      </c>
      <c r="K821" t="s">
        <v>2766</v>
      </c>
      <c r="L821">
        <v>19910530</v>
      </c>
      <c r="M821" t="s">
        <v>2761</v>
      </c>
      <c r="N821">
        <v>230041</v>
      </c>
    </row>
    <row r="822" spans="1:14">
      <c r="A822" t="s">
        <v>2767</v>
      </c>
      <c r="B822">
        <v>11807017</v>
      </c>
      <c r="C822" t="s">
        <v>2768</v>
      </c>
      <c r="D822" t="s">
        <v>2769</v>
      </c>
      <c r="E822" t="s">
        <v>201</v>
      </c>
      <c r="F822">
        <v>23</v>
      </c>
      <c r="G822" t="s">
        <v>202</v>
      </c>
      <c r="H822">
        <v>8183</v>
      </c>
      <c r="I822" t="s">
        <v>2764</v>
      </c>
      <c r="J822" t="s">
        <v>2765</v>
      </c>
      <c r="K822" t="s">
        <v>2766</v>
      </c>
      <c r="L822">
        <v>19940209</v>
      </c>
      <c r="M822" t="s">
        <v>2767</v>
      </c>
      <c r="N822">
        <v>230041</v>
      </c>
    </row>
    <row r="823" spans="1:14">
      <c r="A823" t="s">
        <v>2770</v>
      </c>
      <c r="B823">
        <v>71942932</v>
      </c>
      <c r="C823" t="s">
        <v>2771</v>
      </c>
      <c r="D823" t="s">
        <v>2772</v>
      </c>
      <c r="E823" t="s">
        <v>201</v>
      </c>
      <c r="F823">
        <v>23</v>
      </c>
      <c r="G823" t="s">
        <v>202</v>
      </c>
      <c r="H823">
        <v>8183</v>
      </c>
      <c r="I823" t="s">
        <v>2764</v>
      </c>
      <c r="J823" t="s">
        <v>2765</v>
      </c>
      <c r="K823" t="s">
        <v>2766</v>
      </c>
      <c r="L823">
        <v>19920715</v>
      </c>
      <c r="M823" t="s">
        <v>2770</v>
      </c>
      <c r="N823">
        <v>230041</v>
      </c>
    </row>
    <row r="824" spans="1:14">
      <c r="A824" t="s">
        <v>2773</v>
      </c>
      <c r="B824">
        <v>58267028</v>
      </c>
      <c r="C824" t="s">
        <v>2774</v>
      </c>
      <c r="D824" t="s">
        <v>2775</v>
      </c>
      <c r="E824" t="s">
        <v>201</v>
      </c>
      <c r="F824">
        <v>23</v>
      </c>
      <c r="G824" t="s">
        <v>202</v>
      </c>
      <c r="H824">
        <v>8183</v>
      </c>
      <c r="I824" t="s">
        <v>2764</v>
      </c>
      <c r="J824" t="s">
        <v>2765</v>
      </c>
      <c r="K824" t="s">
        <v>2766</v>
      </c>
      <c r="L824">
        <v>19900606</v>
      </c>
      <c r="M824" t="s">
        <v>2773</v>
      </c>
      <c r="N824">
        <v>230041</v>
      </c>
    </row>
    <row r="825" spans="1:14">
      <c r="A825" t="s">
        <v>2776</v>
      </c>
      <c r="B825">
        <v>58267432</v>
      </c>
      <c r="C825" t="s">
        <v>2777</v>
      </c>
      <c r="D825" t="s">
        <v>2778</v>
      </c>
      <c r="E825" t="s">
        <v>201</v>
      </c>
      <c r="F825">
        <v>23</v>
      </c>
      <c r="G825" t="s">
        <v>202</v>
      </c>
      <c r="H825">
        <v>8183</v>
      </c>
      <c r="I825" t="s">
        <v>2764</v>
      </c>
      <c r="J825" t="s">
        <v>2765</v>
      </c>
      <c r="K825" t="s">
        <v>2766</v>
      </c>
      <c r="L825">
        <v>19910214</v>
      </c>
      <c r="M825" t="s">
        <v>2776</v>
      </c>
      <c r="N825">
        <v>230041</v>
      </c>
    </row>
    <row r="826" spans="1:14">
      <c r="A826" t="s">
        <v>2779</v>
      </c>
      <c r="B826">
        <v>2922621</v>
      </c>
      <c r="C826" t="s">
        <v>2780</v>
      </c>
      <c r="D826" t="s">
        <v>2781</v>
      </c>
      <c r="E826" t="s">
        <v>201</v>
      </c>
      <c r="F826">
        <v>23</v>
      </c>
      <c r="G826" t="s">
        <v>202</v>
      </c>
      <c r="H826">
        <v>8183</v>
      </c>
      <c r="I826" t="s">
        <v>2764</v>
      </c>
      <c r="J826" t="s">
        <v>2765</v>
      </c>
      <c r="K826" t="s">
        <v>2766</v>
      </c>
      <c r="L826">
        <v>19830920</v>
      </c>
      <c r="M826" t="s">
        <v>2779</v>
      </c>
      <c r="N826">
        <v>230041</v>
      </c>
    </row>
    <row r="827" spans="1:14">
      <c r="A827" t="s">
        <v>2782</v>
      </c>
      <c r="B827">
        <v>71725527</v>
      </c>
      <c r="C827" t="s">
        <v>2783</v>
      </c>
      <c r="D827" t="s">
        <v>2784</v>
      </c>
      <c r="E827" t="s">
        <v>201</v>
      </c>
      <c r="F827">
        <v>23</v>
      </c>
      <c r="G827" t="s">
        <v>202</v>
      </c>
      <c r="H827">
        <v>8183</v>
      </c>
      <c r="I827" t="s">
        <v>2764</v>
      </c>
      <c r="J827" t="s">
        <v>2765</v>
      </c>
      <c r="K827" t="s">
        <v>2766</v>
      </c>
      <c r="L827">
        <v>19921117</v>
      </c>
      <c r="M827" t="s">
        <v>2782</v>
      </c>
      <c r="N827">
        <v>230041</v>
      </c>
    </row>
    <row r="828" spans="1:14">
      <c r="A828" t="s">
        <v>2785</v>
      </c>
      <c r="B828">
        <v>3113614</v>
      </c>
      <c r="C828" t="s">
        <v>2786</v>
      </c>
      <c r="D828" t="s">
        <v>2787</v>
      </c>
      <c r="E828" t="s">
        <v>201</v>
      </c>
      <c r="F828">
        <v>23</v>
      </c>
      <c r="G828" t="s">
        <v>202</v>
      </c>
      <c r="H828">
        <v>8183</v>
      </c>
      <c r="I828" t="s">
        <v>2764</v>
      </c>
      <c r="J828" t="s">
        <v>2765</v>
      </c>
      <c r="K828" t="s">
        <v>2766</v>
      </c>
      <c r="L828">
        <v>19911129</v>
      </c>
      <c r="M828" t="s">
        <v>2785</v>
      </c>
      <c r="N828">
        <v>230041</v>
      </c>
    </row>
    <row r="829" spans="1:14">
      <c r="A829" t="s">
        <v>2788</v>
      </c>
      <c r="B829">
        <v>45608023</v>
      </c>
      <c r="C829" t="s">
        <v>2789</v>
      </c>
      <c r="D829" t="s">
        <v>2790</v>
      </c>
      <c r="E829" t="s">
        <v>201</v>
      </c>
      <c r="F829">
        <v>23</v>
      </c>
      <c r="G829" t="s">
        <v>202</v>
      </c>
      <c r="H829">
        <v>8183</v>
      </c>
      <c r="I829" t="s">
        <v>2764</v>
      </c>
      <c r="J829" t="s">
        <v>2765</v>
      </c>
      <c r="K829" t="s">
        <v>2766</v>
      </c>
      <c r="L829">
        <v>19890606</v>
      </c>
      <c r="M829" t="s">
        <v>2788</v>
      </c>
      <c r="N829">
        <v>230041</v>
      </c>
    </row>
    <row r="830" spans="1:14">
      <c r="A830" t="s">
        <v>2791</v>
      </c>
      <c r="B830">
        <v>46129628</v>
      </c>
      <c r="C830" t="s">
        <v>2792</v>
      </c>
      <c r="D830" t="s">
        <v>2793</v>
      </c>
      <c r="E830" t="s">
        <v>201</v>
      </c>
      <c r="F830">
        <v>23</v>
      </c>
      <c r="G830" t="s">
        <v>202</v>
      </c>
      <c r="H830">
        <v>8183</v>
      </c>
      <c r="I830" t="s">
        <v>2764</v>
      </c>
      <c r="J830" t="s">
        <v>2765</v>
      </c>
      <c r="K830" t="s">
        <v>2766</v>
      </c>
      <c r="L830">
        <v>19771003</v>
      </c>
      <c r="M830" t="s">
        <v>2791</v>
      </c>
      <c r="N830">
        <v>230041</v>
      </c>
    </row>
    <row r="831" spans="1:14">
      <c r="A831" t="s">
        <v>2794</v>
      </c>
      <c r="B831">
        <v>38207222</v>
      </c>
      <c r="C831" t="s">
        <v>2795</v>
      </c>
      <c r="D831" t="s">
        <v>2796</v>
      </c>
      <c r="E831" t="s">
        <v>201</v>
      </c>
      <c r="F831">
        <v>23</v>
      </c>
      <c r="G831" t="s">
        <v>202</v>
      </c>
      <c r="H831">
        <v>8183</v>
      </c>
      <c r="I831" t="s">
        <v>2764</v>
      </c>
      <c r="J831" t="s">
        <v>2765</v>
      </c>
      <c r="K831" t="s">
        <v>2766</v>
      </c>
      <c r="L831">
        <v>19930628</v>
      </c>
      <c r="M831" t="s">
        <v>2794</v>
      </c>
      <c r="N831">
        <v>230041</v>
      </c>
    </row>
    <row r="832" spans="1:14">
      <c r="A832" t="s">
        <v>2797</v>
      </c>
      <c r="B832">
        <v>72909431</v>
      </c>
      <c r="C832" t="s">
        <v>2798</v>
      </c>
      <c r="D832" t="s">
        <v>2799</v>
      </c>
      <c r="E832" t="s">
        <v>201</v>
      </c>
      <c r="F832">
        <v>23</v>
      </c>
      <c r="G832" t="s">
        <v>202</v>
      </c>
      <c r="H832">
        <v>8183</v>
      </c>
      <c r="I832" t="s">
        <v>2764</v>
      </c>
      <c r="J832" t="s">
        <v>2765</v>
      </c>
      <c r="K832" t="s">
        <v>2766</v>
      </c>
      <c r="L832">
        <v>19730123</v>
      </c>
      <c r="M832" t="s">
        <v>2797</v>
      </c>
      <c r="N832">
        <v>230041</v>
      </c>
    </row>
    <row r="833" spans="1:14">
      <c r="A833" t="s">
        <v>2800</v>
      </c>
      <c r="B833">
        <v>72909532</v>
      </c>
      <c r="C833" t="s">
        <v>2801</v>
      </c>
      <c r="D833" t="s">
        <v>2802</v>
      </c>
      <c r="E833" t="s">
        <v>201</v>
      </c>
      <c r="F833">
        <v>23</v>
      </c>
      <c r="G833" t="s">
        <v>202</v>
      </c>
      <c r="H833">
        <v>8183</v>
      </c>
      <c r="I833" t="s">
        <v>2764</v>
      </c>
      <c r="J833" t="s">
        <v>2765</v>
      </c>
      <c r="K833" t="s">
        <v>2766</v>
      </c>
      <c r="L833">
        <v>19640831</v>
      </c>
      <c r="M833" t="s">
        <v>2800</v>
      </c>
      <c r="N833">
        <v>230041</v>
      </c>
    </row>
    <row r="834" spans="1:14">
      <c r="A834" t="s">
        <v>2803</v>
      </c>
      <c r="B834">
        <v>96688946</v>
      </c>
      <c r="C834" t="s">
        <v>2804</v>
      </c>
      <c r="D834" t="s">
        <v>2805</v>
      </c>
      <c r="E834" t="s">
        <v>201</v>
      </c>
      <c r="F834">
        <v>23</v>
      </c>
      <c r="G834" t="s">
        <v>202</v>
      </c>
      <c r="H834">
        <v>8183</v>
      </c>
      <c r="I834" t="s">
        <v>2764</v>
      </c>
      <c r="J834" t="s">
        <v>2765</v>
      </c>
      <c r="K834" t="s">
        <v>2766</v>
      </c>
      <c r="L834">
        <v>19930114</v>
      </c>
      <c r="M834" t="s">
        <v>2803</v>
      </c>
      <c r="N834">
        <v>230041</v>
      </c>
    </row>
    <row r="835" spans="1:14">
      <c r="A835" t="s">
        <v>2806</v>
      </c>
      <c r="B835">
        <v>82888943</v>
      </c>
      <c r="C835" t="s">
        <v>2807</v>
      </c>
      <c r="D835" t="s">
        <v>2808</v>
      </c>
      <c r="E835" t="s">
        <v>201</v>
      </c>
      <c r="F835">
        <v>23</v>
      </c>
      <c r="G835" t="s">
        <v>202</v>
      </c>
      <c r="H835">
        <v>8195</v>
      </c>
      <c r="I835" t="s">
        <v>2809</v>
      </c>
      <c r="J835" t="s">
        <v>2810</v>
      </c>
      <c r="K835" t="s">
        <v>2811</v>
      </c>
      <c r="L835">
        <v>19771011</v>
      </c>
      <c r="M835" t="s">
        <v>2806</v>
      </c>
      <c r="N835">
        <v>230067</v>
      </c>
    </row>
    <row r="836" spans="1:14">
      <c r="A836" t="s">
        <v>2812</v>
      </c>
      <c r="B836">
        <v>32477124</v>
      </c>
      <c r="C836" t="s">
        <v>2813</v>
      </c>
      <c r="D836" t="s">
        <v>2814</v>
      </c>
      <c r="E836" t="s">
        <v>201</v>
      </c>
      <c r="F836">
        <v>23</v>
      </c>
      <c r="G836" t="s">
        <v>202</v>
      </c>
      <c r="H836">
        <v>8195</v>
      </c>
      <c r="I836" t="s">
        <v>2809</v>
      </c>
      <c r="J836" t="s">
        <v>2810</v>
      </c>
      <c r="K836" t="s">
        <v>2811</v>
      </c>
      <c r="L836">
        <v>19770930</v>
      </c>
      <c r="M836" t="s">
        <v>2812</v>
      </c>
      <c r="N836">
        <v>230067</v>
      </c>
    </row>
    <row r="837" spans="1:14">
      <c r="A837" t="s">
        <v>2815</v>
      </c>
      <c r="B837">
        <v>2956931</v>
      </c>
      <c r="C837" t="s">
        <v>2816</v>
      </c>
      <c r="D837" t="s">
        <v>2817</v>
      </c>
      <c r="E837" t="s">
        <v>201</v>
      </c>
      <c r="F837">
        <v>23</v>
      </c>
      <c r="G837" t="s">
        <v>202</v>
      </c>
      <c r="H837">
        <v>8195</v>
      </c>
      <c r="I837" t="s">
        <v>2809</v>
      </c>
      <c r="J837" t="s">
        <v>2810</v>
      </c>
      <c r="K837" t="s">
        <v>2811</v>
      </c>
      <c r="L837">
        <v>19810418</v>
      </c>
      <c r="M837" t="s">
        <v>2815</v>
      </c>
      <c r="N837">
        <v>230067</v>
      </c>
    </row>
    <row r="838" spans="1:14">
      <c r="A838" t="s">
        <v>2818</v>
      </c>
      <c r="B838">
        <v>2957225</v>
      </c>
      <c r="C838" t="s">
        <v>2819</v>
      </c>
      <c r="D838" t="s">
        <v>2820</v>
      </c>
      <c r="E838" t="s">
        <v>201</v>
      </c>
      <c r="F838">
        <v>23</v>
      </c>
      <c r="G838" t="s">
        <v>202</v>
      </c>
      <c r="H838">
        <v>8195</v>
      </c>
      <c r="I838" t="s">
        <v>2809</v>
      </c>
      <c r="J838" t="s">
        <v>2810</v>
      </c>
      <c r="K838" t="s">
        <v>2811</v>
      </c>
      <c r="L838">
        <v>19790715</v>
      </c>
      <c r="M838" t="s">
        <v>2818</v>
      </c>
      <c r="N838">
        <v>230067</v>
      </c>
    </row>
    <row r="839" spans="1:14">
      <c r="A839" t="s">
        <v>2821</v>
      </c>
      <c r="B839">
        <v>56882029</v>
      </c>
      <c r="C839" t="s">
        <v>2822</v>
      </c>
      <c r="D839" t="s">
        <v>2823</v>
      </c>
      <c r="E839" t="s">
        <v>201</v>
      </c>
      <c r="F839">
        <v>23</v>
      </c>
      <c r="G839" t="s">
        <v>202</v>
      </c>
      <c r="H839">
        <v>8195</v>
      </c>
      <c r="I839" t="s">
        <v>2809</v>
      </c>
      <c r="J839" t="s">
        <v>2810</v>
      </c>
      <c r="K839" t="s">
        <v>2811</v>
      </c>
      <c r="L839">
        <v>19580101</v>
      </c>
      <c r="M839" t="s">
        <v>2821</v>
      </c>
      <c r="N839">
        <v>230067</v>
      </c>
    </row>
    <row r="840" spans="1:14">
      <c r="A840" t="s">
        <v>2824</v>
      </c>
      <c r="B840">
        <v>2958226</v>
      </c>
      <c r="C840" t="s">
        <v>2825</v>
      </c>
      <c r="D840" t="s">
        <v>2826</v>
      </c>
      <c r="E840" t="s">
        <v>201</v>
      </c>
      <c r="F840">
        <v>23</v>
      </c>
      <c r="G840" t="s">
        <v>202</v>
      </c>
      <c r="H840">
        <v>8195</v>
      </c>
      <c r="I840" t="s">
        <v>2809</v>
      </c>
      <c r="J840" t="s">
        <v>2810</v>
      </c>
      <c r="K840" t="s">
        <v>2811</v>
      </c>
      <c r="L840">
        <v>19780711</v>
      </c>
      <c r="M840" t="s">
        <v>2824</v>
      </c>
      <c r="N840">
        <v>230067</v>
      </c>
    </row>
    <row r="841" spans="1:14">
      <c r="A841" t="s">
        <v>2827</v>
      </c>
      <c r="B841">
        <v>55041116</v>
      </c>
      <c r="C841" t="s">
        <v>2828</v>
      </c>
      <c r="D841" t="s">
        <v>2829</v>
      </c>
      <c r="E841" t="s">
        <v>201</v>
      </c>
      <c r="F841">
        <v>23</v>
      </c>
      <c r="G841" t="s">
        <v>202</v>
      </c>
      <c r="H841">
        <v>8195</v>
      </c>
      <c r="I841" t="s">
        <v>2809</v>
      </c>
      <c r="J841" t="s">
        <v>2810</v>
      </c>
      <c r="K841" t="s">
        <v>2811</v>
      </c>
      <c r="L841">
        <v>19830628</v>
      </c>
      <c r="M841" t="s">
        <v>2827</v>
      </c>
      <c r="N841">
        <v>230067</v>
      </c>
    </row>
    <row r="842" spans="1:14">
      <c r="A842" t="s">
        <v>2830</v>
      </c>
      <c r="B842">
        <v>3057015</v>
      </c>
      <c r="C842" t="s">
        <v>2831</v>
      </c>
      <c r="D842" t="s">
        <v>2832</v>
      </c>
      <c r="E842" t="s">
        <v>201</v>
      </c>
      <c r="F842">
        <v>23</v>
      </c>
      <c r="G842" t="s">
        <v>202</v>
      </c>
      <c r="H842">
        <v>8195</v>
      </c>
      <c r="I842" t="s">
        <v>2809</v>
      </c>
      <c r="J842" t="s">
        <v>2810</v>
      </c>
      <c r="K842" t="s">
        <v>2811</v>
      </c>
      <c r="L842">
        <v>19590119</v>
      </c>
      <c r="M842" t="s">
        <v>2830</v>
      </c>
      <c r="N842">
        <v>230067</v>
      </c>
    </row>
    <row r="843" spans="1:14">
      <c r="A843" t="s">
        <v>2833</v>
      </c>
      <c r="B843">
        <v>46157023</v>
      </c>
      <c r="C843" t="s">
        <v>2834</v>
      </c>
      <c r="D843" t="s">
        <v>2835</v>
      </c>
      <c r="E843" t="s">
        <v>201</v>
      </c>
      <c r="F843">
        <v>23</v>
      </c>
      <c r="G843" t="s">
        <v>202</v>
      </c>
      <c r="H843">
        <v>8195</v>
      </c>
      <c r="I843" t="s">
        <v>2809</v>
      </c>
      <c r="J843" t="s">
        <v>2810</v>
      </c>
      <c r="K843" t="s">
        <v>2811</v>
      </c>
      <c r="L843">
        <v>19820217</v>
      </c>
      <c r="M843" t="s">
        <v>2833</v>
      </c>
      <c r="N843">
        <v>230067</v>
      </c>
    </row>
    <row r="844" spans="1:14">
      <c r="A844" t="s">
        <v>2836</v>
      </c>
      <c r="B844">
        <v>2957629</v>
      </c>
      <c r="C844" t="s">
        <v>2837</v>
      </c>
      <c r="D844" t="s">
        <v>2838</v>
      </c>
      <c r="E844" t="s">
        <v>201</v>
      </c>
      <c r="F844">
        <v>23</v>
      </c>
      <c r="G844" t="s">
        <v>202</v>
      </c>
      <c r="H844">
        <v>8195</v>
      </c>
      <c r="I844" t="s">
        <v>2809</v>
      </c>
      <c r="J844" t="s">
        <v>2810</v>
      </c>
      <c r="K844" t="s">
        <v>2811</v>
      </c>
      <c r="L844">
        <v>19801123</v>
      </c>
      <c r="M844" t="s">
        <v>2836</v>
      </c>
      <c r="N844">
        <v>230067</v>
      </c>
    </row>
    <row r="845" spans="1:14">
      <c r="A845" t="s">
        <v>2839</v>
      </c>
      <c r="B845">
        <v>2957831</v>
      </c>
      <c r="C845" t="s">
        <v>2840</v>
      </c>
      <c r="D845" t="s">
        <v>2841</v>
      </c>
      <c r="E845" t="s">
        <v>201</v>
      </c>
      <c r="F845">
        <v>23</v>
      </c>
      <c r="G845" t="s">
        <v>202</v>
      </c>
      <c r="H845">
        <v>8195</v>
      </c>
      <c r="I845" t="s">
        <v>2809</v>
      </c>
      <c r="J845" t="s">
        <v>2810</v>
      </c>
      <c r="K845" t="s">
        <v>2811</v>
      </c>
      <c r="L845">
        <v>19790708</v>
      </c>
      <c r="M845" t="s">
        <v>2839</v>
      </c>
      <c r="N845">
        <v>230067</v>
      </c>
    </row>
    <row r="846" spans="1:14">
      <c r="A846" t="s">
        <v>2842</v>
      </c>
      <c r="B846">
        <v>72755026</v>
      </c>
      <c r="C846" t="s">
        <v>2843</v>
      </c>
      <c r="D846" t="s">
        <v>2844</v>
      </c>
      <c r="E846" t="s">
        <v>201</v>
      </c>
      <c r="F846">
        <v>23</v>
      </c>
      <c r="G846" t="s">
        <v>202</v>
      </c>
      <c r="H846">
        <v>8195</v>
      </c>
      <c r="I846" t="s">
        <v>2809</v>
      </c>
      <c r="J846" t="s">
        <v>2810</v>
      </c>
      <c r="K846" t="s">
        <v>2811</v>
      </c>
      <c r="L846">
        <v>19770603</v>
      </c>
      <c r="M846" t="s">
        <v>2842</v>
      </c>
      <c r="N846">
        <v>230067</v>
      </c>
    </row>
    <row r="847" spans="1:14">
      <c r="A847" t="s">
        <v>2845</v>
      </c>
      <c r="B847">
        <v>2958125</v>
      </c>
      <c r="C847" t="s">
        <v>2846</v>
      </c>
      <c r="D847" t="s">
        <v>2847</v>
      </c>
      <c r="E847" t="s">
        <v>201</v>
      </c>
      <c r="F847">
        <v>23</v>
      </c>
      <c r="G847" t="s">
        <v>202</v>
      </c>
      <c r="H847">
        <v>8195</v>
      </c>
      <c r="I847" t="s">
        <v>2809</v>
      </c>
      <c r="J847" t="s">
        <v>2810</v>
      </c>
      <c r="K847" t="s">
        <v>2811</v>
      </c>
      <c r="L847">
        <v>19820527</v>
      </c>
      <c r="M847" t="s">
        <v>2845</v>
      </c>
      <c r="N847">
        <v>230067</v>
      </c>
    </row>
    <row r="848" spans="1:14">
      <c r="A848" t="s">
        <v>2848</v>
      </c>
      <c r="B848">
        <v>2957326</v>
      </c>
      <c r="C848" t="s">
        <v>2849</v>
      </c>
      <c r="D848" t="s">
        <v>2850</v>
      </c>
      <c r="E848" t="s">
        <v>201</v>
      </c>
      <c r="F848">
        <v>23</v>
      </c>
      <c r="G848" t="s">
        <v>202</v>
      </c>
      <c r="H848">
        <v>8195</v>
      </c>
      <c r="I848" t="s">
        <v>2809</v>
      </c>
      <c r="J848" t="s">
        <v>2810</v>
      </c>
      <c r="K848" t="s">
        <v>2811</v>
      </c>
      <c r="L848">
        <v>19730320</v>
      </c>
      <c r="M848" t="s">
        <v>2848</v>
      </c>
      <c r="N848">
        <v>230067</v>
      </c>
    </row>
    <row r="849" spans="1:14">
      <c r="A849" t="s">
        <v>2851</v>
      </c>
      <c r="B849">
        <v>58217629</v>
      </c>
      <c r="C849" t="s">
        <v>2852</v>
      </c>
      <c r="D849" t="s">
        <v>2853</v>
      </c>
      <c r="E849" t="s">
        <v>201</v>
      </c>
      <c r="F849">
        <v>23</v>
      </c>
      <c r="G849" t="s">
        <v>202</v>
      </c>
      <c r="H849">
        <v>8195</v>
      </c>
      <c r="I849" t="s">
        <v>2809</v>
      </c>
      <c r="J849" t="s">
        <v>2810</v>
      </c>
      <c r="K849" t="s">
        <v>2811</v>
      </c>
      <c r="L849">
        <v>19800924</v>
      </c>
      <c r="M849" t="s">
        <v>2851</v>
      </c>
      <c r="N849">
        <v>230067</v>
      </c>
    </row>
    <row r="850" spans="1:14">
      <c r="A850" t="s">
        <v>2854</v>
      </c>
      <c r="B850">
        <v>82888842</v>
      </c>
      <c r="C850" t="s">
        <v>2855</v>
      </c>
      <c r="D850" t="s">
        <v>2856</v>
      </c>
      <c r="E850" t="s">
        <v>201</v>
      </c>
      <c r="F850">
        <v>23</v>
      </c>
      <c r="G850" t="s">
        <v>202</v>
      </c>
      <c r="H850">
        <v>8195</v>
      </c>
      <c r="I850" t="s">
        <v>2809</v>
      </c>
      <c r="J850" t="s">
        <v>2810</v>
      </c>
      <c r="K850" t="s">
        <v>2811</v>
      </c>
      <c r="L850">
        <v>19780225</v>
      </c>
      <c r="M850" t="s">
        <v>2854</v>
      </c>
      <c r="N850">
        <v>230067</v>
      </c>
    </row>
    <row r="851" spans="1:14">
      <c r="A851" t="s">
        <v>2857</v>
      </c>
      <c r="B851">
        <v>58150524</v>
      </c>
      <c r="C851" t="s">
        <v>2858</v>
      </c>
      <c r="D851" t="s">
        <v>2859</v>
      </c>
      <c r="E851" t="s">
        <v>201</v>
      </c>
      <c r="F851">
        <v>23</v>
      </c>
      <c r="G851" t="s">
        <v>202</v>
      </c>
      <c r="H851">
        <v>8195</v>
      </c>
      <c r="I851" t="s">
        <v>2809</v>
      </c>
      <c r="J851" t="s">
        <v>2810</v>
      </c>
      <c r="K851" t="s">
        <v>2811</v>
      </c>
      <c r="L851">
        <v>19730110</v>
      </c>
      <c r="M851" t="s">
        <v>2857</v>
      </c>
      <c r="N851">
        <v>230067</v>
      </c>
    </row>
    <row r="852" spans="1:14">
      <c r="A852" t="s">
        <v>2860</v>
      </c>
      <c r="B852">
        <v>60216419</v>
      </c>
      <c r="C852" t="s">
        <v>2861</v>
      </c>
      <c r="D852" t="s">
        <v>2862</v>
      </c>
      <c r="E852" t="s">
        <v>201</v>
      </c>
      <c r="F852">
        <v>23</v>
      </c>
      <c r="G852" t="s">
        <v>202</v>
      </c>
      <c r="H852">
        <v>8195</v>
      </c>
      <c r="I852" t="s">
        <v>2809</v>
      </c>
      <c r="J852" t="s">
        <v>2810</v>
      </c>
      <c r="K852" t="s">
        <v>2811</v>
      </c>
      <c r="L852">
        <v>19850511</v>
      </c>
      <c r="M852" t="s">
        <v>2860</v>
      </c>
      <c r="N852">
        <v>230067</v>
      </c>
    </row>
    <row r="853" spans="1:14">
      <c r="A853" t="s">
        <v>2863</v>
      </c>
      <c r="B853">
        <v>2957427</v>
      </c>
      <c r="C853" t="s">
        <v>2864</v>
      </c>
      <c r="D853" t="s">
        <v>2865</v>
      </c>
      <c r="E853" t="s">
        <v>201</v>
      </c>
      <c r="F853">
        <v>23</v>
      </c>
      <c r="G853" t="s">
        <v>202</v>
      </c>
      <c r="H853">
        <v>8195</v>
      </c>
      <c r="I853" t="s">
        <v>2809</v>
      </c>
      <c r="J853" t="s">
        <v>2810</v>
      </c>
      <c r="K853" t="s">
        <v>2811</v>
      </c>
      <c r="L853">
        <v>19760905</v>
      </c>
      <c r="M853" t="s">
        <v>2863</v>
      </c>
      <c r="N853">
        <v>230067</v>
      </c>
    </row>
    <row r="854" spans="1:14">
      <c r="A854" t="s">
        <v>2866</v>
      </c>
      <c r="B854">
        <v>2909929</v>
      </c>
      <c r="C854" t="s">
        <v>2867</v>
      </c>
      <c r="D854" t="s">
        <v>2868</v>
      </c>
      <c r="E854" t="s">
        <v>201</v>
      </c>
      <c r="F854">
        <v>23</v>
      </c>
      <c r="G854" t="s">
        <v>202</v>
      </c>
      <c r="H854">
        <v>8165</v>
      </c>
      <c r="I854" t="s">
        <v>2869</v>
      </c>
      <c r="J854" t="s">
        <v>2870</v>
      </c>
      <c r="K854" t="s">
        <v>2871</v>
      </c>
      <c r="L854">
        <v>19670507</v>
      </c>
      <c r="M854" t="s">
        <v>2866</v>
      </c>
      <c r="N854">
        <v>230017</v>
      </c>
    </row>
    <row r="855" spans="1:14">
      <c r="A855" t="s">
        <v>2872</v>
      </c>
      <c r="B855">
        <v>85749538</v>
      </c>
      <c r="C855" t="s">
        <v>2873</v>
      </c>
      <c r="D855" t="s">
        <v>2874</v>
      </c>
      <c r="E855" t="s">
        <v>211</v>
      </c>
      <c r="F855">
        <v>23</v>
      </c>
      <c r="G855" t="s">
        <v>202</v>
      </c>
      <c r="H855">
        <v>8165</v>
      </c>
      <c r="I855" t="s">
        <v>2869</v>
      </c>
      <c r="J855" t="s">
        <v>2870</v>
      </c>
      <c r="K855" t="s">
        <v>2871</v>
      </c>
      <c r="L855">
        <v>19840621</v>
      </c>
      <c r="M855" t="s">
        <v>2872</v>
      </c>
      <c r="N855">
        <v>230017</v>
      </c>
    </row>
    <row r="856" spans="1:14">
      <c r="A856" t="s">
        <v>2875</v>
      </c>
      <c r="B856">
        <v>2909727</v>
      </c>
      <c r="C856" t="s">
        <v>2876</v>
      </c>
      <c r="D856" t="s">
        <v>2877</v>
      </c>
      <c r="E856" t="s">
        <v>201</v>
      </c>
      <c r="F856">
        <v>23</v>
      </c>
      <c r="G856" t="s">
        <v>202</v>
      </c>
      <c r="H856">
        <v>8165</v>
      </c>
      <c r="I856" t="s">
        <v>2869</v>
      </c>
      <c r="J856" t="s">
        <v>2870</v>
      </c>
      <c r="K856" t="s">
        <v>2871</v>
      </c>
      <c r="L856">
        <v>19470607</v>
      </c>
      <c r="M856" t="s">
        <v>2875</v>
      </c>
      <c r="N856">
        <v>230017</v>
      </c>
    </row>
    <row r="857" spans="1:14">
      <c r="A857" t="s">
        <v>2878</v>
      </c>
      <c r="B857">
        <v>2910315</v>
      </c>
      <c r="C857" t="s">
        <v>2879</v>
      </c>
      <c r="D857" t="s">
        <v>2880</v>
      </c>
      <c r="E857" t="s">
        <v>201</v>
      </c>
      <c r="F857">
        <v>23</v>
      </c>
      <c r="G857" t="s">
        <v>202</v>
      </c>
      <c r="H857">
        <v>8165</v>
      </c>
      <c r="I857" t="s">
        <v>2869</v>
      </c>
      <c r="J857" t="s">
        <v>2870</v>
      </c>
      <c r="K857" t="s">
        <v>2871</v>
      </c>
      <c r="L857">
        <v>19840918</v>
      </c>
      <c r="M857" t="s">
        <v>2878</v>
      </c>
      <c r="N857">
        <v>230017</v>
      </c>
    </row>
    <row r="858" spans="1:14">
      <c r="A858" t="s">
        <v>2881</v>
      </c>
      <c r="B858">
        <v>2959530</v>
      </c>
      <c r="C858" t="s">
        <v>2882</v>
      </c>
      <c r="D858" t="s">
        <v>2883</v>
      </c>
      <c r="E858" t="s">
        <v>201</v>
      </c>
      <c r="F858">
        <v>23</v>
      </c>
      <c r="G858" t="s">
        <v>202</v>
      </c>
      <c r="H858">
        <v>8165</v>
      </c>
      <c r="I858" t="s">
        <v>2869</v>
      </c>
      <c r="J858" t="s">
        <v>2870</v>
      </c>
      <c r="K858" t="s">
        <v>2871</v>
      </c>
      <c r="L858">
        <v>19790313</v>
      </c>
      <c r="M858" t="s">
        <v>2881</v>
      </c>
      <c r="N858">
        <v>230017</v>
      </c>
    </row>
    <row r="859" spans="1:14">
      <c r="A859" t="s">
        <v>2884</v>
      </c>
      <c r="B859">
        <v>72089531</v>
      </c>
      <c r="C859" t="s">
        <v>2885</v>
      </c>
      <c r="D859" t="s">
        <v>2886</v>
      </c>
      <c r="E859" t="s">
        <v>201</v>
      </c>
      <c r="F859">
        <v>23</v>
      </c>
      <c r="G859" t="s">
        <v>202</v>
      </c>
      <c r="H859">
        <v>8165</v>
      </c>
      <c r="I859" t="s">
        <v>2869</v>
      </c>
      <c r="J859" t="s">
        <v>2870</v>
      </c>
      <c r="K859" t="s">
        <v>2871</v>
      </c>
      <c r="L859">
        <v>19920515</v>
      </c>
      <c r="M859" t="s">
        <v>2884</v>
      </c>
      <c r="N859">
        <v>230017</v>
      </c>
    </row>
    <row r="860" spans="1:14">
      <c r="A860" t="s">
        <v>2887</v>
      </c>
      <c r="B860">
        <v>2909424</v>
      </c>
      <c r="C860" t="s">
        <v>2888</v>
      </c>
      <c r="D860" t="s">
        <v>2889</v>
      </c>
      <c r="E860" t="s">
        <v>201</v>
      </c>
      <c r="F860">
        <v>23</v>
      </c>
      <c r="G860" t="s">
        <v>202</v>
      </c>
      <c r="H860">
        <v>8165</v>
      </c>
      <c r="I860" t="s">
        <v>2869</v>
      </c>
      <c r="J860" t="s">
        <v>2870</v>
      </c>
      <c r="K860" t="s">
        <v>2871</v>
      </c>
      <c r="L860">
        <v>19370425</v>
      </c>
      <c r="M860" t="s">
        <v>2887</v>
      </c>
      <c r="N860">
        <v>230017</v>
      </c>
    </row>
    <row r="861" spans="1:14">
      <c r="A861" t="s">
        <v>2890</v>
      </c>
      <c r="B861">
        <v>58595638</v>
      </c>
      <c r="C861" t="s">
        <v>2891</v>
      </c>
      <c r="D861" t="s">
        <v>2892</v>
      </c>
      <c r="E861" t="s">
        <v>201</v>
      </c>
      <c r="F861">
        <v>23</v>
      </c>
      <c r="G861" t="s">
        <v>202</v>
      </c>
      <c r="H861">
        <v>8165</v>
      </c>
      <c r="I861" t="s">
        <v>2869</v>
      </c>
      <c r="J861" t="s">
        <v>2870</v>
      </c>
      <c r="K861" t="s">
        <v>2871</v>
      </c>
      <c r="L861">
        <v>19490901</v>
      </c>
      <c r="M861" t="s">
        <v>2890</v>
      </c>
      <c r="N861">
        <v>230017</v>
      </c>
    </row>
    <row r="862" spans="1:14">
      <c r="A862" t="s">
        <v>2893</v>
      </c>
      <c r="B862">
        <v>2909525</v>
      </c>
      <c r="C862" t="s">
        <v>2894</v>
      </c>
      <c r="D862" t="s">
        <v>2895</v>
      </c>
      <c r="E862" t="s">
        <v>201</v>
      </c>
      <c r="F862">
        <v>23</v>
      </c>
      <c r="G862" t="s">
        <v>202</v>
      </c>
      <c r="H862">
        <v>8165</v>
      </c>
      <c r="I862" t="s">
        <v>2869</v>
      </c>
      <c r="J862" t="s">
        <v>2870</v>
      </c>
      <c r="K862" t="s">
        <v>2871</v>
      </c>
      <c r="L862">
        <v>19421111</v>
      </c>
      <c r="M862" t="s">
        <v>2893</v>
      </c>
      <c r="N862">
        <v>230017</v>
      </c>
    </row>
    <row r="863" spans="1:14">
      <c r="A863" t="s">
        <v>2896</v>
      </c>
      <c r="B863">
        <v>24746730</v>
      </c>
      <c r="C863" t="s">
        <v>2897</v>
      </c>
      <c r="D863" t="s">
        <v>2898</v>
      </c>
      <c r="E863" t="s">
        <v>201</v>
      </c>
      <c r="F863">
        <v>23</v>
      </c>
      <c r="G863" t="s">
        <v>202</v>
      </c>
      <c r="H863">
        <v>8165</v>
      </c>
      <c r="I863" t="s">
        <v>2869</v>
      </c>
      <c r="J863" t="s">
        <v>2870</v>
      </c>
      <c r="K863" t="s">
        <v>2871</v>
      </c>
      <c r="L863">
        <v>19860912</v>
      </c>
      <c r="M863" t="s">
        <v>2896</v>
      </c>
      <c r="N863">
        <v>230017</v>
      </c>
    </row>
    <row r="864" spans="1:14">
      <c r="A864" t="s">
        <v>2899</v>
      </c>
      <c r="B864">
        <v>72978538</v>
      </c>
      <c r="C864" t="s">
        <v>2900</v>
      </c>
      <c r="D864" t="s">
        <v>2901</v>
      </c>
      <c r="E864" t="s">
        <v>201</v>
      </c>
      <c r="F864">
        <v>23</v>
      </c>
      <c r="G864" t="s">
        <v>202</v>
      </c>
      <c r="H864">
        <v>8165</v>
      </c>
      <c r="I864" t="s">
        <v>2869</v>
      </c>
      <c r="J864" t="s">
        <v>2870</v>
      </c>
      <c r="K864" t="s">
        <v>2871</v>
      </c>
      <c r="L864">
        <v>19861201</v>
      </c>
      <c r="M864" t="s">
        <v>2899</v>
      </c>
      <c r="N864">
        <v>230017</v>
      </c>
    </row>
    <row r="865" spans="1:14">
      <c r="A865" t="s">
        <v>2902</v>
      </c>
      <c r="B865">
        <v>2909626</v>
      </c>
      <c r="C865" t="s">
        <v>2903</v>
      </c>
      <c r="D865" t="s">
        <v>2904</v>
      </c>
      <c r="E865" t="s">
        <v>201</v>
      </c>
      <c r="F865">
        <v>23</v>
      </c>
      <c r="G865" t="s">
        <v>202</v>
      </c>
      <c r="H865">
        <v>8165</v>
      </c>
      <c r="I865" t="s">
        <v>2869</v>
      </c>
      <c r="J865" t="s">
        <v>2870</v>
      </c>
      <c r="K865" t="s">
        <v>2871</v>
      </c>
      <c r="L865">
        <v>19540815</v>
      </c>
      <c r="M865" t="s">
        <v>2902</v>
      </c>
      <c r="N865">
        <v>230017</v>
      </c>
    </row>
    <row r="866" spans="1:14">
      <c r="A866" t="s">
        <v>2905</v>
      </c>
      <c r="B866">
        <v>2910416</v>
      </c>
      <c r="C866" t="s">
        <v>2906</v>
      </c>
      <c r="D866" t="s">
        <v>2907</v>
      </c>
      <c r="E866" t="s">
        <v>201</v>
      </c>
      <c r="F866">
        <v>23</v>
      </c>
      <c r="G866" t="s">
        <v>202</v>
      </c>
      <c r="H866">
        <v>8165</v>
      </c>
      <c r="I866" t="s">
        <v>2869</v>
      </c>
      <c r="J866" t="s">
        <v>2870</v>
      </c>
      <c r="K866" t="s">
        <v>2871</v>
      </c>
      <c r="L866">
        <v>19780928</v>
      </c>
      <c r="M866" t="s">
        <v>2905</v>
      </c>
      <c r="N866">
        <v>230017</v>
      </c>
    </row>
    <row r="867" spans="1:14">
      <c r="A867" t="s">
        <v>2908</v>
      </c>
      <c r="B867">
        <v>2910719</v>
      </c>
      <c r="C867" t="s">
        <v>2909</v>
      </c>
      <c r="D867" t="s">
        <v>2910</v>
      </c>
      <c r="E867" t="s">
        <v>201</v>
      </c>
      <c r="F867">
        <v>23</v>
      </c>
      <c r="G867" t="s">
        <v>202</v>
      </c>
      <c r="H867">
        <v>8165</v>
      </c>
      <c r="I867" t="s">
        <v>2869</v>
      </c>
      <c r="J867" t="s">
        <v>2870</v>
      </c>
      <c r="K867" t="s">
        <v>2871</v>
      </c>
      <c r="L867">
        <v>19840424</v>
      </c>
      <c r="M867" t="s">
        <v>2908</v>
      </c>
      <c r="N867">
        <v>230017</v>
      </c>
    </row>
    <row r="868" spans="1:14">
      <c r="A868" t="s">
        <v>2911</v>
      </c>
      <c r="B868">
        <v>39225021</v>
      </c>
      <c r="C868" t="s">
        <v>2912</v>
      </c>
      <c r="D868" t="s">
        <v>2913</v>
      </c>
      <c r="E868" t="s">
        <v>201</v>
      </c>
      <c r="F868">
        <v>23</v>
      </c>
      <c r="G868" t="s">
        <v>202</v>
      </c>
      <c r="H868">
        <v>8165</v>
      </c>
      <c r="I868" t="s">
        <v>2869</v>
      </c>
      <c r="J868" t="s">
        <v>2870</v>
      </c>
      <c r="K868" t="s">
        <v>2871</v>
      </c>
      <c r="L868">
        <v>19930828</v>
      </c>
      <c r="M868" t="s">
        <v>2911</v>
      </c>
      <c r="N868">
        <v>230017</v>
      </c>
    </row>
    <row r="869" spans="1:14">
      <c r="A869" t="s">
        <v>2914</v>
      </c>
      <c r="B869">
        <v>72979135</v>
      </c>
      <c r="C869" t="s">
        <v>2915</v>
      </c>
      <c r="D869" t="s">
        <v>2916</v>
      </c>
      <c r="E869" t="s">
        <v>211</v>
      </c>
      <c r="F869">
        <v>23</v>
      </c>
      <c r="G869" t="s">
        <v>202</v>
      </c>
      <c r="H869">
        <v>8165</v>
      </c>
      <c r="I869" t="s">
        <v>2869</v>
      </c>
      <c r="J869" t="s">
        <v>2870</v>
      </c>
      <c r="K869" t="s">
        <v>2871</v>
      </c>
      <c r="L869">
        <v>19790821</v>
      </c>
      <c r="M869" t="s">
        <v>2914</v>
      </c>
      <c r="N869">
        <v>230017</v>
      </c>
    </row>
    <row r="870" spans="1:14">
      <c r="A870" t="s">
        <v>2917</v>
      </c>
      <c r="B870">
        <v>2910517</v>
      </c>
      <c r="C870" t="s">
        <v>2918</v>
      </c>
      <c r="D870" t="s">
        <v>2919</v>
      </c>
      <c r="E870" t="s">
        <v>201</v>
      </c>
      <c r="F870">
        <v>23</v>
      </c>
      <c r="G870" t="s">
        <v>202</v>
      </c>
      <c r="H870">
        <v>8165</v>
      </c>
      <c r="I870" t="s">
        <v>2869</v>
      </c>
      <c r="J870" t="s">
        <v>2870</v>
      </c>
      <c r="K870" t="s">
        <v>2871</v>
      </c>
      <c r="L870">
        <v>19851113</v>
      </c>
      <c r="M870" t="s">
        <v>2917</v>
      </c>
      <c r="N870">
        <v>230017</v>
      </c>
    </row>
    <row r="871" spans="1:14">
      <c r="A871" t="s">
        <v>2920</v>
      </c>
      <c r="B871">
        <v>24747125</v>
      </c>
      <c r="C871" t="s">
        <v>2921</v>
      </c>
      <c r="D871" t="s">
        <v>2922</v>
      </c>
      <c r="E871" t="s">
        <v>201</v>
      </c>
      <c r="F871">
        <v>23</v>
      </c>
      <c r="G871" t="s">
        <v>202</v>
      </c>
      <c r="H871">
        <v>8165</v>
      </c>
      <c r="I871" t="s">
        <v>2869</v>
      </c>
      <c r="J871" t="s">
        <v>2870</v>
      </c>
      <c r="K871" t="s">
        <v>2871</v>
      </c>
      <c r="L871">
        <v>19880713</v>
      </c>
      <c r="M871" t="s">
        <v>2920</v>
      </c>
      <c r="N871">
        <v>230017</v>
      </c>
    </row>
    <row r="872" spans="1:14">
      <c r="A872" t="s">
        <v>2923</v>
      </c>
      <c r="B872">
        <v>14528121</v>
      </c>
      <c r="C872" t="s">
        <v>2924</v>
      </c>
      <c r="D872" t="s">
        <v>2925</v>
      </c>
      <c r="E872" t="s">
        <v>201</v>
      </c>
      <c r="F872">
        <v>23</v>
      </c>
      <c r="G872" t="s">
        <v>202</v>
      </c>
      <c r="H872">
        <v>8165</v>
      </c>
      <c r="I872" t="s">
        <v>2869</v>
      </c>
      <c r="J872" t="s">
        <v>2870</v>
      </c>
      <c r="K872" t="s">
        <v>2871</v>
      </c>
      <c r="L872">
        <v>19930609</v>
      </c>
      <c r="M872" t="s">
        <v>2923</v>
      </c>
      <c r="N872">
        <v>230017</v>
      </c>
    </row>
    <row r="873" spans="1:14">
      <c r="A873" t="s">
        <v>2926</v>
      </c>
      <c r="B873">
        <v>72466934</v>
      </c>
      <c r="C873" t="s">
        <v>2927</v>
      </c>
      <c r="D873" t="s">
        <v>2928</v>
      </c>
      <c r="E873" t="s">
        <v>211</v>
      </c>
      <c r="F873">
        <v>23</v>
      </c>
      <c r="G873" t="s">
        <v>202</v>
      </c>
      <c r="H873">
        <v>8165</v>
      </c>
      <c r="I873" t="s">
        <v>2869</v>
      </c>
      <c r="J873" t="s">
        <v>2870</v>
      </c>
      <c r="K873" t="s">
        <v>2871</v>
      </c>
      <c r="L873">
        <v>19930212</v>
      </c>
      <c r="M873" t="s">
        <v>2926</v>
      </c>
      <c r="N873">
        <v>230017</v>
      </c>
    </row>
    <row r="874" spans="1:14">
      <c r="A874" t="s">
        <v>2929</v>
      </c>
      <c r="B874">
        <v>45881935</v>
      </c>
      <c r="C874" t="s">
        <v>2930</v>
      </c>
      <c r="D874" t="s">
        <v>2931</v>
      </c>
      <c r="E874" t="s">
        <v>201</v>
      </c>
      <c r="F874">
        <v>23</v>
      </c>
      <c r="G874" t="s">
        <v>202</v>
      </c>
      <c r="H874">
        <v>8165</v>
      </c>
      <c r="I874" t="s">
        <v>2869</v>
      </c>
      <c r="J874" t="s">
        <v>2870</v>
      </c>
      <c r="K874" t="s">
        <v>2871</v>
      </c>
      <c r="L874">
        <v>19760130</v>
      </c>
      <c r="M874" t="s">
        <v>2929</v>
      </c>
      <c r="N874">
        <v>230017</v>
      </c>
    </row>
    <row r="875" spans="1:14">
      <c r="A875" t="s">
        <v>2932</v>
      </c>
      <c r="B875">
        <v>67640629</v>
      </c>
      <c r="C875" t="s">
        <v>2933</v>
      </c>
      <c r="D875" t="s">
        <v>2934</v>
      </c>
      <c r="E875" t="s">
        <v>201</v>
      </c>
      <c r="F875">
        <v>23</v>
      </c>
      <c r="G875" t="s">
        <v>202</v>
      </c>
      <c r="H875">
        <v>8165</v>
      </c>
      <c r="I875" t="s">
        <v>2869</v>
      </c>
      <c r="J875" t="s">
        <v>2870</v>
      </c>
      <c r="K875" t="s">
        <v>2871</v>
      </c>
      <c r="L875">
        <v>19910128</v>
      </c>
      <c r="M875" t="s">
        <v>2932</v>
      </c>
      <c r="N875">
        <v>230017</v>
      </c>
    </row>
    <row r="876" spans="1:14">
      <c r="A876" t="s">
        <v>2935</v>
      </c>
      <c r="B876">
        <v>2910214</v>
      </c>
      <c r="C876" t="s">
        <v>2936</v>
      </c>
      <c r="D876" t="s">
        <v>2937</v>
      </c>
      <c r="E876" t="s">
        <v>211</v>
      </c>
      <c r="F876">
        <v>23</v>
      </c>
      <c r="G876" t="s">
        <v>202</v>
      </c>
      <c r="H876">
        <v>8165</v>
      </c>
      <c r="I876" t="s">
        <v>2869</v>
      </c>
      <c r="J876" t="s">
        <v>2870</v>
      </c>
      <c r="K876" t="s">
        <v>2871</v>
      </c>
      <c r="L876">
        <v>19850113</v>
      </c>
      <c r="M876" t="s">
        <v>2935</v>
      </c>
      <c r="N876">
        <v>230017</v>
      </c>
    </row>
    <row r="877" spans="1:14">
      <c r="A877" t="s">
        <v>2938</v>
      </c>
      <c r="B877">
        <v>58595537</v>
      </c>
      <c r="C877" t="s">
        <v>2939</v>
      </c>
      <c r="D877" t="s">
        <v>2940</v>
      </c>
      <c r="E877" t="s">
        <v>211</v>
      </c>
      <c r="F877">
        <v>23</v>
      </c>
      <c r="G877" t="s">
        <v>202</v>
      </c>
      <c r="H877">
        <v>8165</v>
      </c>
      <c r="I877" t="s">
        <v>2869</v>
      </c>
      <c r="J877" t="s">
        <v>2870</v>
      </c>
      <c r="K877" t="s">
        <v>2871</v>
      </c>
      <c r="L877">
        <v>19820108</v>
      </c>
      <c r="M877" t="s">
        <v>2938</v>
      </c>
      <c r="N877">
        <v>230017</v>
      </c>
    </row>
    <row r="878" spans="1:14">
      <c r="A878" t="s">
        <v>2941</v>
      </c>
      <c r="B878">
        <v>2909828</v>
      </c>
      <c r="C878" t="s">
        <v>2942</v>
      </c>
      <c r="D878" t="s">
        <v>2943</v>
      </c>
      <c r="E878" t="s">
        <v>201</v>
      </c>
      <c r="F878">
        <v>23</v>
      </c>
      <c r="G878" t="s">
        <v>202</v>
      </c>
      <c r="H878">
        <v>8165</v>
      </c>
      <c r="I878" t="s">
        <v>2869</v>
      </c>
      <c r="J878" t="s">
        <v>2870</v>
      </c>
      <c r="K878" t="s">
        <v>2871</v>
      </c>
      <c r="L878">
        <v>19590429</v>
      </c>
      <c r="M878" t="s">
        <v>2941</v>
      </c>
      <c r="N878">
        <v>230017</v>
      </c>
    </row>
    <row r="879" spans="1:14">
      <c r="A879" t="s">
        <v>2944</v>
      </c>
      <c r="B879">
        <v>2910113</v>
      </c>
      <c r="C879" t="s">
        <v>2945</v>
      </c>
      <c r="D879" t="s">
        <v>2946</v>
      </c>
      <c r="E879" t="s">
        <v>201</v>
      </c>
      <c r="F879">
        <v>23</v>
      </c>
      <c r="G879" t="s">
        <v>202</v>
      </c>
      <c r="H879">
        <v>8165</v>
      </c>
      <c r="I879" t="s">
        <v>2869</v>
      </c>
      <c r="J879" t="s">
        <v>2870</v>
      </c>
      <c r="K879" t="s">
        <v>2871</v>
      </c>
      <c r="L879">
        <v>19691114</v>
      </c>
      <c r="M879" t="s">
        <v>2944</v>
      </c>
      <c r="N879">
        <v>230017</v>
      </c>
    </row>
    <row r="880" spans="1:14">
      <c r="A880" t="s">
        <v>2947</v>
      </c>
      <c r="B880">
        <v>72088429</v>
      </c>
      <c r="C880" t="s">
        <v>2948</v>
      </c>
      <c r="D880" t="s">
        <v>2949</v>
      </c>
      <c r="E880" t="s">
        <v>201</v>
      </c>
      <c r="F880">
        <v>23</v>
      </c>
      <c r="G880" t="s">
        <v>202</v>
      </c>
      <c r="H880">
        <v>8165</v>
      </c>
      <c r="I880" t="s">
        <v>2869</v>
      </c>
      <c r="J880" t="s">
        <v>2870</v>
      </c>
      <c r="K880" t="s">
        <v>2871</v>
      </c>
      <c r="L880">
        <v>19921021</v>
      </c>
      <c r="M880" t="s">
        <v>2950</v>
      </c>
      <c r="N880">
        <v>230017</v>
      </c>
    </row>
    <row r="881" spans="1:14">
      <c r="A881" t="s">
        <v>2951</v>
      </c>
      <c r="B881">
        <v>3089020</v>
      </c>
      <c r="C881" t="s">
        <v>2952</v>
      </c>
      <c r="D881" t="s">
        <v>2953</v>
      </c>
      <c r="E881" t="s">
        <v>201</v>
      </c>
      <c r="F881">
        <v>23</v>
      </c>
      <c r="G881" t="s">
        <v>202</v>
      </c>
      <c r="H881">
        <v>8165</v>
      </c>
      <c r="I881" t="s">
        <v>2869</v>
      </c>
      <c r="J881" t="s">
        <v>2870</v>
      </c>
      <c r="K881" t="s">
        <v>2871</v>
      </c>
      <c r="L881">
        <v>19750519</v>
      </c>
      <c r="M881" t="s">
        <v>2951</v>
      </c>
      <c r="N881">
        <v>230017</v>
      </c>
    </row>
    <row r="882" spans="1:14">
      <c r="A882" t="s">
        <v>2954</v>
      </c>
      <c r="B882">
        <v>3101813</v>
      </c>
      <c r="C882" t="s">
        <v>2955</v>
      </c>
      <c r="D882" t="s">
        <v>2956</v>
      </c>
      <c r="E882" t="s">
        <v>201</v>
      </c>
      <c r="F882">
        <v>23</v>
      </c>
      <c r="G882" t="s">
        <v>202</v>
      </c>
      <c r="H882">
        <v>8165</v>
      </c>
      <c r="I882" t="s">
        <v>2869</v>
      </c>
      <c r="J882" t="s">
        <v>2870</v>
      </c>
      <c r="K882" t="s">
        <v>2871</v>
      </c>
      <c r="L882">
        <v>19860419</v>
      </c>
      <c r="M882" t="s">
        <v>2954</v>
      </c>
      <c r="N882">
        <v>230017</v>
      </c>
    </row>
    <row r="883" spans="1:14">
      <c r="A883" t="s">
        <v>2957</v>
      </c>
      <c r="B883">
        <v>25054420</v>
      </c>
      <c r="C883" t="s">
        <v>2958</v>
      </c>
      <c r="D883" t="s">
        <v>2959</v>
      </c>
      <c r="E883" t="s">
        <v>201</v>
      </c>
      <c r="F883">
        <v>23</v>
      </c>
      <c r="G883" t="s">
        <v>202</v>
      </c>
      <c r="H883">
        <v>8287</v>
      </c>
      <c r="I883" t="s">
        <v>2960</v>
      </c>
      <c r="J883" t="s">
        <v>2961</v>
      </c>
      <c r="K883" t="s">
        <v>2960</v>
      </c>
      <c r="L883">
        <v>19560713</v>
      </c>
      <c r="M883" t="s">
        <v>2957</v>
      </c>
      <c r="N883">
        <v>230272</v>
      </c>
    </row>
    <row r="884" spans="1:14">
      <c r="A884" t="s">
        <v>2962</v>
      </c>
      <c r="B884">
        <v>5180014</v>
      </c>
      <c r="C884" t="s">
        <v>2963</v>
      </c>
      <c r="D884" t="s">
        <v>2964</v>
      </c>
      <c r="E884" t="s">
        <v>201</v>
      </c>
      <c r="F884">
        <v>23</v>
      </c>
      <c r="G884" t="s">
        <v>202</v>
      </c>
      <c r="H884">
        <v>8287</v>
      </c>
      <c r="I884" t="s">
        <v>2960</v>
      </c>
      <c r="J884" t="s">
        <v>2961</v>
      </c>
      <c r="K884" t="s">
        <v>2960</v>
      </c>
      <c r="L884">
        <v>19790608</v>
      </c>
      <c r="M884" t="s">
        <v>2962</v>
      </c>
      <c r="N884">
        <v>230272</v>
      </c>
    </row>
    <row r="885" spans="1:14">
      <c r="A885" t="s">
        <v>2965</v>
      </c>
      <c r="B885">
        <v>6475830</v>
      </c>
      <c r="C885" t="s">
        <v>2966</v>
      </c>
      <c r="D885" t="s">
        <v>2967</v>
      </c>
      <c r="E885" t="s">
        <v>201</v>
      </c>
      <c r="F885">
        <v>23</v>
      </c>
      <c r="G885" t="s">
        <v>202</v>
      </c>
      <c r="H885">
        <v>8287</v>
      </c>
      <c r="I885" t="s">
        <v>2960</v>
      </c>
      <c r="J885" t="s">
        <v>2961</v>
      </c>
      <c r="K885" t="s">
        <v>2960</v>
      </c>
      <c r="L885">
        <v>19740507</v>
      </c>
      <c r="M885" t="s">
        <v>2965</v>
      </c>
      <c r="N885">
        <v>230272</v>
      </c>
    </row>
    <row r="886" spans="1:14">
      <c r="A886" t="s">
        <v>2968</v>
      </c>
      <c r="B886">
        <v>5195323</v>
      </c>
      <c r="C886" t="s">
        <v>2969</v>
      </c>
      <c r="D886" t="s">
        <v>2970</v>
      </c>
      <c r="E886" t="s">
        <v>201</v>
      </c>
      <c r="F886">
        <v>23</v>
      </c>
      <c r="G886" t="s">
        <v>202</v>
      </c>
      <c r="H886">
        <v>8287</v>
      </c>
      <c r="I886" t="s">
        <v>2960</v>
      </c>
      <c r="J886" t="s">
        <v>2961</v>
      </c>
      <c r="K886" t="s">
        <v>2960</v>
      </c>
      <c r="L886">
        <v>19770425</v>
      </c>
      <c r="M886" t="s">
        <v>2968</v>
      </c>
      <c r="N886">
        <v>230272</v>
      </c>
    </row>
    <row r="887" spans="1:14">
      <c r="A887" t="s">
        <v>2971</v>
      </c>
      <c r="B887">
        <v>3977531</v>
      </c>
      <c r="C887" t="s">
        <v>2972</v>
      </c>
      <c r="D887" t="s">
        <v>2973</v>
      </c>
      <c r="E887" t="s">
        <v>201</v>
      </c>
      <c r="F887">
        <v>23</v>
      </c>
      <c r="G887" t="s">
        <v>202</v>
      </c>
      <c r="H887">
        <v>8287</v>
      </c>
      <c r="I887" t="s">
        <v>2960</v>
      </c>
      <c r="J887" t="s">
        <v>2961</v>
      </c>
      <c r="K887" t="s">
        <v>2960</v>
      </c>
      <c r="L887">
        <v>19570106</v>
      </c>
      <c r="M887" t="s">
        <v>2971</v>
      </c>
      <c r="N887">
        <v>230272</v>
      </c>
    </row>
    <row r="888" spans="1:14">
      <c r="A888" t="s">
        <v>2974</v>
      </c>
      <c r="B888">
        <v>3985429</v>
      </c>
      <c r="C888" t="s">
        <v>2975</v>
      </c>
      <c r="D888" t="s">
        <v>2976</v>
      </c>
      <c r="E888" t="s">
        <v>201</v>
      </c>
      <c r="F888">
        <v>23</v>
      </c>
      <c r="G888" t="s">
        <v>202</v>
      </c>
      <c r="H888">
        <v>8287</v>
      </c>
      <c r="I888" t="s">
        <v>2960</v>
      </c>
      <c r="J888" t="s">
        <v>2961</v>
      </c>
      <c r="K888" t="s">
        <v>2960</v>
      </c>
      <c r="L888">
        <v>19611106</v>
      </c>
      <c r="M888" t="s">
        <v>2974</v>
      </c>
      <c r="N888">
        <v>230272</v>
      </c>
    </row>
    <row r="889" spans="1:14">
      <c r="A889" t="s">
        <v>2977</v>
      </c>
      <c r="B889">
        <v>3976732</v>
      </c>
      <c r="C889" t="s">
        <v>2978</v>
      </c>
      <c r="D889" t="s">
        <v>2979</v>
      </c>
      <c r="E889" t="s">
        <v>201</v>
      </c>
      <c r="F889">
        <v>23</v>
      </c>
      <c r="G889" t="s">
        <v>202</v>
      </c>
      <c r="H889">
        <v>8287</v>
      </c>
      <c r="I889" t="s">
        <v>2960</v>
      </c>
      <c r="J889" t="s">
        <v>2961</v>
      </c>
      <c r="K889" t="s">
        <v>2960</v>
      </c>
      <c r="L889">
        <v>19690505</v>
      </c>
      <c r="M889" t="s">
        <v>2977</v>
      </c>
      <c r="N889">
        <v>230272</v>
      </c>
    </row>
    <row r="890" spans="1:14">
      <c r="A890" t="s">
        <v>2980</v>
      </c>
      <c r="B890">
        <v>39511827</v>
      </c>
      <c r="C890" t="s">
        <v>2981</v>
      </c>
      <c r="D890" t="s">
        <v>2982</v>
      </c>
      <c r="E890" t="s">
        <v>201</v>
      </c>
      <c r="F890">
        <v>23</v>
      </c>
      <c r="G890" t="s">
        <v>202</v>
      </c>
      <c r="H890">
        <v>8287</v>
      </c>
      <c r="I890" t="s">
        <v>2960</v>
      </c>
      <c r="J890" t="s">
        <v>2961</v>
      </c>
      <c r="K890" t="s">
        <v>2960</v>
      </c>
      <c r="L890">
        <v>19950406</v>
      </c>
      <c r="M890" t="s">
        <v>2980</v>
      </c>
      <c r="N890">
        <v>230272</v>
      </c>
    </row>
    <row r="891" spans="1:14">
      <c r="A891" t="s">
        <v>2983</v>
      </c>
      <c r="B891">
        <v>46072928</v>
      </c>
      <c r="C891" t="s">
        <v>2984</v>
      </c>
      <c r="D891" t="s">
        <v>2985</v>
      </c>
      <c r="E891" t="s">
        <v>201</v>
      </c>
      <c r="F891">
        <v>23</v>
      </c>
      <c r="G891" t="s">
        <v>202</v>
      </c>
      <c r="H891">
        <v>8287</v>
      </c>
      <c r="I891" t="s">
        <v>2960</v>
      </c>
      <c r="J891" t="s">
        <v>2961</v>
      </c>
      <c r="K891" t="s">
        <v>2960</v>
      </c>
      <c r="L891">
        <v>19790723</v>
      </c>
      <c r="M891" t="s">
        <v>2983</v>
      </c>
      <c r="N891">
        <v>230272</v>
      </c>
    </row>
    <row r="892" spans="1:14">
      <c r="A892" t="s">
        <v>2986</v>
      </c>
      <c r="B892">
        <v>72862631</v>
      </c>
      <c r="C892" t="s">
        <v>2987</v>
      </c>
      <c r="D892" t="s">
        <v>2988</v>
      </c>
      <c r="E892" t="s">
        <v>201</v>
      </c>
      <c r="F892">
        <v>23</v>
      </c>
      <c r="G892" t="s">
        <v>202</v>
      </c>
      <c r="H892">
        <v>8287</v>
      </c>
      <c r="I892" t="s">
        <v>2960</v>
      </c>
      <c r="J892" t="s">
        <v>2961</v>
      </c>
      <c r="K892" t="s">
        <v>2960</v>
      </c>
      <c r="L892">
        <v>19690402</v>
      </c>
      <c r="M892" t="s">
        <v>2986</v>
      </c>
      <c r="N892">
        <v>230272</v>
      </c>
    </row>
    <row r="893" spans="1:14">
      <c r="A893" t="s">
        <v>2989</v>
      </c>
      <c r="B893">
        <v>10232513</v>
      </c>
      <c r="C893" t="s">
        <v>2990</v>
      </c>
      <c r="D893" t="s">
        <v>2991</v>
      </c>
      <c r="E893" t="s">
        <v>201</v>
      </c>
      <c r="F893">
        <v>23</v>
      </c>
      <c r="G893" t="s">
        <v>202</v>
      </c>
      <c r="H893">
        <v>8287</v>
      </c>
      <c r="I893" t="s">
        <v>2960</v>
      </c>
      <c r="J893" t="s">
        <v>2961</v>
      </c>
      <c r="K893" t="s">
        <v>2960</v>
      </c>
      <c r="L893">
        <v>19620407</v>
      </c>
      <c r="M893" t="s">
        <v>2989</v>
      </c>
      <c r="N893">
        <v>230272</v>
      </c>
    </row>
    <row r="894" spans="1:14">
      <c r="A894" t="s">
        <v>2992</v>
      </c>
      <c r="B894">
        <v>10112510</v>
      </c>
      <c r="C894" t="s">
        <v>2993</v>
      </c>
      <c r="D894" t="s">
        <v>2994</v>
      </c>
      <c r="E894" t="s">
        <v>201</v>
      </c>
      <c r="F894">
        <v>23</v>
      </c>
      <c r="G894" t="s">
        <v>202</v>
      </c>
      <c r="H894">
        <v>8287</v>
      </c>
      <c r="I894" t="s">
        <v>2960</v>
      </c>
      <c r="J894" t="s">
        <v>2961</v>
      </c>
      <c r="K894" t="s">
        <v>2960</v>
      </c>
      <c r="L894">
        <v>19610819</v>
      </c>
      <c r="M894" t="s">
        <v>2992</v>
      </c>
      <c r="N894">
        <v>230272</v>
      </c>
    </row>
    <row r="895" spans="1:14">
      <c r="A895" t="s">
        <v>2995</v>
      </c>
      <c r="B895">
        <v>45922628</v>
      </c>
      <c r="C895" t="s">
        <v>2996</v>
      </c>
      <c r="D895" t="s">
        <v>2997</v>
      </c>
      <c r="E895" t="s">
        <v>201</v>
      </c>
      <c r="F895">
        <v>23</v>
      </c>
      <c r="G895" t="s">
        <v>202</v>
      </c>
      <c r="H895">
        <v>8287</v>
      </c>
      <c r="I895" t="s">
        <v>2960</v>
      </c>
      <c r="J895" t="s">
        <v>2961</v>
      </c>
      <c r="K895" t="s">
        <v>2960</v>
      </c>
      <c r="L895">
        <v>19781016</v>
      </c>
      <c r="M895" t="s">
        <v>2995</v>
      </c>
      <c r="N895">
        <v>230272</v>
      </c>
    </row>
    <row r="896" spans="1:14">
      <c r="A896" t="s">
        <v>2998</v>
      </c>
      <c r="B896">
        <v>4293018</v>
      </c>
      <c r="C896" t="s">
        <v>2999</v>
      </c>
      <c r="D896" t="s">
        <v>3000</v>
      </c>
      <c r="E896" t="s">
        <v>201</v>
      </c>
      <c r="F896">
        <v>23</v>
      </c>
      <c r="G896" t="s">
        <v>202</v>
      </c>
      <c r="H896">
        <v>8287</v>
      </c>
      <c r="I896" t="s">
        <v>2960</v>
      </c>
      <c r="J896" t="s">
        <v>2961</v>
      </c>
      <c r="K896" t="s">
        <v>2960</v>
      </c>
      <c r="L896">
        <v>19580702</v>
      </c>
      <c r="M896" t="s">
        <v>2998</v>
      </c>
      <c r="N896">
        <v>230272</v>
      </c>
    </row>
    <row r="897" spans="1:14">
      <c r="A897" t="s">
        <v>3001</v>
      </c>
      <c r="B897">
        <v>85013017</v>
      </c>
      <c r="C897" t="s">
        <v>3002</v>
      </c>
      <c r="D897" t="s">
        <v>3003</v>
      </c>
      <c r="E897" t="s">
        <v>211</v>
      </c>
      <c r="F897">
        <v>23</v>
      </c>
      <c r="G897" t="s">
        <v>202</v>
      </c>
      <c r="H897">
        <v>16818</v>
      </c>
      <c r="I897" t="s">
        <v>3004</v>
      </c>
      <c r="J897" t="s">
        <v>3005</v>
      </c>
      <c r="K897" t="s">
        <v>3006</v>
      </c>
      <c r="L897">
        <v>20030316</v>
      </c>
      <c r="M897" t="s">
        <v>3001</v>
      </c>
      <c r="N897">
        <v>230346</v>
      </c>
    </row>
    <row r="898" spans="1:14">
      <c r="A898" t="s">
        <v>3007</v>
      </c>
      <c r="B898">
        <v>85008425</v>
      </c>
      <c r="C898" t="s">
        <v>3008</v>
      </c>
      <c r="D898" t="s">
        <v>3009</v>
      </c>
      <c r="E898" t="s">
        <v>211</v>
      </c>
      <c r="F898">
        <v>23</v>
      </c>
      <c r="G898" t="s">
        <v>202</v>
      </c>
      <c r="H898">
        <v>16818</v>
      </c>
      <c r="I898" t="s">
        <v>3004</v>
      </c>
      <c r="J898" t="s">
        <v>3005</v>
      </c>
      <c r="K898" t="s">
        <v>3006</v>
      </c>
      <c r="L898">
        <v>20020810</v>
      </c>
      <c r="M898" t="s">
        <v>3007</v>
      </c>
      <c r="N898">
        <v>230346</v>
      </c>
    </row>
    <row r="899" spans="1:14">
      <c r="A899" t="s">
        <v>3010</v>
      </c>
      <c r="B899">
        <v>75576434</v>
      </c>
      <c r="C899" t="s">
        <v>3011</v>
      </c>
      <c r="D899" t="s">
        <v>3012</v>
      </c>
      <c r="E899" t="s">
        <v>201</v>
      </c>
      <c r="F899">
        <v>23</v>
      </c>
      <c r="G899" t="s">
        <v>202</v>
      </c>
      <c r="H899">
        <v>16818</v>
      </c>
      <c r="I899" t="s">
        <v>3004</v>
      </c>
      <c r="J899" t="s">
        <v>3005</v>
      </c>
      <c r="K899" t="s">
        <v>3006</v>
      </c>
      <c r="L899">
        <v>20010825</v>
      </c>
      <c r="M899" t="s">
        <v>3010</v>
      </c>
      <c r="N899">
        <v>230346</v>
      </c>
    </row>
    <row r="900" spans="1:14">
      <c r="A900" t="s">
        <v>3013</v>
      </c>
      <c r="B900">
        <v>96687137</v>
      </c>
      <c r="C900" t="s">
        <v>3014</v>
      </c>
      <c r="D900" t="s">
        <v>3015</v>
      </c>
      <c r="E900" t="s">
        <v>201</v>
      </c>
      <c r="F900">
        <v>23</v>
      </c>
      <c r="G900" t="s">
        <v>202</v>
      </c>
      <c r="H900">
        <v>16818</v>
      </c>
      <c r="I900" t="s">
        <v>3004</v>
      </c>
      <c r="J900" t="s">
        <v>3005</v>
      </c>
      <c r="K900" t="s">
        <v>3006</v>
      </c>
      <c r="L900">
        <v>20030523</v>
      </c>
      <c r="M900" t="s">
        <v>3013</v>
      </c>
      <c r="N900">
        <v>230346</v>
      </c>
    </row>
    <row r="901" spans="1:14">
      <c r="A901" t="s">
        <v>3016</v>
      </c>
      <c r="B901">
        <v>96503932</v>
      </c>
      <c r="C901" t="s">
        <v>3017</v>
      </c>
      <c r="D901" t="s">
        <v>3018</v>
      </c>
      <c r="E901" t="s">
        <v>211</v>
      </c>
      <c r="F901">
        <v>23</v>
      </c>
      <c r="G901" t="s">
        <v>202</v>
      </c>
      <c r="H901">
        <v>16818</v>
      </c>
      <c r="I901" t="s">
        <v>3004</v>
      </c>
      <c r="J901" t="s">
        <v>3005</v>
      </c>
      <c r="K901" t="s">
        <v>3006</v>
      </c>
      <c r="L901">
        <v>20021223</v>
      </c>
      <c r="M901" t="s">
        <v>3016</v>
      </c>
      <c r="N901">
        <v>230346</v>
      </c>
    </row>
    <row r="902" spans="1:14">
      <c r="A902" t="s">
        <v>3019</v>
      </c>
      <c r="B902">
        <v>72777939</v>
      </c>
      <c r="C902" t="s">
        <v>3020</v>
      </c>
      <c r="D902" t="s">
        <v>3021</v>
      </c>
      <c r="E902" t="s">
        <v>201</v>
      </c>
      <c r="F902">
        <v>23</v>
      </c>
      <c r="G902" t="s">
        <v>202</v>
      </c>
      <c r="H902">
        <v>16818</v>
      </c>
      <c r="I902" t="s">
        <v>3004</v>
      </c>
      <c r="J902" t="s">
        <v>3005</v>
      </c>
      <c r="K902" t="s">
        <v>3006</v>
      </c>
      <c r="L902">
        <v>20020118</v>
      </c>
      <c r="M902" t="s">
        <v>3019</v>
      </c>
      <c r="N902">
        <v>230346</v>
      </c>
    </row>
    <row r="903" spans="1:14">
      <c r="A903" t="s">
        <v>3022</v>
      </c>
      <c r="B903">
        <v>85013320</v>
      </c>
      <c r="C903" t="s">
        <v>3023</v>
      </c>
      <c r="D903" t="s">
        <v>3024</v>
      </c>
      <c r="E903" t="s">
        <v>211</v>
      </c>
      <c r="F903">
        <v>23</v>
      </c>
      <c r="G903" t="s">
        <v>202</v>
      </c>
      <c r="H903">
        <v>16818</v>
      </c>
      <c r="I903" t="s">
        <v>3004</v>
      </c>
      <c r="J903" t="s">
        <v>3005</v>
      </c>
      <c r="K903" t="s">
        <v>3006</v>
      </c>
      <c r="L903">
        <v>20021215</v>
      </c>
      <c r="M903" t="s">
        <v>3022</v>
      </c>
      <c r="N903">
        <v>230346</v>
      </c>
    </row>
    <row r="904" spans="1:14">
      <c r="A904" t="s">
        <v>3025</v>
      </c>
      <c r="B904">
        <v>25986434</v>
      </c>
      <c r="C904" t="s">
        <v>3026</v>
      </c>
      <c r="D904" t="s">
        <v>3027</v>
      </c>
      <c r="E904" t="s">
        <v>201</v>
      </c>
      <c r="F904">
        <v>23</v>
      </c>
      <c r="G904" t="s">
        <v>202</v>
      </c>
      <c r="H904">
        <v>16818</v>
      </c>
      <c r="I904" t="s">
        <v>3004</v>
      </c>
      <c r="J904" t="s">
        <v>3005</v>
      </c>
      <c r="K904" t="s">
        <v>3006</v>
      </c>
      <c r="L904">
        <v>19670417</v>
      </c>
      <c r="M904" t="s">
        <v>3025</v>
      </c>
      <c r="N904">
        <v>230346</v>
      </c>
    </row>
    <row r="905" spans="1:14">
      <c r="A905" t="s">
        <v>3028</v>
      </c>
      <c r="B905">
        <v>72777838</v>
      </c>
      <c r="C905" t="s">
        <v>3029</v>
      </c>
      <c r="D905" t="s">
        <v>3030</v>
      </c>
      <c r="E905" t="s">
        <v>201</v>
      </c>
      <c r="F905">
        <v>23</v>
      </c>
      <c r="G905" t="s">
        <v>202</v>
      </c>
      <c r="H905">
        <v>16818</v>
      </c>
      <c r="I905" t="s">
        <v>3004</v>
      </c>
      <c r="J905" t="s">
        <v>3005</v>
      </c>
      <c r="K905" t="s">
        <v>3006</v>
      </c>
      <c r="L905">
        <v>20011102</v>
      </c>
      <c r="M905" t="s">
        <v>3028</v>
      </c>
      <c r="N905">
        <v>230346</v>
      </c>
    </row>
    <row r="906" spans="1:14">
      <c r="A906" t="s">
        <v>3031</v>
      </c>
      <c r="B906">
        <v>25986737</v>
      </c>
      <c r="C906" t="s">
        <v>3032</v>
      </c>
      <c r="D906" t="s">
        <v>3033</v>
      </c>
      <c r="E906" t="s">
        <v>211</v>
      </c>
      <c r="F906">
        <v>23</v>
      </c>
      <c r="G906" t="s">
        <v>202</v>
      </c>
      <c r="H906">
        <v>16818</v>
      </c>
      <c r="I906" t="s">
        <v>3004</v>
      </c>
      <c r="J906" t="s">
        <v>3005</v>
      </c>
      <c r="K906" t="s">
        <v>3006</v>
      </c>
      <c r="L906">
        <v>19680319</v>
      </c>
      <c r="M906" t="s">
        <v>3031</v>
      </c>
      <c r="N906">
        <v>230346</v>
      </c>
    </row>
    <row r="907" spans="1:14">
      <c r="A907" t="s">
        <v>3034</v>
      </c>
      <c r="B907">
        <v>96684841</v>
      </c>
      <c r="C907" t="s">
        <v>3035</v>
      </c>
      <c r="D907" t="s">
        <v>3036</v>
      </c>
      <c r="E907" t="s">
        <v>211</v>
      </c>
      <c r="F907">
        <v>23</v>
      </c>
      <c r="G907" t="s">
        <v>202</v>
      </c>
      <c r="H907">
        <v>16818</v>
      </c>
      <c r="I907" t="s">
        <v>3004</v>
      </c>
      <c r="J907" t="s">
        <v>3005</v>
      </c>
      <c r="K907" t="s">
        <v>3006</v>
      </c>
      <c r="L907">
        <v>20031120</v>
      </c>
      <c r="M907" t="s">
        <v>3034</v>
      </c>
      <c r="N907">
        <v>230346</v>
      </c>
    </row>
    <row r="908" spans="1:14">
      <c r="A908" t="s">
        <v>3037</v>
      </c>
      <c r="B908">
        <v>85013724</v>
      </c>
      <c r="C908" t="s">
        <v>3038</v>
      </c>
      <c r="D908" t="s">
        <v>3039</v>
      </c>
      <c r="E908" t="s">
        <v>201</v>
      </c>
      <c r="F908">
        <v>23</v>
      </c>
      <c r="G908" t="s">
        <v>202</v>
      </c>
      <c r="H908">
        <v>16818</v>
      </c>
      <c r="I908" t="s">
        <v>3004</v>
      </c>
      <c r="J908" t="s">
        <v>3005</v>
      </c>
      <c r="K908" t="s">
        <v>3006</v>
      </c>
      <c r="L908">
        <v>20021019</v>
      </c>
      <c r="M908" t="s">
        <v>3037</v>
      </c>
      <c r="N908">
        <v>230346</v>
      </c>
    </row>
    <row r="909" spans="1:14">
      <c r="A909" t="s">
        <v>3040</v>
      </c>
      <c r="B909">
        <v>95064428</v>
      </c>
      <c r="C909" t="s">
        <v>3041</v>
      </c>
      <c r="D909" t="s">
        <v>3042</v>
      </c>
      <c r="E909" t="s">
        <v>211</v>
      </c>
      <c r="F909">
        <v>23</v>
      </c>
      <c r="G909" t="s">
        <v>202</v>
      </c>
      <c r="H909">
        <v>16818</v>
      </c>
      <c r="I909" t="s">
        <v>3004</v>
      </c>
      <c r="J909" t="s">
        <v>3005</v>
      </c>
      <c r="K909" t="s">
        <v>3006</v>
      </c>
      <c r="L909">
        <v>20021015</v>
      </c>
      <c r="M909" t="s">
        <v>3040</v>
      </c>
      <c r="N909">
        <v>230346</v>
      </c>
    </row>
    <row r="910" spans="1:14">
      <c r="A910" t="s">
        <v>3043</v>
      </c>
      <c r="B910">
        <v>72781025</v>
      </c>
      <c r="C910" t="s">
        <v>3044</v>
      </c>
      <c r="D910" t="s">
        <v>3045</v>
      </c>
      <c r="E910" t="s">
        <v>201</v>
      </c>
      <c r="F910">
        <v>23</v>
      </c>
      <c r="G910" t="s">
        <v>202</v>
      </c>
      <c r="H910">
        <v>16818</v>
      </c>
      <c r="I910" t="s">
        <v>3004</v>
      </c>
      <c r="J910" t="s">
        <v>3005</v>
      </c>
      <c r="K910" t="s">
        <v>3006</v>
      </c>
      <c r="L910">
        <v>20010802</v>
      </c>
      <c r="M910" t="s">
        <v>3043</v>
      </c>
      <c r="N910">
        <v>230346</v>
      </c>
    </row>
    <row r="911" spans="1:14">
      <c r="A911" t="s">
        <v>3046</v>
      </c>
      <c r="B911">
        <v>85011924</v>
      </c>
      <c r="C911" t="s">
        <v>3047</v>
      </c>
      <c r="D911" t="s">
        <v>3048</v>
      </c>
      <c r="E911" t="s">
        <v>211</v>
      </c>
      <c r="F911">
        <v>23</v>
      </c>
      <c r="G911" t="s">
        <v>202</v>
      </c>
      <c r="H911">
        <v>16818</v>
      </c>
      <c r="I911" t="s">
        <v>3004</v>
      </c>
      <c r="J911" t="s">
        <v>3005</v>
      </c>
      <c r="K911" t="s">
        <v>3006</v>
      </c>
      <c r="L911">
        <v>20021203</v>
      </c>
      <c r="M911" t="s">
        <v>3046</v>
      </c>
      <c r="N911">
        <v>230346</v>
      </c>
    </row>
    <row r="912" spans="1:14">
      <c r="A912" t="s">
        <v>3049</v>
      </c>
      <c r="B912">
        <v>84491329</v>
      </c>
      <c r="C912" t="s">
        <v>3050</v>
      </c>
      <c r="D912" t="s">
        <v>3051</v>
      </c>
      <c r="E912" t="s">
        <v>211</v>
      </c>
      <c r="F912">
        <v>23</v>
      </c>
      <c r="G912" t="s">
        <v>202</v>
      </c>
      <c r="H912">
        <v>16818</v>
      </c>
      <c r="I912" t="s">
        <v>3004</v>
      </c>
      <c r="J912" t="s">
        <v>3005</v>
      </c>
      <c r="K912" t="s">
        <v>3006</v>
      </c>
      <c r="L912">
        <v>20010801</v>
      </c>
      <c r="M912" t="s">
        <v>3049</v>
      </c>
      <c r="N912">
        <v>230346</v>
      </c>
    </row>
    <row r="913" spans="1:14">
      <c r="A913" t="s">
        <v>3052</v>
      </c>
      <c r="B913">
        <v>88340023</v>
      </c>
      <c r="C913" t="s">
        <v>3053</v>
      </c>
      <c r="D913" t="s">
        <v>3054</v>
      </c>
      <c r="E913" t="s">
        <v>201</v>
      </c>
      <c r="F913">
        <v>23</v>
      </c>
      <c r="G913" t="s">
        <v>202</v>
      </c>
      <c r="H913">
        <v>16818</v>
      </c>
      <c r="I913" t="s">
        <v>3004</v>
      </c>
      <c r="J913" t="s">
        <v>3005</v>
      </c>
      <c r="K913" t="s">
        <v>3006</v>
      </c>
      <c r="L913">
        <v>20021212</v>
      </c>
      <c r="M913" t="s">
        <v>3052</v>
      </c>
      <c r="N913">
        <v>230346</v>
      </c>
    </row>
    <row r="914" spans="1:14">
      <c r="A914" t="s">
        <v>3055</v>
      </c>
      <c r="B914">
        <v>93986237</v>
      </c>
      <c r="C914" t="s">
        <v>3056</v>
      </c>
      <c r="D914" t="s">
        <v>3057</v>
      </c>
      <c r="E914" t="s">
        <v>201</v>
      </c>
      <c r="F914">
        <v>23</v>
      </c>
      <c r="G914" t="s">
        <v>202</v>
      </c>
      <c r="H914">
        <v>16818</v>
      </c>
      <c r="I914" t="s">
        <v>3004</v>
      </c>
      <c r="J914" t="s">
        <v>3005</v>
      </c>
      <c r="K914" t="s">
        <v>3006</v>
      </c>
      <c r="L914">
        <v>20021113</v>
      </c>
      <c r="M914" t="s">
        <v>3055</v>
      </c>
      <c r="N914">
        <v>230346</v>
      </c>
    </row>
    <row r="915" spans="1:14">
      <c r="A915" t="s">
        <v>3058</v>
      </c>
      <c r="B915">
        <v>25987839</v>
      </c>
      <c r="C915" t="s">
        <v>3059</v>
      </c>
      <c r="D915" t="s">
        <v>3060</v>
      </c>
      <c r="E915" t="s">
        <v>201</v>
      </c>
      <c r="F915">
        <v>23</v>
      </c>
      <c r="G915" t="s">
        <v>202</v>
      </c>
      <c r="H915">
        <v>16818</v>
      </c>
      <c r="I915" t="s">
        <v>3004</v>
      </c>
      <c r="J915" t="s">
        <v>3005</v>
      </c>
      <c r="K915" t="s">
        <v>3006</v>
      </c>
      <c r="L915">
        <v>19621115</v>
      </c>
      <c r="M915" t="s">
        <v>3058</v>
      </c>
      <c r="N915">
        <v>230346</v>
      </c>
    </row>
    <row r="916" spans="1:14">
      <c r="A916" t="s">
        <v>3061</v>
      </c>
      <c r="B916">
        <v>96686540</v>
      </c>
      <c r="C916" t="s">
        <v>3062</v>
      </c>
      <c r="D916" t="s">
        <v>3063</v>
      </c>
      <c r="E916" t="s">
        <v>201</v>
      </c>
      <c r="F916">
        <v>23</v>
      </c>
      <c r="G916" t="s">
        <v>202</v>
      </c>
      <c r="H916">
        <v>16818</v>
      </c>
      <c r="I916" t="s">
        <v>3004</v>
      </c>
      <c r="J916" t="s">
        <v>3005</v>
      </c>
      <c r="K916" t="s">
        <v>3006</v>
      </c>
      <c r="L916">
        <v>20031212</v>
      </c>
      <c r="M916" t="s">
        <v>3061</v>
      </c>
      <c r="N916">
        <v>230346</v>
      </c>
    </row>
    <row r="917" spans="1:14">
      <c r="A917" t="s">
        <v>3064</v>
      </c>
      <c r="B917">
        <v>96685438</v>
      </c>
      <c r="C917" t="s">
        <v>3065</v>
      </c>
      <c r="D917" t="s">
        <v>3066</v>
      </c>
      <c r="E917" t="s">
        <v>201</v>
      </c>
      <c r="F917">
        <v>23</v>
      </c>
      <c r="G917" t="s">
        <v>202</v>
      </c>
      <c r="H917">
        <v>16818</v>
      </c>
      <c r="I917" t="s">
        <v>3004</v>
      </c>
      <c r="J917" t="s">
        <v>3005</v>
      </c>
      <c r="K917" t="s">
        <v>3006</v>
      </c>
      <c r="L917">
        <v>20030526</v>
      </c>
      <c r="M917" t="s">
        <v>3064</v>
      </c>
      <c r="N917">
        <v>230346</v>
      </c>
    </row>
    <row r="918" spans="1:14">
      <c r="A918" t="s">
        <v>3067</v>
      </c>
      <c r="B918">
        <v>96686136</v>
      </c>
      <c r="C918" t="s">
        <v>3068</v>
      </c>
      <c r="D918" t="s">
        <v>3069</v>
      </c>
      <c r="E918" t="s">
        <v>201</v>
      </c>
      <c r="F918">
        <v>23</v>
      </c>
      <c r="G918" t="s">
        <v>202</v>
      </c>
      <c r="H918">
        <v>16818</v>
      </c>
      <c r="I918" t="s">
        <v>3004</v>
      </c>
      <c r="J918" t="s">
        <v>3005</v>
      </c>
      <c r="K918" t="s">
        <v>3006</v>
      </c>
      <c r="L918">
        <v>20030515</v>
      </c>
      <c r="M918" t="s">
        <v>3067</v>
      </c>
      <c r="N918">
        <v>230346</v>
      </c>
    </row>
    <row r="919" spans="1:14">
      <c r="A919" t="s">
        <v>3070</v>
      </c>
      <c r="B919">
        <v>73603019</v>
      </c>
      <c r="C919" t="s">
        <v>3071</v>
      </c>
      <c r="D919" t="s">
        <v>3072</v>
      </c>
      <c r="E919" t="s">
        <v>201</v>
      </c>
      <c r="F919">
        <v>23</v>
      </c>
      <c r="G919" t="s">
        <v>202</v>
      </c>
      <c r="H919">
        <v>16818</v>
      </c>
      <c r="I919" t="s">
        <v>3004</v>
      </c>
      <c r="J919" t="s">
        <v>3005</v>
      </c>
      <c r="K919" t="s">
        <v>3006</v>
      </c>
      <c r="L919">
        <v>20011015</v>
      </c>
      <c r="M919" t="s">
        <v>3070</v>
      </c>
      <c r="N919">
        <v>230346</v>
      </c>
    </row>
    <row r="920" spans="1:14">
      <c r="A920" t="s">
        <v>3073</v>
      </c>
      <c r="B920">
        <v>25453928</v>
      </c>
      <c r="C920" t="s">
        <v>3074</v>
      </c>
      <c r="D920" t="s">
        <v>3075</v>
      </c>
      <c r="E920" t="s">
        <v>211</v>
      </c>
      <c r="F920">
        <v>23</v>
      </c>
      <c r="G920" t="s">
        <v>202</v>
      </c>
      <c r="H920">
        <v>16818</v>
      </c>
      <c r="I920" t="s">
        <v>3004</v>
      </c>
      <c r="J920" t="s">
        <v>3005</v>
      </c>
      <c r="K920" t="s">
        <v>3006</v>
      </c>
      <c r="L920">
        <v>19701030</v>
      </c>
      <c r="M920" t="s">
        <v>3076</v>
      </c>
      <c r="N920">
        <v>230346</v>
      </c>
    </row>
    <row r="921" spans="1:14">
      <c r="A921" t="s">
        <v>3013</v>
      </c>
      <c r="B921">
        <v>85012218</v>
      </c>
      <c r="C921" t="s">
        <v>3077</v>
      </c>
      <c r="D921" t="s">
        <v>3078</v>
      </c>
      <c r="E921" t="s">
        <v>201</v>
      </c>
      <c r="F921">
        <v>23</v>
      </c>
      <c r="G921" t="s">
        <v>202</v>
      </c>
      <c r="H921">
        <v>16818</v>
      </c>
      <c r="I921" t="s">
        <v>3004</v>
      </c>
      <c r="J921" t="s">
        <v>3005</v>
      </c>
      <c r="K921" t="s">
        <v>3006</v>
      </c>
      <c r="L921">
        <v>20020731</v>
      </c>
      <c r="M921" t="s">
        <v>3013</v>
      </c>
      <c r="N921">
        <v>230346</v>
      </c>
    </row>
    <row r="922" spans="1:14">
      <c r="A922" t="s">
        <v>3079</v>
      </c>
      <c r="B922">
        <v>96686843</v>
      </c>
      <c r="C922" t="s">
        <v>3080</v>
      </c>
      <c r="D922" t="s">
        <v>3081</v>
      </c>
      <c r="E922" t="s">
        <v>201</v>
      </c>
      <c r="F922">
        <v>23</v>
      </c>
      <c r="G922" t="s">
        <v>202</v>
      </c>
      <c r="H922">
        <v>16818</v>
      </c>
      <c r="I922" t="s">
        <v>3004</v>
      </c>
      <c r="J922" t="s">
        <v>3005</v>
      </c>
      <c r="K922" t="s">
        <v>3006</v>
      </c>
      <c r="L922">
        <v>20030613</v>
      </c>
      <c r="M922" t="s">
        <v>3079</v>
      </c>
      <c r="N922">
        <v>230346</v>
      </c>
    </row>
    <row r="923" spans="1:14">
      <c r="A923" t="s">
        <v>3082</v>
      </c>
      <c r="B923">
        <v>96686944</v>
      </c>
      <c r="C923" t="s">
        <v>3083</v>
      </c>
      <c r="D923" t="s">
        <v>3084</v>
      </c>
      <c r="E923" t="s">
        <v>201</v>
      </c>
      <c r="F923">
        <v>23</v>
      </c>
      <c r="G923" t="s">
        <v>202</v>
      </c>
      <c r="H923">
        <v>16818</v>
      </c>
      <c r="I923" t="s">
        <v>3004</v>
      </c>
      <c r="J923" t="s">
        <v>3005</v>
      </c>
      <c r="K923" t="s">
        <v>3006</v>
      </c>
      <c r="L923">
        <v>20030613</v>
      </c>
      <c r="M923" t="s">
        <v>3082</v>
      </c>
      <c r="N923">
        <v>230346</v>
      </c>
    </row>
    <row r="924" spans="1:14">
      <c r="A924" t="s">
        <v>3085</v>
      </c>
      <c r="B924">
        <v>96684538</v>
      </c>
      <c r="C924" t="s">
        <v>3086</v>
      </c>
      <c r="D924" t="s">
        <v>3087</v>
      </c>
      <c r="E924" t="s">
        <v>211</v>
      </c>
      <c r="F924">
        <v>23</v>
      </c>
      <c r="G924" t="s">
        <v>202</v>
      </c>
      <c r="H924">
        <v>16818</v>
      </c>
      <c r="I924" t="s">
        <v>3004</v>
      </c>
      <c r="J924" t="s">
        <v>3005</v>
      </c>
      <c r="K924" t="s">
        <v>3006</v>
      </c>
      <c r="L924">
        <v>20030929</v>
      </c>
      <c r="M924" t="s">
        <v>3085</v>
      </c>
      <c r="N924">
        <v>230346</v>
      </c>
    </row>
    <row r="925" spans="1:14">
      <c r="A925" t="s">
        <v>3088</v>
      </c>
      <c r="B925">
        <v>72779234</v>
      </c>
      <c r="C925" t="s">
        <v>3089</v>
      </c>
      <c r="D925" t="s">
        <v>3090</v>
      </c>
      <c r="E925" t="s">
        <v>201</v>
      </c>
      <c r="F925">
        <v>23</v>
      </c>
      <c r="G925" t="s">
        <v>202</v>
      </c>
      <c r="H925">
        <v>16818</v>
      </c>
      <c r="I925" t="s">
        <v>3004</v>
      </c>
      <c r="J925" t="s">
        <v>3005</v>
      </c>
      <c r="K925" t="s">
        <v>3006</v>
      </c>
      <c r="L925">
        <v>20010505</v>
      </c>
      <c r="M925" t="s">
        <v>3088</v>
      </c>
      <c r="N925">
        <v>230346</v>
      </c>
    </row>
    <row r="926" spans="1:14">
      <c r="A926" t="s">
        <v>3091</v>
      </c>
      <c r="B926">
        <v>72778132</v>
      </c>
      <c r="C926" t="s">
        <v>3092</v>
      </c>
      <c r="D926" t="s">
        <v>3093</v>
      </c>
      <c r="E926" t="s">
        <v>211</v>
      </c>
      <c r="F926">
        <v>23</v>
      </c>
      <c r="G926" t="s">
        <v>202</v>
      </c>
      <c r="H926">
        <v>16818</v>
      </c>
      <c r="I926" t="s">
        <v>3004</v>
      </c>
      <c r="J926" t="s">
        <v>3005</v>
      </c>
      <c r="K926" t="s">
        <v>3006</v>
      </c>
      <c r="L926">
        <v>20011102</v>
      </c>
      <c r="M926" t="s">
        <v>3091</v>
      </c>
      <c r="N926">
        <v>230346</v>
      </c>
    </row>
    <row r="927" spans="1:14">
      <c r="A927" t="s">
        <v>3094</v>
      </c>
      <c r="B927">
        <v>25988335</v>
      </c>
      <c r="C927" t="s">
        <v>3095</v>
      </c>
      <c r="D927" t="s">
        <v>3096</v>
      </c>
      <c r="E927" t="s">
        <v>201</v>
      </c>
      <c r="F927">
        <v>23</v>
      </c>
      <c r="G927" t="s">
        <v>202</v>
      </c>
      <c r="H927">
        <v>16818</v>
      </c>
      <c r="I927" t="s">
        <v>3004</v>
      </c>
      <c r="J927" t="s">
        <v>3005</v>
      </c>
      <c r="K927" t="s">
        <v>3006</v>
      </c>
      <c r="L927">
        <v>19860928</v>
      </c>
      <c r="M927" t="s">
        <v>3094</v>
      </c>
      <c r="N927">
        <v>230346</v>
      </c>
    </row>
    <row r="928" spans="1:14">
      <c r="A928" t="s">
        <v>3097</v>
      </c>
      <c r="B928">
        <v>73608327</v>
      </c>
      <c r="C928" t="s">
        <v>3098</v>
      </c>
      <c r="D928" t="s">
        <v>3099</v>
      </c>
      <c r="E928" t="s">
        <v>211</v>
      </c>
      <c r="F928">
        <v>23</v>
      </c>
      <c r="G928" t="s">
        <v>202</v>
      </c>
      <c r="H928">
        <v>16818</v>
      </c>
      <c r="I928" t="s">
        <v>3004</v>
      </c>
      <c r="J928" t="s">
        <v>3005</v>
      </c>
      <c r="K928" t="s">
        <v>3006</v>
      </c>
      <c r="L928">
        <v>19810420</v>
      </c>
      <c r="M928" t="s">
        <v>3097</v>
      </c>
      <c r="N928">
        <v>230346</v>
      </c>
    </row>
    <row r="929" spans="1:14">
      <c r="A929" t="s">
        <v>3100</v>
      </c>
      <c r="B929">
        <v>72779941</v>
      </c>
      <c r="C929" t="s">
        <v>3101</v>
      </c>
      <c r="D929" t="s">
        <v>3102</v>
      </c>
      <c r="E929" t="s">
        <v>201</v>
      </c>
      <c r="F929">
        <v>23</v>
      </c>
      <c r="G929" t="s">
        <v>202</v>
      </c>
      <c r="H929">
        <v>16818</v>
      </c>
      <c r="I929" t="s">
        <v>3004</v>
      </c>
      <c r="J929" t="s">
        <v>3005</v>
      </c>
      <c r="K929" t="s">
        <v>3006</v>
      </c>
      <c r="L929">
        <v>20010404</v>
      </c>
      <c r="M929" t="s">
        <v>3100</v>
      </c>
      <c r="N929">
        <v>230346</v>
      </c>
    </row>
    <row r="930" spans="1:14">
      <c r="A930" t="s">
        <v>3103</v>
      </c>
      <c r="B930">
        <v>72779840</v>
      </c>
      <c r="C930" t="s">
        <v>3104</v>
      </c>
      <c r="D930" t="s">
        <v>3105</v>
      </c>
      <c r="E930" t="s">
        <v>211</v>
      </c>
      <c r="F930">
        <v>23</v>
      </c>
      <c r="G930" t="s">
        <v>202</v>
      </c>
      <c r="H930">
        <v>16818</v>
      </c>
      <c r="I930" t="s">
        <v>3004</v>
      </c>
      <c r="J930" t="s">
        <v>3005</v>
      </c>
      <c r="K930" t="s">
        <v>3006</v>
      </c>
      <c r="L930">
        <v>20010822</v>
      </c>
      <c r="M930" t="s">
        <v>3103</v>
      </c>
      <c r="N930">
        <v>230346</v>
      </c>
    </row>
    <row r="931" spans="1:14">
      <c r="A931" t="s">
        <v>3106</v>
      </c>
      <c r="B931">
        <v>82522019</v>
      </c>
      <c r="C931" t="s">
        <v>3107</v>
      </c>
      <c r="D931" t="s">
        <v>3108</v>
      </c>
      <c r="E931" t="s">
        <v>201</v>
      </c>
      <c r="F931">
        <v>23</v>
      </c>
      <c r="G931" t="s">
        <v>202</v>
      </c>
      <c r="H931">
        <v>16818</v>
      </c>
      <c r="I931" t="s">
        <v>3004</v>
      </c>
      <c r="J931" t="s">
        <v>3005</v>
      </c>
      <c r="K931" t="s">
        <v>3006</v>
      </c>
      <c r="L931">
        <v>20010613</v>
      </c>
      <c r="M931" t="s">
        <v>3106</v>
      </c>
      <c r="N931">
        <v>230346</v>
      </c>
    </row>
    <row r="932" spans="1:14">
      <c r="A932" t="s">
        <v>3109</v>
      </c>
      <c r="B932">
        <v>85008526</v>
      </c>
      <c r="C932" t="s">
        <v>3110</v>
      </c>
      <c r="D932" t="s">
        <v>3111</v>
      </c>
      <c r="E932" t="s">
        <v>211</v>
      </c>
      <c r="F932">
        <v>23</v>
      </c>
      <c r="G932" t="s">
        <v>202</v>
      </c>
      <c r="H932">
        <v>16818</v>
      </c>
      <c r="I932" t="s">
        <v>3004</v>
      </c>
      <c r="J932" t="s">
        <v>3005</v>
      </c>
      <c r="K932" t="s">
        <v>3006</v>
      </c>
      <c r="L932">
        <v>20020615</v>
      </c>
      <c r="M932" t="s">
        <v>3109</v>
      </c>
      <c r="N932">
        <v>230346</v>
      </c>
    </row>
    <row r="933" spans="1:14">
      <c r="A933" t="s">
        <v>3112</v>
      </c>
      <c r="B933">
        <v>85012622</v>
      </c>
      <c r="C933" t="s">
        <v>3113</v>
      </c>
      <c r="D933" t="s">
        <v>3114</v>
      </c>
      <c r="E933" t="s">
        <v>211</v>
      </c>
      <c r="F933">
        <v>23</v>
      </c>
      <c r="G933" t="s">
        <v>202</v>
      </c>
      <c r="H933">
        <v>16818</v>
      </c>
      <c r="I933" t="s">
        <v>3004</v>
      </c>
      <c r="J933" t="s">
        <v>3005</v>
      </c>
      <c r="K933" t="s">
        <v>3006</v>
      </c>
      <c r="L933">
        <v>20020930</v>
      </c>
      <c r="M933" t="s">
        <v>3112</v>
      </c>
      <c r="N933">
        <v>230346</v>
      </c>
    </row>
    <row r="934" spans="1:14">
      <c r="A934" t="s">
        <v>3115</v>
      </c>
      <c r="B934">
        <v>72779335</v>
      </c>
      <c r="C934" t="s">
        <v>3116</v>
      </c>
      <c r="D934" t="s">
        <v>3117</v>
      </c>
      <c r="E934" t="s">
        <v>211</v>
      </c>
      <c r="F934">
        <v>23</v>
      </c>
      <c r="G934" t="s">
        <v>202</v>
      </c>
      <c r="H934">
        <v>16818</v>
      </c>
      <c r="I934" t="s">
        <v>3004</v>
      </c>
      <c r="J934" t="s">
        <v>3005</v>
      </c>
      <c r="K934" t="s">
        <v>3006</v>
      </c>
      <c r="L934">
        <v>20010414</v>
      </c>
      <c r="M934" t="s">
        <v>3115</v>
      </c>
      <c r="N934">
        <v>230346</v>
      </c>
    </row>
    <row r="935" spans="1:14">
      <c r="A935" t="s">
        <v>3118</v>
      </c>
      <c r="B935">
        <v>85013522</v>
      </c>
      <c r="C935" t="s">
        <v>3119</v>
      </c>
      <c r="D935" t="s">
        <v>3120</v>
      </c>
      <c r="E935" t="s">
        <v>211</v>
      </c>
      <c r="F935">
        <v>23</v>
      </c>
      <c r="G935" t="s">
        <v>202</v>
      </c>
      <c r="H935">
        <v>16818</v>
      </c>
      <c r="I935" t="s">
        <v>3004</v>
      </c>
      <c r="J935" t="s">
        <v>3005</v>
      </c>
      <c r="K935" t="s">
        <v>3006</v>
      </c>
      <c r="L935">
        <v>20020605</v>
      </c>
      <c r="M935" t="s">
        <v>3118</v>
      </c>
      <c r="N935">
        <v>230346</v>
      </c>
    </row>
    <row r="936" spans="1:14">
      <c r="A936" t="s">
        <v>3121</v>
      </c>
      <c r="B936">
        <v>71464325</v>
      </c>
      <c r="C936" t="s">
        <v>3122</v>
      </c>
      <c r="D936" t="s">
        <v>3123</v>
      </c>
      <c r="E936" t="s">
        <v>201</v>
      </c>
      <c r="F936">
        <v>23</v>
      </c>
      <c r="G936" t="s">
        <v>202</v>
      </c>
      <c r="H936">
        <v>16818</v>
      </c>
      <c r="I936" t="s">
        <v>3004</v>
      </c>
      <c r="J936" t="s">
        <v>3005</v>
      </c>
      <c r="K936" t="s">
        <v>3006</v>
      </c>
      <c r="L936">
        <v>19920506</v>
      </c>
      <c r="M936" t="s">
        <v>3121</v>
      </c>
      <c r="N936">
        <v>230346</v>
      </c>
    </row>
    <row r="937" spans="1:14">
      <c r="A937" t="s">
        <v>3124</v>
      </c>
      <c r="B937">
        <v>96686237</v>
      </c>
      <c r="C937" t="s">
        <v>3125</v>
      </c>
      <c r="D937" t="s">
        <v>3126</v>
      </c>
      <c r="E937" t="s">
        <v>211</v>
      </c>
      <c r="F937">
        <v>23</v>
      </c>
      <c r="G937" t="s">
        <v>202</v>
      </c>
      <c r="H937">
        <v>16818</v>
      </c>
      <c r="I937" t="s">
        <v>3004</v>
      </c>
      <c r="J937" t="s">
        <v>3005</v>
      </c>
      <c r="K937" t="s">
        <v>3006</v>
      </c>
      <c r="L937">
        <v>20040310</v>
      </c>
      <c r="M937" t="s">
        <v>3124</v>
      </c>
      <c r="N937">
        <v>230346</v>
      </c>
    </row>
    <row r="938" spans="1:14">
      <c r="A938" t="s">
        <v>3127</v>
      </c>
      <c r="B938">
        <v>25987738</v>
      </c>
      <c r="C938" t="s">
        <v>3128</v>
      </c>
      <c r="D938" t="s">
        <v>3129</v>
      </c>
      <c r="E938" t="s">
        <v>201</v>
      </c>
      <c r="F938">
        <v>23</v>
      </c>
      <c r="G938" t="s">
        <v>202</v>
      </c>
      <c r="H938">
        <v>16818</v>
      </c>
      <c r="I938" t="s">
        <v>3004</v>
      </c>
      <c r="J938" t="s">
        <v>3005</v>
      </c>
      <c r="K938" t="s">
        <v>3006</v>
      </c>
      <c r="L938">
        <v>19630227</v>
      </c>
      <c r="M938" t="s">
        <v>3127</v>
      </c>
      <c r="N938">
        <v>230346</v>
      </c>
    </row>
    <row r="939" spans="1:14">
      <c r="A939" t="s">
        <v>3130</v>
      </c>
      <c r="B939">
        <v>96685842</v>
      </c>
      <c r="C939" t="s">
        <v>3131</v>
      </c>
      <c r="D939" t="s">
        <v>3132</v>
      </c>
      <c r="E939" t="s">
        <v>201</v>
      </c>
      <c r="F939">
        <v>23</v>
      </c>
      <c r="G939" t="s">
        <v>202</v>
      </c>
      <c r="H939">
        <v>16818</v>
      </c>
      <c r="I939" t="s">
        <v>3004</v>
      </c>
      <c r="J939" t="s">
        <v>3005</v>
      </c>
      <c r="K939" t="s">
        <v>3006</v>
      </c>
      <c r="L939">
        <v>20030719</v>
      </c>
      <c r="M939" t="s">
        <v>3130</v>
      </c>
      <c r="N939">
        <v>230346</v>
      </c>
    </row>
    <row r="940" spans="1:14">
      <c r="A940" t="s">
        <v>3133</v>
      </c>
      <c r="B940">
        <v>96685943</v>
      </c>
      <c r="C940" t="s">
        <v>3134</v>
      </c>
      <c r="D940" t="s">
        <v>3135</v>
      </c>
      <c r="E940" t="s">
        <v>201</v>
      </c>
      <c r="F940">
        <v>23</v>
      </c>
      <c r="G940" t="s">
        <v>202</v>
      </c>
      <c r="H940">
        <v>16818</v>
      </c>
      <c r="I940" t="s">
        <v>3004</v>
      </c>
      <c r="J940" t="s">
        <v>3005</v>
      </c>
      <c r="K940" t="s">
        <v>3006</v>
      </c>
      <c r="L940">
        <v>20030620</v>
      </c>
      <c r="M940" t="s">
        <v>3133</v>
      </c>
      <c r="N940">
        <v>230346</v>
      </c>
    </row>
    <row r="941" spans="1:14">
      <c r="A941" t="s">
        <v>3136</v>
      </c>
      <c r="B941">
        <v>72063119</v>
      </c>
      <c r="C941" t="s">
        <v>3137</v>
      </c>
      <c r="D941" t="s">
        <v>3138</v>
      </c>
      <c r="E941" t="s">
        <v>201</v>
      </c>
      <c r="F941">
        <v>23</v>
      </c>
      <c r="G941" t="s">
        <v>202</v>
      </c>
      <c r="H941">
        <v>16818</v>
      </c>
      <c r="I941" t="s">
        <v>3004</v>
      </c>
      <c r="J941" t="s">
        <v>3005</v>
      </c>
      <c r="K941" t="s">
        <v>3006</v>
      </c>
      <c r="L941">
        <v>19930305</v>
      </c>
      <c r="M941" t="s">
        <v>3136</v>
      </c>
      <c r="N941">
        <v>230346</v>
      </c>
    </row>
    <row r="942" spans="1:14">
      <c r="A942" t="s">
        <v>3139</v>
      </c>
      <c r="B942">
        <v>85012420</v>
      </c>
      <c r="C942" t="s">
        <v>3140</v>
      </c>
      <c r="D942" t="s">
        <v>3141</v>
      </c>
      <c r="E942" t="s">
        <v>201</v>
      </c>
      <c r="F942">
        <v>23</v>
      </c>
      <c r="G942" t="s">
        <v>202</v>
      </c>
      <c r="H942">
        <v>16818</v>
      </c>
      <c r="I942" t="s">
        <v>3004</v>
      </c>
      <c r="J942" t="s">
        <v>3005</v>
      </c>
      <c r="K942" t="s">
        <v>3006</v>
      </c>
      <c r="L942">
        <v>20020621</v>
      </c>
      <c r="M942" t="s">
        <v>3139</v>
      </c>
      <c r="N942">
        <v>230346</v>
      </c>
    </row>
    <row r="943" spans="1:14">
      <c r="A943" t="s">
        <v>3142</v>
      </c>
      <c r="B943">
        <v>96684336</v>
      </c>
      <c r="C943" t="s">
        <v>3143</v>
      </c>
      <c r="D943" t="s">
        <v>3144</v>
      </c>
      <c r="E943" t="s">
        <v>201</v>
      </c>
      <c r="F943">
        <v>23</v>
      </c>
      <c r="G943" t="s">
        <v>202</v>
      </c>
      <c r="H943">
        <v>16818</v>
      </c>
      <c r="I943" t="s">
        <v>3004</v>
      </c>
      <c r="J943" t="s">
        <v>3005</v>
      </c>
      <c r="K943" t="s">
        <v>3006</v>
      </c>
      <c r="L943">
        <v>20030805</v>
      </c>
      <c r="M943" t="s">
        <v>3142</v>
      </c>
      <c r="N943">
        <v>230346</v>
      </c>
    </row>
    <row r="944" spans="1:14">
      <c r="A944" t="s">
        <v>3145</v>
      </c>
      <c r="B944">
        <v>96686742</v>
      </c>
      <c r="C944" t="s">
        <v>3146</v>
      </c>
      <c r="D944" t="s">
        <v>3147</v>
      </c>
      <c r="E944" t="s">
        <v>201</v>
      </c>
      <c r="F944">
        <v>23</v>
      </c>
      <c r="G944" t="s">
        <v>202</v>
      </c>
      <c r="H944">
        <v>16818</v>
      </c>
      <c r="I944" t="s">
        <v>3004</v>
      </c>
      <c r="J944" t="s">
        <v>3005</v>
      </c>
      <c r="K944" t="s">
        <v>3006</v>
      </c>
      <c r="L944">
        <v>20031021</v>
      </c>
      <c r="M944" t="s">
        <v>3145</v>
      </c>
      <c r="N944">
        <v>230346</v>
      </c>
    </row>
    <row r="945" spans="1:14">
      <c r="A945" t="s">
        <v>3148</v>
      </c>
      <c r="B945">
        <v>72780933</v>
      </c>
      <c r="C945" t="s">
        <v>3149</v>
      </c>
      <c r="D945" t="s">
        <v>3150</v>
      </c>
      <c r="E945" t="s">
        <v>211</v>
      </c>
      <c r="F945">
        <v>23</v>
      </c>
      <c r="G945" t="s">
        <v>202</v>
      </c>
      <c r="H945">
        <v>16818</v>
      </c>
      <c r="I945" t="s">
        <v>3004</v>
      </c>
      <c r="J945" t="s">
        <v>3005</v>
      </c>
      <c r="K945" t="s">
        <v>3006</v>
      </c>
      <c r="L945">
        <v>20010420</v>
      </c>
      <c r="M945" t="s">
        <v>3148</v>
      </c>
      <c r="N945">
        <v>230346</v>
      </c>
    </row>
    <row r="946" spans="1:14">
      <c r="A946" t="s">
        <v>3151</v>
      </c>
      <c r="B946">
        <v>96685337</v>
      </c>
      <c r="C946" t="s">
        <v>3152</v>
      </c>
      <c r="D946" t="s">
        <v>3153</v>
      </c>
      <c r="E946" t="s">
        <v>211</v>
      </c>
      <c r="F946">
        <v>23</v>
      </c>
      <c r="G946" t="s">
        <v>202</v>
      </c>
      <c r="H946">
        <v>16818</v>
      </c>
      <c r="I946" t="s">
        <v>3004</v>
      </c>
      <c r="J946" t="s">
        <v>3005</v>
      </c>
      <c r="K946" t="s">
        <v>3006</v>
      </c>
      <c r="L946">
        <v>20030624</v>
      </c>
      <c r="M946" t="s">
        <v>3151</v>
      </c>
      <c r="N946">
        <v>230346</v>
      </c>
    </row>
    <row r="947" spans="1:14">
      <c r="A947" t="s">
        <v>3154</v>
      </c>
      <c r="B947">
        <v>85009527</v>
      </c>
      <c r="C947" t="s">
        <v>3155</v>
      </c>
      <c r="D947" t="s">
        <v>3156</v>
      </c>
      <c r="E947" t="s">
        <v>201</v>
      </c>
      <c r="F947">
        <v>23</v>
      </c>
      <c r="G947" t="s">
        <v>202</v>
      </c>
      <c r="H947">
        <v>16818</v>
      </c>
      <c r="I947" t="s">
        <v>3004</v>
      </c>
      <c r="J947" t="s">
        <v>3005</v>
      </c>
      <c r="K947" t="s">
        <v>3006</v>
      </c>
      <c r="L947">
        <v>20030123</v>
      </c>
      <c r="M947" t="s">
        <v>3154</v>
      </c>
      <c r="N947">
        <v>230346</v>
      </c>
    </row>
    <row r="948" spans="1:14">
      <c r="A948" t="s">
        <v>3157</v>
      </c>
      <c r="B948">
        <v>96685034</v>
      </c>
      <c r="C948" t="s">
        <v>3158</v>
      </c>
      <c r="D948" t="s">
        <v>3159</v>
      </c>
      <c r="E948" t="s">
        <v>211</v>
      </c>
      <c r="F948">
        <v>23</v>
      </c>
      <c r="G948" t="s">
        <v>202</v>
      </c>
      <c r="H948">
        <v>16818</v>
      </c>
      <c r="I948" t="s">
        <v>3004</v>
      </c>
      <c r="J948" t="s">
        <v>3005</v>
      </c>
      <c r="K948" t="s">
        <v>3006</v>
      </c>
      <c r="L948">
        <v>20030717</v>
      </c>
      <c r="M948" t="s">
        <v>3157</v>
      </c>
      <c r="N948">
        <v>230346</v>
      </c>
    </row>
    <row r="949" spans="1:14">
      <c r="A949" t="s">
        <v>3160</v>
      </c>
      <c r="B949">
        <v>39126930</v>
      </c>
      <c r="C949" t="s">
        <v>3161</v>
      </c>
      <c r="D949" t="s">
        <v>3162</v>
      </c>
      <c r="E949" t="s">
        <v>211</v>
      </c>
      <c r="F949">
        <v>23</v>
      </c>
      <c r="G949" t="s">
        <v>202</v>
      </c>
      <c r="H949">
        <v>16818</v>
      </c>
      <c r="I949" t="s">
        <v>3004</v>
      </c>
      <c r="J949" t="s">
        <v>3005</v>
      </c>
      <c r="K949" t="s">
        <v>3006</v>
      </c>
      <c r="L949">
        <v>19940724</v>
      </c>
      <c r="M949" t="s">
        <v>3160</v>
      </c>
      <c r="N949">
        <v>230346</v>
      </c>
    </row>
    <row r="950" spans="1:14">
      <c r="A950" t="s">
        <v>3163</v>
      </c>
      <c r="B950">
        <v>96687036</v>
      </c>
      <c r="C950" t="s">
        <v>3164</v>
      </c>
      <c r="D950" t="s">
        <v>3165</v>
      </c>
      <c r="E950" t="s">
        <v>201</v>
      </c>
      <c r="F950">
        <v>23</v>
      </c>
      <c r="G950" t="s">
        <v>202</v>
      </c>
      <c r="H950">
        <v>16818</v>
      </c>
      <c r="I950" t="s">
        <v>3004</v>
      </c>
      <c r="J950" t="s">
        <v>3005</v>
      </c>
      <c r="K950" t="s">
        <v>3006</v>
      </c>
      <c r="L950">
        <v>20040205</v>
      </c>
      <c r="M950" t="s">
        <v>3163</v>
      </c>
      <c r="N950">
        <v>230346</v>
      </c>
    </row>
    <row r="951" spans="1:14">
      <c r="A951" t="s">
        <v>3166</v>
      </c>
      <c r="B951">
        <v>85009123</v>
      </c>
      <c r="C951" t="s">
        <v>3167</v>
      </c>
      <c r="D951" t="s">
        <v>3168</v>
      </c>
      <c r="E951" t="s">
        <v>201</v>
      </c>
      <c r="F951">
        <v>23</v>
      </c>
      <c r="G951" t="s">
        <v>202</v>
      </c>
      <c r="H951">
        <v>16818</v>
      </c>
      <c r="I951" t="s">
        <v>3004</v>
      </c>
      <c r="J951" t="s">
        <v>3005</v>
      </c>
      <c r="K951" t="s">
        <v>3006</v>
      </c>
      <c r="L951">
        <v>20020913</v>
      </c>
      <c r="M951" t="s">
        <v>3166</v>
      </c>
      <c r="N951">
        <v>230346</v>
      </c>
    </row>
    <row r="952" spans="1:14">
      <c r="A952" t="s">
        <v>3169</v>
      </c>
      <c r="B952">
        <v>85008223</v>
      </c>
      <c r="C952" t="s">
        <v>3170</v>
      </c>
      <c r="D952" t="s">
        <v>3171</v>
      </c>
      <c r="E952" t="s">
        <v>211</v>
      </c>
      <c r="F952">
        <v>23</v>
      </c>
      <c r="G952" t="s">
        <v>202</v>
      </c>
      <c r="H952">
        <v>16818</v>
      </c>
      <c r="I952" t="s">
        <v>3004</v>
      </c>
      <c r="J952" t="s">
        <v>3005</v>
      </c>
      <c r="K952" t="s">
        <v>3006</v>
      </c>
      <c r="L952">
        <v>20020719</v>
      </c>
      <c r="M952" t="s">
        <v>3169</v>
      </c>
      <c r="N952">
        <v>230346</v>
      </c>
    </row>
    <row r="953" spans="1:14">
      <c r="A953" t="s">
        <v>3172</v>
      </c>
      <c r="B953">
        <v>96685135</v>
      </c>
      <c r="C953" t="s">
        <v>3173</v>
      </c>
      <c r="D953" t="s">
        <v>3174</v>
      </c>
      <c r="E953" t="s">
        <v>211</v>
      </c>
      <c r="F953">
        <v>23</v>
      </c>
      <c r="G953" t="s">
        <v>202</v>
      </c>
      <c r="H953">
        <v>16818</v>
      </c>
      <c r="I953" t="s">
        <v>3004</v>
      </c>
      <c r="J953" t="s">
        <v>3005</v>
      </c>
      <c r="K953" t="s">
        <v>3006</v>
      </c>
      <c r="L953">
        <v>20030414</v>
      </c>
      <c r="M953" t="s">
        <v>3172</v>
      </c>
      <c r="N953">
        <v>230346</v>
      </c>
    </row>
    <row r="954" spans="1:14">
      <c r="A954" t="s">
        <v>3175</v>
      </c>
      <c r="B954">
        <v>96685741</v>
      </c>
      <c r="C954" t="s">
        <v>3176</v>
      </c>
      <c r="D954" t="s">
        <v>3177</v>
      </c>
      <c r="E954" t="s">
        <v>201</v>
      </c>
      <c r="F954">
        <v>23</v>
      </c>
      <c r="G954" t="s">
        <v>202</v>
      </c>
      <c r="H954">
        <v>16818</v>
      </c>
      <c r="I954" t="s">
        <v>3004</v>
      </c>
      <c r="J954" t="s">
        <v>3005</v>
      </c>
      <c r="K954" t="s">
        <v>3006</v>
      </c>
      <c r="L954">
        <v>20030930</v>
      </c>
      <c r="M954" t="s">
        <v>3175</v>
      </c>
      <c r="N954">
        <v>230346</v>
      </c>
    </row>
    <row r="955" spans="1:14">
      <c r="A955" t="s">
        <v>3178</v>
      </c>
      <c r="B955">
        <v>96685539</v>
      </c>
      <c r="C955" t="s">
        <v>3179</v>
      </c>
      <c r="D955" t="s">
        <v>3180</v>
      </c>
      <c r="E955" t="s">
        <v>201</v>
      </c>
      <c r="F955">
        <v>23</v>
      </c>
      <c r="G955" t="s">
        <v>202</v>
      </c>
      <c r="H955">
        <v>16818</v>
      </c>
      <c r="I955" t="s">
        <v>3004</v>
      </c>
      <c r="J955" t="s">
        <v>3005</v>
      </c>
      <c r="K955" t="s">
        <v>3006</v>
      </c>
      <c r="L955">
        <v>20031011</v>
      </c>
      <c r="M955" t="s">
        <v>3178</v>
      </c>
      <c r="N955">
        <v>230346</v>
      </c>
    </row>
    <row r="956" spans="1:14">
      <c r="A956" t="s">
        <v>3181</v>
      </c>
      <c r="B956">
        <v>96687238</v>
      </c>
      <c r="C956" t="s">
        <v>3182</v>
      </c>
      <c r="D956" t="s">
        <v>3183</v>
      </c>
      <c r="E956" t="s">
        <v>201</v>
      </c>
      <c r="F956">
        <v>23</v>
      </c>
      <c r="G956" t="s">
        <v>202</v>
      </c>
      <c r="H956">
        <v>16818</v>
      </c>
      <c r="I956" t="s">
        <v>3004</v>
      </c>
      <c r="J956" t="s">
        <v>3005</v>
      </c>
      <c r="K956" t="s">
        <v>3006</v>
      </c>
      <c r="L956">
        <v>20030826</v>
      </c>
      <c r="M956" t="s">
        <v>3181</v>
      </c>
      <c r="N956">
        <v>230346</v>
      </c>
    </row>
    <row r="957" spans="1:14">
      <c r="A957" t="s">
        <v>3184</v>
      </c>
      <c r="B957">
        <v>93986338</v>
      </c>
      <c r="C957" t="s">
        <v>3185</v>
      </c>
      <c r="D957" t="s">
        <v>3186</v>
      </c>
      <c r="E957" t="s">
        <v>201</v>
      </c>
      <c r="F957">
        <v>23</v>
      </c>
      <c r="G957" t="s">
        <v>202</v>
      </c>
      <c r="H957">
        <v>16818</v>
      </c>
      <c r="I957" t="s">
        <v>3004</v>
      </c>
      <c r="J957" t="s">
        <v>3005</v>
      </c>
      <c r="K957" t="s">
        <v>3006</v>
      </c>
      <c r="L957">
        <v>20011129</v>
      </c>
      <c r="M957" t="s">
        <v>3184</v>
      </c>
      <c r="N957">
        <v>230346</v>
      </c>
    </row>
    <row r="958" spans="1:14">
      <c r="A958" t="s">
        <v>3187</v>
      </c>
      <c r="B958">
        <v>96686439</v>
      </c>
      <c r="C958" t="s">
        <v>3188</v>
      </c>
      <c r="D958" t="s">
        <v>3189</v>
      </c>
      <c r="E958" t="s">
        <v>201</v>
      </c>
      <c r="F958">
        <v>23</v>
      </c>
      <c r="G958" t="s">
        <v>202</v>
      </c>
      <c r="H958">
        <v>16818</v>
      </c>
      <c r="I958" t="s">
        <v>3004</v>
      </c>
      <c r="J958" t="s">
        <v>3005</v>
      </c>
      <c r="K958" t="s">
        <v>3006</v>
      </c>
      <c r="L958">
        <v>20030707</v>
      </c>
      <c r="M958" t="s">
        <v>3187</v>
      </c>
      <c r="N958">
        <v>230346</v>
      </c>
    </row>
    <row r="959" spans="1:14">
      <c r="A959" t="s">
        <v>3190</v>
      </c>
      <c r="B959">
        <v>72778233</v>
      </c>
      <c r="C959" t="s">
        <v>3191</v>
      </c>
      <c r="D959" t="s">
        <v>3192</v>
      </c>
      <c r="E959" t="s">
        <v>211</v>
      </c>
      <c r="F959">
        <v>23</v>
      </c>
      <c r="G959" t="s">
        <v>202</v>
      </c>
      <c r="H959">
        <v>16818</v>
      </c>
      <c r="I959" t="s">
        <v>3004</v>
      </c>
      <c r="J959" t="s">
        <v>3005</v>
      </c>
      <c r="K959" t="s">
        <v>3006</v>
      </c>
      <c r="L959">
        <v>20010911</v>
      </c>
      <c r="M959" t="s">
        <v>3190</v>
      </c>
      <c r="N959">
        <v>230346</v>
      </c>
    </row>
    <row r="960" spans="1:14">
      <c r="A960" t="s">
        <v>3193</v>
      </c>
      <c r="B960">
        <v>96686641</v>
      </c>
      <c r="C960" t="s">
        <v>3194</v>
      </c>
      <c r="D960" t="s">
        <v>3195</v>
      </c>
      <c r="E960" t="s">
        <v>201</v>
      </c>
      <c r="F960">
        <v>23</v>
      </c>
      <c r="G960" t="s">
        <v>202</v>
      </c>
      <c r="H960">
        <v>16818</v>
      </c>
      <c r="I960" t="s">
        <v>3004</v>
      </c>
      <c r="J960" t="s">
        <v>3005</v>
      </c>
      <c r="K960" t="s">
        <v>3006</v>
      </c>
      <c r="L960">
        <v>20030926</v>
      </c>
      <c r="M960" t="s">
        <v>3193</v>
      </c>
      <c r="N960">
        <v>230346</v>
      </c>
    </row>
    <row r="961" spans="1:14">
      <c r="A961" t="s">
        <v>3196</v>
      </c>
      <c r="B961">
        <v>96684740</v>
      </c>
      <c r="C961" t="s">
        <v>3197</v>
      </c>
      <c r="D961" t="s">
        <v>3198</v>
      </c>
      <c r="E961" t="s">
        <v>211</v>
      </c>
      <c r="F961">
        <v>23</v>
      </c>
      <c r="G961" t="s">
        <v>202</v>
      </c>
      <c r="H961">
        <v>16818</v>
      </c>
      <c r="I961" t="s">
        <v>3004</v>
      </c>
      <c r="J961" t="s">
        <v>3005</v>
      </c>
      <c r="K961" t="s">
        <v>3006</v>
      </c>
      <c r="L961">
        <v>20030517</v>
      </c>
      <c r="M961" t="s">
        <v>3196</v>
      </c>
      <c r="N961">
        <v>230346</v>
      </c>
    </row>
    <row r="962" spans="1:14">
      <c r="A962" t="s">
        <v>3199</v>
      </c>
      <c r="B962">
        <v>96685236</v>
      </c>
      <c r="C962" t="s">
        <v>3200</v>
      </c>
      <c r="D962" t="s">
        <v>3201</v>
      </c>
      <c r="E962" t="s">
        <v>211</v>
      </c>
      <c r="F962">
        <v>23</v>
      </c>
      <c r="G962" t="s">
        <v>202</v>
      </c>
      <c r="H962">
        <v>16818</v>
      </c>
      <c r="I962" t="s">
        <v>3004</v>
      </c>
      <c r="J962" t="s">
        <v>3005</v>
      </c>
      <c r="K962" t="s">
        <v>3006</v>
      </c>
      <c r="L962">
        <v>20030607</v>
      </c>
      <c r="M962" t="s">
        <v>3199</v>
      </c>
      <c r="N962">
        <v>230346</v>
      </c>
    </row>
    <row r="963" spans="1:14">
      <c r="A963" t="s">
        <v>3202</v>
      </c>
      <c r="B963">
        <v>85011722</v>
      </c>
      <c r="C963" t="s">
        <v>3203</v>
      </c>
      <c r="D963" t="s">
        <v>3204</v>
      </c>
      <c r="E963" t="s">
        <v>201</v>
      </c>
      <c r="F963">
        <v>23</v>
      </c>
      <c r="G963" t="s">
        <v>202</v>
      </c>
      <c r="H963">
        <v>16818</v>
      </c>
      <c r="I963" t="s">
        <v>3004</v>
      </c>
      <c r="J963" t="s">
        <v>3005</v>
      </c>
      <c r="K963" t="s">
        <v>3006</v>
      </c>
      <c r="L963">
        <v>20020425</v>
      </c>
      <c r="M963" t="s">
        <v>3202</v>
      </c>
      <c r="N963">
        <v>230346</v>
      </c>
    </row>
    <row r="964" spans="1:14">
      <c r="A964" t="s">
        <v>3205</v>
      </c>
      <c r="B964">
        <v>96684639</v>
      </c>
      <c r="C964" t="s">
        <v>3206</v>
      </c>
      <c r="D964" t="s">
        <v>3207</v>
      </c>
      <c r="E964" t="s">
        <v>211</v>
      </c>
      <c r="F964">
        <v>23</v>
      </c>
      <c r="G964" t="s">
        <v>202</v>
      </c>
      <c r="H964">
        <v>16818</v>
      </c>
      <c r="I964" t="s">
        <v>3004</v>
      </c>
      <c r="J964" t="s">
        <v>3005</v>
      </c>
      <c r="K964" t="s">
        <v>3006</v>
      </c>
      <c r="L964">
        <v>20031122</v>
      </c>
      <c r="M964" t="s">
        <v>3205</v>
      </c>
      <c r="N964">
        <v>230346</v>
      </c>
    </row>
    <row r="965" spans="1:14">
      <c r="A965" t="s">
        <v>3208</v>
      </c>
      <c r="B965">
        <v>96682637</v>
      </c>
      <c r="C965" t="s">
        <v>3209</v>
      </c>
      <c r="D965" t="s">
        <v>3210</v>
      </c>
      <c r="E965" t="s">
        <v>211</v>
      </c>
      <c r="F965">
        <v>23</v>
      </c>
      <c r="G965" t="s">
        <v>202</v>
      </c>
      <c r="H965">
        <v>16818</v>
      </c>
      <c r="I965" t="s">
        <v>3004</v>
      </c>
      <c r="J965" t="s">
        <v>3005</v>
      </c>
      <c r="K965" t="s">
        <v>3006</v>
      </c>
      <c r="L965">
        <v>20021010</v>
      </c>
      <c r="M965" t="s">
        <v>3208</v>
      </c>
      <c r="N965">
        <v>230346</v>
      </c>
    </row>
    <row r="966" spans="1:14">
      <c r="A966" t="s">
        <v>3211</v>
      </c>
      <c r="B966">
        <v>96684942</v>
      </c>
      <c r="C966" t="s">
        <v>3212</v>
      </c>
      <c r="D966" t="s">
        <v>3213</v>
      </c>
      <c r="E966" t="s">
        <v>211</v>
      </c>
      <c r="F966">
        <v>23</v>
      </c>
      <c r="G966" t="s">
        <v>202</v>
      </c>
      <c r="H966">
        <v>16818</v>
      </c>
      <c r="I966" t="s">
        <v>3004</v>
      </c>
      <c r="J966" t="s">
        <v>3005</v>
      </c>
      <c r="K966" t="s">
        <v>3006</v>
      </c>
      <c r="L966">
        <v>20030708</v>
      </c>
      <c r="M966" t="s">
        <v>3211</v>
      </c>
      <c r="N966">
        <v>230346</v>
      </c>
    </row>
    <row r="967" spans="1:14">
      <c r="A967" t="s">
        <v>3214</v>
      </c>
      <c r="B967">
        <v>81389938</v>
      </c>
      <c r="C967" t="s">
        <v>3215</v>
      </c>
      <c r="D967" t="s">
        <v>3216</v>
      </c>
      <c r="E967" t="s">
        <v>211</v>
      </c>
      <c r="F967">
        <v>23</v>
      </c>
      <c r="G967" t="s">
        <v>202</v>
      </c>
      <c r="H967">
        <v>16818</v>
      </c>
      <c r="I967" t="s">
        <v>3004</v>
      </c>
      <c r="J967" t="s">
        <v>3005</v>
      </c>
      <c r="K967" t="s">
        <v>3006</v>
      </c>
      <c r="L967">
        <v>20010923</v>
      </c>
      <c r="M967" t="s">
        <v>3214</v>
      </c>
      <c r="N967">
        <v>230346</v>
      </c>
    </row>
    <row r="968" spans="1:14">
      <c r="A968" t="s">
        <v>3217</v>
      </c>
      <c r="B968">
        <v>72779133</v>
      </c>
      <c r="C968" t="s">
        <v>3218</v>
      </c>
      <c r="D968" t="s">
        <v>3219</v>
      </c>
      <c r="E968" t="s">
        <v>211</v>
      </c>
      <c r="F968">
        <v>23</v>
      </c>
      <c r="G968" t="s">
        <v>202</v>
      </c>
      <c r="H968">
        <v>16818</v>
      </c>
      <c r="I968" t="s">
        <v>3004</v>
      </c>
      <c r="J968" t="s">
        <v>3005</v>
      </c>
      <c r="K968" t="s">
        <v>3006</v>
      </c>
      <c r="L968">
        <v>20011218</v>
      </c>
      <c r="M968" t="s">
        <v>3217</v>
      </c>
      <c r="N968">
        <v>230346</v>
      </c>
    </row>
    <row r="969" spans="1:14">
      <c r="A969" t="s">
        <v>3220</v>
      </c>
      <c r="B969">
        <v>96684437</v>
      </c>
      <c r="C969" t="s">
        <v>3221</v>
      </c>
      <c r="D969" t="s">
        <v>3222</v>
      </c>
      <c r="E969" t="s">
        <v>211</v>
      </c>
      <c r="F969">
        <v>23</v>
      </c>
      <c r="G969" t="s">
        <v>202</v>
      </c>
      <c r="H969">
        <v>16818</v>
      </c>
      <c r="I969" t="s">
        <v>3004</v>
      </c>
      <c r="J969" t="s">
        <v>3005</v>
      </c>
      <c r="K969" t="s">
        <v>3006</v>
      </c>
      <c r="L969">
        <v>20031124</v>
      </c>
      <c r="M969" t="s">
        <v>3220</v>
      </c>
      <c r="N969">
        <v>230346</v>
      </c>
    </row>
    <row r="970" spans="1:14">
      <c r="A970" t="s">
        <v>3223</v>
      </c>
      <c r="B970">
        <v>3009012</v>
      </c>
      <c r="C970" t="s">
        <v>3224</v>
      </c>
      <c r="D970" t="s">
        <v>3225</v>
      </c>
      <c r="E970" t="s">
        <v>201</v>
      </c>
      <c r="F970">
        <v>23</v>
      </c>
      <c r="G970" t="s">
        <v>202</v>
      </c>
      <c r="H970">
        <v>8255</v>
      </c>
      <c r="I970" t="s">
        <v>3226</v>
      </c>
      <c r="J970" t="s">
        <v>3227</v>
      </c>
      <c r="K970" t="s">
        <v>3226</v>
      </c>
      <c r="L970">
        <v>19650806</v>
      </c>
      <c r="M970" t="s">
        <v>3223</v>
      </c>
      <c r="N970">
        <v>230180</v>
      </c>
    </row>
    <row r="971" spans="1:14">
      <c r="A971" t="s">
        <v>3228</v>
      </c>
      <c r="B971">
        <v>12343518</v>
      </c>
      <c r="C971" t="s">
        <v>3229</v>
      </c>
      <c r="D971" t="s">
        <v>3230</v>
      </c>
      <c r="E971" t="s">
        <v>201</v>
      </c>
      <c r="F971">
        <v>23</v>
      </c>
      <c r="G971" t="s">
        <v>202</v>
      </c>
      <c r="H971">
        <v>8255</v>
      </c>
      <c r="I971" t="s">
        <v>3226</v>
      </c>
      <c r="J971" t="s">
        <v>3227</v>
      </c>
      <c r="K971" t="s">
        <v>3226</v>
      </c>
      <c r="L971">
        <v>19940809</v>
      </c>
      <c r="M971" t="s">
        <v>3228</v>
      </c>
      <c r="N971">
        <v>230180</v>
      </c>
    </row>
    <row r="972" spans="1:14">
      <c r="A972" t="s">
        <v>3231</v>
      </c>
      <c r="B972">
        <v>2965325</v>
      </c>
      <c r="C972" t="s">
        <v>3232</v>
      </c>
      <c r="D972" t="s">
        <v>3233</v>
      </c>
      <c r="E972" t="s">
        <v>201</v>
      </c>
      <c r="F972">
        <v>23</v>
      </c>
      <c r="G972" t="s">
        <v>202</v>
      </c>
      <c r="H972">
        <v>8255</v>
      </c>
      <c r="I972" t="s">
        <v>3226</v>
      </c>
      <c r="J972" t="s">
        <v>3227</v>
      </c>
      <c r="K972" t="s">
        <v>3226</v>
      </c>
      <c r="L972">
        <v>19770602</v>
      </c>
      <c r="M972" t="s">
        <v>3231</v>
      </c>
      <c r="N972">
        <v>230180</v>
      </c>
    </row>
    <row r="973" spans="1:14">
      <c r="A973" t="s">
        <v>3234</v>
      </c>
      <c r="B973">
        <v>24725121</v>
      </c>
      <c r="C973" t="s">
        <v>3235</v>
      </c>
      <c r="D973" t="s">
        <v>3236</v>
      </c>
      <c r="E973" t="s">
        <v>201</v>
      </c>
      <c r="F973">
        <v>23</v>
      </c>
      <c r="G973" t="s">
        <v>202</v>
      </c>
      <c r="H973">
        <v>8255</v>
      </c>
      <c r="I973" t="s">
        <v>3226</v>
      </c>
      <c r="J973" t="s">
        <v>3227</v>
      </c>
      <c r="K973" t="s">
        <v>3226</v>
      </c>
      <c r="L973">
        <v>19670415</v>
      </c>
      <c r="M973" t="s">
        <v>3234</v>
      </c>
      <c r="N973">
        <v>230180</v>
      </c>
    </row>
    <row r="974" spans="1:14">
      <c r="A974" t="s">
        <v>3237</v>
      </c>
      <c r="B974">
        <v>24725020</v>
      </c>
      <c r="C974" t="s">
        <v>3238</v>
      </c>
      <c r="D974" t="s">
        <v>3239</v>
      </c>
      <c r="E974" t="s">
        <v>201</v>
      </c>
      <c r="F974">
        <v>23</v>
      </c>
      <c r="G974" t="s">
        <v>202</v>
      </c>
      <c r="H974">
        <v>8255</v>
      </c>
      <c r="I974" t="s">
        <v>3226</v>
      </c>
      <c r="J974" t="s">
        <v>3227</v>
      </c>
      <c r="K974" t="s">
        <v>3226</v>
      </c>
      <c r="L974">
        <v>19770615</v>
      </c>
      <c r="M974" t="s">
        <v>3237</v>
      </c>
      <c r="N974">
        <v>230180</v>
      </c>
    </row>
    <row r="975" spans="1:14">
      <c r="A975" t="s">
        <v>3240</v>
      </c>
      <c r="B975">
        <v>3009315</v>
      </c>
      <c r="C975" t="s">
        <v>3241</v>
      </c>
      <c r="D975" t="s">
        <v>3242</v>
      </c>
      <c r="E975" t="s">
        <v>201</v>
      </c>
      <c r="F975">
        <v>23</v>
      </c>
      <c r="G975" t="s">
        <v>202</v>
      </c>
      <c r="H975">
        <v>8255</v>
      </c>
      <c r="I975" t="s">
        <v>3226</v>
      </c>
      <c r="J975" t="s">
        <v>3227</v>
      </c>
      <c r="K975" t="s">
        <v>3226</v>
      </c>
      <c r="L975">
        <v>19610105</v>
      </c>
      <c r="M975" t="s">
        <v>3240</v>
      </c>
      <c r="N975">
        <v>230180</v>
      </c>
    </row>
    <row r="976" spans="1:14">
      <c r="A976" t="s">
        <v>3243</v>
      </c>
      <c r="B976">
        <v>3009113</v>
      </c>
      <c r="C976" t="s">
        <v>3244</v>
      </c>
      <c r="D976" t="s">
        <v>3245</v>
      </c>
      <c r="E976" t="s">
        <v>201</v>
      </c>
      <c r="F976">
        <v>23</v>
      </c>
      <c r="G976" t="s">
        <v>202</v>
      </c>
      <c r="H976">
        <v>8255</v>
      </c>
      <c r="I976" t="s">
        <v>3226</v>
      </c>
      <c r="J976" t="s">
        <v>3227</v>
      </c>
      <c r="K976" t="s">
        <v>3226</v>
      </c>
      <c r="L976">
        <v>19640924</v>
      </c>
      <c r="M976" t="s">
        <v>3243</v>
      </c>
      <c r="N976">
        <v>230180</v>
      </c>
    </row>
    <row r="977" spans="1:14">
      <c r="A977" t="s">
        <v>3246</v>
      </c>
      <c r="B977">
        <v>73045928</v>
      </c>
      <c r="C977" t="s">
        <v>3247</v>
      </c>
      <c r="D977" t="s">
        <v>3248</v>
      </c>
      <c r="E977" t="s">
        <v>201</v>
      </c>
      <c r="F977">
        <v>23</v>
      </c>
      <c r="G977" t="s">
        <v>202</v>
      </c>
      <c r="H977">
        <v>8255</v>
      </c>
      <c r="I977" t="s">
        <v>3226</v>
      </c>
      <c r="J977" t="s">
        <v>3227</v>
      </c>
      <c r="K977" t="s">
        <v>3226</v>
      </c>
      <c r="L977">
        <v>19750716</v>
      </c>
      <c r="M977" t="s">
        <v>3246</v>
      </c>
      <c r="N977">
        <v>230180</v>
      </c>
    </row>
    <row r="978" spans="1:14">
      <c r="A978" t="s">
        <v>3249</v>
      </c>
      <c r="B978">
        <v>3110166</v>
      </c>
      <c r="C978" t="s">
        <v>3250</v>
      </c>
      <c r="D978" t="s">
        <v>3251</v>
      </c>
      <c r="E978" t="s">
        <v>201</v>
      </c>
      <c r="F978">
        <v>23</v>
      </c>
      <c r="G978" t="s">
        <v>202</v>
      </c>
      <c r="H978">
        <v>8255</v>
      </c>
      <c r="I978" t="s">
        <v>3226</v>
      </c>
      <c r="J978" t="s">
        <v>3227</v>
      </c>
      <c r="K978" t="s">
        <v>3226</v>
      </c>
      <c r="L978">
        <v>19700818</v>
      </c>
      <c r="M978" t="s">
        <v>3249</v>
      </c>
      <c r="N978">
        <v>230180</v>
      </c>
    </row>
    <row r="979" spans="1:14">
      <c r="A979" t="s">
        <v>3252</v>
      </c>
      <c r="B979">
        <v>34308624</v>
      </c>
      <c r="C979" t="s">
        <v>3253</v>
      </c>
      <c r="D979" t="s">
        <v>3254</v>
      </c>
      <c r="E979" t="s">
        <v>201</v>
      </c>
      <c r="F979">
        <v>23</v>
      </c>
      <c r="G979" t="s">
        <v>202</v>
      </c>
      <c r="H979">
        <v>8255</v>
      </c>
      <c r="I979" t="s">
        <v>3226</v>
      </c>
      <c r="J979" t="s">
        <v>3227</v>
      </c>
      <c r="K979" t="s">
        <v>3226</v>
      </c>
      <c r="L979">
        <v>19791212</v>
      </c>
      <c r="M979" t="s">
        <v>3252</v>
      </c>
      <c r="N979">
        <v>230180</v>
      </c>
    </row>
    <row r="980" spans="1:14">
      <c r="A980" t="s">
        <v>3255</v>
      </c>
      <c r="B980">
        <v>3001044</v>
      </c>
      <c r="C980" t="s">
        <v>3256</v>
      </c>
      <c r="D980" t="s">
        <v>3257</v>
      </c>
      <c r="E980" t="s">
        <v>201</v>
      </c>
      <c r="F980">
        <v>23</v>
      </c>
      <c r="G980" t="s">
        <v>202</v>
      </c>
      <c r="H980">
        <v>8255</v>
      </c>
      <c r="I980" t="s">
        <v>3226</v>
      </c>
      <c r="J980" t="s">
        <v>3227</v>
      </c>
      <c r="K980" t="s">
        <v>3226</v>
      </c>
      <c r="L980">
        <v>19680211</v>
      </c>
      <c r="M980" t="s">
        <v>3255</v>
      </c>
      <c r="N980">
        <v>230180</v>
      </c>
    </row>
    <row r="981" spans="1:14">
      <c r="A981" t="s">
        <v>3258</v>
      </c>
      <c r="B981">
        <v>58644835</v>
      </c>
      <c r="C981" t="s">
        <v>3259</v>
      </c>
      <c r="D981" t="s">
        <v>3260</v>
      </c>
      <c r="E981" t="s">
        <v>201</v>
      </c>
      <c r="F981">
        <v>23</v>
      </c>
      <c r="G981" t="s">
        <v>202</v>
      </c>
      <c r="H981">
        <v>8255</v>
      </c>
      <c r="I981" t="s">
        <v>3226</v>
      </c>
      <c r="J981" t="s">
        <v>3227</v>
      </c>
      <c r="K981" t="s">
        <v>3226</v>
      </c>
      <c r="L981">
        <v>19700224</v>
      </c>
      <c r="M981" t="s">
        <v>3258</v>
      </c>
      <c r="N981">
        <v>230180</v>
      </c>
    </row>
    <row r="982" spans="1:14">
      <c r="A982" t="s">
        <v>3261</v>
      </c>
      <c r="B982">
        <v>45566228</v>
      </c>
      <c r="C982" t="s">
        <v>3262</v>
      </c>
      <c r="D982" t="s">
        <v>3263</v>
      </c>
      <c r="E982" t="s">
        <v>211</v>
      </c>
      <c r="F982">
        <v>23</v>
      </c>
      <c r="G982" t="s">
        <v>202</v>
      </c>
      <c r="H982">
        <v>8255</v>
      </c>
      <c r="I982" t="s">
        <v>3226</v>
      </c>
      <c r="J982" t="s">
        <v>3227</v>
      </c>
      <c r="K982" t="s">
        <v>3226</v>
      </c>
      <c r="L982">
        <v>19590924</v>
      </c>
      <c r="M982" t="s">
        <v>3261</v>
      </c>
      <c r="N982">
        <v>230180</v>
      </c>
    </row>
    <row r="983" spans="1:14">
      <c r="A983" t="s">
        <v>3264</v>
      </c>
      <c r="B983">
        <v>45566127</v>
      </c>
      <c r="C983" t="s">
        <v>3265</v>
      </c>
      <c r="D983" t="s">
        <v>3266</v>
      </c>
      <c r="E983" t="s">
        <v>201</v>
      </c>
      <c r="F983">
        <v>23</v>
      </c>
      <c r="G983" t="s">
        <v>202</v>
      </c>
      <c r="H983">
        <v>8255</v>
      </c>
      <c r="I983" t="s">
        <v>3226</v>
      </c>
      <c r="J983" t="s">
        <v>3227</v>
      </c>
      <c r="K983" t="s">
        <v>3226</v>
      </c>
      <c r="L983">
        <v>19780606</v>
      </c>
      <c r="M983" t="s">
        <v>3264</v>
      </c>
      <c r="N983">
        <v>230180</v>
      </c>
    </row>
    <row r="984" spans="1:14">
      <c r="A984" t="s">
        <v>3267</v>
      </c>
      <c r="B984">
        <v>96887139</v>
      </c>
      <c r="C984" t="s">
        <v>3268</v>
      </c>
      <c r="D984" t="s">
        <v>3269</v>
      </c>
      <c r="E984" t="s">
        <v>211</v>
      </c>
      <c r="F984">
        <v>23</v>
      </c>
      <c r="G984" t="s">
        <v>202</v>
      </c>
      <c r="H984">
        <v>8255</v>
      </c>
      <c r="I984" t="s">
        <v>3226</v>
      </c>
      <c r="J984" t="s">
        <v>3227</v>
      </c>
      <c r="K984" t="s">
        <v>3226</v>
      </c>
      <c r="L984">
        <v>19670530</v>
      </c>
      <c r="M984" t="s">
        <v>3267</v>
      </c>
      <c r="N984">
        <v>230180</v>
      </c>
    </row>
    <row r="985" spans="1:14">
      <c r="A985" t="s">
        <v>3270</v>
      </c>
      <c r="B985">
        <v>96887038</v>
      </c>
      <c r="C985" t="s">
        <v>3271</v>
      </c>
      <c r="D985" t="s">
        <v>3272</v>
      </c>
      <c r="E985" t="s">
        <v>211</v>
      </c>
      <c r="F985">
        <v>23</v>
      </c>
      <c r="G985" t="s">
        <v>202</v>
      </c>
      <c r="H985">
        <v>8255</v>
      </c>
      <c r="I985" t="s">
        <v>3226</v>
      </c>
      <c r="J985" t="s">
        <v>3227</v>
      </c>
      <c r="K985" t="s">
        <v>3226</v>
      </c>
      <c r="L985">
        <v>19720222</v>
      </c>
      <c r="M985" t="s">
        <v>3270</v>
      </c>
      <c r="N985">
        <v>230180</v>
      </c>
    </row>
    <row r="986" spans="1:14">
      <c r="A986" t="s">
        <v>3273</v>
      </c>
      <c r="B986">
        <v>3007616</v>
      </c>
      <c r="C986" t="s">
        <v>3274</v>
      </c>
      <c r="D986" t="s">
        <v>3275</v>
      </c>
      <c r="E986" t="s">
        <v>201</v>
      </c>
      <c r="F986">
        <v>23</v>
      </c>
      <c r="G986" t="s">
        <v>202</v>
      </c>
      <c r="H986">
        <v>8255</v>
      </c>
      <c r="I986" t="s">
        <v>3226</v>
      </c>
      <c r="J986" t="s">
        <v>3227</v>
      </c>
      <c r="K986" t="s">
        <v>3226</v>
      </c>
      <c r="L986">
        <v>19440202</v>
      </c>
      <c r="M986" t="s">
        <v>3273</v>
      </c>
      <c r="N986">
        <v>230180</v>
      </c>
    </row>
    <row r="987" spans="1:14">
      <c r="A987" t="s">
        <v>3276</v>
      </c>
      <c r="B987">
        <v>3037720</v>
      </c>
      <c r="C987" t="s">
        <v>3277</v>
      </c>
      <c r="D987" t="s">
        <v>3278</v>
      </c>
      <c r="E987" t="s">
        <v>201</v>
      </c>
      <c r="F987">
        <v>23</v>
      </c>
      <c r="G987" t="s">
        <v>202</v>
      </c>
      <c r="H987">
        <v>8273</v>
      </c>
      <c r="I987" t="s">
        <v>3279</v>
      </c>
      <c r="J987" t="s">
        <v>3280</v>
      </c>
      <c r="K987" t="s">
        <v>3281</v>
      </c>
      <c r="L987">
        <v>19900416</v>
      </c>
      <c r="M987" t="s">
        <v>3276</v>
      </c>
      <c r="N987">
        <v>230252</v>
      </c>
    </row>
    <row r="988" spans="1:14">
      <c r="A988" t="s">
        <v>3282</v>
      </c>
      <c r="B988">
        <v>16856430</v>
      </c>
      <c r="C988" t="s">
        <v>3283</v>
      </c>
      <c r="D988" t="s">
        <v>3284</v>
      </c>
      <c r="E988" t="s">
        <v>211</v>
      </c>
      <c r="F988">
        <v>23</v>
      </c>
      <c r="G988" t="s">
        <v>202</v>
      </c>
      <c r="H988">
        <v>8273</v>
      </c>
      <c r="I988" t="s">
        <v>3279</v>
      </c>
      <c r="J988" t="s">
        <v>3280</v>
      </c>
      <c r="K988" t="s">
        <v>3281</v>
      </c>
      <c r="L988">
        <v>19880312</v>
      </c>
      <c r="M988" t="s">
        <v>3282</v>
      </c>
      <c r="N988">
        <v>230252</v>
      </c>
    </row>
    <row r="989" spans="1:14">
      <c r="A989" t="s">
        <v>3285</v>
      </c>
      <c r="B989">
        <v>3036921</v>
      </c>
      <c r="C989" t="s">
        <v>3286</v>
      </c>
      <c r="D989" t="s">
        <v>3287</v>
      </c>
      <c r="E989" t="s">
        <v>201</v>
      </c>
      <c r="F989">
        <v>23</v>
      </c>
      <c r="G989" t="s">
        <v>202</v>
      </c>
      <c r="H989">
        <v>8273</v>
      </c>
      <c r="I989" t="s">
        <v>3279</v>
      </c>
      <c r="J989" t="s">
        <v>3280</v>
      </c>
      <c r="K989" t="s">
        <v>3281</v>
      </c>
      <c r="L989">
        <v>19700128</v>
      </c>
      <c r="M989" t="s">
        <v>3285</v>
      </c>
      <c r="N989">
        <v>230252</v>
      </c>
    </row>
    <row r="990" spans="1:14">
      <c r="A990" t="s">
        <v>3288</v>
      </c>
      <c r="B990">
        <v>3036618</v>
      </c>
      <c r="C990" t="s">
        <v>3289</v>
      </c>
      <c r="D990" t="s">
        <v>3290</v>
      </c>
      <c r="E990" t="s">
        <v>201</v>
      </c>
      <c r="F990">
        <v>23</v>
      </c>
      <c r="G990" t="s">
        <v>202</v>
      </c>
      <c r="H990">
        <v>8273</v>
      </c>
      <c r="I990" t="s">
        <v>3279</v>
      </c>
      <c r="J990" t="s">
        <v>3280</v>
      </c>
      <c r="K990" t="s">
        <v>3281</v>
      </c>
      <c r="L990">
        <v>19650506</v>
      </c>
      <c r="M990" t="s">
        <v>3288</v>
      </c>
      <c r="N990">
        <v>230252</v>
      </c>
    </row>
    <row r="991" spans="1:14">
      <c r="A991" t="s">
        <v>3291</v>
      </c>
      <c r="B991">
        <v>3037013</v>
      </c>
      <c r="C991" t="s">
        <v>3292</v>
      </c>
      <c r="D991" t="s">
        <v>3293</v>
      </c>
      <c r="E991" t="s">
        <v>201</v>
      </c>
      <c r="F991">
        <v>23</v>
      </c>
      <c r="G991" t="s">
        <v>202</v>
      </c>
      <c r="H991">
        <v>8273</v>
      </c>
      <c r="I991" t="s">
        <v>3279</v>
      </c>
      <c r="J991" t="s">
        <v>3280</v>
      </c>
      <c r="K991" t="s">
        <v>3281</v>
      </c>
      <c r="L991">
        <v>19860925</v>
      </c>
      <c r="M991" t="s">
        <v>3291</v>
      </c>
      <c r="N991">
        <v>230252</v>
      </c>
    </row>
    <row r="992" spans="1:14">
      <c r="A992" t="s">
        <v>3294</v>
      </c>
      <c r="B992">
        <v>45610117</v>
      </c>
      <c r="C992" t="s">
        <v>3295</v>
      </c>
      <c r="D992" t="s">
        <v>3296</v>
      </c>
      <c r="E992" t="s">
        <v>201</v>
      </c>
      <c r="F992">
        <v>23</v>
      </c>
      <c r="G992" t="s">
        <v>202</v>
      </c>
      <c r="H992">
        <v>8273</v>
      </c>
      <c r="I992" t="s">
        <v>3279</v>
      </c>
      <c r="J992" t="s">
        <v>3280</v>
      </c>
      <c r="K992" t="s">
        <v>3281</v>
      </c>
      <c r="L992">
        <v>19891026</v>
      </c>
      <c r="M992" t="s">
        <v>3294</v>
      </c>
      <c r="N992">
        <v>230252</v>
      </c>
    </row>
    <row r="993" spans="1:14">
      <c r="A993" t="s">
        <v>3297</v>
      </c>
      <c r="B993">
        <v>3119822</v>
      </c>
      <c r="C993" t="s">
        <v>3298</v>
      </c>
      <c r="D993" t="s">
        <v>3299</v>
      </c>
      <c r="E993" t="s">
        <v>201</v>
      </c>
      <c r="F993">
        <v>23</v>
      </c>
      <c r="G993" t="s">
        <v>202</v>
      </c>
      <c r="H993">
        <v>8273</v>
      </c>
      <c r="I993" t="s">
        <v>3279</v>
      </c>
      <c r="J993" t="s">
        <v>3280</v>
      </c>
      <c r="K993" t="s">
        <v>3281</v>
      </c>
      <c r="L993">
        <v>19870516</v>
      </c>
      <c r="M993" t="s">
        <v>3297</v>
      </c>
      <c r="N993">
        <v>230252</v>
      </c>
    </row>
    <row r="994" spans="1:14">
      <c r="A994" t="s">
        <v>3300</v>
      </c>
      <c r="B994">
        <v>84071828</v>
      </c>
      <c r="C994" t="s">
        <v>3301</v>
      </c>
      <c r="D994" t="s">
        <v>3302</v>
      </c>
      <c r="E994" t="s">
        <v>201</v>
      </c>
      <c r="F994">
        <v>23</v>
      </c>
      <c r="G994" t="s">
        <v>202</v>
      </c>
      <c r="H994">
        <v>8273</v>
      </c>
      <c r="I994" t="s">
        <v>3279</v>
      </c>
      <c r="J994" t="s">
        <v>3280</v>
      </c>
      <c r="K994" t="s">
        <v>3281</v>
      </c>
      <c r="L994">
        <v>19871223</v>
      </c>
      <c r="M994" t="s">
        <v>3300</v>
      </c>
      <c r="N994">
        <v>230252</v>
      </c>
    </row>
    <row r="995" spans="1:14">
      <c r="A995" t="s">
        <v>3303</v>
      </c>
      <c r="B995">
        <v>65898036</v>
      </c>
      <c r="C995" t="s">
        <v>3304</v>
      </c>
      <c r="D995" t="s">
        <v>3305</v>
      </c>
      <c r="E995" t="s">
        <v>201</v>
      </c>
      <c r="F995">
        <v>23</v>
      </c>
      <c r="G995" t="s">
        <v>202</v>
      </c>
      <c r="H995">
        <v>8273</v>
      </c>
      <c r="I995" t="s">
        <v>3279</v>
      </c>
      <c r="J995" t="s">
        <v>3280</v>
      </c>
      <c r="K995" t="s">
        <v>3281</v>
      </c>
      <c r="L995">
        <v>19900511</v>
      </c>
      <c r="M995" t="s">
        <v>3303</v>
      </c>
      <c r="N995">
        <v>230252</v>
      </c>
    </row>
    <row r="996" spans="1:14">
      <c r="A996" t="s">
        <v>3306</v>
      </c>
      <c r="B996">
        <v>3036315</v>
      </c>
      <c r="C996" t="s">
        <v>3307</v>
      </c>
      <c r="D996" t="s">
        <v>3308</v>
      </c>
      <c r="E996" t="s">
        <v>201</v>
      </c>
      <c r="F996">
        <v>23</v>
      </c>
      <c r="G996" t="s">
        <v>202</v>
      </c>
      <c r="H996">
        <v>8273</v>
      </c>
      <c r="I996" t="s">
        <v>3279</v>
      </c>
      <c r="J996" t="s">
        <v>3280</v>
      </c>
      <c r="K996" t="s">
        <v>3281</v>
      </c>
      <c r="L996">
        <v>19650930</v>
      </c>
      <c r="M996" t="s">
        <v>3306</v>
      </c>
      <c r="N996">
        <v>230252</v>
      </c>
    </row>
    <row r="997" spans="1:14">
      <c r="A997" t="s">
        <v>3309</v>
      </c>
      <c r="B997">
        <v>3036416</v>
      </c>
      <c r="C997" t="s">
        <v>3310</v>
      </c>
      <c r="D997" t="s">
        <v>3311</v>
      </c>
      <c r="E997" t="s">
        <v>201</v>
      </c>
      <c r="F997">
        <v>23</v>
      </c>
      <c r="G997" t="s">
        <v>202</v>
      </c>
      <c r="H997">
        <v>8273</v>
      </c>
      <c r="I997" t="s">
        <v>3279</v>
      </c>
      <c r="J997" t="s">
        <v>3280</v>
      </c>
      <c r="K997" t="s">
        <v>3281</v>
      </c>
      <c r="L997">
        <v>19600122</v>
      </c>
      <c r="M997" t="s">
        <v>3309</v>
      </c>
      <c r="N997">
        <v>230252</v>
      </c>
    </row>
    <row r="998" spans="1:14">
      <c r="A998" t="s">
        <v>3312</v>
      </c>
      <c r="B998">
        <v>3036820</v>
      </c>
      <c r="C998" t="s">
        <v>3313</v>
      </c>
      <c r="D998" t="s">
        <v>3314</v>
      </c>
      <c r="E998" t="s">
        <v>201</v>
      </c>
      <c r="F998">
        <v>23</v>
      </c>
      <c r="G998" t="s">
        <v>202</v>
      </c>
      <c r="H998">
        <v>8273</v>
      </c>
      <c r="I998" t="s">
        <v>3279</v>
      </c>
      <c r="J998" t="s">
        <v>3280</v>
      </c>
      <c r="K998" t="s">
        <v>3281</v>
      </c>
      <c r="L998">
        <v>19841230</v>
      </c>
      <c r="M998" t="s">
        <v>3312</v>
      </c>
      <c r="N998">
        <v>230252</v>
      </c>
    </row>
    <row r="999" spans="1:14">
      <c r="A999" t="s">
        <v>3315</v>
      </c>
      <c r="B999">
        <v>3037518</v>
      </c>
      <c r="C999" t="s">
        <v>3316</v>
      </c>
      <c r="D999" t="s">
        <v>3317</v>
      </c>
      <c r="E999" t="s">
        <v>201</v>
      </c>
      <c r="F999">
        <v>23</v>
      </c>
      <c r="G999" t="s">
        <v>202</v>
      </c>
      <c r="H999">
        <v>8273</v>
      </c>
      <c r="I999" t="s">
        <v>3279</v>
      </c>
      <c r="J999" t="s">
        <v>3280</v>
      </c>
      <c r="K999" t="s">
        <v>3281</v>
      </c>
      <c r="L999">
        <v>19800822</v>
      </c>
      <c r="M999" t="s">
        <v>3315</v>
      </c>
      <c r="N999">
        <v>230252</v>
      </c>
    </row>
    <row r="1000" spans="1:14">
      <c r="A1000" t="s">
        <v>3318</v>
      </c>
      <c r="B1000">
        <v>3037215</v>
      </c>
      <c r="C1000" t="s">
        <v>3319</v>
      </c>
      <c r="D1000" t="s">
        <v>3320</v>
      </c>
      <c r="E1000" t="s">
        <v>201</v>
      </c>
      <c r="F1000">
        <v>23</v>
      </c>
      <c r="G1000" t="s">
        <v>202</v>
      </c>
      <c r="H1000">
        <v>8273</v>
      </c>
      <c r="I1000" t="s">
        <v>3279</v>
      </c>
      <c r="J1000" t="s">
        <v>3280</v>
      </c>
      <c r="K1000" t="s">
        <v>3281</v>
      </c>
      <c r="L1000">
        <v>19860904</v>
      </c>
      <c r="M1000" t="s">
        <v>3318</v>
      </c>
      <c r="N1000">
        <v>230252</v>
      </c>
    </row>
    <row r="1001" spans="1:14">
      <c r="A1001" t="s">
        <v>3321</v>
      </c>
      <c r="B1001">
        <v>3037316</v>
      </c>
      <c r="C1001" t="s">
        <v>3322</v>
      </c>
      <c r="D1001" t="s">
        <v>3323</v>
      </c>
      <c r="E1001" t="s">
        <v>201</v>
      </c>
      <c r="F1001">
        <v>23</v>
      </c>
      <c r="G1001" t="s">
        <v>202</v>
      </c>
      <c r="H1001">
        <v>8273</v>
      </c>
      <c r="I1001" t="s">
        <v>3279</v>
      </c>
      <c r="J1001" t="s">
        <v>3280</v>
      </c>
      <c r="K1001" t="s">
        <v>3281</v>
      </c>
      <c r="L1001">
        <v>19861029</v>
      </c>
      <c r="M1001" t="s">
        <v>3321</v>
      </c>
      <c r="N1001">
        <v>230252</v>
      </c>
    </row>
    <row r="1002" spans="1:14">
      <c r="A1002" t="s">
        <v>3324</v>
      </c>
      <c r="B1002">
        <v>2962120</v>
      </c>
      <c r="C1002" t="s">
        <v>3325</v>
      </c>
      <c r="D1002" t="s">
        <v>3326</v>
      </c>
      <c r="E1002" t="s">
        <v>201</v>
      </c>
      <c r="F1002">
        <v>23</v>
      </c>
      <c r="G1002" t="s">
        <v>202</v>
      </c>
      <c r="H1002">
        <v>8204</v>
      </c>
      <c r="I1002" t="s">
        <v>3327</v>
      </c>
      <c r="J1002" t="s">
        <v>3328</v>
      </c>
      <c r="K1002" t="s">
        <v>3327</v>
      </c>
      <c r="L1002">
        <v>19590828</v>
      </c>
      <c r="M1002" t="s">
        <v>3324</v>
      </c>
      <c r="N1002">
        <v>230077</v>
      </c>
    </row>
    <row r="1003" spans="1:14">
      <c r="A1003" t="s">
        <v>3329</v>
      </c>
      <c r="B1003">
        <v>73410823</v>
      </c>
      <c r="C1003" t="s">
        <v>3330</v>
      </c>
      <c r="D1003" t="s">
        <v>3331</v>
      </c>
      <c r="E1003" t="s">
        <v>201</v>
      </c>
      <c r="F1003">
        <v>23</v>
      </c>
      <c r="G1003" t="s">
        <v>202</v>
      </c>
      <c r="H1003">
        <v>8204</v>
      </c>
      <c r="I1003" t="s">
        <v>3327</v>
      </c>
      <c r="J1003" t="s">
        <v>3328</v>
      </c>
      <c r="K1003" t="s">
        <v>3327</v>
      </c>
      <c r="L1003">
        <v>19920821</v>
      </c>
      <c r="M1003" t="s">
        <v>3329</v>
      </c>
      <c r="N1003">
        <v>230077</v>
      </c>
    </row>
    <row r="1004" spans="1:14">
      <c r="A1004" t="s">
        <v>3332</v>
      </c>
      <c r="B1004">
        <v>24773528</v>
      </c>
      <c r="C1004" t="s">
        <v>3333</v>
      </c>
      <c r="D1004" t="s">
        <v>3334</v>
      </c>
      <c r="E1004" t="s">
        <v>201</v>
      </c>
      <c r="F1004">
        <v>23</v>
      </c>
      <c r="G1004" t="s">
        <v>202</v>
      </c>
      <c r="H1004">
        <v>8204</v>
      </c>
      <c r="I1004" t="s">
        <v>3327</v>
      </c>
      <c r="J1004" t="s">
        <v>3328</v>
      </c>
      <c r="K1004" t="s">
        <v>3327</v>
      </c>
      <c r="L1004">
        <v>19741104</v>
      </c>
      <c r="M1004" t="s">
        <v>3332</v>
      </c>
      <c r="N1004">
        <v>230077</v>
      </c>
    </row>
    <row r="1005" spans="1:14">
      <c r="A1005" t="s">
        <v>3335</v>
      </c>
      <c r="B1005">
        <v>47764836</v>
      </c>
      <c r="C1005" t="s">
        <v>3336</v>
      </c>
      <c r="D1005" t="s">
        <v>3337</v>
      </c>
      <c r="E1005" t="s">
        <v>211</v>
      </c>
      <c r="F1005">
        <v>23</v>
      </c>
      <c r="G1005" t="s">
        <v>202</v>
      </c>
      <c r="H1005">
        <v>8204</v>
      </c>
      <c r="I1005" t="s">
        <v>3327</v>
      </c>
      <c r="J1005" t="s">
        <v>3328</v>
      </c>
      <c r="K1005" t="s">
        <v>3327</v>
      </c>
      <c r="L1005">
        <v>19640307</v>
      </c>
      <c r="M1005" t="s">
        <v>3335</v>
      </c>
      <c r="N1005">
        <v>230077</v>
      </c>
    </row>
    <row r="1006" spans="1:14">
      <c r="A1006" t="s">
        <v>3338</v>
      </c>
      <c r="B1006">
        <v>85249836</v>
      </c>
      <c r="C1006" t="s">
        <v>3339</v>
      </c>
      <c r="D1006" t="s">
        <v>3340</v>
      </c>
      <c r="E1006" t="s">
        <v>211</v>
      </c>
      <c r="F1006">
        <v>23</v>
      </c>
      <c r="G1006" t="s">
        <v>202</v>
      </c>
      <c r="H1006">
        <v>8204</v>
      </c>
      <c r="I1006" t="s">
        <v>3327</v>
      </c>
      <c r="J1006" t="s">
        <v>3328</v>
      </c>
      <c r="K1006" t="s">
        <v>3327</v>
      </c>
      <c r="L1006">
        <v>19890324</v>
      </c>
      <c r="M1006" t="s">
        <v>3338</v>
      </c>
      <c r="N1006">
        <v>230077</v>
      </c>
    </row>
    <row r="1007" spans="1:14">
      <c r="A1007" t="s">
        <v>3341</v>
      </c>
      <c r="B1007">
        <v>2962423</v>
      </c>
      <c r="C1007" t="s">
        <v>3342</v>
      </c>
      <c r="D1007" t="s">
        <v>3343</v>
      </c>
      <c r="E1007" t="s">
        <v>201</v>
      </c>
      <c r="F1007">
        <v>23</v>
      </c>
      <c r="G1007" t="s">
        <v>202</v>
      </c>
      <c r="H1007">
        <v>8204</v>
      </c>
      <c r="I1007" t="s">
        <v>3327</v>
      </c>
      <c r="J1007" t="s">
        <v>3328</v>
      </c>
      <c r="K1007" t="s">
        <v>3327</v>
      </c>
      <c r="L1007">
        <v>19730529</v>
      </c>
      <c r="M1007" t="s">
        <v>3341</v>
      </c>
      <c r="N1007">
        <v>230077</v>
      </c>
    </row>
    <row r="1008" spans="1:14">
      <c r="A1008" t="s">
        <v>3344</v>
      </c>
      <c r="B1008">
        <v>96768036</v>
      </c>
      <c r="C1008" t="s">
        <v>3345</v>
      </c>
      <c r="D1008" t="s">
        <v>3346</v>
      </c>
      <c r="E1008" t="s">
        <v>201</v>
      </c>
      <c r="F1008">
        <v>23</v>
      </c>
      <c r="G1008" t="s">
        <v>202</v>
      </c>
      <c r="H1008">
        <v>26286</v>
      </c>
      <c r="I1008" t="s">
        <v>3347</v>
      </c>
      <c r="J1008" t="s">
        <v>3348</v>
      </c>
      <c r="K1008" t="s">
        <v>3347</v>
      </c>
      <c r="L1008">
        <v>20030908</v>
      </c>
      <c r="M1008" t="s">
        <v>3344</v>
      </c>
      <c r="N1008">
        <v>230374</v>
      </c>
    </row>
    <row r="1009" spans="1:14">
      <c r="A1009" t="s">
        <v>3349</v>
      </c>
      <c r="B1009">
        <v>96768137</v>
      </c>
      <c r="C1009" t="s">
        <v>3350</v>
      </c>
      <c r="D1009" t="s">
        <v>3351</v>
      </c>
      <c r="E1009" t="s">
        <v>201</v>
      </c>
      <c r="F1009">
        <v>23</v>
      </c>
      <c r="G1009" t="s">
        <v>202</v>
      </c>
      <c r="H1009">
        <v>26286</v>
      </c>
      <c r="I1009" t="s">
        <v>3347</v>
      </c>
      <c r="J1009" t="s">
        <v>3348</v>
      </c>
      <c r="K1009" t="s">
        <v>3347</v>
      </c>
      <c r="L1009">
        <v>20040113</v>
      </c>
      <c r="M1009" t="s">
        <v>3349</v>
      </c>
      <c r="N1009">
        <v>230374</v>
      </c>
    </row>
    <row r="1010" spans="1:14">
      <c r="A1010" t="s">
        <v>3352</v>
      </c>
      <c r="B1010">
        <v>97711934</v>
      </c>
      <c r="C1010" t="s">
        <v>3353</v>
      </c>
      <c r="D1010" t="s">
        <v>3354</v>
      </c>
      <c r="E1010" t="s">
        <v>211</v>
      </c>
      <c r="F1010">
        <v>23</v>
      </c>
      <c r="G1010" t="s">
        <v>202</v>
      </c>
      <c r="H1010">
        <v>26286</v>
      </c>
      <c r="I1010" t="s">
        <v>3347</v>
      </c>
      <c r="J1010" t="s">
        <v>3348</v>
      </c>
      <c r="K1010" t="s">
        <v>3347</v>
      </c>
      <c r="L1010">
        <v>20030608</v>
      </c>
      <c r="M1010" t="s">
        <v>3352</v>
      </c>
      <c r="N1010">
        <v>230374</v>
      </c>
    </row>
    <row r="1011" spans="1:14">
      <c r="A1011" t="s">
        <v>3355</v>
      </c>
      <c r="B1011">
        <v>58750530</v>
      </c>
      <c r="C1011" t="s">
        <v>3356</v>
      </c>
      <c r="D1011" t="s">
        <v>3357</v>
      </c>
      <c r="E1011" t="s">
        <v>201</v>
      </c>
      <c r="F1011">
        <v>23</v>
      </c>
      <c r="G1011" t="s">
        <v>202</v>
      </c>
      <c r="H1011">
        <v>26286</v>
      </c>
      <c r="I1011" t="s">
        <v>3347</v>
      </c>
      <c r="J1011" t="s">
        <v>3348</v>
      </c>
      <c r="K1011" t="s">
        <v>3347</v>
      </c>
      <c r="L1011">
        <v>19650930</v>
      </c>
      <c r="M1011" t="s">
        <v>3355</v>
      </c>
      <c r="N1011">
        <v>230374</v>
      </c>
    </row>
    <row r="1012" spans="1:14">
      <c r="A1012" t="s">
        <v>3358</v>
      </c>
      <c r="B1012">
        <v>58749437</v>
      </c>
      <c r="C1012" t="s">
        <v>3359</v>
      </c>
      <c r="D1012" t="s">
        <v>3360</v>
      </c>
      <c r="E1012" t="s">
        <v>201</v>
      </c>
      <c r="F1012">
        <v>23</v>
      </c>
      <c r="G1012" t="s">
        <v>202</v>
      </c>
      <c r="H1012">
        <v>26286</v>
      </c>
      <c r="I1012" t="s">
        <v>3347</v>
      </c>
      <c r="J1012" t="s">
        <v>3348</v>
      </c>
      <c r="K1012" t="s">
        <v>3347</v>
      </c>
      <c r="L1012">
        <v>19810307</v>
      </c>
      <c r="M1012" t="s">
        <v>3358</v>
      </c>
      <c r="N1012">
        <v>230374</v>
      </c>
    </row>
    <row r="1013" spans="1:14">
      <c r="A1013" t="s">
        <v>3361</v>
      </c>
      <c r="B1013">
        <v>84998240</v>
      </c>
      <c r="C1013" t="s">
        <v>3362</v>
      </c>
      <c r="D1013" t="s">
        <v>3363</v>
      </c>
      <c r="E1013" t="s">
        <v>211</v>
      </c>
      <c r="F1013">
        <v>23</v>
      </c>
      <c r="G1013" t="s">
        <v>202</v>
      </c>
      <c r="H1013">
        <v>26286</v>
      </c>
      <c r="I1013" t="s">
        <v>3347</v>
      </c>
      <c r="J1013" t="s">
        <v>3348</v>
      </c>
      <c r="K1013" t="s">
        <v>3347</v>
      </c>
      <c r="L1013">
        <v>20030105</v>
      </c>
      <c r="M1013" t="s">
        <v>3361</v>
      </c>
      <c r="N1013">
        <v>230374</v>
      </c>
    </row>
    <row r="1014" spans="1:14">
      <c r="A1014" t="s">
        <v>3364</v>
      </c>
      <c r="B1014">
        <v>58749942</v>
      </c>
      <c r="C1014" t="s">
        <v>3365</v>
      </c>
      <c r="D1014" t="s">
        <v>3366</v>
      </c>
      <c r="E1014" t="s">
        <v>201</v>
      </c>
      <c r="F1014">
        <v>23</v>
      </c>
      <c r="G1014" t="s">
        <v>202</v>
      </c>
      <c r="H1014">
        <v>26286</v>
      </c>
      <c r="I1014" t="s">
        <v>3347</v>
      </c>
      <c r="J1014" t="s">
        <v>3348</v>
      </c>
      <c r="K1014" t="s">
        <v>3347</v>
      </c>
      <c r="L1014">
        <v>19740515</v>
      </c>
      <c r="M1014" t="s">
        <v>3364</v>
      </c>
      <c r="N1014">
        <v>230374</v>
      </c>
    </row>
    <row r="1015" spans="1:14">
      <c r="A1015" t="s">
        <v>3367</v>
      </c>
      <c r="B1015">
        <v>84998038</v>
      </c>
      <c r="C1015" t="s">
        <v>3368</v>
      </c>
      <c r="D1015" t="s">
        <v>3369</v>
      </c>
      <c r="E1015" t="s">
        <v>211</v>
      </c>
      <c r="F1015">
        <v>23</v>
      </c>
      <c r="G1015" t="s">
        <v>202</v>
      </c>
      <c r="H1015">
        <v>26286</v>
      </c>
      <c r="I1015" t="s">
        <v>3347</v>
      </c>
      <c r="J1015" t="s">
        <v>3348</v>
      </c>
      <c r="K1015" t="s">
        <v>3347</v>
      </c>
      <c r="L1015">
        <v>20020603</v>
      </c>
      <c r="M1015" t="s">
        <v>3367</v>
      </c>
      <c r="N1015">
        <v>230374</v>
      </c>
    </row>
    <row r="1016" spans="1:14">
      <c r="A1016" t="s">
        <v>3370</v>
      </c>
      <c r="B1016">
        <v>73053422</v>
      </c>
      <c r="C1016" t="s">
        <v>3371</v>
      </c>
      <c r="D1016" t="s">
        <v>3372</v>
      </c>
      <c r="E1016" t="s">
        <v>201</v>
      </c>
      <c r="F1016">
        <v>23</v>
      </c>
      <c r="G1016" t="s">
        <v>202</v>
      </c>
      <c r="H1016">
        <v>26286</v>
      </c>
      <c r="I1016" t="s">
        <v>3347</v>
      </c>
      <c r="J1016" t="s">
        <v>3348</v>
      </c>
      <c r="K1016" t="s">
        <v>3347</v>
      </c>
      <c r="L1016">
        <v>19840723</v>
      </c>
      <c r="M1016" t="s">
        <v>3370</v>
      </c>
      <c r="N1016">
        <v>230374</v>
      </c>
    </row>
    <row r="1017" spans="1:14">
      <c r="A1017" t="s">
        <v>3373</v>
      </c>
      <c r="B1017">
        <v>58750328</v>
      </c>
      <c r="C1017" t="s">
        <v>3374</v>
      </c>
      <c r="D1017" t="s">
        <v>3375</v>
      </c>
      <c r="E1017" t="s">
        <v>201</v>
      </c>
      <c r="F1017">
        <v>23</v>
      </c>
      <c r="G1017" t="s">
        <v>202</v>
      </c>
      <c r="H1017">
        <v>26286</v>
      </c>
      <c r="I1017" t="s">
        <v>3347</v>
      </c>
      <c r="J1017" t="s">
        <v>3348</v>
      </c>
      <c r="K1017" t="s">
        <v>3347</v>
      </c>
      <c r="L1017">
        <v>19881118</v>
      </c>
      <c r="M1017" t="s">
        <v>3373</v>
      </c>
      <c r="N1017">
        <v>230374</v>
      </c>
    </row>
    <row r="1018" spans="1:14">
      <c r="A1018" t="s">
        <v>3376</v>
      </c>
      <c r="B1018">
        <v>72754429</v>
      </c>
      <c r="C1018" t="s">
        <v>3377</v>
      </c>
      <c r="D1018" t="s">
        <v>3378</v>
      </c>
      <c r="E1018" t="s">
        <v>211</v>
      </c>
      <c r="F1018">
        <v>23</v>
      </c>
      <c r="G1018" t="s">
        <v>202</v>
      </c>
      <c r="H1018">
        <v>26286</v>
      </c>
      <c r="I1018" t="s">
        <v>3347</v>
      </c>
      <c r="J1018" t="s">
        <v>3348</v>
      </c>
      <c r="K1018" t="s">
        <v>3347</v>
      </c>
      <c r="L1018">
        <v>20011211</v>
      </c>
      <c r="M1018" t="s">
        <v>3376</v>
      </c>
      <c r="N1018">
        <v>230374</v>
      </c>
    </row>
    <row r="1019" spans="1:14">
      <c r="A1019" t="s">
        <v>3379</v>
      </c>
      <c r="B1019">
        <v>84998139</v>
      </c>
      <c r="C1019" t="s">
        <v>3380</v>
      </c>
      <c r="D1019" t="s">
        <v>3381</v>
      </c>
      <c r="E1019" t="s">
        <v>211</v>
      </c>
      <c r="F1019">
        <v>23</v>
      </c>
      <c r="G1019" t="s">
        <v>202</v>
      </c>
      <c r="H1019">
        <v>26286</v>
      </c>
      <c r="I1019" t="s">
        <v>3347</v>
      </c>
      <c r="J1019" t="s">
        <v>3348</v>
      </c>
      <c r="K1019" t="s">
        <v>3347</v>
      </c>
      <c r="L1019">
        <v>20020728</v>
      </c>
      <c r="M1019" t="s">
        <v>3379</v>
      </c>
      <c r="N1019">
        <v>230374</v>
      </c>
    </row>
    <row r="1020" spans="1:14">
      <c r="A1020" t="s">
        <v>3382</v>
      </c>
      <c r="B1020">
        <v>84924936</v>
      </c>
      <c r="C1020" t="s">
        <v>3383</v>
      </c>
      <c r="D1020" t="s">
        <v>3384</v>
      </c>
      <c r="E1020" t="s">
        <v>211</v>
      </c>
      <c r="F1020">
        <v>23</v>
      </c>
      <c r="G1020" t="s">
        <v>202</v>
      </c>
      <c r="H1020">
        <v>29249</v>
      </c>
      <c r="I1020" t="s">
        <v>3385</v>
      </c>
      <c r="J1020" t="s">
        <v>3386</v>
      </c>
      <c r="K1020" t="s">
        <v>3387</v>
      </c>
      <c r="L1020">
        <v>20020827</v>
      </c>
      <c r="M1020" t="s">
        <v>3382</v>
      </c>
      <c r="N1020">
        <v>230406</v>
      </c>
    </row>
    <row r="1021" spans="1:14">
      <c r="A1021" t="s">
        <v>3388</v>
      </c>
      <c r="B1021">
        <v>72752427</v>
      </c>
      <c r="C1021" t="s">
        <v>3389</v>
      </c>
      <c r="D1021" t="s">
        <v>3390</v>
      </c>
      <c r="E1021" t="s">
        <v>211</v>
      </c>
      <c r="F1021">
        <v>23</v>
      </c>
      <c r="G1021" t="s">
        <v>202</v>
      </c>
      <c r="H1021">
        <v>29249</v>
      </c>
      <c r="I1021" t="s">
        <v>3385</v>
      </c>
      <c r="J1021" t="s">
        <v>3386</v>
      </c>
      <c r="K1021" t="s">
        <v>3387</v>
      </c>
      <c r="L1021">
        <v>20020117</v>
      </c>
      <c r="M1021" t="s">
        <v>3388</v>
      </c>
      <c r="N1021">
        <v>230406</v>
      </c>
    </row>
    <row r="1022" spans="1:14">
      <c r="A1022" t="s">
        <v>3391</v>
      </c>
      <c r="B1022">
        <v>72752528</v>
      </c>
      <c r="C1022" t="s">
        <v>3392</v>
      </c>
      <c r="D1022" t="s">
        <v>3393</v>
      </c>
      <c r="E1022" t="s">
        <v>211</v>
      </c>
      <c r="F1022">
        <v>23</v>
      </c>
      <c r="G1022" t="s">
        <v>202</v>
      </c>
      <c r="H1022">
        <v>29249</v>
      </c>
      <c r="I1022" t="s">
        <v>3385</v>
      </c>
      <c r="J1022" t="s">
        <v>3386</v>
      </c>
      <c r="K1022" t="s">
        <v>3387</v>
      </c>
      <c r="L1022">
        <v>20011104</v>
      </c>
      <c r="M1022" t="s">
        <v>3391</v>
      </c>
      <c r="N1022">
        <v>230406</v>
      </c>
    </row>
    <row r="1023" spans="1:14">
      <c r="A1023" t="s">
        <v>3394</v>
      </c>
      <c r="B1023">
        <v>96695035</v>
      </c>
      <c r="C1023" t="s">
        <v>3395</v>
      </c>
      <c r="D1023" t="s">
        <v>3396</v>
      </c>
      <c r="E1023" t="s">
        <v>211</v>
      </c>
      <c r="F1023">
        <v>23</v>
      </c>
      <c r="G1023" t="s">
        <v>202</v>
      </c>
      <c r="H1023">
        <v>29249</v>
      </c>
      <c r="I1023" t="s">
        <v>3385</v>
      </c>
      <c r="J1023" t="s">
        <v>3386</v>
      </c>
      <c r="K1023" t="s">
        <v>3387</v>
      </c>
      <c r="L1023">
        <v>20030409</v>
      </c>
      <c r="M1023" t="s">
        <v>3394</v>
      </c>
      <c r="N1023">
        <v>230406</v>
      </c>
    </row>
    <row r="1024" spans="1:14">
      <c r="A1024" t="s">
        <v>3397</v>
      </c>
      <c r="B1024">
        <v>84901426</v>
      </c>
      <c r="C1024" t="s">
        <v>3398</v>
      </c>
      <c r="D1024" t="s">
        <v>3399</v>
      </c>
      <c r="E1024" t="s">
        <v>211</v>
      </c>
      <c r="F1024">
        <v>23</v>
      </c>
      <c r="G1024" t="s">
        <v>202</v>
      </c>
      <c r="H1024">
        <v>29249</v>
      </c>
      <c r="I1024" t="s">
        <v>3385</v>
      </c>
      <c r="J1024" t="s">
        <v>3386</v>
      </c>
      <c r="K1024" t="s">
        <v>3387</v>
      </c>
      <c r="L1024">
        <v>20021207</v>
      </c>
      <c r="M1024" t="s">
        <v>3397</v>
      </c>
      <c r="N1024">
        <v>230406</v>
      </c>
    </row>
    <row r="1025" spans="1:14">
      <c r="A1025" t="s">
        <v>3400</v>
      </c>
      <c r="B1025">
        <v>96695742</v>
      </c>
      <c r="C1025" t="s">
        <v>3401</v>
      </c>
      <c r="D1025" t="s">
        <v>3402</v>
      </c>
      <c r="E1025" t="s">
        <v>211</v>
      </c>
      <c r="F1025">
        <v>23</v>
      </c>
      <c r="G1025" t="s">
        <v>202</v>
      </c>
      <c r="H1025">
        <v>29249</v>
      </c>
      <c r="I1025" t="s">
        <v>3385</v>
      </c>
      <c r="J1025" t="s">
        <v>3386</v>
      </c>
      <c r="K1025" t="s">
        <v>3387</v>
      </c>
      <c r="L1025">
        <v>20030827</v>
      </c>
      <c r="M1025" t="s">
        <v>3400</v>
      </c>
      <c r="N1025">
        <v>230406</v>
      </c>
    </row>
    <row r="1026" spans="1:14">
      <c r="A1026" t="s">
        <v>3403</v>
      </c>
      <c r="B1026">
        <v>72752225</v>
      </c>
      <c r="C1026" t="s">
        <v>3404</v>
      </c>
      <c r="D1026" t="s">
        <v>3405</v>
      </c>
      <c r="E1026" t="s">
        <v>211</v>
      </c>
      <c r="F1026">
        <v>23</v>
      </c>
      <c r="G1026" t="s">
        <v>202</v>
      </c>
      <c r="H1026">
        <v>29249</v>
      </c>
      <c r="I1026" t="s">
        <v>3385</v>
      </c>
      <c r="J1026" t="s">
        <v>3386</v>
      </c>
      <c r="K1026" t="s">
        <v>3387</v>
      </c>
      <c r="L1026">
        <v>20011206</v>
      </c>
      <c r="M1026" t="s">
        <v>3403</v>
      </c>
      <c r="N1026">
        <v>230406</v>
      </c>
    </row>
    <row r="1027" spans="1:14">
      <c r="A1027" t="s">
        <v>3406</v>
      </c>
      <c r="B1027">
        <v>96695641</v>
      </c>
      <c r="C1027" t="s">
        <v>3407</v>
      </c>
      <c r="D1027" t="s">
        <v>3408</v>
      </c>
      <c r="E1027" t="s">
        <v>211</v>
      </c>
      <c r="F1027">
        <v>23</v>
      </c>
      <c r="G1027" t="s">
        <v>202</v>
      </c>
      <c r="H1027">
        <v>29249</v>
      </c>
      <c r="I1027" t="s">
        <v>3385</v>
      </c>
      <c r="J1027" t="s">
        <v>3386</v>
      </c>
      <c r="K1027" t="s">
        <v>3387</v>
      </c>
      <c r="L1027">
        <v>20030526</v>
      </c>
      <c r="M1027" t="s">
        <v>3406</v>
      </c>
      <c r="N1027">
        <v>230406</v>
      </c>
    </row>
    <row r="1028" spans="1:14">
      <c r="A1028" t="s">
        <v>3409</v>
      </c>
      <c r="B1028">
        <v>84924532</v>
      </c>
      <c r="C1028" t="s">
        <v>3410</v>
      </c>
      <c r="D1028" t="s">
        <v>3411</v>
      </c>
      <c r="E1028" t="s">
        <v>211</v>
      </c>
      <c r="F1028">
        <v>23</v>
      </c>
      <c r="G1028" t="s">
        <v>202</v>
      </c>
      <c r="H1028">
        <v>29249</v>
      </c>
      <c r="I1028" t="s">
        <v>3385</v>
      </c>
      <c r="J1028" t="s">
        <v>3386</v>
      </c>
      <c r="K1028" t="s">
        <v>3387</v>
      </c>
      <c r="L1028">
        <v>20021108</v>
      </c>
      <c r="M1028" t="s">
        <v>3409</v>
      </c>
      <c r="N1028">
        <v>230406</v>
      </c>
    </row>
    <row r="1029" spans="1:14">
      <c r="A1029" t="s">
        <v>3412</v>
      </c>
      <c r="B1029">
        <v>97678946</v>
      </c>
      <c r="C1029" t="s">
        <v>3413</v>
      </c>
      <c r="D1029" t="s">
        <v>3414</v>
      </c>
      <c r="E1029" t="s">
        <v>211</v>
      </c>
      <c r="F1029">
        <v>23</v>
      </c>
      <c r="G1029" t="s">
        <v>202</v>
      </c>
      <c r="H1029">
        <v>29249</v>
      </c>
      <c r="I1029" t="s">
        <v>3385</v>
      </c>
      <c r="J1029" t="s">
        <v>3386</v>
      </c>
      <c r="K1029" t="s">
        <v>3387</v>
      </c>
      <c r="L1029">
        <v>20030527</v>
      </c>
      <c r="M1029" t="s">
        <v>3412</v>
      </c>
      <c r="N1029">
        <v>230406</v>
      </c>
    </row>
    <row r="1030" spans="1:14">
      <c r="A1030" t="s">
        <v>3415</v>
      </c>
      <c r="B1030">
        <v>84930428</v>
      </c>
      <c r="C1030" t="s">
        <v>3416</v>
      </c>
      <c r="D1030" t="s">
        <v>3417</v>
      </c>
      <c r="E1030" t="s">
        <v>201</v>
      </c>
      <c r="F1030">
        <v>23</v>
      </c>
      <c r="G1030" t="s">
        <v>202</v>
      </c>
      <c r="H1030">
        <v>29249</v>
      </c>
      <c r="I1030" t="s">
        <v>3385</v>
      </c>
      <c r="J1030" t="s">
        <v>3386</v>
      </c>
      <c r="K1030" t="s">
        <v>3387</v>
      </c>
      <c r="L1030">
        <v>20020619</v>
      </c>
      <c r="M1030" t="s">
        <v>3415</v>
      </c>
      <c r="N1030">
        <v>230406</v>
      </c>
    </row>
    <row r="1031" spans="1:14">
      <c r="A1031" t="s">
        <v>3418</v>
      </c>
      <c r="B1031">
        <v>96695338</v>
      </c>
      <c r="C1031" t="s">
        <v>3419</v>
      </c>
      <c r="D1031" t="s">
        <v>3420</v>
      </c>
      <c r="E1031" t="s">
        <v>211</v>
      </c>
      <c r="F1031">
        <v>23</v>
      </c>
      <c r="G1031" t="s">
        <v>202</v>
      </c>
      <c r="H1031">
        <v>29249</v>
      </c>
      <c r="I1031" t="s">
        <v>3385</v>
      </c>
      <c r="J1031" t="s">
        <v>3386</v>
      </c>
      <c r="K1031" t="s">
        <v>3387</v>
      </c>
      <c r="L1031">
        <v>20040306</v>
      </c>
      <c r="M1031" t="s">
        <v>3418</v>
      </c>
      <c r="N1031">
        <v>230406</v>
      </c>
    </row>
    <row r="1032" spans="1:14">
      <c r="A1032" t="s">
        <v>3421</v>
      </c>
      <c r="B1032">
        <v>96695439</v>
      </c>
      <c r="C1032" t="s">
        <v>3422</v>
      </c>
      <c r="D1032" t="s">
        <v>3423</v>
      </c>
      <c r="E1032" t="s">
        <v>211</v>
      </c>
      <c r="F1032">
        <v>23</v>
      </c>
      <c r="G1032" t="s">
        <v>202</v>
      </c>
      <c r="H1032">
        <v>29249</v>
      </c>
      <c r="I1032" t="s">
        <v>3385</v>
      </c>
      <c r="J1032" t="s">
        <v>3386</v>
      </c>
      <c r="K1032" t="s">
        <v>3387</v>
      </c>
      <c r="L1032">
        <v>20040322</v>
      </c>
      <c r="M1032" t="s">
        <v>3421</v>
      </c>
      <c r="N1032">
        <v>230406</v>
      </c>
    </row>
    <row r="1033" spans="1:14">
      <c r="A1033" t="s">
        <v>3424</v>
      </c>
      <c r="B1033">
        <v>84924835</v>
      </c>
      <c r="C1033" t="s">
        <v>3425</v>
      </c>
      <c r="D1033" t="s">
        <v>3426</v>
      </c>
      <c r="E1033" t="s">
        <v>211</v>
      </c>
      <c r="F1033">
        <v>23</v>
      </c>
      <c r="G1033" t="s">
        <v>202</v>
      </c>
      <c r="H1033">
        <v>29249</v>
      </c>
      <c r="I1033" t="s">
        <v>3385</v>
      </c>
      <c r="J1033" t="s">
        <v>3386</v>
      </c>
      <c r="K1033" t="s">
        <v>3387</v>
      </c>
      <c r="L1033">
        <v>20020903</v>
      </c>
      <c r="M1033" t="s">
        <v>3424</v>
      </c>
      <c r="N1033">
        <v>230406</v>
      </c>
    </row>
    <row r="1034" spans="1:14">
      <c r="A1034" t="s">
        <v>3427</v>
      </c>
      <c r="B1034">
        <v>84924734</v>
      </c>
      <c r="C1034" t="s">
        <v>3428</v>
      </c>
      <c r="D1034" t="s">
        <v>3429</v>
      </c>
      <c r="E1034" t="s">
        <v>211</v>
      </c>
      <c r="F1034">
        <v>23</v>
      </c>
      <c r="G1034" t="s">
        <v>202</v>
      </c>
      <c r="H1034">
        <v>29249</v>
      </c>
      <c r="I1034" t="s">
        <v>3385</v>
      </c>
      <c r="J1034" t="s">
        <v>3386</v>
      </c>
      <c r="K1034" t="s">
        <v>3387</v>
      </c>
      <c r="L1034">
        <v>20020410</v>
      </c>
      <c r="M1034" t="s">
        <v>3427</v>
      </c>
      <c r="N1034">
        <v>230406</v>
      </c>
    </row>
    <row r="1035" spans="1:14">
      <c r="A1035" t="s">
        <v>3430</v>
      </c>
      <c r="B1035">
        <v>96695540</v>
      </c>
      <c r="C1035" t="s">
        <v>3431</v>
      </c>
      <c r="D1035" t="s">
        <v>3432</v>
      </c>
      <c r="E1035" t="s">
        <v>211</v>
      </c>
      <c r="F1035">
        <v>23</v>
      </c>
      <c r="G1035" t="s">
        <v>202</v>
      </c>
      <c r="H1035">
        <v>29249</v>
      </c>
      <c r="I1035" t="s">
        <v>3385</v>
      </c>
      <c r="J1035" t="s">
        <v>3386</v>
      </c>
      <c r="K1035" t="s">
        <v>3387</v>
      </c>
      <c r="L1035">
        <v>20031121</v>
      </c>
      <c r="M1035" t="s">
        <v>3430</v>
      </c>
      <c r="N1035">
        <v>230406</v>
      </c>
    </row>
    <row r="1036" spans="1:14">
      <c r="A1036" t="s">
        <v>3433</v>
      </c>
      <c r="B1036">
        <v>72752831</v>
      </c>
      <c r="C1036" t="s">
        <v>3434</v>
      </c>
      <c r="D1036" t="s">
        <v>3435</v>
      </c>
      <c r="E1036" t="s">
        <v>211</v>
      </c>
      <c r="F1036">
        <v>23</v>
      </c>
      <c r="G1036" t="s">
        <v>202</v>
      </c>
      <c r="H1036">
        <v>29249</v>
      </c>
      <c r="I1036" t="s">
        <v>3385</v>
      </c>
      <c r="J1036" t="s">
        <v>3386</v>
      </c>
      <c r="K1036" t="s">
        <v>3387</v>
      </c>
      <c r="L1036">
        <v>20010412</v>
      </c>
      <c r="M1036" t="s">
        <v>3433</v>
      </c>
      <c r="N1036">
        <v>230406</v>
      </c>
    </row>
    <row r="1037" spans="1:14">
      <c r="A1037" t="s">
        <v>3436</v>
      </c>
      <c r="B1037">
        <v>72752629</v>
      </c>
      <c r="C1037" t="s">
        <v>3437</v>
      </c>
      <c r="D1037" t="s">
        <v>3438</v>
      </c>
      <c r="E1037" t="s">
        <v>211</v>
      </c>
      <c r="F1037">
        <v>23</v>
      </c>
      <c r="G1037" t="s">
        <v>202</v>
      </c>
      <c r="H1037">
        <v>29249</v>
      </c>
      <c r="I1037" t="s">
        <v>3385</v>
      </c>
      <c r="J1037" t="s">
        <v>3386</v>
      </c>
      <c r="K1037" t="s">
        <v>3387</v>
      </c>
      <c r="L1037">
        <v>20010831</v>
      </c>
      <c r="M1037" t="s">
        <v>3436</v>
      </c>
      <c r="N1037">
        <v>230406</v>
      </c>
    </row>
    <row r="1038" spans="1:14">
      <c r="B1038">
        <v>85289234</v>
      </c>
      <c r="C1038" t="s">
        <v>3439</v>
      </c>
      <c r="D1038" t="s">
        <v>3440</v>
      </c>
      <c r="E1038" t="s">
        <v>201</v>
      </c>
      <c r="F1038">
        <v>23</v>
      </c>
      <c r="G1038" t="s">
        <v>202</v>
      </c>
      <c r="H1038">
        <v>30307</v>
      </c>
      <c r="I1038" t="s">
        <v>3441</v>
      </c>
      <c r="J1038" t="s">
        <v>3442</v>
      </c>
      <c r="K1038" t="s">
        <v>3443</v>
      </c>
      <c r="L1038">
        <v>20011003</v>
      </c>
      <c r="N1038">
        <v>230432</v>
      </c>
    </row>
    <row r="1039" spans="1:14">
      <c r="B1039">
        <v>95881031</v>
      </c>
      <c r="C1039" t="s">
        <v>3444</v>
      </c>
      <c r="D1039" t="s">
        <v>3445</v>
      </c>
      <c r="E1039" t="s">
        <v>201</v>
      </c>
      <c r="F1039">
        <v>23</v>
      </c>
      <c r="G1039" t="s">
        <v>202</v>
      </c>
      <c r="H1039">
        <v>30307</v>
      </c>
      <c r="I1039" t="s">
        <v>3441</v>
      </c>
      <c r="J1039" t="s">
        <v>3442</v>
      </c>
      <c r="K1039" t="s">
        <v>3443</v>
      </c>
      <c r="L1039">
        <v>20020520</v>
      </c>
      <c r="N1039">
        <v>230432</v>
      </c>
    </row>
    <row r="1040" spans="1:14">
      <c r="B1040">
        <v>95880636</v>
      </c>
      <c r="C1040" t="s">
        <v>3446</v>
      </c>
      <c r="D1040" t="s">
        <v>3447</v>
      </c>
      <c r="E1040" t="s">
        <v>201</v>
      </c>
      <c r="F1040">
        <v>23</v>
      </c>
      <c r="G1040" t="s">
        <v>202</v>
      </c>
      <c r="H1040">
        <v>30307</v>
      </c>
      <c r="I1040" t="s">
        <v>3441</v>
      </c>
      <c r="J1040" t="s">
        <v>3442</v>
      </c>
      <c r="K1040" t="s">
        <v>3443</v>
      </c>
      <c r="L1040">
        <v>20020515</v>
      </c>
      <c r="N1040">
        <v>230432</v>
      </c>
    </row>
    <row r="1041" spans="1:14">
      <c r="B1041">
        <v>85289133</v>
      </c>
      <c r="C1041" t="s">
        <v>3448</v>
      </c>
      <c r="D1041" t="s">
        <v>3449</v>
      </c>
      <c r="E1041" t="s">
        <v>201</v>
      </c>
      <c r="F1041">
        <v>23</v>
      </c>
      <c r="G1041" t="s">
        <v>202</v>
      </c>
      <c r="H1041">
        <v>30307</v>
      </c>
      <c r="I1041" t="s">
        <v>3441</v>
      </c>
      <c r="J1041" t="s">
        <v>3442</v>
      </c>
      <c r="K1041" t="s">
        <v>3443</v>
      </c>
      <c r="L1041">
        <v>20010824</v>
      </c>
      <c r="N1041">
        <v>230432</v>
      </c>
    </row>
    <row r="1042" spans="1:14">
      <c r="B1042">
        <v>85289335</v>
      </c>
      <c r="C1042" t="s">
        <v>3450</v>
      </c>
      <c r="D1042" t="s">
        <v>3451</v>
      </c>
      <c r="E1042" t="s">
        <v>201</v>
      </c>
      <c r="F1042">
        <v>23</v>
      </c>
      <c r="G1042" t="s">
        <v>202</v>
      </c>
      <c r="H1042">
        <v>30307</v>
      </c>
      <c r="I1042" t="s">
        <v>3441</v>
      </c>
      <c r="J1042" t="s">
        <v>3442</v>
      </c>
      <c r="K1042" t="s">
        <v>3443</v>
      </c>
      <c r="L1042">
        <v>20020223</v>
      </c>
      <c r="N1042">
        <v>230432</v>
      </c>
    </row>
    <row r="1043" spans="1:14">
      <c r="B1043">
        <v>85289436</v>
      </c>
      <c r="C1043" t="s">
        <v>3452</v>
      </c>
      <c r="D1043" t="s">
        <v>3453</v>
      </c>
      <c r="E1043" t="s">
        <v>201</v>
      </c>
      <c r="F1043">
        <v>23</v>
      </c>
      <c r="G1043" t="s">
        <v>202</v>
      </c>
      <c r="H1043">
        <v>30307</v>
      </c>
      <c r="I1043" t="s">
        <v>3441</v>
      </c>
      <c r="J1043" t="s">
        <v>3442</v>
      </c>
      <c r="K1043" t="s">
        <v>3443</v>
      </c>
      <c r="L1043">
        <v>20020223</v>
      </c>
      <c r="N1043">
        <v>230432</v>
      </c>
    </row>
    <row r="1044" spans="1:14">
      <c r="B1044">
        <v>85291025</v>
      </c>
      <c r="C1044" t="s">
        <v>3454</v>
      </c>
      <c r="D1044" t="s">
        <v>3455</v>
      </c>
      <c r="E1044" t="s">
        <v>201</v>
      </c>
      <c r="F1044">
        <v>23</v>
      </c>
      <c r="G1044" t="s">
        <v>202</v>
      </c>
      <c r="H1044">
        <v>30307</v>
      </c>
      <c r="I1044" t="s">
        <v>3441</v>
      </c>
      <c r="J1044" t="s">
        <v>3442</v>
      </c>
      <c r="K1044" t="s">
        <v>3443</v>
      </c>
      <c r="L1044">
        <v>20020917</v>
      </c>
      <c r="N1044">
        <v>230432</v>
      </c>
    </row>
    <row r="1045" spans="1:14">
      <c r="B1045">
        <v>85289537</v>
      </c>
      <c r="C1045" t="s">
        <v>3456</v>
      </c>
      <c r="D1045" t="s">
        <v>3457</v>
      </c>
      <c r="E1045" t="s">
        <v>211</v>
      </c>
      <c r="F1045">
        <v>23</v>
      </c>
      <c r="G1045" t="s">
        <v>202</v>
      </c>
      <c r="H1045">
        <v>30307</v>
      </c>
      <c r="I1045" t="s">
        <v>3441</v>
      </c>
      <c r="J1045" t="s">
        <v>3442</v>
      </c>
      <c r="K1045" t="s">
        <v>3443</v>
      </c>
      <c r="L1045">
        <v>20020224</v>
      </c>
      <c r="N1045">
        <v>230432</v>
      </c>
    </row>
    <row r="1046" spans="1:14">
      <c r="A1046" t="s">
        <v>3458</v>
      </c>
      <c r="B1046">
        <v>58386434</v>
      </c>
      <c r="C1046" t="s">
        <v>3459</v>
      </c>
      <c r="D1046" t="s">
        <v>3460</v>
      </c>
      <c r="E1046" t="s">
        <v>201</v>
      </c>
      <c r="F1046">
        <v>23</v>
      </c>
      <c r="G1046" t="s">
        <v>202</v>
      </c>
      <c r="H1046">
        <v>27715</v>
      </c>
      <c r="I1046" t="s">
        <v>3461</v>
      </c>
      <c r="J1046" t="s">
        <v>3462</v>
      </c>
      <c r="K1046" t="s">
        <v>3463</v>
      </c>
      <c r="L1046">
        <v>19720608</v>
      </c>
      <c r="M1046" t="s">
        <v>3458</v>
      </c>
      <c r="N1046">
        <v>230388</v>
      </c>
    </row>
    <row r="1047" spans="1:14">
      <c r="A1047" t="s">
        <v>3464</v>
      </c>
      <c r="B1047">
        <v>48738232</v>
      </c>
      <c r="C1047" t="s">
        <v>3465</v>
      </c>
      <c r="D1047" t="s">
        <v>3466</v>
      </c>
      <c r="E1047" t="s">
        <v>201</v>
      </c>
      <c r="F1047">
        <v>23</v>
      </c>
      <c r="G1047" t="s">
        <v>202</v>
      </c>
      <c r="H1047">
        <v>27715</v>
      </c>
      <c r="I1047" t="s">
        <v>3461</v>
      </c>
      <c r="J1047" t="s">
        <v>3462</v>
      </c>
      <c r="K1047" t="s">
        <v>3463</v>
      </c>
      <c r="L1047">
        <v>19710824</v>
      </c>
      <c r="M1047" t="s">
        <v>3464</v>
      </c>
      <c r="N1047">
        <v>230388</v>
      </c>
    </row>
    <row r="1048" spans="1:14">
      <c r="A1048" t="s">
        <v>3467</v>
      </c>
      <c r="B1048">
        <v>97607029</v>
      </c>
      <c r="C1048" t="s">
        <v>3468</v>
      </c>
      <c r="D1048" t="s">
        <v>3469</v>
      </c>
      <c r="E1048" t="s">
        <v>201</v>
      </c>
      <c r="F1048">
        <v>23</v>
      </c>
      <c r="G1048" t="s">
        <v>202</v>
      </c>
      <c r="H1048">
        <v>27715</v>
      </c>
      <c r="I1048" t="s">
        <v>3461</v>
      </c>
      <c r="J1048" t="s">
        <v>3462</v>
      </c>
      <c r="K1048" t="s">
        <v>3463</v>
      </c>
      <c r="L1048">
        <v>19900101</v>
      </c>
      <c r="M1048" t="s">
        <v>3467</v>
      </c>
      <c r="N1048">
        <v>230388</v>
      </c>
    </row>
    <row r="1049" spans="1:14">
      <c r="A1049" t="s">
        <v>3470</v>
      </c>
      <c r="B1049">
        <v>58385837</v>
      </c>
      <c r="C1049" t="s">
        <v>3471</v>
      </c>
      <c r="D1049" t="s">
        <v>3472</v>
      </c>
      <c r="E1049" t="s">
        <v>201</v>
      </c>
      <c r="F1049">
        <v>23</v>
      </c>
      <c r="G1049" t="s">
        <v>202</v>
      </c>
      <c r="H1049">
        <v>27715</v>
      </c>
      <c r="I1049" t="s">
        <v>3461</v>
      </c>
      <c r="J1049" t="s">
        <v>3462</v>
      </c>
      <c r="K1049" t="s">
        <v>3463</v>
      </c>
      <c r="L1049">
        <v>19690630</v>
      </c>
      <c r="M1049" t="s">
        <v>3470</v>
      </c>
      <c r="N1049">
        <v>230388</v>
      </c>
    </row>
    <row r="1050" spans="1:14">
      <c r="A1050" t="s">
        <v>3473</v>
      </c>
      <c r="B1050">
        <v>74201216</v>
      </c>
      <c r="C1050" t="s">
        <v>3474</v>
      </c>
      <c r="D1050" t="s">
        <v>3475</v>
      </c>
      <c r="E1050" t="s">
        <v>201</v>
      </c>
      <c r="F1050">
        <v>23</v>
      </c>
      <c r="G1050" t="s">
        <v>202</v>
      </c>
      <c r="H1050">
        <v>27715</v>
      </c>
      <c r="I1050" t="s">
        <v>3461</v>
      </c>
      <c r="J1050" t="s">
        <v>3462</v>
      </c>
      <c r="K1050" t="s">
        <v>3463</v>
      </c>
      <c r="L1050">
        <v>19690530</v>
      </c>
      <c r="M1050" t="s">
        <v>3473</v>
      </c>
      <c r="N1050">
        <v>230388</v>
      </c>
    </row>
    <row r="1051" spans="1:14">
      <c r="A1051" t="s">
        <v>3476</v>
      </c>
      <c r="B1051">
        <v>37497131</v>
      </c>
      <c r="C1051" t="s">
        <v>3477</v>
      </c>
      <c r="D1051" t="s">
        <v>3478</v>
      </c>
      <c r="E1051" t="s">
        <v>201</v>
      </c>
      <c r="F1051">
        <v>23</v>
      </c>
      <c r="G1051" t="s">
        <v>202</v>
      </c>
      <c r="H1051">
        <v>27715</v>
      </c>
      <c r="I1051" t="s">
        <v>3461</v>
      </c>
      <c r="J1051" t="s">
        <v>3462</v>
      </c>
      <c r="K1051" t="s">
        <v>3463</v>
      </c>
      <c r="L1051">
        <v>19640310</v>
      </c>
      <c r="M1051" t="s">
        <v>3476</v>
      </c>
      <c r="N1051">
        <v>230388</v>
      </c>
    </row>
    <row r="1052" spans="1:14">
      <c r="A1052" t="s">
        <v>3479</v>
      </c>
      <c r="B1052">
        <v>19670124</v>
      </c>
      <c r="C1052" t="s">
        <v>3480</v>
      </c>
      <c r="D1052" t="s">
        <v>3481</v>
      </c>
      <c r="E1052" t="s">
        <v>211</v>
      </c>
      <c r="F1052">
        <v>23</v>
      </c>
      <c r="G1052" t="s">
        <v>202</v>
      </c>
      <c r="H1052">
        <v>27715</v>
      </c>
      <c r="I1052" t="s">
        <v>3461</v>
      </c>
      <c r="J1052" t="s">
        <v>3462</v>
      </c>
      <c r="K1052" t="s">
        <v>3463</v>
      </c>
      <c r="L1052">
        <v>19651002</v>
      </c>
      <c r="M1052" t="s">
        <v>3479</v>
      </c>
      <c r="N1052">
        <v>230388</v>
      </c>
    </row>
    <row r="1053" spans="1:14">
      <c r="A1053" t="s">
        <v>3482</v>
      </c>
      <c r="B1053">
        <v>58386838</v>
      </c>
      <c r="C1053" t="s">
        <v>3483</v>
      </c>
      <c r="D1053" t="s">
        <v>3484</v>
      </c>
      <c r="E1053" t="s">
        <v>211</v>
      </c>
      <c r="F1053">
        <v>23</v>
      </c>
      <c r="G1053" t="s">
        <v>202</v>
      </c>
      <c r="H1053">
        <v>27715</v>
      </c>
      <c r="I1053" t="s">
        <v>3461</v>
      </c>
      <c r="J1053" t="s">
        <v>3462</v>
      </c>
      <c r="K1053" t="s">
        <v>3463</v>
      </c>
      <c r="L1053">
        <v>19730414</v>
      </c>
      <c r="M1053" t="s">
        <v>3482</v>
      </c>
      <c r="N1053">
        <v>230388</v>
      </c>
    </row>
    <row r="1054" spans="1:14">
      <c r="A1054" t="s">
        <v>3485</v>
      </c>
      <c r="B1054">
        <v>2923521</v>
      </c>
      <c r="C1054" t="s">
        <v>3486</v>
      </c>
      <c r="D1054" t="s">
        <v>3487</v>
      </c>
      <c r="E1054" t="s">
        <v>211</v>
      </c>
      <c r="F1054">
        <v>23</v>
      </c>
      <c r="G1054" t="s">
        <v>202</v>
      </c>
      <c r="H1054">
        <v>19074</v>
      </c>
      <c r="I1054" t="s">
        <v>3488</v>
      </c>
      <c r="J1054" t="s">
        <v>3489</v>
      </c>
      <c r="K1054" t="s">
        <v>3488</v>
      </c>
      <c r="L1054">
        <v>19550308</v>
      </c>
      <c r="M1054" t="s">
        <v>3485</v>
      </c>
      <c r="N1054">
        <v>230044</v>
      </c>
    </row>
    <row r="1055" spans="1:14">
      <c r="A1055" t="s">
        <v>3490</v>
      </c>
      <c r="B1055">
        <v>2923319</v>
      </c>
      <c r="C1055" t="s">
        <v>3491</v>
      </c>
      <c r="D1055" t="s">
        <v>3492</v>
      </c>
      <c r="E1055" t="s">
        <v>201</v>
      </c>
      <c r="F1055">
        <v>23</v>
      </c>
      <c r="G1055" t="s">
        <v>202</v>
      </c>
      <c r="H1055">
        <v>19074</v>
      </c>
      <c r="I1055" t="s">
        <v>3488</v>
      </c>
      <c r="J1055" t="s">
        <v>3489</v>
      </c>
      <c r="K1055" t="s">
        <v>3488</v>
      </c>
      <c r="L1055">
        <v>19470628</v>
      </c>
      <c r="M1055" t="s">
        <v>3490</v>
      </c>
      <c r="N1055">
        <v>230044</v>
      </c>
    </row>
    <row r="1056" spans="1:14">
      <c r="A1056" t="s">
        <v>3493</v>
      </c>
      <c r="B1056">
        <v>2923622</v>
      </c>
      <c r="C1056" t="s">
        <v>3494</v>
      </c>
      <c r="D1056" t="s">
        <v>3495</v>
      </c>
      <c r="E1056" t="s">
        <v>201</v>
      </c>
      <c r="F1056">
        <v>23</v>
      </c>
      <c r="G1056" t="s">
        <v>202</v>
      </c>
      <c r="H1056">
        <v>19074</v>
      </c>
      <c r="I1056" t="s">
        <v>3488</v>
      </c>
      <c r="J1056" t="s">
        <v>3489</v>
      </c>
      <c r="K1056" t="s">
        <v>3488</v>
      </c>
      <c r="L1056">
        <v>19850112</v>
      </c>
      <c r="M1056" t="s">
        <v>3493</v>
      </c>
      <c r="N1056">
        <v>230044</v>
      </c>
    </row>
    <row r="1057" spans="1:14">
      <c r="A1057" t="s">
        <v>3496</v>
      </c>
      <c r="B1057">
        <v>39666131</v>
      </c>
      <c r="C1057" t="s">
        <v>3497</v>
      </c>
      <c r="D1057" t="s">
        <v>3498</v>
      </c>
      <c r="E1057" t="s">
        <v>201</v>
      </c>
      <c r="F1057">
        <v>23</v>
      </c>
      <c r="G1057" t="s">
        <v>202</v>
      </c>
      <c r="H1057">
        <v>19074</v>
      </c>
      <c r="I1057" t="s">
        <v>3488</v>
      </c>
      <c r="J1057" t="s">
        <v>3489</v>
      </c>
      <c r="K1057" t="s">
        <v>3488</v>
      </c>
      <c r="L1057">
        <v>19940824</v>
      </c>
      <c r="M1057" t="s">
        <v>3496</v>
      </c>
      <c r="N1057">
        <v>230044</v>
      </c>
    </row>
    <row r="1058" spans="1:14">
      <c r="A1058" t="s">
        <v>3499</v>
      </c>
      <c r="B1058">
        <v>3107920</v>
      </c>
      <c r="C1058" t="s">
        <v>3500</v>
      </c>
      <c r="D1058" t="s">
        <v>3501</v>
      </c>
      <c r="E1058" t="s">
        <v>201</v>
      </c>
      <c r="F1058">
        <v>23</v>
      </c>
      <c r="G1058" t="s">
        <v>202</v>
      </c>
      <c r="H1058">
        <v>19074</v>
      </c>
      <c r="I1058" t="s">
        <v>3488</v>
      </c>
      <c r="J1058" t="s">
        <v>3489</v>
      </c>
      <c r="K1058" t="s">
        <v>3488</v>
      </c>
      <c r="L1058">
        <v>19470515</v>
      </c>
      <c r="M1058" t="s">
        <v>3499</v>
      </c>
      <c r="N1058">
        <v>230044</v>
      </c>
    </row>
    <row r="1059" spans="1:14">
      <c r="A1059" t="s">
        <v>3502</v>
      </c>
      <c r="B1059">
        <v>2923218</v>
      </c>
      <c r="C1059" t="s">
        <v>3503</v>
      </c>
      <c r="D1059" t="s">
        <v>3504</v>
      </c>
      <c r="E1059" t="s">
        <v>201</v>
      </c>
      <c r="F1059">
        <v>23</v>
      </c>
      <c r="G1059" t="s">
        <v>202</v>
      </c>
      <c r="H1059">
        <v>19074</v>
      </c>
      <c r="I1059" t="s">
        <v>3488</v>
      </c>
      <c r="J1059" t="s">
        <v>3489</v>
      </c>
      <c r="K1059" t="s">
        <v>3488</v>
      </c>
      <c r="L1059">
        <v>19451107</v>
      </c>
      <c r="M1059" t="s">
        <v>3502</v>
      </c>
      <c r="N1059">
        <v>230044</v>
      </c>
    </row>
    <row r="1060" spans="1:14">
      <c r="A1060" t="s">
        <v>3505</v>
      </c>
      <c r="B1060">
        <v>3979230</v>
      </c>
      <c r="C1060" t="s">
        <v>3506</v>
      </c>
      <c r="D1060" t="s">
        <v>3507</v>
      </c>
      <c r="E1060" t="s">
        <v>201</v>
      </c>
      <c r="F1060">
        <v>23</v>
      </c>
      <c r="G1060" t="s">
        <v>202</v>
      </c>
      <c r="H1060">
        <v>8224</v>
      </c>
      <c r="I1060" t="s">
        <v>3508</v>
      </c>
      <c r="J1060" t="s">
        <v>3509</v>
      </c>
      <c r="K1060" t="s">
        <v>3510</v>
      </c>
      <c r="L1060">
        <v>19670127</v>
      </c>
      <c r="M1060" t="s">
        <v>3505</v>
      </c>
      <c r="N1060">
        <v>230108</v>
      </c>
    </row>
    <row r="1061" spans="1:14">
      <c r="A1061" t="s">
        <v>3511</v>
      </c>
      <c r="B1061">
        <v>3982325</v>
      </c>
      <c r="C1061" t="s">
        <v>3512</v>
      </c>
      <c r="D1061" t="s">
        <v>3513</v>
      </c>
      <c r="E1061" t="s">
        <v>201</v>
      </c>
      <c r="F1061">
        <v>23</v>
      </c>
      <c r="G1061" t="s">
        <v>202</v>
      </c>
      <c r="H1061">
        <v>8224</v>
      </c>
      <c r="I1061" t="s">
        <v>3508</v>
      </c>
      <c r="J1061" t="s">
        <v>3509</v>
      </c>
      <c r="K1061" t="s">
        <v>3510</v>
      </c>
      <c r="L1061">
        <v>19811016</v>
      </c>
      <c r="M1061" t="s">
        <v>3511</v>
      </c>
      <c r="N1061">
        <v>230108</v>
      </c>
    </row>
    <row r="1062" spans="1:14">
      <c r="A1062" t="s">
        <v>3514</v>
      </c>
      <c r="B1062">
        <v>3107314</v>
      </c>
      <c r="C1062" t="s">
        <v>3515</v>
      </c>
      <c r="D1062" t="s">
        <v>3516</v>
      </c>
      <c r="E1062" t="s">
        <v>201</v>
      </c>
      <c r="F1062">
        <v>23</v>
      </c>
      <c r="G1062" t="s">
        <v>202</v>
      </c>
      <c r="H1062">
        <v>8224</v>
      </c>
      <c r="I1062" t="s">
        <v>3508</v>
      </c>
      <c r="J1062" t="s">
        <v>3509</v>
      </c>
      <c r="K1062" t="s">
        <v>3510</v>
      </c>
      <c r="L1062">
        <v>19850914</v>
      </c>
      <c r="M1062" t="s">
        <v>3514</v>
      </c>
      <c r="N1062">
        <v>230108</v>
      </c>
    </row>
    <row r="1063" spans="1:14">
      <c r="A1063" t="s">
        <v>3517</v>
      </c>
      <c r="B1063">
        <v>3122614</v>
      </c>
      <c r="C1063" t="s">
        <v>3518</v>
      </c>
      <c r="D1063" t="s">
        <v>3519</v>
      </c>
      <c r="E1063" t="s">
        <v>201</v>
      </c>
      <c r="F1063">
        <v>23</v>
      </c>
      <c r="G1063" t="s">
        <v>202</v>
      </c>
      <c r="H1063">
        <v>8224</v>
      </c>
      <c r="I1063" t="s">
        <v>3508</v>
      </c>
      <c r="J1063" t="s">
        <v>3509</v>
      </c>
      <c r="K1063" t="s">
        <v>3510</v>
      </c>
      <c r="L1063">
        <v>19870811</v>
      </c>
      <c r="M1063" t="s">
        <v>3517</v>
      </c>
      <c r="N1063">
        <v>230108</v>
      </c>
    </row>
    <row r="1064" spans="1:14">
      <c r="A1064" t="s">
        <v>3520</v>
      </c>
      <c r="B1064">
        <v>85065933</v>
      </c>
      <c r="C1064" t="s">
        <v>3521</v>
      </c>
      <c r="D1064" t="s">
        <v>3522</v>
      </c>
      <c r="E1064" t="s">
        <v>201</v>
      </c>
      <c r="F1064">
        <v>23</v>
      </c>
      <c r="G1064" t="s">
        <v>202</v>
      </c>
      <c r="H1064">
        <v>8224</v>
      </c>
      <c r="I1064" t="s">
        <v>3508</v>
      </c>
      <c r="J1064" t="s">
        <v>3509</v>
      </c>
      <c r="K1064" t="s">
        <v>3510</v>
      </c>
      <c r="L1064">
        <v>19850408</v>
      </c>
      <c r="M1064" t="s">
        <v>3520</v>
      </c>
      <c r="N1064">
        <v>230108</v>
      </c>
    </row>
    <row r="1065" spans="1:14">
      <c r="A1065" t="s">
        <v>3523</v>
      </c>
      <c r="B1065">
        <v>25244118</v>
      </c>
      <c r="C1065" t="s">
        <v>3524</v>
      </c>
      <c r="D1065" t="s">
        <v>3525</v>
      </c>
      <c r="E1065" t="s">
        <v>201</v>
      </c>
      <c r="F1065">
        <v>23</v>
      </c>
      <c r="G1065" t="s">
        <v>202</v>
      </c>
      <c r="H1065">
        <v>8224</v>
      </c>
      <c r="I1065" t="s">
        <v>3508</v>
      </c>
      <c r="J1065" t="s">
        <v>3509</v>
      </c>
      <c r="K1065" t="s">
        <v>3510</v>
      </c>
      <c r="L1065">
        <v>19881012</v>
      </c>
      <c r="M1065" t="s">
        <v>3523</v>
      </c>
      <c r="N1065">
        <v>230108</v>
      </c>
    </row>
    <row r="1066" spans="1:14">
      <c r="A1066" t="s">
        <v>3526</v>
      </c>
      <c r="B1066">
        <v>72801927</v>
      </c>
      <c r="C1066" t="s">
        <v>3527</v>
      </c>
      <c r="D1066" t="s">
        <v>3528</v>
      </c>
      <c r="E1066" t="s">
        <v>201</v>
      </c>
      <c r="F1066">
        <v>23</v>
      </c>
      <c r="G1066" t="s">
        <v>202</v>
      </c>
      <c r="H1066">
        <v>8224</v>
      </c>
      <c r="I1066" t="s">
        <v>3508</v>
      </c>
      <c r="J1066" t="s">
        <v>3509</v>
      </c>
      <c r="K1066" t="s">
        <v>3510</v>
      </c>
      <c r="L1066">
        <v>19680508</v>
      </c>
      <c r="M1066" t="s">
        <v>3526</v>
      </c>
      <c r="N1066">
        <v>230108</v>
      </c>
    </row>
    <row r="1067" spans="1:14">
      <c r="A1067" t="s">
        <v>3529</v>
      </c>
      <c r="B1067">
        <v>72802120</v>
      </c>
      <c r="C1067" t="s">
        <v>3530</v>
      </c>
      <c r="D1067" t="s">
        <v>3531</v>
      </c>
      <c r="E1067" t="s">
        <v>201</v>
      </c>
      <c r="F1067">
        <v>23</v>
      </c>
      <c r="G1067" t="s">
        <v>202</v>
      </c>
      <c r="H1067">
        <v>8224</v>
      </c>
      <c r="I1067" t="s">
        <v>3508</v>
      </c>
      <c r="J1067" t="s">
        <v>3509</v>
      </c>
      <c r="K1067" t="s">
        <v>3510</v>
      </c>
      <c r="L1067">
        <v>19750918</v>
      </c>
      <c r="M1067" t="s">
        <v>3529</v>
      </c>
      <c r="N1067">
        <v>230108</v>
      </c>
    </row>
    <row r="1068" spans="1:14">
      <c r="A1068" t="s">
        <v>3532</v>
      </c>
      <c r="B1068">
        <v>73730020</v>
      </c>
      <c r="C1068" t="s">
        <v>3533</v>
      </c>
      <c r="D1068" t="s">
        <v>3534</v>
      </c>
      <c r="E1068" t="s">
        <v>201</v>
      </c>
      <c r="F1068">
        <v>23</v>
      </c>
      <c r="G1068" t="s">
        <v>202</v>
      </c>
      <c r="H1068">
        <v>8224</v>
      </c>
      <c r="I1068" t="s">
        <v>3508</v>
      </c>
      <c r="J1068" t="s">
        <v>3509</v>
      </c>
      <c r="K1068" t="s">
        <v>3510</v>
      </c>
      <c r="L1068">
        <v>19900428</v>
      </c>
      <c r="M1068" t="s">
        <v>3532</v>
      </c>
      <c r="N1068">
        <v>230108</v>
      </c>
    </row>
    <row r="1069" spans="1:14">
      <c r="A1069" t="s">
        <v>3535</v>
      </c>
      <c r="B1069">
        <v>3976631</v>
      </c>
      <c r="C1069" t="s">
        <v>3536</v>
      </c>
      <c r="D1069" t="s">
        <v>3537</v>
      </c>
      <c r="E1069" t="s">
        <v>201</v>
      </c>
      <c r="F1069">
        <v>23</v>
      </c>
      <c r="G1069" t="s">
        <v>202</v>
      </c>
      <c r="H1069">
        <v>8224</v>
      </c>
      <c r="I1069" t="s">
        <v>3508</v>
      </c>
      <c r="J1069" t="s">
        <v>3509</v>
      </c>
      <c r="K1069" t="s">
        <v>3510</v>
      </c>
      <c r="L1069">
        <v>19781024</v>
      </c>
      <c r="M1069" t="s">
        <v>3535</v>
      </c>
      <c r="N1069">
        <v>230108</v>
      </c>
    </row>
    <row r="1070" spans="1:14">
      <c r="A1070" t="s">
        <v>3538</v>
      </c>
      <c r="B1070">
        <v>68590634</v>
      </c>
      <c r="C1070" t="s">
        <v>3539</v>
      </c>
      <c r="D1070" t="s">
        <v>3540</v>
      </c>
      <c r="E1070" t="s">
        <v>201</v>
      </c>
      <c r="F1070">
        <v>23</v>
      </c>
      <c r="G1070" t="s">
        <v>202</v>
      </c>
      <c r="H1070">
        <v>8224</v>
      </c>
      <c r="I1070" t="s">
        <v>3508</v>
      </c>
      <c r="J1070" t="s">
        <v>3509</v>
      </c>
      <c r="K1070" t="s">
        <v>3510</v>
      </c>
      <c r="L1070">
        <v>19561218</v>
      </c>
      <c r="M1070" t="s">
        <v>3538</v>
      </c>
      <c r="N1070">
        <v>230108</v>
      </c>
    </row>
    <row r="1071" spans="1:14">
      <c r="A1071" t="s">
        <v>3541</v>
      </c>
      <c r="B1071">
        <v>4460620</v>
      </c>
      <c r="C1071" t="s">
        <v>3542</v>
      </c>
      <c r="D1071" t="s">
        <v>3543</v>
      </c>
      <c r="E1071" t="s">
        <v>201</v>
      </c>
      <c r="F1071">
        <v>23</v>
      </c>
      <c r="G1071" t="s">
        <v>202</v>
      </c>
      <c r="H1071">
        <v>8224</v>
      </c>
      <c r="I1071" t="s">
        <v>3508</v>
      </c>
      <c r="J1071" t="s">
        <v>3509</v>
      </c>
      <c r="K1071" t="s">
        <v>3510</v>
      </c>
      <c r="L1071">
        <v>19511227</v>
      </c>
      <c r="M1071" t="s">
        <v>3541</v>
      </c>
      <c r="N1071">
        <v>230108</v>
      </c>
    </row>
    <row r="1072" spans="1:14">
      <c r="A1072" t="s">
        <v>3544</v>
      </c>
      <c r="B1072">
        <v>3977329</v>
      </c>
      <c r="C1072" t="s">
        <v>3545</v>
      </c>
      <c r="D1072" t="s">
        <v>3546</v>
      </c>
      <c r="E1072" t="s">
        <v>201</v>
      </c>
      <c r="F1072">
        <v>23</v>
      </c>
      <c r="G1072" t="s">
        <v>202</v>
      </c>
      <c r="H1072">
        <v>8224</v>
      </c>
      <c r="I1072" t="s">
        <v>3508</v>
      </c>
      <c r="J1072" t="s">
        <v>3509</v>
      </c>
      <c r="K1072" t="s">
        <v>3510</v>
      </c>
      <c r="L1072">
        <v>19680118</v>
      </c>
      <c r="M1072" t="s">
        <v>3544</v>
      </c>
      <c r="N1072">
        <v>230108</v>
      </c>
    </row>
    <row r="1073" spans="1:14">
      <c r="A1073" t="s">
        <v>3547</v>
      </c>
      <c r="B1073">
        <v>58765637</v>
      </c>
      <c r="C1073" t="s">
        <v>3548</v>
      </c>
      <c r="D1073" t="s">
        <v>3549</v>
      </c>
      <c r="E1073" t="s">
        <v>201</v>
      </c>
      <c r="F1073">
        <v>23</v>
      </c>
      <c r="G1073" t="s">
        <v>202</v>
      </c>
      <c r="H1073">
        <v>8224</v>
      </c>
      <c r="I1073" t="s">
        <v>3508</v>
      </c>
      <c r="J1073" t="s">
        <v>3509</v>
      </c>
      <c r="K1073" t="s">
        <v>3510</v>
      </c>
      <c r="L1073">
        <v>19881209</v>
      </c>
      <c r="M1073" t="s">
        <v>3547</v>
      </c>
      <c r="N1073">
        <v>230108</v>
      </c>
    </row>
    <row r="1074" spans="1:14">
      <c r="A1074" t="s">
        <v>3550</v>
      </c>
      <c r="B1074">
        <v>23715422</v>
      </c>
      <c r="C1074" t="s">
        <v>3551</v>
      </c>
      <c r="D1074" t="s">
        <v>3552</v>
      </c>
      <c r="E1074" t="s">
        <v>201</v>
      </c>
      <c r="F1074">
        <v>23</v>
      </c>
      <c r="G1074" t="s">
        <v>202</v>
      </c>
      <c r="H1074">
        <v>8224</v>
      </c>
      <c r="I1074" t="s">
        <v>3508</v>
      </c>
      <c r="J1074" t="s">
        <v>3509</v>
      </c>
      <c r="K1074" t="s">
        <v>3510</v>
      </c>
      <c r="L1074">
        <v>19850623</v>
      </c>
      <c r="M1074" t="s">
        <v>3550</v>
      </c>
      <c r="N1074">
        <v>230108</v>
      </c>
    </row>
    <row r="1075" spans="1:14">
      <c r="A1075" t="s">
        <v>3553</v>
      </c>
      <c r="B1075">
        <v>72850931</v>
      </c>
      <c r="C1075" t="s">
        <v>3554</v>
      </c>
      <c r="D1075" t="s">
        <v>3555</v>
      </c>
      <c r="E1075" t="s">
        <v>201</v>
      </c>
      <c r="F1075">
        <v>23</v>
      </c>
      <c r="G1075" t="s">
        <v>202</v>
      </c>
      <c r="H1075">
        <v>8224</v>
      </c>
      <c r="I1075" t="s">
        <v>3508</v>
      </c>
      <c r="J1075" t="s">
        <v>3509</v>
      </c>
      <c r="K1075" t="s">
        <v>3510</v>
      </c>
      <c r="L1075">
        <v>19641017</v>
      </c>
      <c r="M1075" t="s">
        <v>3553</v>
      </c>
      <c r="N1075">
        <v>230108</v>
      </c>
    </row>
    <row r="1076" spans="1:14">
      <c r="A1076" t="s">
        <v>3556</v>
      </c>
      <c r="B1076">
        <v>3981627</v>
      </c>
      <c r="C1076" t="s">
        <v>3557</v>
      </c>
      <c r="D1076" t="s">
        <v>3558</v>
      </c>
      <c r="E1076" t="s">
        <v>201</v>
      </c>
      <c r="F1076">
        <v>23</v>
      </c>
      <c r="G1076" t="s">
        <v>202</v>
      </c>
      <c r="H1076">
        <v>8224</v>
      </c>
      <c r="I1076" t="s">
        <v>3508</v>
      </c>
      <c r="J1076" t="s">
        <v>3509</v>
      </c>
      <c r="K1076" t="s">
        <v>3510</v>
      </c>
      <c r="L1076">
        <v>19800803</v>
      </c>
      <c r="M1076" t="s">
        <v>3556</v>
      </c>
      <c r="N1076">
        <v>230108</v>
      </c>
    </row>
    <row r="1077" spans="1:14">
      <c r="A1077" t="s">
        <v>3559</v>
      </c>
      <c r="B1077">
        <v>3615015</v>
      </c>
      <c r="C1077" t="s">
        <v>3560</v>
      </c>
      <c r="D1077" t="s">
        <v>3561</v>
      </c>
      <c r="E1077" t="s">
        <v>201</v>
      </c>
      <c r="F1077">
        <v>23</v>
      </c>
      <c r="G1077" t="s">
        <v>202</v>
      </c>
      <c r="H1077">
        <v>8224</v>
      </c>
      <c r="I1077" t="s">
        <v>3508</v>
      </c>
      <c r="J1077" t="s">
        <v>3509</v>
      </c>
      <c r="K1077" t="s">
        <v>3510</v>
      </c>
      <c r="L1077">
        <v>19580403</v>
      </c>
      <c r="M1077" t="s">
        <v>3559</v>
      </c>
      <c r="N1077">
        <v>230108</v>
      </c>
    </row>
    <row r="1078" spans="1:14">
      <c r="A1078" t="s">
        <v>3562</v>
      </c>
      <c r="B1078">
        <v>4459830</v>
      </c>
      <c r="C1078" t="s">
        <v>3563</v>
      </c>
      <c r="D1078" t="s">
        <v>3564</v>
      </c>
      <c r="E1078" t="s">
        <v>201</v>
      </c>
      <c r="F1078">
        <v>23</v>
      </c>
      <c r="G1078" t="s">
        <v>202</v>
      </c>
      <c r="H1078">
        <v>8224</v>
      </c>
      <c r="I1078" t="s">
        <v>3508</v>
      </c>
      <c r="J1078" t="s">
        <v>3509</v>
      </c>
      <c r="K1078" t="s">
        <v>3510</v>
      </c>
      <c r="L1078">
        <v>19570406</v>
      </c>
      <c r="M1078" t="s">
        <v>3562</v>
      </c>
      <c r="N1078">
        <v>230108</v>
      </c>
    </row>
    <row r="1079" spans="1:14">
      <c r="A1079" t="s">
        <v>3565</v>
      </c>
      <c r="B1079">
        <v>10475623</v>
      </c>
      <c r="C1079" t="s">
        <v>3566</v>
      </c>
      <c r="D1079" t="s">
        <v>3567</v>
      </c>
      <c r="E1079" t="s">
        <v>201</v>
      </c>
      <c r="F1079">
        <v>23</v>
      </c>
      <c r="G1079" t="s">
        <v>202</v>
      </c>
      <c r="H1079">
        <v>8247</v>
      </c>
      <c r="I1079" t="s">
        <v>3568</v>
      </c>
      <c r="J1079" t="s">
        <v>3569</v>
      </c>
      <c r="K1079" t="s">
        <v>3568</v>
      </c>
      <c r="L1079">
        <v>19711101</v>
      </c>
      <c r="M1079" t="s">
        <v>3565</v>
      </c>
      <c r="N1079">
        <v>230142</v>
      </c>
    </row>
    <row r="1080" spans="1:14">
      <c r="A1080" t="s">
        <v>3570</v>
      </c>
      <c r="B1080">
        <v>12453722</v>
      </c>
      <c r="C1080" t="s">
        <v>3571</v>
      </c>
      <c r="D1080" t="s">
        <v>3572</v>
      </c>
      <c r="E1080" t="s">
        <v>201</v>
      </c>
      <c r="F1080">
        <v>23</v>
      </c>
      <c r="G1080" t="s">
        <v>202</v>
      </c>
      <c r="H1080">
        <v>8247</v>
      </c>
      <c r="I1080" t="s">
        <v>3568</v>
      </c>
      <c r="J1080" t="s">
        <v>3569</v>
      </c>
      <c r="K1080" t="s">
        <v>3568</v>
      </c>
      <c r="L1080">
        <v>19930625</v>
      </c>
      <c r="M1080" t="s">
        <v>3570</v>
      </c>
      <c r="N1080">
        <v>230142</v>
      </c>
    </row>
    <row r="1081" spans="1:14">
      <c r="A1081" t="s">
        <v>3573</v>
      </c>
      <c r="B1081">
        <v>15173926</v>
      </c>
      <c r="C1081" t="s">
        <v>3574</v>
      </c>
      <c r="D1081" t="s">
        <v>3575</v>
      </c>
      <c r="E1081" t="s">
        <v>201</v>
      </c>
      <c r="F1081">
        <v>23</v>
      </c>
      <c r="G1081" t="s">
        <v>202</v>
      </c>
      <c r="H1081">
        <v>8247</v>
      </c>
      <c r="I1081" t="s">
        <v>3568</v>
      </c>
      <c r="J1081" t="s">
        <v>3569</v>
      </c>
      <c r="K1081" t="s">
        <v>3568</v>
      </c>
      <c r="L1081">
        <v>19941121</v>
      </c>
      <c r="M1081" t="s">
        <v>3573</v>
      </c>
      <c r="N1081">
        <v>230142</v>
      </c>
    </row>
    <row r="1082" spans="1:14">
      <c r="A1082" t="s">
        <v>3576</v>
      </c>
      <c r="B1082">
        <v>73233321</v>
      </c>
      <c r="C1082" t="s">
        <v>3577</v>
      </c>
      <c r="D1082" t="s">
        <v>3578</v>
      </c>
      <c r="E1082" t="s">
        <v>201</v>
      </c>
      <c r="F1082">
        <v>23</v>
      </c>
      <c r="G1082" t="s">
        <v>202</v>
      </c>
      <c r="H1082">
        <v>8247</v>
      </c>
      <c r="I1082" t="s">
        <v>3568</v>
      </c>
      <c r="J1082" t="s">
        <v>3569</v>
      </c>
      <c r="K1082" t="s">
        <v>3568</v>
      </c>
      <c r="L1082">
        <v>19770403</v>
      </c>
      <c r="M1082" t="s">
        <v>3576</v>
      </c>
      <c r="N1082">
        <v>230142</v>
      </c>
    </row>
    <row r="1083" spans="1:14">
      <c r="A1083" t="s">
        <v>3579</v>
      </c>
      <c r="B1083">
        <v>10157317</v>
      </c>
      <c r="C1083" t="s">
        <v>3580</v>
      </c>
      <c r="D1083" t="s">
        <v>3581</v>
      </c>
      <c r="E1083" t="s">
        <v>201</v>
      </c>
      <c r="F1083">
        <v>23</v>
      </c>
      <c r="G1083" t="s">
        <v>202</v>
      </c>
      <c r="H1083">
        <v>8247</v>
      </c>
      <c r="I1083" t="s">
        <v>3568</v>
      </c>
      <c r="J1083" t="s">
        <v>3569</v>
      </c>
      <c r="K1083" t="s">
        <v>3568</v>
      </c>
      <c r="L1083">
        <v>19601006</v>
      </c>
      <c r="M1083" t="s">
        <v>3579</v>
      </c>
      <c r="N1083">
        <v>230142</v>
      </c>
    </row>
    <row r="1084" spans="1:14">
      <c r="A1084" t="s">
        <v>3582</v>
      </c>
      <c r="B1084">
        <v>96807131</v>
      </c>
      <c r="C1084" t="s">
        <v>3583</v>
      </c>
      <c r="D1084" t="s">
        <v>3584</v>
      </c>
      <c r="E1084" t="s">
        <v>201</v>
      </c>
      <c r="F1084">
        <v>23</v>
      </c>
      <c r="G1084" t="s">
        <v>202</v>
      </c>
      <c r="H1084">
        <v>8247</v>
      </c>
      <c r="I1084" t="s">
        <v>3568</v>
      </c>
      <c r="J1084" t="s">
        <v>3569</v>
      </c>
      <c r="K1084" t="s">
        <v>3568</v>
      </c>
      <c r="L1084">
        <v>19910411</v>
      </c>
      <c r="M1084" t="s">
        <v>3582</v>
      </c>
      <c r="N1084">
        <v>230142</v>
      </c>
    </row>
    <row r="1085" spans="1:14">
      <c r="A1085" t="s">
        <v>3585</v>
      </c>
      <c r="B1085">
        <v>10212177</v>
      </c>
      <c r="C1085" t="s">
        <v>3586</v>
      </c>
      <c r="D1085" t="s">
        <v>3587</v>
      </c>
      <c r="E1085" t="s">
        <v>201</v>
      </c>
      <c r="F1085">
        <v>23</v>
      </c>
      <c r="G1085" t="s">
        <v>202</v>
      </c>
      <c r="H1085">
        <v>8247</v>
      </c>
      <c r="I1085" t="s">
        <v>3568</v>
      </c>
      <c r="J1085" t="s">
        <v>3569</v>
      </c>
      <c r="K1085" t="s">
        <v>3568</v>
      </c>
      <c r="L1085">
        <v>19610304</v>
      </c>
      <c r="M1085" t="s">
        <v>3585</v>
      </c>
      <c r="N1085">
        <v>230142</v>
      </c>
    </row>
    <row r="1086" spans="1:14">
      <c r="A1086" t="s">
        <v>3588</v>
      </c>
      <c r="B1086">
        <v>57026525</v>
      </c>
      <c r="C1086" t="s">
        <v>3589</v>
      </c>
      <c r="D1086" t="s">
        <v>3590</v>
      </c>
      <c r="E1086" t="s">
        <v>201</v>
      </c>
      <c r="F1086">
        <v>23</v>
      </c>
      <c r="G1086" t="s">
        <v>202</v>
      </c>
      <c r="H1086">
        <v>8247</v>
      </c>
      <c r="I1086" t="s">
        <v>3568</v>
      </c>
      <c r="J1086" t="s">
        <v>3569</v>
      </c>
      <c r="K1086" t="s">
        <v>3568</v>
      </c>
      <c r="L1086">
        <v>19880213</v>
      </c>
      <c r="M1086" t="s">
        <v>3588</v>
      </c>
      <c r="N1086">
        <v>230142</v>
      </c>
    </row>
    <row r="1087" spans="1:14">
      <c r="A1087" t="s">
        <v>3591</v>
      </c>
      <c r="B1087">
        <v>24734424</v>
      </c>
      <c r="C1087" t="s">
        <v>3592</v>
      </c>
      <c r="D1087" t="s">
        <v>3593</v>
      </c>
      <c r="E1087" t="s">
        <v>201</v>
      </c>
      <c r="F1087">
        <v>23</v>
      </c>
      <c r="G1087" t="s">
        <v>202</v>
      </c>
      <c r="H1087">
        <v>8247</v>
      </c>
      <c r="I1087" t="s">
        <v>3568</v>
      </c>
      <c r="J1087" t="s">
        <v>3569</v>
      </c>
      <c r="K1087" t="s">
        <v>3568</v>
      </c>
      <c r="L1087">
        <v>19910421</v>
      </c>
      <c r="M1087" t="s">
        <v>3591</v>
      </c>
      <c r="N1087">
        <v>230142</v>
      </c>
    </row>
    <row r="1088" spans="1:14">
      <c r="A1088" t="s">
        <v>3594</v>
      </c>
      <c r="B1088">
        <v>10478828</v>
      </c>
      <c r="C1088" t="s">
        <v>3595</v>
      </c>
      <c r="D1088" t="s">
        <v>3596</v>
      </c>
      <c r="E1088" t="s">
        <v>201</v>
      </c>
      <c r="F1088">
        <v>23</v>
      </c>
      <c r="G1088" t="s">
        <v>202</v>
      </c>
      <c r="H1088">
        <v>8247</v>
      </c>
      <c r="I1088" t="s">
        <v>3568</v>
      </c>
      <c r="J1088" t="s">
        <v>3569</v>
      </c>
      <c r="K1088" t="s">
        <v>3568</v>
      </c>
      <c r="L1088">
        <v>19820803</v>
      </c>
      <c r="M1088" t="s">
        <v>3594</v>
      </c>
      <c r="N1088">
        <v>230142</v>
      </c>
    </row>
    <row r="1089" spans="1:14">
      <c r="A1089" t="s">
        <v>3597</v>
      </c>
      <c r="B1089">
        <v>58175834</v>
      </c>
      <c r="C1089" t="s">
        <v>3598</v>
      </c>
      <c r="D1089" t="s">
        <v>3599</v>
      </c>
      <c r="E1089" t="s">
        <v>201</v>
      </c>
      <c r="F1089">
        <v>23</v>
      </c>
      <c r="G1089" t="s">
        <v>202</v>
      </c>
      <c r="H1089">
        <v>8247</v>
      </c>
      <c r="I1089" t="s">
        <v>3568</v>
      </c>
      <c r="J1089" t="s">
        <v>3569</v>
      </c>
      <c r="K1089" t="s">
        <v>3568</v>
      </c>
      <c r="L1089">
        <v>19910313</v>
      </c>
      <c r="M1089" t="s">
        <v>3597</v>
      </c>
      <c r="N1089">
        <v>230142</v>
      </c>
    </row>
    <row r="1090" spans="1:14">
      <c r="A1090" t="s">
        <v>3600</v>
      </c>
      <c r="B1090">
        <v>46294631</v>
      </c>
      <c r="C1090" t="s">
        <v>3601</v>
      </c>
      <c r="D1090" t="s">
        <v>3602</v>
      </c>
      <c r="E1090" t="s">
        <v>201</v>
      </c>
      <c r="F1090">
        <v>23</v>
      </c>
      <c r="G1090" t="s">
        <v>202</v>
      </c>
      <c r="H1090">
        <v>8247</v>
      </c>
      <c r="I1090" t="s">
        <v>3568</v>
      </c>
      <c r="J1090" t="s">
        <v>3569</v>
      </c>
      <c r="K1090" t="s">
        <v>3568</v>
      </c>
      <c r="L1090">
        <v>19701018</v>
      </c>
      <c r="M1090" t="s">
        <v>3600</v>
      </c>
      <c r="N1090">
        <v>230142</v>
      </c>
    </row>
    <row r="1091" spans="1:14">
      <c r="A1091" t="s">
        <v>3603</v>
      </c>
      <c r="B1091">
        <v>10476018</v>
      </c>
      <c r="C1091" t="s">
        <v>3604</v>
      </c>
      <c r="D1091" t="s">
        <v>3605</v>
      </c>
      <c r="E1091" t="s">
        <v>201</v>
      </c>
      <c r="F1091">
        <v>23</v>
      </c>
      <c r="G1091" t="s">
        <v>202</v>
      </c>
      <c r="H1091">
        <v>8247</v>
      </c>
      <c r="I1091" t="s">
        <v>3568</v>
      </c>
      <c r="J1091" t="s">
        <v>3569</v>
      </c>
      <c r="K1091" t="s">
        <v>3568</v>
      </c>
      <c r="L1091">
        <v>19770803</v>
      </c>
      <c r="M1091" t="s">
        <v>3603</v>
      </c>
      <c r="N1091">
        <v>230142</v>
      </c>
    </row>
    <row r="1092" spans="1:14">
      <c r="A1092" t="s">
        <v>3606</v>
      </c>
      <c r="B1092">
        <v>10472115</v>
      </c>
      <c r="C1092" t="s">
        <v>3607</v>
      </c>
      <c r="D1092" t="s">
        <v>3608</v>
      </c>
      <c r="E1092" t="s">
        <v>201</v>
      </c>
      <c r="F1092">
        <v>23</v>
      </c>
      <c r="G1092" t="s">
        <v>202</v>
      </c>
      <c r="H1092">
        <v>8247</v>
      </c>
      <c r="I1092" t="s">
        <v>3568</v>
      </c>
      <c r="J1092" t="s">
        <v>3569</v>
      </c>
      <c r="K1092" t="s">
        <v>3568</v>
      </c>
      <c r="L1092">
        <v>19840523</v>
      </c>
      <c r="M1092" t="s">
        <v>3606</v>
      </c>
      <c r="N1092">
        <v>230142</v>
      </c>
    </row>
    <row r="1093" spans="1:14">
      <c r="A1093" t="s">
        <v>3609</v>
      </c>
      <c r="B1093">
        <v>96807232</v>
      </c>
      <c r="C1093" t="s">
        <v>3610</v>
      </c>
      <c r="D1093" t="s">
        <v>3611</v>
      </c>
      <c r="E1093" t="s">
        <v>201</v>
      </c>
      <c r="F1093">
        <v>23</v>
      </c>
      <c r="G1093" t="s">
        <v>202</v>
      </c>
      <c r="H1093">
        <v>8247</v>
      </c>
      <c r="I1093" t="s">
        <v>3568</v>
      </c>
      <c r="J1093" t="s">
        <v>3569</v>
      </c>
      <c r="K1093" t="s">
        <v>3568</v>
      </c>
      <c r="L1093">
        <v>19970308</v>
      </c>
      <c r="M1093" t="s">
        <v>3609</v>
      </c>
      <c r="N1093">
        <v>230142</v>
      </c>
    </row>
    <row r="1094" spans="1:14">
      <c r="A1094" t="s">
        <v>3612</v>
      </c>
      <c r="B1094">
        <v>10466926</v>
      </c>
      <c r="C1094" t="s">
        <v>3613</v>
      </c>
      <c r="D1094" t="s">
        <v>3614</v>
      </c>
      <c r="E1094" t="s">
        <v>201</v>
      </c>
      <c r="F1094">
        <v>23</v>
      </c>
      <c r="G1094" t="s">
        <v>202</v>
      </c>
      <c r="H1094">
        <v>8247</v>
      </c>
      <c r="I1094" t="s">
        <v>3568</v>
      </c>
      <c r="J1094" t="s">
        <v>3569</v>
      </c>
      <c r="K1094" t="s">
        <v>3568</v>
      </c>
      <c r="L1094">
        <v>19761227</v>
      </c>
      <c r="M1094" t="s">
        <v>3612</v>
      </c>
      <c r="N1094">
        <v>230142</v>
      </c>
    </row>
    <row r="1095" spans="1:14">
      <c r="A1095" t="s">
        <v>3615</v>
      </c>
      <c r="B1095">
        <v>96683436</v>
      </c>
      <c r="C1095" t="s">
        <v>3616</v>
      </c>
      <c r="D1095" t="s">
        <v>3617</v>
      </c>
      <c r="E1095" t="s">
        <v>201</v>
      </c>
      <c r="F1095">
        <v>23</v>
      </c>
      <c r="G1095" t="s">
        <v>202</v>
      </c>
      <c r="H1095">
        <v>8184</v>
      </c>
      <c r="I1095" t="s">
        <v>3618</v>
      </c>
      <c r="J1095" t="s">
        <v>3619</v>
      </c>
      <c r="K1095" t="s">
        <v>3620</v>
      </c>
      <c r="L1095">
        <v>19760402</v>
      </c>
      <c r="M1095" t="s">
        <v>3615</v>
      </c>
      <c r="N1095">
        <v>230045</v>
      </c>
    </row>
    <row r="1096" spans="1:14">
      <c r="A1096" t="s">
        <v>3621</v>
      </c>
      <c r="B1096">
        <v>58775537</v>
      </c>
      <c r="C1096" t="s">
        <v>3622</v>
      </c>
      <c r="D1096" t="s">
        <v>3623</v>
      </c>
      <c r="E1096" t="s">
        <v>201</v>
      </c>
      <c r="F1096">
        <v>23</v>
      </c>
      <c r="G1096" t="s">
        <v>202</v>
      </c>
      <c r="H1096">
        <v>8184</v>
      </c>
      <c r="I1096" t="s">
        <v>3618</v>
      </c>
      <c r="J1096" t="s">
        <v>3619</v>
      </c>
      <c r="K1096" t="s">
        <v>3620</v>
      </c>
      <c r="L1096">
        <v>19890205</v>
      </c>
      <c r="M1096" t="s">
        <v>3621</v>
      </c>
      <c r="N1096">
        <v>230045</v>
      </c>
    </row>
    <row r="1097" spans="1:14">
      <c r="A1097" t="s">
        <v>3624</v>
      </c>
      <c r="B1097">
        <v>84319631</v>
      </c>
      <c r="C1097" t="s">
        <v>3625</v>
      </c>
      <c r="D1097" t="s">
        <v>3626</v>
      </c>
      <c r="E1097" t="s">
        <v>201</v>
      </c>
      <c r="F1097">
        <v>23</v>
      </c>
      <c r="G1097" t="s">
        <v>202</v>
      </c>
      <c r="H1097">
        <v>8184</v>
      </c>
      <c r="I1097" t="s">
        <v>3618</v>
      </c>
      <c r="J1097" t="s">
        <v>3619</v>
      </c>
      <c r="K1097" t="s">
        <v>3620</v>
      </c>
      <c r="L1097">
        <v>19800620</v>
      </c>
      <c r="M1097" t="s">
        <v>3624</v>
      </c>
      <c r="N1097">
        <v>230045</v>
      </c>
    </row>
    <row r="1098" spans="1:14">
      <c r="A1098" t="s">
        <v>3627</v>
      </c>
      <c r="B1098">
        <v>2925018</v>
      </c>
      <c r="C1098" t="s">
        <v>3628</v>
      </c>
      <c r="D1098" t="s">
        <v>3629</v>
      </c>
      <c r="E1098" t="s">
        <v>201</v>
      </c>
      <c r="F1098">
        <v>23</v>
      </c>
      <c r="G1098" t="s">
        <v>202</v>
      </c>
      <c r="H1098">
        <v>8184</v>
      </c>
      <c r="I1098" t="s">
        <v>3618</v>
      </c>
      <c r="J1098" t="s">
        <v>3619</v>
      </c>
      <c r="K1098" t="s">
        <v>3620</v>
      </c>
      <c r="L1098">
        <v>19750912</v>
      </c>
      <c r="M1098" t="s">
        <v>3627</v>
      </c>
      <c r="N1098">
        <v>230045</v>
      </c>
    </row>
    <row r="1099" spans="1:14">
      <c r="A1099" t="s">
        <v>3630</v>
      </c>
      <c r="B1099">
        <v>2925624</v>
      </c>
      <c r="C1099" t="s">
        <v>3631</v>
      </c>
      <c r="D1099" t="s">
        <v>3632</v>
      </c>
      <c r="E1099" t="s">
        <v>201</v>
      </c>
      <c r="F1099">
        <v>23</v>
      </c>
      <c r="G1099" t="s">
        <v>202</v>
      </c>
      <c r="H1099">
        <v>8184</v>
      </c>
      <c r="I1099" t="s">
        <v>3618</v>
      </c>
      <c r="J1099" t="s">
        <v>3619</v>
      </c>
      <c r="K1099" t="s">
        <v>3620</v>
      </c>
      <c r="L1099">
        <v>19790125</v>
      </c>
      <c r="M1099" t="s">
        <v>3630</v>
      </c>
      <c r="N1099">
        <v>230045</v>
      </c>
    </row>
    <row r="1100" spans="1:14">
      <c r="A1100" t="s">
        <v>3633</v>
      </c>
      <c r="B1100">
        <v>96683537</v>
      </c>
      <c r="C1100" t="s">
        <v>3634</v>
      </c>
      <c r="D1100" t="s">
        <v>3635</v>
      </c>
      <c r="E1100" t="s">
        <v>201</v>
      </c>
      <c r="F1100">
        <v>23</v>
      </c>
      <c r="G1100" t="s">
        <v>202</v>
      </c>
      <c r="H1100">
        <v>8184</v>
      </c>
      <c r="I1100" t="s">
        <v>3618</v>
      </c>
      <c r="J1100" t="s">
        <v>3619</v>
      </c>
      <c r="K1100" t="s">
        <v>3620</v>
      </c>
      <c r="L1100">
        <v>19870222</v>
      </c>
      <c r="M1100" t="s">
        <v>3633</v>
      </c>
      <c r="N1100">
        <v>230045</v>
      </c>
    </row>
    <row r="1101" spans="1:14">
      <c r="A1101" t="s">
        <v>3636</v>
      </c>
      <c r="B1101">
        <v>96683638</v>
      </c>
      <c r="C1101" t="s">
        <v>3637</v>
      </c>
      <c r="D1101" t="s">
        <v>3638</v>
      </c>
      <c r="E1101" t="s">
        <v>201</v>
      </c>
      <c r="F1101">
        <v>23</v>
      </c>
      <c r="G1101" t="s">
        <v>202</v>
      </c>
      <c r="H1101">
        <v>8184</v>
      </c>
      <c r="I1101" t="s">
        <v>3618</v>
      </c>
      <c r="J1101" t="s">
        <v>3619</v>
      </c>
      <c r="K1101" t="s">
        <v>3620</v>
      </c>
      <c r="L1101">
        <v>19810720</v>
      </c>
      <c r="M1101" t="s">
        <v>3636</v>
      </c>
      <c r="N1101">
        <v>230045</v>
      </c>
    </row>
    <row r="1102" spans="1:14">
      <c r="A1102" t="s">
        <v>3639</v>
      </c>
      <c r="B1102">
        <v>24453321</v>
      </c>
      <c r="C1102" t="s">
        <v>3640</v>
      </c>
      <c r="D1102" t="s">
        <v>3641</v>
      </c>
      <c r="E1102" t="s">
        <v>201</v>
      </c>
      <c r="F1102">
        <v>23</v>
      </c>
      <c r="G1102" t="s">
        <v>202</v>
      </c>
      <c r="H1102">
        <v>8184</v>
      </c>
      <c r="I1102" t="s">
        <v>3618</v>
      </c>
      <c r="J1102" t="s">
        <v>3619</v>
      </c>
      <c r="K1102" t="s">
        <v>3620</v>
      </c>
      <c r="L1102">
        <v>19620510</v>
      </c>
      <c r="M1102" t="s">
        <v>3639</v>
      </c>
      <c r="N1102">
        <v>230045</v>
      </c>
    </row>
    <row r="1103" spans="1:14">
      <c r="A1103" t="s">
        <v>3642</v>
      </c>
      <c r="B1103">
        <v>34120111</v>
      </c>
      <c r="C1103" t="s">
        <v>3643</v>
      </c>
      <c r="D1103" t="s">
        <v>3644</v>
      </c>
      <c r="E1103" t="s">
        <v>211</v>
      </c>
      <c r="F1103">
        <v>23</v>
      </c>
      <c r="G1103" t="s">
        <v>202</v>
      </c>
      <c r="H1103">
        <v>8184</v>
      </c>
      <c r="I1103" t="s">
        <v>3618</v>
      </c>
      <c r="J1103" t="s">
        <v>3619</v>
      </c>
      <c r="K1103" t="s">
        <v>3620</v>
      </c>
      <c r="L1103">
        <v>19710401</v>
      </c>
      <c r="M1103" t="s">
        <v>3642</v>
      </c>
      <c r="N1103">
        <v>230045</v>
      </c>
    </row>
    <row r="1104" spans="1:14">
      <c r="A1104" t="s">
        <v>3645</v>
      </c>
      <c r="B1104">
        <v>2925422</v>
      </c>
      <c r="C1104" t="s">
        <v>3646</v>
      </c>
      <c r="D1104" t="s">
        <v>3647</v>
      </c>
      <c r="E1104" t="s">
        <v>201</v>
      </c>
      <c r="F1104">
        <v>23</v>
      </c>
      <c r="G1104" t="s">
        <v>202</v>
      </c>
      <c r="H1104">
        <v>8184</v>
      </c>
      <c r="I1104" t="s">
        <v>3618</v>
      </c>
      <c r="J1104" t="s">
        <v>3619</v>
      </c>
      <c r="K1104" t="s">
        <v>3620</v>
      </c>
      <c r="L1104">
        <v>19760728</v>
      </c>
      <c r="M1104" t="s">
        <v>3645</v>
      </c>
      <c r="N1104">
        <v>230045</v>
      </c>
    </row>
    <row r="1105" spans="1:14">
      <c r="A1105" t="s">
        <v>3648</v>
      </c>
      <c r="B1105">
        <v>36180523</v>
      </c>
      <c r="C1105" t="s">
        <v>3649</v>
      </c>
      <c r="D1105" t="s">
        <v>3650</v>
      </c>
      <c r="E1105" t="s">
        <v>201</v>
      </c>
      <c r="F1105">
        <v>23</v>
      </c>
      <c r="G1105" t="s">
        <v>202</v>
      </c>
      <c r="H1105">
        <v>8184</v>
      </c>
      <c r="I1105" t="s">
        <v>3618</v>
      </c>
      <c r="J1105" t="s">
        <v>3619</v>
      </c>
      <c r="K1105" t="s">
        <v>3620</v>
      </c>
      <c r="L1105">
        <v>19921108</v>
      </c>
      <c r="M1105" t="s">
        <v>3648</v>
      </c>
      <c r="N1105">
        <v>230045</v>
      </c>
    </row>
    <row r="1106" spans="1:14">
      <c r="A1106" t="s">
        <v>3651</v>
      </c>
      <c r="B1106">
        <v>2925220</v>
      </c>
      <c r="C1106" t="s">
        <v>3652</v>
      </c>
      <c r="D1106" t="s">
        <v>3653</v>
      </c>
      <c r="E1106" t="s">
        <v>201</v>
      </c>
      <c r="F1106">
        <v>23</v>
      </c>
      <c r="G1106" t="s">
        <v>202</v>
      </c>
      <c r="H1106">
        <v>8184</v>
      </c>
      <c r="I1106" t="s">
        <v>3618</v>
      </c>
      <c r="J1106" t="s">
        <v>3619</v>
      </c>
      <c r="K1106" t="s">
        <v>3620</v>
      </c>
      <c r="L1106">
        <v>19790802</v>
      </c>
      <c r="M1106" t="s">
        <v>3651</v>
      </c>
      <c r="N1106">
        <v>230045</v>
      </c>
    </row>
    <row r="1107" spans="1:14">
      <c r="A1107" t="s">
        <v>3654</v>
      </c>
      <c r="B1107">
        <v>45880934</v>
      </c>
      <c r="C1107" t="s">
        <v>3655</v>
      </c>
      <c r="D1107" t="s">
        <v>3656</v>
      </c>
      <c r="E1107" t="s">
        <v>211</v>
      </c>
      <c r="F1107">
        <v>23</v>
      </c>
      <c r="G1107" t="s">
        <v>202</v>
      </c>
      <c r="H1107">
        <v>8184</v>
      </c>
      <c r="I1107" t="s">
        <v>3618</v>
      </c>
      <c r="J1107" t="s">
        <v>3619</v>
      </c>
      <c r="K1107" t="s">
        <v>3620</v>
      </c>
      <c r="L1107">
        <v>19730214</v>
      </c>
      <c r="M1107" t="s">
        <v>3654</v>
      </c>
      <c r="N1107">
        <v>230045</v>
      </c>
    </row>
    <row r="1108" spans="1:14">
      <c r="A1108" t="s">
        <v>3657</v>
      </c>
      <c r="B1108">
        <v>2924926</v>
      </c>
      <c r="C1108" t="s">
        <v>3658</v>
      </c>
      <c r="D1108" t="s">
        <v>3659</v>
      </c>
      <c r="E1108" t="s">
        <v>201</v>
      </c>
      <c r="F1108">
        <v>23</v>
      </c>
      <c r="G1108" t="s">
        <v>202</v>
      </c>
      <c r="H1108">
        <v>8184</v>
      </c>
      <c r="I1108" t="s">
        <v>3618</v>
      </c>
      <c r="J1108" t="s">
        <v>3619</v>
      </c>
      <c r="K1108" t="s">
        <v>3620</v>
      </c>
      <c r="L1108">
        <v>19690705</v>
      </c>
      <c r="M1108" t="s">
        <v>3657</v>
      </c>
      <c r="N1108">
        <v>230045</v>
      </c>
    </row>
    <row r="1109" spans="1:14">
      <c r="A1109" t="s">
        <v>3660</v>
      </c>
      <c r="B1109">
        <v>2924623</v>
      </c>
      <c r="C1109" t="s">
        <v>3661</v>
      </c>
      <c r="D1109" t="s">
        <v>3662</v>
      </c>
      <c r="E1109" t="s">
        <v>201</v>
      </c>
      <c r="F1109">
        <v>23</v>
      </c>
      <c r="G1109" t="s">
        <v>202</v>
      </c>
      <c r="H1109">
        <v>8184</v>
      </c>
      <c r="I1109" t="s">
        <v>3618</v>
      </c>
      <c r="J1109" t="s">
        <v>3619</v>
      </c>
      <c r="K1109" t="s">
        <v>3620</v>
      </c>
      <c r="L1109">
        <v>19680808</v>
      </c>
      <c r="M1109" t="s">
        <v>3660</v>
      </c>
      <c r="N1109">
        <v>230045</v>
      </c>
    </row>
    <row r="1110" spans="1:14">
      <c r="A1110" t="s">
        <v>3663</v>
      </c>
      <c r="B1110">
        <v>10467321</v>
      </c>
      <c r="C1110" t="s">
        <v>3664</v>
      </c>
      <c r="D1110" t="s">
        <v>3665</v>
      </c>
      <c r="E1110" t="s">
        <v>211</v>
      </c>
      <c r="F1110">
        <v>23</v>
      </c>
      <c r="G1110" t="s">
        <v>202</v>
      </c>
      <c r="H1110">
        <v>8184</v>
      </c>
      <c r="I1110" t="s">
        <v>3618</v>
      </c>
      <c r="J1110" t="s">
        <v>3619</v>
      </c>
      <c r="K1110" t="s">
        <v>3620</v>
      </c>
      <c r="L1110">
        <v>19690822</v>
      </c>
      <c r="M1110" t="s">
        <v>3663</v>
      </c>
      <c r="N1110">
        <v>230045</v>
      </c>
    </row>
    <row r="1111" spans="1:14">
      <c r="A1111" t="s">
        <v>3666</v>
      </c>
      <c r="B1111">
        <v>2925119</v>
      </c>
      <c r="C1111" t="s">
        <v>3667</v>
      </c>
      <c r="D1111" t="s">
        <v>3668</v>
      </c>
      <c r="E1111" t="s">
        <v>201</v>
      </c>
      <c r="F1111">
        <v>23</v>
      </c>
      <c r="G1111" t="s">
        <v>202</v>
      </c>
      <c r="H1111">
        <v>8184</v>
      </c>
      <c r="I1111" t="s">
        <v>3618</v>
      </c>
      <c r="J1111" t="s">
        <v>3619</v>
      </c>
      <c r="K1111" t="s">
        <v>3620</v>
      </c>
      <c r="L1111">
        <v>19820801</v>
      </c>
      <c r="M1111" t="s">
        <v>3666</v>
      </c>
      <c r="N1111">
        <v>230045</v>
      </c>
    </row>
    <row r="1112" spans="1:14">
      <c r="A1112" t="s">
        <v>3669</v>
      </c>
      <c r="B1112">
        <v>2924421</v>
      </c>
      <c r="C1112" t="s">
        <v>3670</v>
      </c>
      <c r="D1112" t="s">
        <v>3671</v>
      </c>
      <c r="E1112" t="s">
        <v>201</v>
      </c>
      <c r="F1112">
        <v>23</v>
      </c>
      <c r="G1112" t="s">
        <v>202</v>
      </c>
      <c r="H1112">
        <v>8184</v>
      </c>
      <c r="I1112" t="s">
        <v>3618</v>
      </c>
      <c r="J1112" t="s">
        <v>3619</v>
      </c>
      <c r="K1112" t="s">
        <v>3620</v>
      </c>
      <c r="L1112">
        <v>19640917</v>
      </c>
      <c r="M1112" t="s">
        <v>3669</v>
      </c>
      <c r="N1112">
        <v>230045</v>
      </c>
    </row>
    <row r="1113" spans="1:14">
      <c r="A1113" t="s">
        <v>3672</v>
      </c>
      <c r="B1113">
        <v>24735728</v>
      </c>
      <c r="C1113" t="s">
        <v>3673</v>
      </c>
      <c r="D1113" t="s">
        <v>3674</v>
      </c>
      <c r="E1113" t="s">
        <v>201</v>
      </c>
      <c r="F1113">
        <v>23</v>
      </c>
      <c r="G1113" t="s">
        <v>202</v>
      </c>
      <c r="H1113">
        <v>8184</v>
      </c>
      <c r="I1113" t="s">
        <v>3618</v>
      </c>
      <c r="J1113" t="s">
        <v>3619</v>
      </c>
      <c r="K1113" t="s">
        <v>3620</v>
      </c>
      <c r="L1113">
        <v>19821009</v>
      </c>
      <c r="M1113" t="s">
        <v>3672</v>
      </c>
      <c r="N1113">
        <v>230045</v>
      </c>
    </row>
    <row r="1114" spans="1:14">
      <c r="A1114" t="s">
        <v>3675</v>
      </c>
      <c r="B1114">
        <v>58191832</v>
      </c>
      <c r="C1114" t="s">
        <v>3676</v>
      </c>
      <c r="D1114" t="s">
        <v>3677</v>
      </c>
      <c r="E1114" t="s">
        <v>201</v>
      </c>
      <c r="F1114">
        <v>23</v>
      </c>
      <c r="G1114" t="s">
        <v>202</v>
      </c>
      <c r="H1114">
        <v>8184</v>
      </c>
      <c r="I1114" t="s">
        <v>3618</v>
      </c>
      <c r="J1114" t="s">
        <v>3619</v>
      </c>
      <c r="K1114" t="s">
        <v>3620</v>
      </c>
      <c r="L1114">
        <v>19870310</v>
      </c>
      <c r="M1114" t="s">
        <v>3675</v>
      </c>
      <c r="N1114">
        <v>230045</v>
      </c>
    </row>
    <row r="1115" spans="1:14">
      <c r="A1115" t="s">
        <v>3678</v>
      </c>
      <c r="B1115">
        <v>2973627</v>
      </c>
      <c r="C1115" t="s">
        <v>3679</v>
      </c>
      <c r="D1115" t="s">
        <v>3680</v>
      </c>
      <c r="E1115" t="s">
        <v>201</v>
      </c>
      <c r="F1115">
        <v>23</v>
      </c>
      <c r="G1115" t="s">
        <v>202</v>
      </c>
      <c r="H1115">
        <v>8184</v>
      </c>
      <c r="I1115" t="s">
        <v>3618</v>
      </c>
      <c r="J1115" t="s">
        <v>3619</v>
      </c>
      <c r="K1115" t="s">
        <v>3620</v>
      </c>
      <c r="L1115">
        <v>19710427</v>
      </c>
      <c r="M1115" t="s">
        <v>3678</v>
      </c>
      <c r="N1115">
        <v>230045</v>
      </c>
    </row>
    <row r="1116" spans="1:14">
      <c r="A1116" t="s">
        <v>3681</v>
      </c>
      <c r="B1116">
        <v>24772022</v>
      </c>
      <c r="C1116" t="s">
        <v>3682</v>
      </c>
      <c r="D1116" t="s">
        <v>3683</v>
      </c>
      <c r="E1116" t="s">
        <v>211</v>
      </c>
      <c r="F1116">
        <v>23</v>
      </c>
      <c r="G1116" t="s">
        <v>202</v>
      </c>
      <c r="H1116">
        <v>8184</v>
      </c>
      <c r="I1116" t="s">
        <v>3618</v>
      </c>
      <c r="J1116" t="s">
        <v>3619</v>
      </c>
      <c r="K1116" t="s">
        <v>3620</v>
      </c>
      <c r="L1116">
        <v>19650218</v>
      </c>
      <c r="M1116" t="s">
        <v>3681</v>
      </c>
      <c r="N1116">
        <v>230045</v>
      </c>
    </row>
    <row r="1117" spans="1:14">
      <c r="A1117" t="s">
        <v>3684</v>
      </c>
      <c r="B1117">
        <v>55346124</v>
      </c>
      <c r="C1117" t="s">
        <v>3685</v>
      </c>
      <c r="D1117" t="s">
        <v>3686</v>
      </c>
      <c r="E1117" t="s">
        <v>201</v>
      </c>
      <c r="F1117">
        <v>23</v>
      </c>
      <c r="G1117" t="s">
        <v>202</v>
      </c>
      <c r="H1117">
        <v>8184</v>
      </c>
      <c r="I1117" t="s">
        <v>3618</v>
      </c>
      <c r="J1117" t="s">
        <v>3619</v>
      </c>
      <c r="K1117" t="s">
        <v>3620</v>
      </c>
      <c r="L1117">
        <v>19860410</v>
      </c>
      <c r="M1117" t="s">
        <v>3684</v>
      </c>
      <c r="N1117">
        <v>230045</v>
      </c>
    </row>
    <row r="1118" spans="1:14">
      <c r="A1118" t="s">
        <v>3687</v>
      </c>
      <c r="B1118">
        <v>2924724</v>
      </c>
      <c r="C1118" t="s">
        <v>3688</v>
      </c>
      <c r="D1118" t="s">
        <v>3689</v>
      </c>
      <c r="E1118" t="s">
        <v>201</v>
      </c>
      <c r="F1118">
        <v>23</v>
      </c>
      <c r="G1118" t="s">
        <v>202</v>
      </c>
      <c r="H1118">
        <v>8184</v>
      </c>
      <c r="I1118" t="s">
        <v>3618</v>
      </c>
      <c r="J1118" t="s">
        <v>3619</v>
      </c>
      <c r="K1118" t="s">
        <v>3620</v>
      </c>
      <c r="L1118">
        <v>19761217</v>
      </c>
      <c r="M1118" t="s">
        <v>3687</v>
      </c>
      <c r="N1118">
        <v>230045</v>
      </c>
    </row>
    <row r="1119" spans="1:14">
      <c r="A1119" t="s">
        <v>3690</v>
      </c>
      <c r="B1119">
        <v>96683739</v>
      </c>
      <c r="C1119" t="s">
        <v>3691</v>
      </c>
      <c r="D1119" t="s">
        <v>3692</v>
      </c>
      <c r="E1119" t="s">
        <v>201</v>
      </c>
      <c r="F1119">
        <v>23</v>
      </c>
      <c r="G1119" t="s">
        <v>202</v>
      </c>
      <c r="H1119">
        <v>8184</v>
      </c>
      <c r="I1119" t="s">
        <v>3618</v>
      </c>
      <c r="J1119" t="s">
        <v>3619</v>
      </c>
      <c r="K1119" t="s">
        <v>3620</v>
      </c>
      <c r="L1119">
        <v>19651124</v>
      </c>
      <c r="M1119" t="s">
        <v>3690</v>
      </c>
      <c r="N1119">
        <v>230045</v>
      </c>
    </row>
    <row r="1120" spans="1:14">
      <c r="A1120" t="s">
        <v>3693</v>
      </c>
      <c r="B1120">
        <v>3057116</v>
      </c>
      <c r="C1120" t="s">
        <v>3694</v>
      </c>
      <c r="D1120" t="s">
        <v>3695</v>
      </c>
      <c r="E1120" t="s">
        <v>211</v>
      </c>
      <c r="F1120">
        <v>23</v>
      </c>
      <c r="G1120" t="s">
        <v>202</v>
      </c>
      <c r="H1120">
        <v>29335</v>
      </c>
      <c r="I1120" t="s">
        <v>3696</v>
      </c>
      <c r="J1120" t="s">
        <v>3697</v>
      </c>
      <c r="K1120" t="s">
        <v>3698</v>
      </c>
      <c r="L1120">
        <v>19681220</v>
      </c>
      <c r="M1120" t="s">
        <v>3693</v>
      </c>
      <c r="N1120">
        <v>230413</v>
      </c>
    </row>
    <row r="1121" spans="1:14">
      <c r="A1121" t="s">
        <v>3699</v>
      </c>
      <c r="B1121">
        <v>76680027</v>
      </c>
      <c r="C1121" t="s">
        <v>3700</v>
      </c>
      <c r="D1121" t="s">
        <v>3701</v>
      </c>
      <c r="E1121" t="s">
        <v>201</v>
      </c>
      <c r="F1121">
        <v>23</v>
      </c>
      <c r="G1121" t="s">
        <v>202</v>
      </c>
      <c r="H1121">
        <v>29335</v>
      </c>
      <c r="I1121" t="s">
        <v>3696</v>
      </c>
      <c r="J1121" t="s">
        <v>3697</v>
      </c>
      <c r="K1121" t="s">
        <v>3698</v>
      </c>
      <c r="L1121">
        <v>19880605</v>
      </c>
      <c r="M1121" t="s">
        <v>3699</v>
      </c>
      <c r="N1121">
        <v>230413</v>
      </c>
    </row>
    <row r="1122" spans="1:14">
      <c r="A1122" t="s">
        <v>3702</v>
      </c>
      <c r="B1122">
        <v>73112721</v>
      </c>
      <c r="C1122" t="s">
        <v>3703</v>
      </c>
      <c r="D1122" t="s">
        <v>3704</v>
      </c>
      <c r="E1122" t="s">
        <v>201</v>
      </c>
      <c r="F1122">
        <v>23</v>
      </c>
      <c r="G1122" t="s">
        <v>202</v>
      </c>
      <c r="H1122">
        <v>29335</v>
      </c>
      <c r="I1122" t="s">
        <v>3696</v>
      </c>
      <c r="J1122" t="s">
        <v>3697</v>
      </c>
      <c r="K1122" t="s">
        <v>3698</v>
      </c>
      <c r="L1122">
        <v>19651023</v>
      </c>
      <c r="M1122" t="s">
        <v>3702</v>
      </c>
      <c r="N1122">
        <v>230413</v>
      </c>
    </row>
    <row r="1123" spans="1:14">
      <c r="A1123" t="s">
        <v>3705</v>
      </c>
      <c r="B1123">
        <v>73112822</v>
      </c>
      <c r="C1123" t="s">
        <v>3706</v>
      </c>
      <c r="D1123" t="s">
        <v>3707</v>
      </c>
      <c r="E1123" t="s">
        <v>201</v>
      </c>
      <c r="F1123">
        <v>23</v>
      </c>
      <c r="G1123" t="s">
        <v>202</v>
      </c>
      <c r="H1123">
        <v>29335</v>
      </c>
      <c r="I1123" t="s">
        <v>3696</v>
      </c>
      <c r="J1123" t="s">
        <v>3697</v>
      </c>
      <c r="K1123" t="s">
        <v>3698</v>
      </c>
      <c r="L1123">
        <v>19831128</v>
      </c>
      <c r="M1123" t="s">
        <v>3705</v>
      </c>
      <c r="N1123">
        <v>230413</v>
      </c>
    </row>
    <row r="1124" spans="1:14">
      <c r="A1124" t="s">
        <v>3708</v>
      </c>
      <c r="B1124">
        <v>73112418</v>
      </c>
      <c r="C1124" t="s">
        <v>3709</v>
      </c>
      <c r="D1124" t="s">
        <v>3710</v>
      </c>
      <c r="E1124" t="s">
        <v>201</v>
      </c>
      <c r="F1124">
        <v>23</v>
      </c>
      <c r="G1124" t="s">
        <v>202</v>
      </c>
      <c r="H1124">
        <v>29335</v>
      </c>
      <c r="I1124" t="s">
        <v>3696</v>
      </c>
      <c r="J1124" t="s">
        <v>3697</v>
      </c>
      <c r="K1124" t="s">
        <v>3698</v>
      </c>
      <c r="L1124">
        <v>19620803</v>
      </c>
      <c r="M1124" t="s">
        <v>3708</v>
      </c>
      <c r="N1124">
        <v>230413</v>
      </c>
    </row>
    <row r="1125" spans="1:14">
      <c r="A1125" t="s">
        <v>3711</v>
      </c>
      <c r="B1125">
        <v>97250831</v>
      </c>
      <c r="C1125" t="s">
        <v>3712</v>
      </c>
      <c r="D1125" t="s">
        <v>3713</v>
      </c>
      <c r="E1125" t="s">
        <v>211</v>
      </c>
      <c r="F1125">
        <v>23</v>
      </c>
      <c r="G1125" t="s">
        <v>202</v>
      </c>
      <c r="H1125">
        <v>29335</v>
      </c>
      <c r="I1125" t="s">
        <v>3696</v>
      </c>
      <c r="J1125" t="s">
        <v>3697</v>
      </c>
      <c r="K1125" t="s">
        <v>3698</v>
      </c>
      <c r="L1125">
        <v>19801015</v>
      </c>
      <c r="M1125" t="s">
        <v>3711</v>
      </c>
      <c r="N1125">
        <v>230413</v>
      </c>
    </row>
    <row r="1126" spans="1:14">
      <c r="A1126" t="s">
        <v>3714</v>
      </c>
      <c r="B1126">
        <v>97251024</v>
      </c>
      <c r="C1126" t="s">
        <v>3715</v>
      </c>
      <c r="D1126" t="s">
        <v>3716</v>
      </c>
      <c r="E1126" t="s">
        <v>201</v>
      </c>
      <c r="F1126">
        <v>23</v>
      </c>
      <c r="G1126" t="s">
        <v>202</v>
      </c>
      <c r="H1126">
        <v>29335</v>
      </c>
      <c r="I1126" t="s">
        <v>3696</v>
      </c>
      <c r="J1126" t="s">
        <v>3697</v>
      </c>
      <c r="K1126" t="s">
        <v>3698</v>
      </c>
      <c r="L1126">
        <v>19671017</v>
      </c>
      <c r="M1126" t="s">
        <v>3714</v>
      </c>
      <c r="N1126">
        <v>230413</v>
      </c>
    </row>
    <row r="1127" spans="1:14">
      <c r="A1127" t="s">
        <v>3717</v>
      </c>
      <c r="B1127">
        <v>73112317</v>
      </c>
      <c r="C1127" t="s">
        <v>3718</v>
      </c>
      <c r="D1127" t="s">
        <v>3719</v>
      </c>
      <c r="E1127" t="s">
        <v>201</v>
      </c>
      <c r="F1127">
        <v>23</v>
      </c>
      <c r="G1127" t="s">
        <v>202</v>
      </c>
      <c r="H1127">
        <v>29335</v>
      </c>
      <c r="I1127" t="s">
        <v>3696</v>
      </c>
      <c r="J1127" t="s">
        <v>3697</v>
      </c>
      <c r="K1127" t="s">
        <v>3698</v>
      </c>
      <c r="L1127">
        <v>19591125</v>
      </c>
      <c r="M1127" t="s">
        <v>3717</v>
      </c>
      <c r="N1127">
        <v>230413</v>
      </c>
    </row>
    <row r="1128" spans="1:14">
      <c r="A1128" t="s">
        <v>3720</v>
      </c>
      <c r="B1128">
        <v>96812026</v>
      </c>
      <c r="C1128" t="s">
        <v>3721</v>
      </c>
      <c r="D1128" t="s">
        <v>3722</v>
      </c>
      <c r="E1128" t="s">
        <v>201</v>
      </c>
      <c r="F1128">
        <v>23</v>
      </c>
      <c r="G1128" t="s">
        <v>202</v>
      </c>
      <c r="H1128">
        <v>29335</v>
      </c>
      <c r="I1128" t="s">
        <v>3696</v>
      </c>
      <c r="J1128" t="s">
        <v>3697</v>
      </c>
      <c r="K1128" t="s">
        <v>3698</v>
      </c>
      <c r="L1128">
        <v>19680627</v>
      </c>
      <c r="M1128" t="s">
        <v>3720</v>
      </c>
      <c r="N1128">
        <v>230413</v>
      </c>
    </row>
    <row r="1129" spans="1:14">
      <c r="A1129" t="s">
        <v>3723</v>
      </c>
      <c r="B1129">
        <v>2605215</v>
      </c>
      <c r="C1129" t="s">
        <v>3724</v>
      </c>
      <c r="D1129" t="s">
        <v>3725</v>
      </c>
      <c r="E1129" t="s">
        <v>201</v>
      </c>
      <c r="F1129">
        <v>23</v>
      </c>
      <c r="G1129" t="s">
        <v>202</v>
      </c>
      <c r="H1129">
        <v>8187</v>
      </c>
      <c r="I1129" t="s">
        <v>3726</v>
      </c>
      <c r="J1129" t="s">
        <v>3727</v>
      </c>
      <c r="K1129" t="s">
        <v>3728</v>
      </c>
      <c r="L1129">
        <v>19680425</v>
      </c>
      <c r="M1129" t="s">
        <v>3723</v>
      </c>
      <c r="N1129">
        <v>230054</v>
      </c>
    </row>
    <row r="1130" spans="1:14">
      <c r="A1130" t="s">
        <v>3729</v>
      </c>
      <c r="B1130">
        <v>2491016</v>
      </c>
      <c r="C1130" t="s">
        <v>3730</v>
      </c>
      <c r="D1130" t="s">
        <v>3731</v>
      </c>
      <c r="E1130" t="s">
        <v>201</v>
      </c>
      <c r="F1130">
        <v>23</v>
      </c>
      <c r="G1130" t="s">
        <v>202</v>
      </c>
      <c r="H1130">
        <v>8187</v>
      </c>
      <c r="I1130" t="s">
        <v>3726</v>
      </c>
      <c r="J1130" t="s">
        <v>3727</v>
      </c>
      <c r="K1130" t="s">
        <v>3728</v>
      </c>
      <c r="L1130">
        <v>19630514</v>
      </c>
      <c r="M1130" t="s">
        <v>3729</v>
      </c>
      <c r="N1130">
        <v>230054</v>
      </c>
    </row>
    <row r="1131" spans="1:14">
      <c r="A1131" t="s">
        <v>3732</v>
      </c>
      <c r="B1131">
        <v>96716736</v>
      </c>
      <c r="C1131" t="s">
        <v>3733</v>
      </c>
      <c r="D1131" t="s">
        <v>3734</v>
      </c>
      <c r="E1131" t="s">
        <v>211</v>
      </c>
      <c r="F1131">
        <v>23</v>
      </c>
      <c r="G1131" t="s">
        <v>202</v>
      </c>
      <c r="H1131">
        <v>8187</v>
      </c>
      <c r="I1131" t="s">
        <v>3726</v>
      </c>
      <c r="J1131" t="s">
        <v>3727</v>
      </c>
      <c r="K1131" t="s">
        <v>3728</v>
      </c>
      <c r="L1131">
        <v>20030831</v>
      </c>
      <c r="M1131" t="s">
        <v>3732</v>
      </c>
      <c r="N1131">
        <v>230054</v>
      </c>
    </row>
    <row r="1132" spans="1:14">
      <c r="A1132" t="s">
        <v>3735</v>
      </c>
      <c r="B1132">
        <v>96716231</v>
      </c>
      <c r="C1132" t="s">
        <v>3736</v>
      </c>
      <c r="D1132" t="s">
        <v>3737</v>
      </c>
      <c r="E1132" t="s">
        <v>211</v>
      </c>
      <c r="F1132">
        <v>23</v>
      </c>
      <c r="G1132" t="s">
        <v>202</v>
      </c>
      <c r="H1132">
        <v>8187</v>
      </c>
      <c r="I1132" t="s">
        <v>3726</v>
      </c>
      <c r="J1132" t="s">
        <v>3727</v>
      </c>
      <c r="K1132" t="s">
        <v>3728</v>
      </c>
      <c r="L1132">
        <v>20030831</v>
      </c>
      <c r="M1132" t="s">
        <v>3735</v>
      </c>
      <c r="N1132">
        <v>230054</v>
      </c>
    </row>
    <row r="1133" spans="1:14">
      <c r="A1133" t="s">
        <v>3738</v>
      </c>
      <c r="B1133">
        <v>2240088</v>
      </c>
      <c r="C1133" t="s">
        <v>3739</v>
      </c>
      <c r="D1133" t="s">
        <v>3740</v>
      </c>
      <c r="E1133" t="s">
        <v>201</v>
      </c>
      <c r="F1133">
        <v>23</v>
      </c>
      <c r="G1133" t="s">
        <v>202</v>
      </c>
      <c r="H1133">
        <v>8187</v>
      </c>
      <c r="I1133" t="s">
        <v>3726</v>
      </c>
      <c r="J1133" t="s">
        <v>3727</v>
      </c>
      <c r="K1133" t="s">
        <v>3728</v>
      </c>
      <c r="L1133">
        <v>19511016</v>
      </c>
      <c r="M1133" t="s">
        <v>3738</v>
      </c>
      <c r="N1133">
        <v>230054</v>
      </c>
    </row>
    <row r="1134" spans="1:14">
      <c r="A1134" t="s">
        <v>3741</v>
      </c>
      <c r="B1134">
        <v>96715836</v>
      </c>
      <c r="C1134" t="s">
        <v>3742</v>
      </c>
      <c r="D1134" t="s">
        <v>3743</v>
      </c>
      <c r="E1134" t="s">
        <v>201</v>
      </c>
      <c r="F1134">
        <v>23</v>
      </c>
      <c r="G1134" t="s">
        <v>202</v>
      </c>
      <c r="H1134">
        <v>8187</v>
      </c>
      <c r="I1134" t="s">
        <v>3726</v>
      </c>
      <c r="J1134" t="s">
        <v>3727</v>
      </c>
      <c r="K1134" t="s">
        <v>3728</v>
      </c>
      <c r="L1134">
        <v>20030921</v>
      </c>
      <c r="M1134" t="s">
        <v>3741</v>
      </c>
      <c r="N1134">
        <v>230054</v>
      </c>
    </row>
    <row r="1135" spans="1:14">
      <c r="A1135" t="s">
        <v>3744</v>
      </c>
      <c r="B1135">
        <v>84901325</v>
      </c>
      <c r="C1135" t="s">
        <v>3745</v>
      </c>
      <c r="D1135" t="s">
        <v>3746</v>
      </c>
      <c r="E1135" t="s">
        <v>211</v>
      </c>
      <c r="F1135">
        <v>23</v>
      </c>
      <c r="G1135" t="s">
        <v>202</v>
      </c>
      <c r="H1135">
        <v>8187</v>
      </c>
      <c r="I1135" t="s">
        <v>3726</v>
      </c>
      <c r="J1135" t="s">
        <v>3727</v>
      </c>
      <c r="K1135" t="s">
        <v>3728</v>
      </c>
      <c r="L1135">
        <v>20020429</v>
      </c>
      <c r="M1135" t="s">
        <v>3744</v>
      </c>
      <c r="N1135">
        <v>230054</v>
      </c>
    </row>
    <row r="1136" spans="1:14">
      <c r="A1136" t="s">
        <v>3747</v>
      </c>
      <c r="B1136">
        <v>82522827</v>
      </c>
      <c r="C1136" t="s">
        <v>3748</v>
      </c>
      <c r="D1136" t="s">
        <v>3749</v>
      </c>
      <c r="E1136" t="s">
        <v>201</v>
      </c>
      <c r="F1136">
        <v>23</v>
      </c>
      <c r="G1136" t="s">
        <v>202</v>
      </c>
      <c r="H1136">
        <v>8187</v>
      </c>
      <c r="I1136" t="s">
        <v>3726</v>
      </c>
      <c r="J1136" t="s">
        <v>3727</v>
      </c>
      <c r="K1136" t="s">
        <v>3728</v>
      </c>
      <c r="L1136">
        <v>19761006</v>
      </c>
      <c r="M1136" t="s">
        <v>3747</v>
      </c>
      <c r="N1136">
        <v>230054</v>
      </c>
    </row>
    <row r="1137" spans="1:14">
      <c r="A1137" t="s">
        <v>3750</v>
      </c>
      <c r="B1137">
        <v>96715735</v>
      </c>
      <c r="C1137" t="s">
        <v>3751</v>
      </c>
      <c r="D1137" t="s">
        <v>3752</v>
      </c>
      <c r="E1137" t="s">
        <v>201</v>
      </c>
      <c r="F1137">
        <v>23</v>
      </c>
      <c r="G1137" t="s">
        <v>202</v>
      </c>
      <c r="H1137">
        <v>8187</v>
      </c>
      <c r="I1137" t="s">
        <v>3726</v>
      </c>
      <c r="J1137" t="s">
        <v>3727</v>
      </c>
      <c r="K1137" t="s">
        <v>3728</v>
      </c>
      <c r="L1137">
        <v>20030715</v>
      </c>
      <c r="M1137" t="s">
        <v>3750</v>
      </c>
      <c r="N1137">
        <v>230054</v>
      </c>
    </row>
    <row r="1138" spans="1:14">
      <c r="A1138" t="s">
        <v>3753</v>
      </c>
      <c r="B1138">
        <v>96716029</v>
      </c>
      <c r="C1138" t="s">
        <v>3754</v>
      </c>
      <c r="D1138" t="s">
        <v>3755</v>
      </c>
      <c r="E1138" t="s">
        <v>211</v>
      </c>
      <c r="F1138">
        <v>23</v>
      </c>
      <c r="G1138" t="s">
        <v>202</v>
      </c>
      <c r="H1138">
        <v>8187</v>
      </c>
      <c r="I1138" t="s">
        <v>3726</v>
      </c>
      <c r="J1138" t="s">
        <v>3727</v>
      </c>
      <c r="K1138" t="s">
        <v>3728</v>
      </c>
      <c r="L1138">
        <v>20030604</v>
      </c>
      <c r="M1138" t="s">
        <v>3753</v>
      </c>
      <c r="N1138">
        <v>230054</v>
      </c>
    </row>
    <row r="1139" spans="1:14">
      <c r="A1139" t="s">
        <v>3756</v>
      </c>
      <c r="B1139">
        <v>39450526</v>
      </c>
      <c r="C1139" t="s">
        <v>3757</v>
      </c>
      <c r="D1139" t="s">
        <v>3758</v>
      </c>
      <c r="E1139" t="s">
        <v>211</v>
      </c>
      <c r="F1139">
        <v>23</v>
      </c>
      <c r="G1139" t="s">
        <v>202</v>
      </c>
      <c r="H1139">
        <v>8187</v>
      </c>
      <c r="I1139" t="s">
        <v>3726</v>
      </c>
      <c r="J1139" t="s">
        <v>3727</v>
      </c>
      <c r="K1139" t="s">
        <v>3728</v>
      </c>
      <c r="L1139">
        <v>19931025</v>
      </c>
      <c r="M1139" t="s">
        <v>3756</v>
      </c>
      <c r="N1139">
        <v>230054</v>
      </c>
    </row>
    <row r="1140" spans="1:14">
      <c r="A1140" t="s">
        <v>3759</v>
      </c>
      <c r="B1140">
        <v>98524533</v>
      </c>
      <c r="C1140" t="s">
        <v>3760</v>
      </c>
      <c r="D1140" t="s">
        <v>3761</v>
      </c>
      <c r="E1140" t="s">
        <v>201</v>
      </c>
      <c r="F1140">
        <v>23</v>
      </c>
      <c r="G1140" t="s">
        <v>202</v>
      </c>
      <c r="H1140">
        <v>8187</v>
      </c>
      <c r="I1140" t="s">
        <v>3726</v>
      </c>
      <c r="J1140" t="s">
        <v>3727</v>
      </c>
      <c r="K1140" t="s">
        <v>3728</v>
      </c>
      <c r="L1140">
        <v>19581123</v>
      </c>
      <c r="M1140" t="s">
        <v>3759</v>
      </c>
      <c r="N1140">
        <v>230054</v>
      </c>
    </row>
    <row r="1141" spans="1:14">
      <c r="A1141" t="s">
        <v>3762</v>
      </c>
      <c r="B1141">
        <v>46316828</v>
      </c>
      <c r="C1141" t="s">
        <v>3763</v>
      </c>
      <c r="D1141" t="s">
        <v>3764</v>
      </c>
      <c r="E1141" t="s">
        <v>201</v>
      </c>
      <c r="F1141">
        <v>23</v>
      </c>
      <c r="G1141" t="s">
        <v>202</v>
      </c>
      <c r="H1141">
        <v>8187</v>
      </c>
      <c r="I1141" t="s">
        <v>3726</v>
      </c>
      <c r="J1141" t="s">
        <v>3727</v>
      </c>
      <c r="K1141" t="s">
        <v>3728</v>
      </c>
      <c r="L1141">
        <v>19890628</v>
      </c>
      <c r="M1141" t="s">
        <v>3762</v>
      </c>
      <c r="N1141">
        <v>230054</v>
      </c>
    </row>
    <row r="1142" spans="1:14">
      <c r="A1142" t="s">
        <v>3765</v>
      </c>
      <c r="B1142">
        <v>96716433</v>
      </c>
      <c r="C1142" t="s">
        <v>3766</v>
      </c>
      <c r="D1142" t="s">
        <v>3767</v>
      </c>
      <c r="E1142" t="s">
        <v>211</v>
      </c>
      <c r="F1142">
        <v>23</v>
      </c>
      <c r="G1142" t="s">
        <v>202</v>
      </c>
      <c r="H1142">
        <v>8187</v>
      </c>
      <c r="I1142" t="s">
        <v>3726</v>
      </c>
      <c r="J1142" t="s">
        <v>3727</v>
      </c>
      <c r="K1142" t="s">
        <v>3728</v>
      </c>
      <c r="L1142">
        <v>20030726</v>
      </c>
      <c r="M1142" t="s">
        <v>3765</v>
      </c>
      <c r="N1142">
        <v>230054</v>
      </c>
    </row>
    <row r="1143" spans="1:14">
      <c r="A1143" t="s">
        <v>3768</v>
      </c>
      <c r="B1143">
        <v>2614922</v>
      </c>
      <c r="C1143" t="s">
        <v>3769</v>
      </c>
      <c r="D1143" t="s">
        <v>3770</v>
      </c>
      <c r="E1143" t="s">
        <v>201</v>
      </c>
      <c r="F1143">
        <v>23</v>
      </c>
      <c r="G1143" t="s">
        <v>202</v>
      </c>
      <c r="H1143">
        <v>8187</v>
      </c>
      <c r="I1143" t="s">
        <v>3726</v>
      </c>
      <c r="J1143" t="s">
        <v>3727</v>
      </c>
      <c r="K1143" t="s">
        <v>3728</v>
      </c>
      <c r="L1143">
        <v>19690812</v>
      </c>
      <c r="M1143" t="s">
        <v>3768</v>
      </c>
      <c r="N1143">
        <v>230054</v>
      </c>
    </row>
    <row r="1144" spans="1:14">
      <c r="A1144" t="s">
        <v>3771</v>
      </c>
      <c r="B1144">
        <v>96715937</v>
      </c>
      <c r="C1144" t="s">
        <v>3772</v>
      </c>
      <c r="D1144" t="s">
        <v>3773</v>
      </c>
      <c r="E1144" t="s">
        <v>201</v>
      </c>
      <c r="F1144">
        <v>23</v>
      </c>
      <c r="G1144" t="s">
        <v>202</v>
      </c>
      <c r="H1144">
        <v>8187</v>
      </c>
      <c r="I1144" t="s">
        <v>3726</v>
      </c>
      <c r="J1144" t="s">
        <v>3727</v>
      </c>
      <c r="K1144" t="s">
        <v>3728</v>
      </c>
      <c r="L1144">
        <v>20030513</v>
      </c>
      <c r="M1144" t="s">
        <v>3771</v>
      </c>
      <c r="N1144">
        <v>230054</v>
      </c>
    </row>
    <row r="1145" spans="1:14">
      <c r="A1145" t="s">
        <v>3774</v>
      </c>
      <c r="B1145">
        <v>58171022</v>
      </c>
      <c r="C1145" t="s">
        <v>3775</v>
      </c>
      <c r="D1145" t="s">
        <v>3776</v>
      </c>
      <c r="E1145" t="s">
        <v>211</v>
      </c>
      <c r="F1145">
        <v>23</v>
      </c>
      <c r="G1145" t="s">
        <v>202</v>
      </c>
      <c r="H1145">
        <v>8187</v>
      </c>
      <c r="I1145" t="s">
        <v>3726</v>
      </c>
      <c r="J1145" t="s">
        <v>3727</v>
      </c>
      <c r="K1145" t="s">
        <v>3728</v>
      </c>
      <c r="L1145">
        <v>19970620</v>
      </c>
      <c r="M1145" t="s">
        <v>3774</v>
      </c>
      <c r="N1145">
        <v>230054</v>
      </c>
    </row>
    <row r="1146" spans="1:14">
      <c r="A1146" t="s">
        <v>3777</v>
      </c>
      <c r="B1146">
        <v>39594333</v>
      </c>
      <c r="C1146" t="s">
        <v>3778</v>
      </c>
      <c r="D1146" t="s">
        <v>3779</v>
      </c>
      <c r="E1146" t="s">
        <v>201</v>
      </c>
      <c r="F1146">
        <v>23</v>
      </c>
      <c r="G1146" t="s">
        <v>202</v>
      </c>
      <c r="H1146">
        <v>8187</v>
      </c>
      <c r="I1146" t="s">
        <v>3726</v>
      </c>
      <c r="J1146" t="s">
        <v>3727</v>
      </c>
      <c r="K1146" t="s">
        <v>3728</v>
      </c>
      <c r="L1146">
        <v>19930914</v>
      </c>
      <c r="M1146" t="s">
        <v>3777</v>
      </c>
      <c r="N1146">
        <v>230054</v>
      </c>
    </row>
    <row r="1147" spans="1:14">
      <c r="A1147" t="s">
        <v>3780</v>
      </c>
      <c r="B1147">
        <v>84901527</v>
      </c>
      <c r="C1147" t="s">
        <v>3781</v>
      </c>
      <c r="D1147" t="s">
        <v>3782</v>
      </c>
      <c r="E1147" t="s">
        <v>211</v>
      </c>
      <c r="F1147">
        <v>23</v>
      </c>
      <c r="G1147" t="s">
        <v>202</v>
      </c>
      <c r="H1147">
        <v>8187</v>
      </c>
      <c r="I1147" t="s">
        <v>3726</v>
      </c>
      <c r="J1147" t="s">
        <v>3727</v>
      </c>
      <c r="K1147" t="s">
        <v>3728</v>
      </c>
      <c r="L1147">
        <v>20020709</v>
      </c>
      <c r="M1147" t="s">
        <v>3780</v>
      </c>
      <c r="N1147">
        <v>230054</v>
      </c>
    </row>
    <row r="1148" spans="1:14">
      <c r="A1148" t="s">
        <v>3783</v>
      </c>
      <c r="B1148">
        <v>39584433</v>
      </c>
      <c r="C1148" t="s">
        <v>3784</v>
      </c>
      <c r="D1148" t="s">
        <v>3785</v>
      </c>
      <c r="E1148" t="s">
        <v>201</v>
      </c>
      <c r="F1148">
        <v>23</v>
      </c>
      <c r="G1148" t="s">
        <v>202</v>
      </c>
      <c r="H1148">
        <v>8187</v>
      </c>
      <c r="I1148" t="s">
        <v>3726</v>
      </c>
      <c r="J1148" t="s">
        <v>3727</v>
      </c>
      <c r="K1148" t="s">
        <v>3728</v>
      </c>
      <c r="L1148">
        <v>19931219</v>
      </c>
      <c r="M1148" t="s">
        <v>3783</v>
      </c>
      <c r="N1148">
        <v>230054</v>
      </c>
    </row>
    <row r="1149" spans="1:14">
      <c r="A1149" t="s">
        <v>3786</v>
      </c>
      <c r="B1149">
        <v>45609630</v>
      </c>
      <c r="C1149" t="s">
        <v>3787</v>
      </c>
      <c r="D1149" t="s">
        <v>3788</v>
      </c>
      <c r="E1149" t="s">
        <v>201</v>
      </c>
      <c r="F1149">
        <v>23</v>
      </c>
      <c r="G1149" t="s">
        <v>202</v>
      </c>
      <c r="H1149">
        <v>8187</v>
      </c>
      <c r="I1149" t="s">
        <v>3726</v>
      </c>
      <c r="J1149" t="s">
        <v>3727</v>
      </c>
      <c r="K1149" t="s">
        <v>3728</v>
      </c>
      <c r="L1149">
        <v>19890908</v>
      </c>
      <c r="M1149" t="s">
        <v>3786</v>
      </c>
      <c r="N1149">
        <v>230054</v>
      </c>
    </row>
    <row r="1150" spans="1:14">
      <c r="A1150" t="s">
        <v>3789</v>
      </c>
      <c r="B1150">
        <v>2818928</v>
      </c>
      <c r="C1150" t="s">
        <v>3790</v>
      </c>
      <c r="D1150" t="s">
        <v>3791</v>
      </c>
      <c r="E1150" t="s">
        <v>201</v>
      </c>
      <c r="F1150">
        <v>23</v>
      </c>
      <c r="G1150" t="s">
        <v>202</v>
      </c>
      <c r="H1150">
        <v>8187</v>
      </c>
      <c r="I1150" t="s">
        <v>3726</v>
      </c>
      <c r="J1150" t="s">
        <v>3727</v>
      </c>
      <c r="K1150" t="s">
        <v>3728</v>
      </c>
      <c r="L1150">
        <v>19730203</v>
      </c>
      <c r="M1150" t="s">
        <v>3789</v>
      </c>
      <c r="N1150">
        <v>230054</v>
      </c>
    </row>
    <row r="1151" spans="1:14">
      <c r="A1151" t="s">
        <v>3792</v>
      </c>
      <c r="B1151">
        <v>84901123</v>
      </c>
      <c r="C1151" t="s">
        <v>3793</v>
      </c>
      <c r="D1151" t="s">
        <v>3794</v>
      </c>
      <c r="E1151" t="s">
        <v>201</v>
      </c>
      <c r="F1151">
        <v>23</v>
      </c>
      <c r="G1151" t="s">
        <v>202</v>
      </c>
      <c r="H1151">
        <v>8187</v>
      </c>
      <c r="I1151" t="s">
        <v>3726</v>
      </c>
      <c r="J1151" t="s">
        <v>3727</v>
      </c>
      <c r="K1151" t="s">
        <v>3728</v>
      </c>
      <c r="L1151">
        <v>20020526</v>
      </c>
      <c r="M1151" t="s">
        <v>3792</v>
      </c>
      <c r="N1151">
        <v>230054</v>
      </c>
    </row>
    <row r="1152" spans="1:14">
      <c r="A1152" t="s">
        <v>3795</v>
      </c>
      <c r="B1152">
        <v>76911832</v>
      </c>
      <c r="C1152" t="s">
        <v>3796</v>
      </c>
      <c r="D1152" t="s">
        <v>3797</v>
      </c>
      <c r="E1152" t="s">
        <v>201</v>
      </c>
      <c r="F1152">
        <v>23</v>
      </c>
      <c r="G1152" t="s">
        <v>202</v>
      </c>
      <c r="H1152">
        <v>8187</v>
      </c>
      <c r="I1152" t="s">
        <v>3726</v>
      </c>
      <c r="J1152" t="s">
        <v>3727</v>
      </c>
      <c r="K1152" t="s">
        <v>3728</v>
      </c>
      <c r="L1152">
        <v>20010419</v>
      </c>
      <c r="M1152" t="s">
        <v>3795</v>
      </c>
      <c r="N1152">
        <v>230054</v>
      </c>
    </row>
    <row r="1153" spans="1:14">
      <c r="A1153" t="s">
        <v>3798</v>
      </c>
      <c r="B1153">
        <v>96715634</v>
      </c>
      <c r="C1153" t="s">
        <v>3799</v>
      </c>
      <c r="D1153" t="s">
        <v>3800</v>
      </c>
      <c r="E1153" t="s">
        <v>201</v>
      </c>
      <c r="F1153">
        <v>23</v>
      </c>
      <c r="G1153" t="s">
        <v>202</v>
      </c>
      <c r="H1153">
        <v>8187</v>
      </c>
      <c r="I1153" t="s">
        <v>3726</v>
      </c>
      <c r="J1153" t="s">
        <v>3727</v>
      </c>
      <c r="K1153" t="s">
        <v>3728</v>
      </c>
      <c r="L1153">
        <v>20030714</v>
      </c>
      <c r="M1153" t="s">
        <v>3798</v>
      </c>
      <c r="N1153">
        <v>230054</v>
      </c>
    </row>
    <row r="1154" spans="1:14">
      <c r="A1154" t="s">
        <v>3801</v>
      </c>
      <c r="B1154">
        <v>96716534</v>
      </c>
      <c r="C1154" t="s">
        <v>3802</v>
      </c>
      <c r="D1154" t="s">
        <v>3803</v>
      </c>
      <c r="E1154" t="s">
        <v>211</v>
      </c>
      <c r="F1154">
        <v>23</v>
      </c>
      <c r="G1154" t="s">
        <v>202</v>
      </c>
      <c r="H1154">
        <v>8187</v>
      </c>
      <c r="I1154" t="s">
        <v>3726</v>
      </c>
      <c r="J1154" t="s">
        <v>3727</v>
      </c>
      <c r="K1154" t="s">
        <v>3728</v>
      </c>
      <c r="L1154">
        <v>20030918</v>
      </c>
      <c r="M1154" t="s">
        <v>3801</v>
      </c>
      <c r="N1154">
        <v>230054</v>
      </c>
    </row>
    <row r="1155" spans="1:14">
      <c r="A1155" t="s">
        <v>3804</v>
      </c>
      <c r="B1155">
        <v>96716332</v>
      </c>
      <c r="C1155" t="s">
        <v>3805</v>
      </c>
      <c r="D1155" t="s">
        <v>3806</v>
      </c>
      <c r="E1155" t="s">
        <v>211</v>
      </c>
      <c r="F1155">
        <v>23</v>
      </c>
      <c r="G1155" t="s">
        <v>202</v>
      </c>
      <c r="H1155">
        <v>8187</v>
      </c>
      <c r="I1155" t="s">
        <v>3726</v>
      </c>
      <c r="J1155" t="s">
        <v>3727</v>
      </c>
      <c r="K1155" t="s">
        <v>3728</v>
      </c>
      <c r="L1155">
        <v>20030811</v>
      </c>
      <c r="M1155" t="s">
        <v>3804</v>
      </c>
      <c r="N1155">
        <v>230054</v>
      </c>
    </row>
    <row r="1156" spans="1:14">
      <c r="A1156" t="s">
        <v>3807</v>
      </c>
      <c r="B1156">
        <v>45563427</v>
      </c>
      <c r="C1156" t="s">
        <v>3808</v>
      </c>
      <c r="D1156" t="s">
        <v>3809</v>
      </c>
      <c r="E1156" t="s">
        <v>201</v>
      </c>
      <c r="F1156">
        <v>23</v>
      </c>
      <c r="G1156" t="s">
        <v>202</v>
      </c>
      <c r="H1156">
        <v>19110</v>
      </c>
      <c r="I1156" t="s">
        <v>3810</v>
      </c>
      <c r="J1156" t="s">
        <v>3811</v>
      </c>
      <c r="K1156" t="s">
        <v>3810</v>
      </c>
      <c r="L1156">
        <v>19820730</v>
      </c>
      <c r="M1156" t="s">
        <v>3807</v>
      </c>
      <c r="N1156">
        <v>230265</v>
      </c>
    </row>
    <row r="1157" spans="1:14">
      <c r="A1157" t="s">
        <v>3812</v>
      </c>
      <c r="B1157">
        <v>3043212</v>
      </c>
      <c r="C1157" t="s">
        <v>3813</v>
      </c>
      <c r="D1157" t="s">
        <v>3814</v>
      </c>
      <c r="E1157" t="s">
        <v>201</v>
      </c>
      <c r="F1157">
        <v>23</v>
      </c>
      <c r="G1157" t="s">
        <v>202</v>
      </c>
      <c r="H1157">
        <v>19110</v>
      </c>
      <c r="I1157" t="s">
        <v>3810</v>
      </c>
      <c r="J1157" t="s">
        <v>3811</v>
      </c>
      <c r="K1157" t="s">
        <v>3810</v>
      </c>
      <c r="L1157">
        <v>19830927</v>
      </c>
      <c r="M1157" t="s">
        <v>3812</v>
      </c>
      <c r="N1157">
        <v>230265</v>
      </c>
    </row>
    <row r="1158" spans="1:14">
      <c r="A1158" t="s">
        <v>3815</v>
      </c>
      <c r="B1158">
        <v>3042514</v>
      </c>
      <c r="C1158" t="s">
        <v>3816</v>
      </c>
      <c r="D1158" t="s">
        <v>3817</v>
      </c>
      <c r="E1158" t="s">
        <v>201</v>
      </c>
      <c r="F1158">
        <v>23</v>
      </c>
      <c r="G1158" t="s">
        <v>202</v>
      </c>
      <c r="H1158">
        <v>19110</v>
      </c>
      <c r="I1158" t="s">
        <v>3810</v>
      </c>
      <c r="J1158" t="s">
        <v>3811</v>
      </c>
      <c r="K1158" t="s">
        <v>3810</v>
      </c>
      <c r="L1158">
        <v>19840925</v>
      </c>
      <c r="M1158" t="s">
        <v>3815</v>
      </c>
      <c r="N1158">
        <v>230265</v>
      </c>
    </row>
    <row r="1159" spans="1:14">
      <c r="A1159" t="s">
        <v>3818</v>
      </c>
      <c r="B1159">
        <v>3043515</v>
      </c>
      <c r="C1159" t="s">
        <v>3819</v>
      </c>
      <c r="D1159" t="s">
        <v>3820</v>
      </c>
      <c r="E1159" t="s">
        <v>201</v>
      </c>
      <c r="F1159">
        <v>23</v>
      </c>
      <c r="G1159" t="s">
        <v>202</v>
      </c>
      <c r="H1159">
        <v>19110</v>
      </c>
      <c r="I1159" t="s">
        <v>3810</v>
      </c>
      <c r="J1159" t="s">
        <v>3811</v>
      </c>
      <c r="K1159" t="s">
        <v>3810</v>
      </c>
      <c r="L1159">
        <v>19750611</v>
      </c>
      <c r="M1159" t="s">
        <v>3818</v>
      </c>
      <c r="N1159">
        <v>230265</v>
      </c>
    </row>
    <row r="1160" spans="1:14">
      <c r="A1160" t="s">
        <v>3821</v>
      </c>
      <c r="B1160">
        <v>3042615</v>
      </c>
      <c r="C1160" t="s">
        <v>3822</v>
      </c>
      <c r="D1160" t="s">
        <v>3823</v>
      </c>
      <c r="E1160" t="s">
        <v>201</v>
      </c>
      <c r="F1160">
        <v>23</v>
      </c>
      <c r="G1160" t="s">
        <v>202</v>
      </c>
      <c r="H1160">
        <v>19110</v>
      </c>
      <c r="I1160" t="s">
        <v>3810</v>
      </c>
      <c r="J1160" t="s">
        <v>3811</v>
      </c>
      <c r="K1160" t="s">
        <v>3810</v>
      </c>
      <c r="L1160">
        <v>19780623</v>
      </c>
      <c r="M1160" t="s">
        <v>3821</v>
      </c>
      <c r="N1160">
        <v>230265</v>
      </c>
    </row>
    <row r="1161" spans="1:14">
      <c r="A1161" t="s">
        <v>3824</v>
      </c>
      <c r="B1161">
        <v>73012013</v>
      </c>
      <c r="C1161" t="s">
        <v>3825</v>
      </c>
      <c r="D1161" t="s">
        <v>3826</v>
      </c>
      <c r="E1161" t="s">
        <v>201</v>
      </c>
      <c r="F1161">
        <v>23</v>
      </c>
      <c r="G1161" t="s">
        <v>202</v>
      </c>
      <c r="H1161">
        <v>29316</v>
      </c>
      <c r="I1161" t="s">
        <v>3827</v>
      </c>
      <c r="J1161" t="s">
        <v>3828</v>
      </c>
      <c r="K1161" t="s">
        <v>3829</v>
      </c>
      <c r="L1161">
        <v>19620808</v>
      </c>
      <c r="M1161" t="s">
        <v>3824</v>
      </c>
      <c r="N1161">
        <v>230411</v>
      </c>
    </row>
    <row r="1162" spans="1:14">
      <c r="A1162" t="s">
        <v>3830</v>
      </c>
      <c r="B1162">
        <v>96810933</v>
      </c>
      <c r="C1162" t="s">
        <v>3831</v>
      </c>
      <c r="D1162" t="s">
        <v>3832</v>
      </c>
      <c r="E1162" t="s">
        <v>201</v>
      </c>
      <c r="F1162">
        <v>23</v>
      </c>
      <c r="G1162" t="s">
        <v>202</v>
      </c>
      <c r="H1162">
        <v>29316</v>
      </c>
      <c r="I1162" t="s">
        <v>3827</v>
      </c>
      <c r="J1162" t="s">
        <v>3828</v>
      </c>
      <c r="K1162" t="s">
        <v>3829</v>
      </c>
      <c r="L1162">
        <v>19770307</v>
      </c>
      <c r="M1162" t="s">
        <v>3830</v>
      </c>
      <c r="N1162">
        <v>230411</v>
      </c>
    </row>
    <row r="1163" spans="1:14">
      <c r="A1163" t="s">
        <v>3833</v>
      </c>
      <c r="B1163">
        <v>73412017</v>
      </c>
      <c r="C1163" t="s">
        <v>3834</v>
      </c>
      <c r="D1163" t="s">
        <v>3835</v>
      </c>
      <c r="E1163" t="s">
        <v>211</v>
      </c>
      <c r="F1163">
        <v>23</v>
      </c>
      <c r="G1163" t="s">
        <v>202</v>
      </c>
      <c r="H1163">
        <v>29316</v>
      </c>
      <c r="I1163" t="s">
        <v>3827</v>
      </c>
      <c r="J1163" t="s">
        <v>3828</v>
      </c>
      <c r="K1163" t="s">
        <v>3829</v>
      </c>
      <c r="L1163">
        <v>19740202</v>
      </c>
      <c r="M1163" t="s">
        <v>3833</v>
      </c>
      <c r="N1163">
        <v>230411</v>
      </c>
    </row>
    <row r="1164" spans="1:14">
      <c r="A1164" t="s">
        <v>3836</v>
      </c>
      <c r="B1164">
        <v>73011921</v>
      </c>
      <c r="C1164" t="s">
        <v>3837</v>
      </c>
      <c r="D1164" t="s">
        <v>3838</v>
      </c>
      <c r="E1164" t="s">
        <v>201</v>
      </c>
      <c r="F1164">
        <v>23</v>
      </c>
      <c r="G1164" t="s">
        <v>202</v>
      </c>
      <c r="H1164">
        <v>29316</v>
      </c>
      <c r="I1164" t="s">
        <v>3827</v>
      </c>
      <c r="J1164" t="s">
        <v>3828</v>
      </c>
      <c r="K1164" t="s">
        <v>3829</v>
      </c>
      <c r="L1164">
        <v>19780203</v>
      </c>
      <c r="M1164" t="s">
        <v>3836</v>
      </c>
      <c r="N1164">
        <v>230411</v>
      </c>
    </row>
    <row r="1165" spans="1:14">
      <c r="A1165" t="s">
        <v>3839</v>
      </c>
      <c r="B1165">
        <v>84920225</v>
      </c>
      <c r="C1165" t="s">
        <v>3840</v>
      </c>
      <c r="D1165" t="s">
        <v>3841</v>
      </c>
      <c r="E1165" t="s">
        <v>211</v>
      </c>
      <c r="F1165">
        <v>23</v>
      </c>
      <c r="G1165" t="s">
        <v>202</v>
      </c>
      <c r="H1165">
        <v>29316</v>
      </c>
      <c r="I1165" t="s">
        <v>3827</v>
      </c>
      <c r="J1165" t="s">
        <v>3828</v>
      </c>
      <c r="K1165" t="s">
        <v>3829</v>
      </c>
      <c r="L1165">
        <v>19750310</v>
      </c>
      <c r="M1165" t="s">
        <v>3839</v>
      </c>
      <c r="N1165">
        <v>230411</v>
      </c>
    </row>
    <row r="1166" spans="1:14">
      <c r="A1166" t="s">
        <v>3842</v>
      </c>
      <c r="B1166">
        <v>85561025</v>
      </c>
      <c r="C1166" t="s">
        <v>3843</v>
      </c>
      <c r="D1166" t="s">
        <v>3844</v>
      </c>
      <c r="E1166" t="s">
        <v>201</v>
      </c>
      <c r="F1166">
        <v>23</v>
      </c>
      <c r="G1166" t="s">
        <v>202</v>
      </c>
      <c r="H1166">
        <v>29316</v>
      </c>
      <c r="I1166" t="s">
        <v>3827</v>
      </c>
      <c r="J1166" t="s">
        <v>3828</v>
      </c>
      <c r="K1166" t="s">
        <v>3829</v>
      </c>
      <c r="L1166">
        <v>19730114</v>
      </c>
      <c r="M1166" t="s">
        <v>3842</v>
      </c>
      <c r="N1166">
        <v>230411</v>
      </c>
    </row>
    <row r="1167" spans="1:14">
      <c r="A1167" t="s">
        <v>3845</v>
      </c>
      <c r="B1167">
        <v>29356025</v>
      </c>
      <c r="C1167" t="s">
        <v>3846</v>
      </c>
      <c r="D1167" t="s">
        <v>3847</v>
      </c>
      <c r="E1167" t="s">
        <v>201</v>
      </c>
      <c r="F1167">
        <v>23</v>
      </c>
      <c r="G1167" t="s">
        <v>202</v>
      </c>
      <c r="H1167">
        <v>29316</v>
      </c>
      <c r="I1167" t="s">
        <v>3827</v>
      </c>
      <c r="J1167" t="s">
        <v>3828</v>
      </c>
      <c r="K1167" t="s">
        <v>3829</v>
      </c>
      <c r="L1167">
        <v>19791105</v>
      </c>
      <c r="M1167" t="s">
        <v>3845</v>
      </c>
      <c r="N1167">
        <v>230411</v>
      </c>
    </row>
    <row r="1168" spans="1:14">
      <c r="A1168" t="s">
        <v>3848</v>
      </c>
      <c r="B1168">
        <v>97281128</v>
      </c>
      <c r="C1168" t="s">
        <v>3849</v>
      </c>
      <c r="D1168" t="s">
        <v>3850</v>
      </c>
      <c r="E1168" t="s">
        <v>201</v>
      </c>
      <c r="F1168">
        <v>23</v>
      </c>
      <c r="G1168" t="s">
        <v>202</v>
      </c>
      <c r="H1168">
        <v>29316</v>
      </c>
      <c r="I1168" t="s">
        <v>3827</v>
      </c>
      <c r="J1168" t="s">
        <v>3828</v>
      </c>
      <c r="K1168" t="s">
        <v>3829</v>
      </c>
      <c r="L1168">
        <v>19620925</v>
      </c>
      <c r="M1168" t="s">
        <v>3848</v>
      </c>
      <c r="N1168">
        <v>230411</v>
      </c>
    </row>
    <row r="1169" spans="1:14">
      <c r="A1169" t="s">
        <v>3851</v>
      </c>
      <c r="B1169">
        <v>85552732</v>
      </c>
      <c r="C1169" t="s">
        <v>3852</v>
      </c>
      <c r="D1169" t="s">
        <v>3853</v>
      </c>
      <c r="E1169" t="s">
        <v>201</v>
      </c>
      <c r="F1169">
        <v>23</v>
      </c>
      <c r="G1169" t="s">
        <v>202</v>
      </c>
      <c r="H1169">
        <v>29316</v>
      </c>
      <c r="I1169" t="s">
        <v>3827</v>
      </c>
      <c r="J1169" t="s">
        <v>3828</v>
      </c>
      <c r="K1169" t="s">
        <v>3829</v>
      </c>
      <c r="L1169">
        <v>19620916</v>
      </c>
      <c r="M1169" t="s">
        <v>3851</v>
      </c>
      <c r="N1169">
        <v>230411</v>
      </c>
    </row>
    <row r="1170" spans="1:14">
      <c r="A1170" t="s">
        <v>3854</v>
      </c>
      <c r="B1170">
        <v>97281431</v>
      </c>
      <c r="C1170" t="s">
        <v>3855</v>
      </c>
      <c r="D1170" t="s">
        <v>3856</v>
      </c>
      <c r="E1170" t="s">
        <v>211</v>
      </c>
      <c r="F1170">
        <v>23</v>
      </c>
      <c r="G1170" t="s">
        <v>202</v>
      </c>
      <c r="H1170">
        <v>29316</v>
      </c>
      <c r="I1170" t="s">
        <v>3827</v>
      </c>
      <c r="J1170" t="s">
        <v>3828</v>
      </c>
      <c r="K1170" t="s">
        <v>3829</v>
      </c>
      <c r="L1170">
        <v>19950719</v>
      </c>
      <c r="M1170" t="s">
        <v>3854</v>
      </c>
      <c r="N1170">
        <v>230411</v>
      </c>
    </row>
    <row r="1171" spans="1:14">
      <c r="A1171" t="s">
        <v>3857</v>
      </c>
      <c r="B1171">
        <v>97281229</v>
      </c>
      <c r="C1171" t="s">
        <v>3858</v>
      </c>
      <c r="D1171" t="s">
        <v>3859</v>
      </c>
      <c r="E1171" t="s">
        <v>201</v>
      </c>
      <c r="F1171">
        <v>23</v>
      </c>
      <c r="G1171" t="s">
        <v>202</v>
      </c>
      <c r="H1171">
        <v>29316</v>
      </c>
      <c r="I1171" t="s">
        <v>3827</v>
      </c>
      <c r="J1171" t="s">
        <v>3828</v>
      </c>
      <c r="K1171" t="s">
        <v>3829</v>
      </c>
      <c r="L1171">
        <v>19920801</v>
      </c>
      <c r="M1171" t="s">
        <v>3857</v>
      </c>
      <c r="N1171">
        <v>230411</v>
      </c>
    </row>
    <row r="1172" spans="1:14">
      <c r="A1172" t="s">
        <v>3860</v>
      </c>
      <c r="B1172">
        <v>73012114</v>
      </c>
      <c r="C1172" t="s">
        <v>3861</v>
      </c>
      <c r="D1172" t="s">
        <v>3862</v>
      </c>
      <c r="E1172" t="s">
        <v>201</v>
      </c>
      <c r="F1172">
        <v>23</v>
      </c>
      <c r="G1172" t="s">
        <v>202</v>
      </c>
      <c r="H1172">
        <v>29316</v>
      </c>
      <c r="I1172" t="s">
        <v>3827</v>
      </c>
      <c r="J1172" t="s">
        <v>3828</v>
      </c>
      <c r="K1172" t="s">
        <v>3829</v>
      </c>
      <c r="L1172">
        <v>19640611</v>
      </c>
      <c r="M1172" t="s">
        <v>3860</v>
      </c>
      <c r="N1172">
        <v>230411</v>
      </c>
    </row>
    <row r="1173" spans="1:14">
      <c r="A1173" t="s">
        <v>3863</v>
      </c>
      <c r="B1173">
        <v>94030824</v>
      </c>
      <c r="C1173" t="s">
        <v>3864</v>
      </c>
      <c r="D1173" t="s">
        <v>3865</v>
      </c>
      <c r="E1173" t="s">
        <v>211</v>
      </c>
      <c r="F1173">
        <v>23</v>
      </c>
      <c r="G1173" t="s">
        <v>202</v>
      </c>
      <c r="H1173">
        <v>29316</v>
      </c>
      <c r="I1173" t="s">
        <v>3827</v>
      </c>
      <c r="J1173" t="s">
        <v>3828</v>
      </c>
      <c r="K1173" t="s">
        <v>3829</v>
      </c>
      <c r="L1173">
        <v>19540323</v>
      </c>
      <c r="M1173" t="s">
        <v>3863</v>
      </c>
      <c r="N1173">
        <v>230411</v>
      </c>
    </row>
    <row r="1174" spans="1:14">
      <c r="A1174" t="s">
        <v>3866</v>
      </c>
      <c r="B1174">
        <v>85552631</v>
      </c>
      <c r="C1174" t="s">
        <v>3867</v>
      </c>
      <c r="D1174" t="s">
        <v>3868</v>
      </c>
      <c r="E1174" t="s">
        <v>201</v>
      </c>
      <c r="F1174">
        <v>23</v>
      </c>
      <c r="G1174" t="s">
        <v>202</v>
      </c>
      <c r="H1174">
        <v>29316</v>
      </c>
      <c r="I1174" t="s">
        <v>3827</v>
      </c>
      <c r="J1174" t="s">
        <v>3828</v>
      </c>
      <c r="K1174" t="s">
        <v>3829</v>
      </c>
      <c r="L1174">
        <v>19651101</v>
      </c>
      <c r="M1174" t="s">
        <v>3866</v>
      </c>
      <c r="N1174">
        <v>230411</v>
      </c>
    </row>
    <row r="1175" spans="1:14">
      <c r="A1175" t="s">
        <v>3869</v>
      </c>
      <c r="B1175">
        <v>84904530</v>
      </c>
      <c r="C1175" t="s">
        <v>3870</v>
      </c>
      <c r="D1175" t="s">
        <v>3871</v>
      </c>
      <c r="E1175" t="s">
        <v>211</v>
      </c>
      <c r="F1175">
        <v>23</v>
      </c>
      <c r="G1175" t="s">
        <v>202</v>
      </c>
      <c r="H1175">
        <v>29316</v>
      </c>
      <c r="I1175" t="s">
        <v>3827</v>
      </c>
      <c r="J1175" t="s">
        <v>3828</v>
      </c>
      <c r="K1175" t="s">
        <v>3829</v>
      </c>
      <c r="L1175">
        <v>19780303</v>
      </c>
      <c r="M1175" t="s">
        <v>3869</v>
      </c>
      <c r="N1175">
        <v>230411</v>
      </c>
    </row>
    <row r="1176" spans="1:14">
      <c r="A1176" t="s">
        <v>3872</v>
      </c>
      <c r="B1176">
        <v>85552429</v>
      </c>
      <c r="C1176" t="s">
        <v>3873</v>
      </c>
      <c r="D1176" t="s">
        <v>3874</v>
      </c>
      <c r="E1176" t="s">
        <v>201</v>
      </c>
      <c r="F1176">
        <v>23</v>
      </c>
      <c r="G1176" t="s">
        <v>202</v>
      </c>
      <c r="H1176">
        <v>29316</v>
      </c>
      <c r="I1176" t="s">
        <v>3827</v>
      </c>
      <c r="J1176" t="s">
        <v>3828</v>
      </c>
      <c r="K1176" t="s">
        <v>3829</v>
      </c>
      <c r="L1176">
        <v>19710504</v>
      </c>
      <c r="M1176" t="s">
        <v>3872</v>
      </c>
      <c r="N1176">
        <v>230411</v>
      </c>
    </row>
    <row r="1177" spans="1:14">
      <c r="A1177" t="s">
        <v>3875</v>
      </c>
      <c r="B1177">
        <v>73012215</v>
      </c>
      <c r="C1177" t="s">
        <v>3876</v>
      </c>
      <c r="D1177" t="s">
        <v>3877</v>
      </c>
      <c r="E1177" t="s">
        <v>211</v>
      </c>
      <c r="F1177">
        <v>23</v>
      </c>
      <c r="G1177" t="s">
        <v>202</v>
      </c>
      <c r="H1177">
        <v>29316</v>
      </c>
      <c r="I1177" t="s">
        <v>3827</v>
      </c>
      <c r="J1177" t="s">
        <v>3828</v>
      </c>
      <c r="K1177" t="s">
        <v>3829</v>
      </c>
      <c r="L1177">
        <v>19621019</v>
      </c>
      <c r="M1177" t="s">
        <v>3875</v>
      </c>
      <c r="N1177">
        <v>230411</v>
      </c>
    </row>
    <row r="1178" spans="1:14">
      <c r="A1178" t="s">
        <v>3878</v>
      </c>
      <c r="B1178">
        <v>85553026</v>
      </c>
      <c r="C1178" t="s">
        <v>3879</v>
      </c>
      <c r="D1178" t="s">
        <v>3880</v>
      </c>
      <c r="E1178" t="s">
        <v>211</v>
      </c>
      <c r="F1178">
        <v>23</v>
      </c>
      <c r="G1178" t="s">
        <v>202</v>
      </c>
      <c r="H1178">
        <v>29316</v>
      </c>
      <c r="I1178" t="s">
        <v>3827</v>
      </c>
      <c r="J1178" t="s">
        <v>3828</v>
      </c>
      <c r="K1178" t="s">
        <v>3829</v>
      </c>
      <c r="L1178">
        <v>19760926</v>
      </c>
      <c r="M1178" t="s">
        <v>3878</v>
      </c>
      <c r="N1178">
        <v>230411</v>
      </c>
    </row>
    <row r="1179" spans="1:14">
      <c r="A1179" t="s">
        <v>3881</v>
      </c>
      <c r="B1179">
        <v>3051211</v>
      </c>
      <c r="C1179" t="s">
        <v>3882</v>
      </c>
      <c r="D1179" t="s">
        <v>3883</v>
      </c>
      <c r="E1179" t="s">
        <v>201</v>
      </c>
      <c r="F1179">
        <v>23</v>
      </c>
      <c r="G1179" t="s">
        <v>202</v>
      </c>
      <c r="H1179">
        <v>8290</v>
      </c>
      <c r="I1179" t="s">
        <v>3884</v>
      </c>
      <c r="J1179" t="s">
        <v>3885</v>
      </c>
      <c r="K1179" t="s">
        <v>3886</v>
      </c>
      <c r="L1179">
        <v>19821027</v>
      </c>
      <c r="M1179" t="s">
        <v>3881</v>
      </c>
      <c r="N1179">
        <v>230278</v>
      </c>
    </row>
    <row r="1180" spans="1:14">
      <c r="A1180" t="s">
        <v>3887</v>
      </c>
      <c r="B1180">
        <v>72753832</v>
      </c>
      <c r="C1180" t="s">
        <v>3888</v>
      </c>
      <c r="D1180" t="s">
        <v>3889</v>
      </c>
      <c r="E1180" t="s">
        <v>201</v>
      </c>
      <c r="F1180">
        <v>23</v>
      </c>
      <c r="G1180" t="s">
        <v>202</v>
      </c>
      <c r="H1180">
        <v>8290</v>
      </c>
      <c r="I1180" t="s">
        <v>3884</v>
      </c>
      <c r="J1180" t="s">
        <v>3885</v>
      </c>
      <c r="K1180" t="s">
        <v>3886</v>
      </c>
      <c r="L1180">
        <v>19830127</v>
      </c>
      <c r="M1180" t="s">
        <v>3887</v>
      </c>
      <c r="N1180">
        <v>230278</v>
      </c>
    </row>
    <row r="1181" spans="1:14">
      <c r="A1181" t="s">
        <v>3890</v>
      </c>
      <c r="B1181">
        <v>3053011</v>
      </c>
      <c r="C1181" t="s">
        <v>3891</v>
      </c>
      <c r="D1181" t="s">
        <v>3892</v>
      </c>
      <c r="E1181" t="s">
        <v>201</v>
      </c>
      <c r="F1181">
        <v>23</v>
      </c>
      <c r="G1181" t="s">
        <v>202</v>
      </c>
      <c r="H1181">
        <v>8290</v>
      </c>
      <c r="I1181" t="s">
        <v>3884</v>
      </c>
      <c r="J1181" t="s">
        <v>3885</v>
      </c>
      <c r="K1181" t="s">
        <v>3886</v>
      </c>
      <c r="L1181">
        <v>19850409</v>
      </c>
      <c r="M1181" t="s">
        <v>3890</v>
      </c>
      <c r="N1181">
        <v>230278</v>
      </c>
    </row>
    <row r="1182" spans="1:14">
      <c r="A1182" t="s">
        <v>3893</v>
      </c>
      <c r="B1182">
        <v>72753731</v>
      </c>
      <c r="C1182" t="s">
        <v>3894</v>
      </c>
      <c r="D1182" t="s">
        <v>3895</v>
      </c>
      <c r="E1182" t="s">
        <v>201</v>
      </c>
      <c r="F1182">
        <v>23</v>
      </c>
      <c r="G1182" t="s">
        <v>202</v>
      </c>
      <c r="H1182">
        <v>8290</v>
      </c>
      <c r="I1182" t="s">
        <v>3884</v>
      </c>
      <c r="J1182" t="s">
        <v>3885</v>
      </c>
      <c r="K1182" t="s">
        <v>3886</v>
      </c>
      <c r="L1182">
        <v>19790410</v>
      </c>
      <c r="M1182" t="s">
        <v>3893</v>
      </c>
      <c r="N1182">
        <v>230278</v>
      </c>
    </row>
    <row r="1183" spans="1:14">
      <c r="A1183" t="s">
        <v>3896</v>
      </c>
      <c r="B1183">
        <v>3051099</v>
      </c>
      <c r="C1183" t="s">
        <v>3897</v>
      </c>
      <c r="D1183" t="s">
        <v>3898</v>
      </c>
      <c r="E1183" t="s">
        <v>201</v>
      </c>
      <c r="F1183">
        <v>23</v>
      </c>
      <c r="G1183" t="s">
        <v>202</v>
      </c>
      <c r="H1183">
        <v>8290</v>
      </c>
      <c r="I1183" t="s">
        <v>3884</v>
      </c>
      <c r="J1183" t="s">
        <v>3885</v>
      </c>
      <c r="K1183" t="s">
        <v>3886</v>
      </c>
      <c r="L1183">
        <v>19650614</v>
      </c>
      <c r="M1183" t="s">
        <v>3896</v>
      </c>
      <c r="N1183">
        <v>230278</v>
      </c>
    </row>
    <row r="1184" spans="1:14">
      <c r="A1184" t="s">
        <v>3899</v>
      </c>
      <c r="B1184">
        <v>3053213</v>
      </c>
      <c r="C1184" t="s">
        <v>3900</v>
      </c>
      <c r="D1184" t="s">
        <v>3901</v>
      </c>
      <c r="E1184" t="s">
        <v>211</v>
      </c>
      <c r="F1184">
        <v>23</v>
      </c>
      <c r="G1184" t="s">
        <v>202</v>
      </c>
      <c r="H1184">
        <v>8290</v>
      </c>
      <c r="I1184" t="s">
        <v>3884</v>
      </c>
      <c r="J1184" t="s">
        <v>3885</v>
      </c>
      <c r="K1184" t="s">
        <v>3886</v>
      </c>
      <c r="L1184">
        <v>19820812</v>
      </c>
      <c r="M1184" t="s">
        <v>3899</v>
      </c>
      <c r="N1184">
        <v>230278</v>
      </c>
    </row>
    <row r="1185" spans="1:14">
      <c r="A1185" t="s">
        <v>3902</v>
      </c>
      <c r="B1185">
        <v>24991934</v>
      </c>
      <c r="C1185" t="s">
        <v>3903</v>
      </c>
      <c r="D1185" t="s">
        <v>3904</v>
      </c>
      <c r="E1185" t="s">
        <v>201</v>
      </c>
      <c r="F1185">
        <v>23</v>
      </c>
      <c r="G1185" t="s">
        <v>202</v>
      </c>
      <c r="H1185">
        <v>8290</v>
      </c>
      <c r="I1185" t="s">
        <v>3884</v>
      </c>
      <c r="J1185" t="s">
        <v>3885</v>
      </c>
      <c r="K1185" t="s">
        <v>3886</v>
      </c>
      <c r="L1185">
        <v>19860926</v>
      </c>
      <c r="M1185" t="s">
        <v>3902</v>
      </c>
      <c r="N1185">
        <v>230278</v>
      </c>
    </row>
    <row r="1186" spans="1:14">
      <c r="A1186" t="s">
        <v>3905</v>
      </c>
      <c r="B1186">
        <v>3052818</v>
      </c>
      <c r="C1186" t="s">
        <v>3906</v>
      </c>
      <c r="D1186" t="s">
        <v>1837</v>
      </c>
      <c r="E1186" t="s">
        <v>201</v>
      </c>
      <c r="F1186">
        <v>23</v>
      </c>
      <c r="G1186" t="s">
        <v>202</v>
      </c>
      <c r="H1186">
        <v>8290</v>
      </c>
      <c r="I1186" t="s">
        <v>3884</v>
      </c>
      <c r="J1186" t="s">
        <v>3885</v>
      </c>
      <c r="K1186" t="s">
        <v>3886</v>
      </c>
      <c r="L1186">
        <v>19810609</v>
      </c>
      <c r="M1186" t="s">
        <v>3905</v>
      </c>
      <c r="N1186">
        <v>230278</v>
      </c>
    </row>
    <row r="1187" spans="1:14">
      <c r="A1187" t="s">
        <v>3907</v>
      </c>
      <c r="B1187">
        <v>3053112</v>
      </c>
      <c r="C1187" t="s">
        <v>3908</v>
      </c>
      <c r="D1187" t="s">
        <v>3909</v>
      </c>
      <c r="E1187" t="s">
        <v>201</v>
      </c>
      <c r="F1187">
        <v>23</v>
      </c>
      <c r="G1187" t="s">
        <v>202</v>
      </c>
      <c r="H1187">
        <v>8290</v>
      </c>
      <c r="I1187" t="s">
        <v>3884</v>
      </c>
      <c r="J1187" t="s">
        <v>3885</v>
      </c>
      <c r="K1187" t="s">
        <v>3886</v>
      </c>
      <c r="L1187">
        <v>19731105</v>
      </c>
      <c r="M1187" t="s">
        <v>3907</v>
      </c>
      <c r="N1187">
        <v>230278</v>
      </c>
    </row>
    <row r="1188" spans="1:14">
      <c r="A1188" t="s">
        <v>3910</v>
      </c>
      <c r="B1188">
        <v>45531523</v>
      </c>
      <c r="C1188" t="s">
        <v>3911</v>
      </c>
      <c r="D1188" t="s">
        <v>3912</v>
      </c>
      <c r="E1188" t="s">
        <v>211</v>
      </c>
      <c r="F1188">
        <v>23</v>
      </c>
      <c r="G1188" t="s">
        <v>202</v>
      </c>
      <c r="H1188">
        <v>8290</v>
      </c>
      <c r="I1188" t="s">
        <v>3884</v>
      </c>
      <c r="J1188" t="s">
        <v>3885</v>
      </c>
      <c r="K1188" t="s">
        <v>3886</v>
      </c>
      <c r="L1188">
        <v>19740724</v>
      </c>
      <c r="M1188" t="s">
        <v>3910</v>
      </c>
      <c r="N1188">
        <v>230278</v>
      </c>
    </row>
    <row r="1189" spans="1:14">
      <c r="A1189" t="s">
        <v>3913</v>
      </c>
      <c r="B1189">
        <v>3052414</v>
      </c>
      <c r="C1189" t="s">
        <v>3914</v>
      </c>
      <c r="D1189" t="s">
        <v>3915</v>
      </c>
      <c r="E1189" t="s">
        <v>201</v>
      </c>
      <c r="F1189">
        <v>23</v>
      </c>
      <c r="G1189" t="s">
        <v>202</v>
      </c>
      <c r="H1189">
        <v>8290</v>
      </c>
      <c r="I1189" t="s">
        <v>3884</v>
      </c>
      <c r="J1189" t="s">
        <v>3885</v>
      </c>
      <c r="K1189" t="s">
        <v>3886</v>
      </c>
      <c r="L1189">
        <v>19830111</v>
      </c>
      <c r="M1189" t="s">
        <v>3913</v>
      </c>
      <c r="N1189">
        <v>230278</v>
      </c>
    </row>
    <row r="1190" spans="1:14">
      <c r="A1190" t="s">
        <v>3916</v>
      </c>
      <c r="B1190">
        <v>69107831</v>
      </c>
      <c r="C1190" t="s">
        <v>3917</v>
      </c>
      <c r="D1190" t="s">
        <v>3918</v>
      </c>
      <c r="E1190" t="s">
        <v>201</v>
      </c>
      <c r="F1190">
        <v>23</v>
      </c>
      <c r="G1190" t="s">
        <v>202</v>
      </c>
      <c r="H1190">
        <v>8290</v>
      </c>
      <c r="I1190" t="s">
        <v>3884</v>
      </c>
      <c r="J1190" t="s">
        <v>3885</v>
      </c>
      <c r="K1190" t="s">
        <v>3886</v>
      </c>
      <c r="L1190">
        <v>19940417</v>
      </c>
      <c r="M1190" t="s">
        <v>3916</v>
      </c>
      <c r="N1190">
        <v>230278</v>
      </c>
    </row>
    <row r="1191" spans="1:14">
      <c r="A1191" t="s">
        <v>3919</v>
      </c>
      <c r="B1191">
        <v>3051514</v>
      </c>
      <c r="C1191" t="s">
        <v>3920</v>
      </c>
      <c r="D1191" t="s">
        <v>3921</v>
      </c>
      <c r="E1191" t="s">
        <v>201</v>
      </c>
      <c r="F1191">
        <v>23</v>
      </c>
      <c r="G1191" t="s">
        <v>202</v>
      </c>
      <c r="H1191">
        <v>8290</v>
      </c>
      <c r="I1191" t="s">
        <v>3884</v>
      </c>
      <c r="J1191" t="s">
        <v>3885</v>
      </c>
      <c r="K1191" t="s">
        <v>3886</v>
      </c>
      <c r="L1191">
        <v>19770926</v>
      </c>
      <c r="M1191" t="s">
        <v>3919</v>
      </c>
      <c r="N1191">
        <v>230278</v>
      </c>
    </row>
    <row r="1192" spans="1:14">
      <c r="A1192" t="s">
        <v>3922</v>
      </c>
      <c r="B1192">
        <v>3051817</v>
      </c>
      <c r="C1192" t="s">
        <v>3923</v>
      </c>
      <c r="D1192" t="s">
        <v>3924</v>
      </c>
      <c r="E1192" t="s">
        <v>211</v>
      </c>
      <c r="F1192">
        <v>23</v>
      </c>
      <c r="G1192" t="s">
        <v>202</v>
      </c>
      <c r="H1192">
        <v>8290</v>
      </c>
      <c r="I1192" t="s">
        <v>3884</v>
      </c>
      <c r="J1192" t="s">
        <v>3885</v>
      </c>
      <c r="K1192" t="s">
        <v>3886</v>
      </c>
      <c r="L1192">
        <v>19800202</v>
      </c>
      <c r="M1192" t="s">
        <v>3922</v>
      </c>
      <c r="N1192">
        <v>230278</v>
      </c>
    </row>
    <row r="1193" spans="1:14">
      <c r="A1193" t="s">
        <v>3925</v>
      </c>
      <c r="B1193">
        <v>3052919</v>
      </c>
      <c r="C1193" t="s">
        <v>3926</v>
      </c>
      <c r="D1193" t="s">
        <v>3927</v>
      </c>
      <c r="E1193" t="s">
        <v>201</v>
      </c>
      <c r="F1193">
        <v>23</v>
      </c>
      <c r="G1193" t="s">
        <v>202</v>
      </c>
      <c r="H1193">
        <v>8290</v>
      </c>
      <c r="I1193" t="s">
        <v>3884</v>
      </c>
      <c r="J1193" t="s">
        <v>3885</v>
      </c>
      <c r="K1193" t="s">
        <v>3886</v>
      </c>
      <c r="L1193">
        <v>19750804</v>
      </c>
      <c r="M1193" t="s">
        <v>3925</v>
      </c>
      <c r="N1193">
        <v>230278</v>
      </c>
    </row>
    <row r="1194" spans="1:14">
      <c r="A1194" t="s">
        <v>3928</v>
      </c>
      <c r="B1194">
        <v>3052212</v>
      </c>
      <c r="C1194" t="s">
        <v>3929</v>
      </c>
      <c r="D1194" t="s">
        <v>3930</v>
      </c>
      <c r="E1194" t="s">
        <v>201</v>
      </c>
      <c r="F1194">
        <v>23</v>
      </c>
      <c r="G1194" t="s">
        <v>202</v>
      </c>
      <c r="H1194">
        <v>8290</v>
      </c>
      <c r="I1194" t="s">
        <v>3884</v>
      </c>
      <c r="J1194" t="s">
        <v>3885</v>
      </c>
      <c r="K1194" t="s">
        <v>3886</v>
      </c>
      <c r="L1194">
        <v>19890809</v>
      </c>
      <c r="M1194" t="s">
        <v>3928</v>
      </c>
      <c r="N1194">
        <v>230278</v>
      </c>
    </row>
    <row r="1195" spans="1:14">
      <c r="A1195" t="s">
        <v>3931</v>
      </c>
      <c r="B1195">
        <v>39124120</v>
      </c>
      <c r="C1195" t="s">
        <v>3932</v>
      </c>
      <c r="D1195" t="s">
        <v>3933</v>
      </c>
      <c r="E1195" t="s">
        <v>201</v>
      </c>
      <c r="F1195">
        <v>23</v>
      </c>
      <c r="G1195" t="s">
        <v>202</v>
      </c>
      <c r="H1195">
        <v>8290</v>
      </c>
      <c r="I1195" t="s">
        <v>3884</v>
      </c>
      <c r="J1195" t="s">
        <v>3885</v>
      </c>
      <c r="K1195" t="s">
        <v>3886</v>
      </c>
      <c r="L1195">
        <v>19950819</v>
      </c>
      <c r="M1195" t="s">
        <v>3931</v>
      </c>
      <c r="N1195">
        <v>230278</v>
      </c>
    </row>
    <row r="1196" spans="1:14">
      <c r="A1196" t="s">
        <v>3934</v>
      </c>
      <c r="B1196">
        <v>3051413</v>
      </c>
      <c r="C1196" t="s">
        <v>3935</v>
      </c>
      <c r="D1196" t="s">
        <v>3936</v>
      </c>
      <c r="E1196" t="s">
        <v>201</v>
      </c>
      <c r="F1196">
        <v>23</v>
      </c>
      <c r="G1196" t="s">
        <v>202</v>
      </c>
      <c r="H1196">
        <v>8290</v>
      </c>
      <c r="I1196" t="s">
        <v>3884</v>
      </c>
      <c r="J1196" t="s">
        <v>3885</v>
      </c>
      <c r="K1196" t="s">
        <v>3886</v>
      </c>
      <c r="L1196">
        <v>19830602</v>
      </c>
      <c r="M1196" t="s">
        <v>3934</v>
      </c>
      <c r="N1196">
        <v>230278</v>
      </c>
    </row>
    <row r="1197" spans="1:14">
      <c r="A1197" t="s">
        <v>3937</v>
      </c>
      <c r="B1197">
        <v>3052616</v>
      </c>
      <c r="C1197" t="s">
        <v>3938</v>
      </c>
      <c r="D1197" t="s">
        <v>3939</v>
      </c>
      <c r="E1197" t="s">
        <v>201</v>
      </c>
      <c r="F1197">
        <v>23</v>
      </c>
      <c r="G1197" t="s">
        <v>202</v>
      </c>
      <c r="H1197">
        <v>8290</v>
      </c>
      <c r="I1197" t="s">
        <v>3884</v>
      </c>
      <c r="J1197" t="s">
        <v>3885</v>
      </c>
      <c r="K1197" t="s">
        <v>3886</v>
      </c>
      <c r="L1197">
        <v>19781025</v>
      </c>
      <c r="M1197" t="s">
        <v>3937</v>
      </c>
      <c r="N1197">
        <v>230278</v>
      </c>
    </row>
    <row r="1198" spans="1:14">
      <c r="A1198" t="s">
        <v>3940</v>
      </c>
      <c r="B1198">
        <v>5110077</v>
      </c>
      <c r="C1198" t="s">
        <v>3941</v>
      </c>
      <c r="D1198" t="s">
        <v>3942</v>
      </c>
      <c r="E1198" t="s">
        <v>201</v>
      </c>
      <c r="F1198">
        <v>23</v>
      </c>
      <c r="G1198" t="s">
        <v>202</v>
      </c>
      <c r="H1198">
        <v>8290</v>
      </c>
      <c r="I1198" t="s">
        <v>3884</v>
      </c>
      <c r="J1198" t="s">
        <v>3885</v>
      </c>
      <c r="K1198" t="s">
        <v>3886</v>
      </c>
      <c r="L1198">
        <v>19850610</v>
      </c>
      <c r="M1198" t="s">
        <v>3940</v>
      </c>
      <c r="N1198">
        <v>230278</v>
      </c>
    </row>
    <row r="1199" spans="1:14">
      <c r="A1199" t="s">
        <v>3943</v>
      </c>
      <c r="B1199">
        <v>72797436</v>
      </c>
      <c r="C1199" t="s">
        <v>3944</v>
      </c>
      <c r="D1199" t="s">
        <v>3945</v>
      </c>
      <c r="E1199" t="s">
        <v>201</v>
      </c>
      <c r="F1199">
        <v>23</v>
      </c>
      <c r="G1199" t="s">
        <v>202</v>
      </c>
      <c r="H1199">
        <v>19119</v>
      </c>
      <c r="I1199" t="s">
        <v>3946</v>
      </c>
      <c r="J1199" t="s">
        <v>3947</v>
      </c>
      <c r="K1199" t="s">
        <v>3948</v>
      </c>
      <c r="L1199">
        <v>19650612</v>
      </c>
      <c r="M1199" t="s">
        <v>3943</v>
      </c>
      <c r="N1199">
        <v>230289</v>
      </c>
    </row>
    <row r="1200" spans="1:14">
      <c r="A1200" t="s">
        <v>3949</v>
      </c>
      <c r="B1200">
        <v>3053920</v>
      </c>
      <c r="C1200" t="s">
        <v>3950</v>
      </c>
      <c r="D1200" t="s">
        <v>3951</v>
      </c>
      <c r="E1200" t="s">
        <v>211</v>
      </c>
      <c r="F1200">
        <v>23</v>
      </c>
      <c r="G1200" t="s">
        <v>202</v>
      </c>
      <c r="H1200">
        <v>19119</v>
      </c>
      <c r="I1200" t="s">
        <v>3946</v>
      </c>
      <c r="J1200" t="s">
        <v>3947</v>
      </c>
      <c r="K1200" t="s">
        <v>3948</v>
      </c>
      <c r="L1200">
        <v>19770310</v>
      </c>
      <c r="M1200" t="s">
        <v>3949</v>
      </c>
      <c r="N1200">
        <v>230289</v>
      </c>
    </row>
    <row r="1201" spans="1:14">
      <c r="A1201" t="s">
        <v>3952</v>
      </c>
      <c r="B1201">
        <v>72797537</v>
      </c>
      <c r="C1201" t="s">
        <v>3953</v>
      </c>
      <c r="D1201" t="s">
        <v>3954</v>
      </c>
      <c r="E1201" t="s">
        <v>201</v>
      </c>
      <c r="F1201">
        <v>23</v>
      </c>
      <c r="G1201" t="s">
        <v>202</v>
      </c>
      <c r="H1201">
        <v>19119</v>
      </c>
      <c r="I1201" t="s">
        <v>3946</v>
      </c>
      <c r="J1201" t="s">
        <v>3947</v>
      </c>
      <c r="K1201" t="s">
        <v>3948</v>
      </c>
      <c r="L1201">
        <v>19710505</v>
      </c>
      <c r="M1201" t="s">
        <v>3952</v>
      </c>
      <c r="N1201">
        <v>230289</v>
      </c>
    </row>
    <row r="1202" spans="1:14">
      <c r="A1202" t="s">
        <v>3955</v>
      </c>
      <c r="B1202">
        <v>84964132</v>
      </c>
      <c r="C1202" t="s">
        <v>3956</v>
      </c>
      <c r="D1202" t="s">
        <v>3957</v>
      </c>
      <c r="E1202" t="s">
        <v>201</v>
      </c>
      <c r="F1202">
        <v>23</v>
      </c>
      <c r="G1202" t="s">
        <v>202</v>
      </c>
      <c r="H1202">
        <v>19119</v>
      </c>
      <c r="I1202" t="s">
        <v>3946</v>
      </c>
      <c r="J1202" t="s">
        <v>3947</v>
      </c>
      <c r="K1202" t="s">
        <v>3948</v>
      </c>
      <c r="L1202">
        <v>19710728</v>
      </c>
      <c r="M1202" t="s">
        <v>3955</v>
      </c>
      <c r="N1202">
        <v>230289</v>
      </c>
    </row>
    <row r="1203" spans="1:14">
      <c r="A1203" t="s">
        <v>3958</v>
      </c>
      <c r="B1203">
        <v>3054012</v>
      </c>
      <c r="C1203" t="s">
        <v>3959</v>
      </c>
      <c r="D1203" t="s">
        <v>3960</v>
      </c>
      <c r="E1203" t="s">
        <v>201</v>
      </c>
      <c r="F1203">
        <v>23</v>
      </c>
      <c r="G1203" t="s">
        <v>202</v>
      </c>
      <c r="H1203">
        <v>19119</v>
      </c>
      <c r="I1203" t="s">
        <v>3946</v>
      </c>
      <c r="J1203" t="s">
        <v>3947</v>
      </c>
      <c r="K1203" t="s">
        <v>3948</v>
      </c>
      <c r="L1203">
        <v>19830126</v>
      </c>
      <c r="M1203" t="s">
        <v>3958</v>
      </c>
      <c r="N1203">
        <v>230289</v>
      </c>
    </row>
    <row r="1204" spans="1:14">
      <c r="A1204" t="s">
        <v>3961</v>
      </c>
      <c r="B1204">
        <v>39586940</v>
      </c>
      <c r="C1204" t="s">
        <v>3962</v>
      </c>
      <c r="D1204" t="s">
        <v>3963</v>
      </c>
      <c r="E1204" t="s">
        <v>201</v>
      </c>
      <c r="F1204">
        <v>23</v>
      </c>
      <c r="G1204" t="s">
        <v>202</v>
      </c>
      <c r="H1204">
        <v>29259</v>
      </c>
      <c r="I1204" t="s">
        <v>3964</v>
      </c>
      <c r="J1204" t="s">
        <v>3965</v>
      </c>
      <c r="K1204" t="s">
        <v>3966</v>
      </c>
      <c r="L1204">
        <v>19950802</v>
      </c>
      <c r="M1204" t="s">
        <v>3961</v>
      </c>
      <c r="N1204">
        <v>230407</v>
      </c>
    </row>
    <row r="1205" spans="1:14">
      <c r="A1205" t="s">
        <v>3967</v>
      </c>
      <c r="B1205">
        <v>3100266</v>
      </c>
      <c r="C1205" t="s">
        <v>3968</v>
      </c>
      <c r="D1205" t="s">
        <v>3969</v>
      </c>
      <c r="E1205" t="s">
        <v>201</v>
      </c>
      <c r="F1205">
        <v>23</v>
      </c>
      <c r="G1205" t="s">
        <v>202</v>
      </c>
      <c r="H1205">
        <v>29259</v>
      </c>
      <c r="I1205" t="s">
        <v>3964</v>
      </c>
      <c r="J1205" t="s">
        <v>3965</v>
      </c>
      <c r="K1205" t="s">
        <v>3966</v>
      </c>
      <c r="L1205">
        <v>19871020</v>
      </c>
      <c r="M1205" t="s">
        <v>3967</v>
      </c>
      <c r="N1205">
        <v>230407</v>
      </c>
    </row>
    <row r="1206" spans="1:14">
      <c r="A1206" t="s">
        <v>3970</v>
      </c>
      <c r="B1206">
        <v>23739226</v>
      </c>
      <c r="C1206" t="s">
        <v>3971</v>
      </c>
      <c r="D1206" t="s">
        <v>3972</v>
      </c>
      <c r="E1206" t="s">
        <v>201</v>
      </c>
      <c r="F1206">
        <v>23</v>
      </c>
      <c r="G1206" t="s">
        <v>202</v>
      </c>
      <c r="H1206">
        <v>29259</v>
      </c>
      <c r="I1206" t="s">
        <v>3964</v>
      </c>
      <c r="J1206" t="s">
        <v>3965</v>
      </c>
      <c r="K1206" t="s">
        <v>3966</v>
      </c>
      <c r="L1206">
        <v>19880405</v>
      </c>
      <c r="M1206" t="s">
        <v>3970</v>
      </c>
      <c r="N1206">
        <v>230407</v>
      </c>
    </row>
    <row r="1207" spans="1:14">
      <c r="A1207" t="s">
        <v>3973</v>
      </c>
      <c r="B1207">
        <v>72100616</v>
      </c>
      <c r="C1207" t="s">
        <v>3974</v>
      </c>
      <c r="D1207" t="s">
        <v>3975</v>
      </c>
      <c r="E1207" t="s">
        <v>201</v>
      </c>
      <c r="F1207">
        <v>23</v>
      </c>
      <c r="G1207" t="s">
        <v>202</v>
      </c>
      <c r="H1207">
        <v>29259</v>
      </c>
      <c r="I1207" t="s">
        <v>3964</v>
      </c>
      <c r="J1207" t="s">
        <v>3965</v>
      </c>
      <c r="K1207" t="s">
        <v>3966</v>
      </c>
      <c r="L1207">
        <v>19910102</v>
      </c>
      <c r="M1207" t="s">
        <v>3973</v>
      </c>
      <c r="N1207">
        <v>230407</v>
      </c>
    </row>
    <row r="1208" spans="1:14">
      <c r="A1208" t="s">
        <v>3976</v>
      </c>
      <c r="B1208">
        <v>72095629</v>
      </c>
      <c r="C1208" t="s">
        <v>3977</v>
      </c>
      <c r="D1208" t="s">
        <v>3978</v>
      </c>
      <c r="E1208" t="s">
        <v>201</v>
      </c>
      <c r="F1208">
        <v>23</v>
      </c>
      <c r="G1208" t="s">
        <v>202</v>
      </c>
      <c r="H1208">
        <v>29259</v>
      </c>
      <c r="I1208" t="s">
        <v>3964</v>
      </c>
      <c r="J1208" t="s">
        <v>3965</v>
      </c>
      <c r="K1208" t="s">
        <v>3966</v>
      </c>
      <c r="L1208">
        <v>19910618</v>
      </c>
      <c r="M1208" t="s">
        <v>3976</v>
      </c>
      <c r="N1208">
        <v>230407</v>
      </c>
    </row>
    <row r="1209" spans="1:14">
      <c r="A1209" t="s">
        <v>3979</v>
      </c>
      <c r="B1209">
        <v>24727224</v>
      </c>
      <c r="C1209" t="s">
        <v>3980</v>
      </c>
      <c r="D1209" t="s">
        <v>3981</v>
      </c>
      <c r="E1209" t="s">
        <v>201</v>
      </c>
      <c r="F1209">
        <v>23</v>
      </c>
      <c r="G1209" t="s">
        <v>202</v>
      </c>
      <c r="H1209">
        <v>29259</v>
      </c>
      <c r="I1209" t="s">
        <v>3964</v>
      </c>
      <c r="J1209" t="s">
        <v>3965</v>
      </c>
      <c r="K1209" t="s">
        <v>3966</v>
      </c>
      <c r="L1209">
        <v>19880530</v>
      </c>
      <c r="M1209" t="s">
        <v>3979</v>
      </c>
      <c r="N1209">
        <v>230407</v>
      </c>
    </row>
    <row r="1210" spans="1:14">
      <c r="A1210" t="s">
        <v>3982</v>
      </c>
      <c r="B1210">
        <v>71899539</v>
      </c>
      <c r="C1210" t="s">
        <v>3983</v>
      </c>
      <c r="D1210" t="s">
        <v>3984</v>
      </c>
      <c r="E1210" t="s">
        <v>201</v>
      </c>
      <c r="F1210">
        <v>23</v>
      </c>
      <c r="G1210" t="s">
        <v>202</v>
      </c>
      <c r="H1210">
        <v>29259</v>
      </c>
      <c r="I1210" t="s">
        <v>3964</v>
      </c>
      <c r="J1210" t="s">
        <v>3965</v>
      </c>
      <c r="K1210" t="s">
        <v>3966</v>
      </c>
      <c r="L1210">
        <v>19920710</v>
      </c>
      <c r="M1210" t="s">
        <v>3982</v>
      </c>
      <c r="N1210">
        <v>230407</v>
      </c>
    </row>
    <row r="1211" spans="1:14">
      <c r="A1211" t="s">
        <v>3985</v>
      </c>
      <c r="B1211">
        <v>58227428</v>
      </c>
      <c r="C1211" t="s">
        <v>3986</v>
      </c>
      <c r="D1211" t="s">
        <v>3987</v>
      </c>
      <c r="E1211" t="s">
        <v>201</v>
      </c>
      <c r="F1211">
        <v>23</v>
      </c>
      <c r="G1211" t="s">
        <v>202</v>
      </c>
      <c r="H1211">
        <v>29259</v>
      </c>
      <c r="I1211" t="s">
        <v>3964</v>
      </c>
      <c r="J1211" t="s">
        <v>3965</v>
      </c>
      <c r="K1211" t="s">
        <v>3966</v>
      </c>
      <c r="L1211">
        <v>19900815</v>
      </c>
      <c r="M1211" t="s">
        <v>3985</v>
      </c>
      <c r="N1211">
        <v>230407</v>
      </c>
    </row>
    <row r="1212" spans="1:14">
      <c r="A1212" t="s">
        <v>3988</v>
      </c>
      <c r="B1212">
        <v>71977536</v>
      </c>
      <c r="C1212" t="s">
        <v>3989</v>
      </c>
      <c r="D1212" t="s">
        <v>3990</v>
      </c>
      <c r="E1212" t="s">
        <v>201</v>
      </c>
      <c r="F1212">
        <v>23</v>
      </c>
      <c r="G1212" t="s">
        <v>202</v>
      </c>
      <c r="H1212">
        <v>29259</v>
      </c>
      <c r="I1212" t="s">
        <v>3964</v>
      </c>
      <c r="J1212" t="s">
        <v>3965</v>
      </c>
      <c r="K1212" t="s">
        <v>3966</v>
      </c>
      <c r="L1212">
        <v>19900709</v>
      </c>
      <c r="M1212" t="s">
        <v>3988</v>
      </c>
      <c r="N1212">
        <v>230407</v>
      </c>
    </row>
    <row r="1213" spans="1:14">
      <c r="A1213" t="s">
        <v>3991</v>
      </c>
      <c r="B1213">
        <v>15047724</v>
      </c>
      <c r="C1213" t="s">
        <v>3992</v>
      </c>
      <c r="D1213" t="s">
        <v>3993</v>
      </c>
      <c r="E1213" t="s">
        <v>201</v>
      </c>
      <c r="F1213">
        <v>23</v>
      </c>
      <c r="G1213" t="s">
        <v>202</v>
      </c>
      <c r="H1213">
        <v>29259</v>
      </c>
      <c r="I1213" t="s">
        <v>3964</v>
      </c>
      <c r="J1213" t="s">
        <v>3965</v>
      </c>
      <c r="K1213" t="s">
        <v>3966</v>
      </c>
      <c r="L1213">
        <v>19930605</v>
      </c>
      <c r="M1213" t="s">
        <v>3991</v>
      </c>
      <c r="N1213">
        <v>230407</v>
      </c>
    </row>
    <row r="1214" spans="1:14">
      <c r="A1214" t="s">
        <v>3994</v>
      </c>
      <c r="B1214">
        <v>72095730</v>
      </c>
      <c r="C1214" t="s">
        <v>3995</v>
      </c>
      <c r="D1214" t="s">
        <v>3996</v>
      </c>
      <c r="E1214" t="s">
        <v>201</v>
      </c>
      <c r="F1214">
        <v>23</v>
      </c>
      <c r="G1214" t="s">
        <v>202</v>
      </c>
      <c r="H1214">
        <v>29259</v>
      </c>
      <c r="I1214" t="s">
        <v>3964</v>
      </c>
      <c r="J1214" t="s">
        <v>3965</v>
      </c>
      <c r="K1214" t="s">
        <v>3966</v>
      </c>
      <c r="L1214">
        <v>19920126</v>
      </c>
      <c r="M1214" t="s">
        <v>3994</v>
      </c>
      <c r="N1214">
        <v>230407</v>
      </c>
    </row>
    <row r="1215" spans="1:14">
      <c r="A1215" t="s">
        <v>3997</v>
      </c>
      <c r="B1215">
        <v>72899035</v>
      </c>
      <c r="C1215" t="s">
        <v>3998</v>
      </c>
      <c r="D1215" t="s">
        <v>3999</v>
      </c>
      <c r="E1215" t="s">
        <v>211</v>
      </c>
      <c r="F1215">
        <v>23</v>
      </c>
      <c r="G1215" t="s">
        <v>202</v>
      </c>
      <c r="H1215">
        <v>29259</v>
      </c>
      <c r="I1215" t="s">
        <v>3964</v>
      </c>
      <c r="J1215" t="s">
        <v>3965</v>
      </c>
      <c r="K1215" t="s">
        <v>3966</v>
      </c>
      <c r="L1215">
        <v>19900701</v>
      </c>
      <c r="M1215" t="s">
        <v>3997</v>
      </c>
      <c r="N1215">
        <v>230407</v>
      </c>
    </row>
    <row r="1216" spans="1:14">
      <c r="A1216" t="s">
        <v>4000</v>
      </c>
      <c r="B1216">
        <v>84962635</v>
      </c>
      <c r="C1216" t="s">
        <v>4001</v>
      </c>
      <c r="D1216" t="s">
        <v>4002</v>
      </c>
      <c r="E1216" t="s">
        <v>201</v>
      </c>
      <c r="F1216">
        <v>23</v>
      </c>
      <c r="G1216" t="s">
        <v>202</v>
      </c>
      <c r="H1216">
        <v>29259</v>
      </c>
      <c r="I1216" t="s">
        <v>3964</v>
      </c>
      <c r="J1216" t="s">
        <v>3965</v>
      </c>
      <c r="K1216" t="s">
        <v>3966</v>
      </c>
      <c r="L1216">
        <v>19910502</v>
      </c>
      <c r="M1216" t="s">
        <v>4000</v>
      </c>
      <c r="N1216">
        <v>230407</v>
      </c>
    </row>
    <row r="1217" spans="1:14">
      <c r="A1217" t="s">
        <v>4003</v>
      </c>
      <c r="B1217">
        <v>58598338</v>
      </c>
      <c r="C1217" t="s">
        <v>4004</v>
      </c>
      <c r="D1217" t="s">
        <v>4005</v>
      </c>
      <c r="E1217" t="s">
        <v>201</v>
      </c>
      <c r="F1217">
        <v>23</v>
      </c>
      <c r="G1217" t="s">
        <v>202</v>
      </c>
      <c r="H1217">
        <v>29259</v>
      </c>
      <c r="I1217" t="s">
        <v>3964</v>
      </c>
      <c r="J1217" t="s">
        <v>3965</v>
      </c>
      <c r="K1217" t="s">
        <v>3966</v>
      </c>
      <c r="L1217">
        <v>19901215</v>
      </c>
      <c r="M1217" t="s">
        <v>4003</v>
      </c>
      <c r="N1217">
        <v>230407</v>
      </c>
    </row>
    <row r="1218" spans="1:14">
      <c r="A1218" t="s">
        <v>4006</v>
      </c>
      <c r="B1218">
        <v>3043010</v>
      </c>
      <c r="C1218" t="s">
        <v>4007</v>
      </c>
      <c r="D1218" t="s">
        <v>4008</v>
      </c>
      <c r="E1218" t="s">
        <v>201</v>
      </c>
      <c r="F1218">
        <v>23</v>
      </c>
      <c r="G1218" t="s">
        <v>202</v>
      </c>
      <c r="H1218">
        <v>29259</v>
      </c>
      <c r="I1218" t="s">
        <v>3964</v>
      </c>
      <c r="J1218" t="s">
        <v>3965</v>
      </c>
      <c r="K1218" t="s">
        <v>3966</v>
      </c>
      <c r="L1218">
        <v>19830613</v>
      </c>
      <c r="M1218" t="s">
        <v>4006</v>
      </c>
      <c r="N1218">
        <v>230407</v>
      </c>
    </row>
    <row r="1219" spans="1:14">
      <c r="A1219" t="s">
        <v>4009</v>
      </c>
      <c r="B1219">
        <v>93717936</v>
      </c>
      <c r="C1219" t="s">
        <v>4010</v>
      </c>
      <c r="D1219" t="s">
        <v>4011</v>
      </c>
      <c r="E1219" t="s">
        <v>211</v>
      </c>
      <c r="F1219">
        <v>23</v>
      </c>
      <c r="G1219" t="s">
        <v>202</v>
      </c>
      <c r="H1219">
        <v>29259</v>
      </c>
      <c r="I1219" t="s">
        <v>3964</v>
      </c>
      <c r="J1219" t="s">
        <v>3965</v>
      </c>
      <c r="K1219" t="s">
        <v>3966</v>
      </c>
      <c r="L1219">
        <v>19920530</v>
      </c>
      <c r="M1219" t="s">
        <v>4009</v>
      </c>
      <c r="N1219">
        <v>230407</v>
      </c>
    </row>
    <row r="1220" spans="1:14">
      <c r="A1220" t="s">
        <v>4012</v>
      </c>
      <c r="B1220">
        <v>39517530</v>
      </c>
      <c r="C1220" t="s">
        <v>4013</v>
      </c>
      <c r="D1220" t="s">
        <v>4014</v>
      </c>
      <c r="E1220" t="s">
        <v>201</v>
      </c>
      <c r="F1220">
        <v>23</v>
      </c>
      <c r="G1220" t="s">
        <v>202</v>
      </c>
      <c r="H1220">
        <v>29259</v>
      </c>
      <c r="I1220" t="s">
        <v>3964</v>
      </c>
      <c r="J1220" t="s">
        <v>3965</v>
      </c>
      <c r="K1220" t="s">
        <v>3966</v>
      </c>
      <c r="L1220">
        <v>19931003</v>
      </c>
      <c r="M1220" t="s">
        <v>4012</v>
      </c>
      <c r="N1220">
        <v>230407</v>
      </c>
    </row>
    <row r="1221" spans="1:14">
      <c r="A1221" t="s">
        <v>4015</v>
      </c>
      <c r="B1221">
        <v>96793842</v>
      </c>
      <c r="C1221" t="s">
        <v>4016</v>
      </c>
      <c r="D1221" t="s">
        <v>4017</v>
      </c>
      <c r="E1221" t="s">
        <v>211</v>
      </c>
      <c r="F1221">
        <v>23</v>
      </c>
      <c r="G1221" t="s">
        <v>202</v>
      </c>
      <c r="H1221">
        <v>29259</v>
      </c>
      <c r="I1221" t="s">
        <v>3964</v>
      </c>
      <c r="J1221" t="s">
        <v>3965</v>
      </c>
      <c r="K1221" t="s">
        <v>3966</v>
      </c>
      <c r="L1221">
        <v>19930118</v>
      </c>
      <c r="M1221" t="s">
        <v>4015</v>
      </c>
      <c r="N1221">
        <v>230407</v>
      </c>
    </row>
    <row r="1222" spans="1:14">
      <c r="A1222" t="s">
        <v>4018</v>
      </c>
      <c r="B1222">
        <v>3100377</v>
      </c>
      <c r="C1222" t="s">
        <v>4019</v>
      </c>
      <c r="D1222" t="s">
        <v>4020</v>
      </c>
      <c r="E1222" t="s">
        <v>201</v>
      </c>
      <c r="F1222">
        <v>23</v>
      </c>
      <c r="G1222" t="s">
        <v>202</v>
      </c>
      <c r="H1222">
        <v>29259</v>
      </c>
      <c r="I1222" t="s">
        <v>3964</v>
      </c>
      <c r="J1222" t="s">
        <v>3965</v>
      </c>
      <c r="K1222" t="s">
        <v>3966</v>
      </c>
      <c r="L1222">
        <v>19870513</v>
      </c>
      <c r="M1222" t="s">
        <v>4018</v>
      </c>
      <c r="N1222">
        <v>230407</v>
      </c>
    </row>
    <row r="1223" spans="1:14">
      <c r="A1223" t="s">
        <v>4021</v>
      </c>
      <c r="B1223">
        <v>72867939</v>
      </c>
      <c r="C1223" t="s">
        <v>4022</v>
      </c>
      <c r="D1223" t="s">
        <v>4023</v>
      </c>
      <c r="E1223" t="s">
        <v>201</v>
      </c>
      <c r="F1223">
        <v>23</v>
      </c>
      <c r="G1223" t="s">
        <v>202</v>
      </c>
      <c r="H1223">
        <v>29259</v>
      </c>
      <c r="I1223" t="s">
        <v>3964</v>
      </c>
      <c r="J1223" t="s">
        <v>3965</v>
      </c>
      <c r="K1223" t="s">
        <v>3966</v>
      </c>
      <c r="L1223">
        <v>19860809</v>
      </c>
      <c r="M1223" t="s">
        <v>4021</v>
      </c>
      <c r="N1223">
        <v>230407</v>
      </c>
    </row>
    <row r="1224" spans="1:14">
      <c r="A1224" t="s">
        <v>4024</v>
      </c>
      <c r="B1224">
        <v>51514319</v>
      </c>
      <c r="C1224" t="s">
        <v>4025</v>
      </c>
      <c r="D1224" t="s">
        <v>4026</v>
      </c>
      <c r="E1224" t="s">
        <v>201</v>
      </c>
      <c r="F1224">
        <v>23</v>
      </c>
      <c r="G1224" t="s">
        <v>202</v>
      </c>
      <c r="H1224">
        <v>29259</v>
      </c>
      <c r="I1224" t="s">
        <v>3964</v>
      </c>
      <c r="J1224" t="s">
        <v>3965</v>
      </c>
      <c r="K1224" t="s">
        <v>3966</v>
      </c>
      <c r="L1224">
        <v>19890715</v>
      </c>
      <c r="M1224" t="s">
        <v>4024</v>
      </c>
      <c r="N1224">
        <v>230407</v>
      </c>
    </row>
    <row r="1225" spans="1:14">
      <c r="A1225" t="s">
        <v>4027</v>
      </c>
      <c r="B1225">
        <v>39090324</v>
      </c>
      <c r="C1225" t="s">
        <v>4028</v>
      </c>
      <c r="D1225" t="s">
        <v>4029</v>
      </c>
      <c r="E1225" t="s">
        <v>201</v>
      </c>
      <c r="F1225">
        <v>23</v>
      </c>
      <c r="G1225" t="s">
        <v>202</v>
      </c>
      <c r="H1225">
        <v>29259</v>
      </c>
      <c r="I1225" t="s">
        <v>3964</v>
      </c>
      <c r="J1225" t="s">
        <v>3965</v>
      </c>
      <c r="K1225" t="s">
        <v>3966</v>
      </c>
      <c r="L1225">
        <v>19930914</v>
      </c>
      <c r="M1225" t="s">
        <v>4027</v>
      </c>
      <c r="N1225">
        <v>230407</v>
      </c>
    </row>
    <row r="1226" spans="1:14">
      <c r="A1226" t="s">
        <v>4030</v>
      </c>
      <c r="B1226">
        <v>72102416</v>
      </c>
      <c r="C1226" t="s">
        <v>4031</v>
      </c>
      <c r="D1226" t="s">
        <v>4032</v>
      </c>
      <c r="E1226" t="s">
        <v>201</v>
      </c>
      <c r="F1226">
        <v>23</v>
      </c>
      <c r="G1226" t="s">
        <v>202</v>
      </c>
      <c r="H1226">
        <v>29259</v>
      </c>
      <c r="I1226" t="s">
        <v>3964</v>
      </c>
      <c r="J1226" t="s">
        <v>3965</v>
      </c>
      <c r="K1226" t="s">
        <v>3966</v>
      </c>
      <c r="L1226">
        <v>19910927</v>
      </c>
      <c r="M1226" t="s">
        <v>4030</v>
      </c>
      <c r="N1226">
        <v>230407</v>
      </c>
    </row>
    <row r="1227" spans="1:14">
      <c r="A1227" t="s">
        <v>4033</v>
      </c>
      <c r="B1227">
        <v>72103720</v>
      </c>
      <c r="C1227" t="s">
        <v>4034</v>
      </c>
      <c r="D1227" t="s">
        <v>4035</v>
      </c>
      <c r="E1227" t="s">
        <v>201</v>
      </c>
      <c r="F1227">
        <v>23</v>
      </c>
      <c r="G1227" t="s">
        <v>202</v>
      </c>
      <c r="H1227">
        <v>29259</v>
      </c>
      <c r="I1227" t="s">
        <v>3964</v>
      </c>
      <c r="J1227" t="s">
        <v>3965</v>
      </c>
      <c r="K1227" t="s">
        <v>3966</v>
      </c>
      <c r="L1227">
        <v>19920602</v>
      </c>
      <c r="M1227" t="s">
        <v>4033</v>
      </c>
      <c r="N1227">
        <v>230407</v>
      </c>
    </row>
    <row r="1228" spans="1:14">
      <c r="A1228" t="s">
        <v>4036</v>
      </c>
      <c r="B1228">
        <v>2907321</v>
      </c>
      <c r="C1228" t="s">
        <v>4037</v>
      </c>
      <c r="D1228" t="s">
        <v>4038</v>
      </c>
      <c r="E1228" t="s">
        <v>201</v>
      </c>
      <c r="F1228">
        <v>23</v>
      </c>
      <c r="G1228" t="s">
        <v>202</v>
      </c>
      <c r="H1228">
        <v>16106</v>
      </c>
      <c r="I1228" t="s">
        <v>4039</v>
      </c>
      <c r="J1228" t="s">
        <v>4040</v>
      </c>
      <c r="K1228" t="s">
        <v>4041</v>
      </c>
      <c r="L1228">
        <v>19840417</v>
      </c>
      <c r="M1228" t="s">
        <v>4036</v>
      </c>
      <c r="N1228">
        <v>230010</v>
      </c>
    </row>
    <row r="1229" spans="1:14">
      <c r="A1229" t="s">
        <v>4042</v>
      </c>
      <c r="B1229">
        <v>39986742</v>
      </c>
      <c r="C1229" t="s">
        <v>4043</v>
      </c>
      <c r="D1229" t="s">
        <v>4044</v>
      </c>
      <c r="E1229" t="s">
        <v>201</v>
      </c>
      <c r="F1229">
        <v>23</v>
      </c>
      <c r="G1229" t="s">
        <v>202</v>
      </c>
      <c r="H1229">
        <v>16106</v>
      </c>
      <c r="I1229" t="s">
        <v>4039</v>
      </c>
      <c r="J1229" t="s">
        <v>4040</v>
      </c>
      <c r="K1229" t="s">
        <v>4041</v>
      </c>
      <c r="L1229">
        <v>19960412</v>
      </c>
      <c r="M1229" t="s">
        <v>4042</v>
      </c>
      <c r="N1229">
        <v>230010</v>
      </c>
    </row>
    <row r="1230" spans="1:14">
      <c r="A1230" t="s">
        <v>4045</v>
      </c>
      <c r="B1230">
        <v>2907119</v>
      </c>
      <c r="C1230" t="s">
        <v>4046</v>
      </c>
      <c r="D1230" t="s">
        <v>4047</v>
      </c>
      <c r="E1230" t="s">
        <v>201</v>
      </c>
      <c r="F1230">
        <v>23</v>
      </c>
      <c r="G1230" t="s">
        <v>202</v>
      </c>
      <c r="H1230">
        <v>16106</v>
      </c>
      <c r="I1230" t="s">
        <v>4039</v>
      </c>
      <c r="J1230" t="s">
        <v>4040</v>
      </c>
      <c r="K1230" t="s">
        <v>4041</v>
      </c>
      <c r="L1230">
        <v>19831121</v>
      </c>
      <c r="M1230" t="s">
        <v>4045</v>
      </c>
      <c r="N1230">
        <v>230010</v>
      </c>
    </row>
    <row r="1231" spans="1:14">
      <c r="A1231" t="s">
        <v>4048</v>
      </c>
      <c r="B1231">
        <v>96812228</v>
      </c>
      <c r="C1231" t="s">
        <v>4049</v>
      </c>
      <c r="D1231" t="s">
        <v>4050</v>
      </c>
      <c r="E1231" t="s">
        <v>201</v>
      </c>
      <c r="F1231">
        <v>23</v>
      </c>
      <c r="G1231" t="s">
        <v>202</v>
      </c>
      <c r="H1231">
        <v>16106</v>
      </c>
      <c r="I1231" t="s">
        <v>4039</v>
      </c>
      <c r="J1231" t="s">
        <v>4040</v>
      </c>
      <c r="K1231" t="s">
        <v>4041</v>
      </c>
      <c r="L1231">
        <v>20090726</v>
      </c>
      <c r="M1231" t="s">
        <v>4048</v>
      </c>
      <c r="N1231">
        <v>230010</v>
      </c>
    </row>
    <row r="1232" spans="1:14">
      <c r="A1232" t="s">
        <v>4051</v>
      </c>
      <c r="B1232">
        <v>39789945</v>
      </c>
      <c r="C1232" t="s">
        <v>4052</v>
      </c>
      <c r="D1232" t="s">
        <v>4053</v>
      </c>
      <c r="E1232" t="s">
        <v>201</v>
      </c>
      <c r="F1232">
        <v>23</v>
      </c>
      <c r="G1232" t="s">
        <v>202</v>
      </c>
      <c r="H1232">
        <v>16106</v>
      </c>
      <c r="I1232" t="s">
        <v>4039</v>
      </c>
      <c r="J1232" t="s">
        <v>4040</v>
      </c>
      <c r="K1232" t="s">
        <v>4041</v>
      </c>
      <c r="L1232">
        <v>19960619</v>
      </c>
      <c r="M1232" t="s">
        <v>4051</v>
      </c>
      <c r="N1232">
        <v>230010</v>
      </c>
    </row>
    <row r="1233" spans="1:14">
      <c r="A1233" t="s">
        <v>4054</v>
      </c>
      <c r="B1233">
        <v>45595432</v>
      </c>
      <c r="C1233" t="s">
        <v>4055</v>
      </c>
      <c r="D1233" t="s">
        <v>4056</v>
      </c>
      <c r="E1233" t="s">
        <v>201</v>
      </c>
      <c r="F1233">
        <v>23</v>
      </c>
      <c r="G1233" t="s">
        <v>202</v>
      </c>
      <c r="H1233">
        <v>16106</v>
      </c>
      <c r="I1233" t="s">
        <v>4039</v>
      </c>
      <c r="J1233" t="s">
        <v>4040</v>
      </c>
      <c r="K1233" t="s">
        <v>4041</v>
      </c>
      <c r="L1233">
        <v>19910420</v>
      </c>
      <c r="M1233" t="s">
        <v>4054</v>
      </c>
      <c r="N1233">
        <v>230010</v>
      </c>
    </row>
    <row r="1234" spans="1:14">
      <c r="A1234" t="s">
        <v>4057</v>
      </c>
      <c r="B1234">
        <v>3064013</v>
      </c>
      <c r="C1234" t="s">
        <v>4058</v>
      </c>
      <c r="D1234" t="s">
        <v>4059</v>
      </c>
      <c r="E1234" t="s">
        <v>201</v>
      </c>
      <c r="F1234">
        <v>23</v>
      </c>
      <c r="G1234" t="s">
        <v>202</v>
      </c>
      <c r="H1234">
        <v>16106</v>
      </c>
      <c r="I1234" t="s">
        <v>4039</v>
      </c>
      <c r="J1234" t="s">
        <v>4040</v>
      </c>
      <c r="K1234" t="s">
        <v>4041</v>
      </c>
      <c r="L1234">
        <v>19870311</v>
      </c>
      <c r="M1234" t="s">
        <v>4057</v>
      </c>
      <c r="N1234">
        <v>230010</v>
      </c>
    </row>
    <row r="1235" spans="1:14">
      <c r="A1235" t="s">
        <v>4060</v>
      </c>
      <c r="B1235">
        <v>85075429</v>
      </c>
      <c r="C1235" t="s">
        <v>4061</v>
      </c>
      <c r="D1235" t="s">
        <v>4062</v>
      </c>
      <c r="E1235" t="s">
        <v>201</v>
      </c>
      <c r="F1235">
        <v>23</v>
      </c>
      <c r="G1235" t="s">
        <v>202</v>
      </c>
      <c r="H1235">
        <v>16106</v>
      </c>
      <c r="I1235" t="s">
        <v>4039</v>
      </c>
      <c r="J1235" t="s">
        <v>4040</v>
      </c>
      <c r="K1235" t="s">
        <v>4041</v>
      </c>
      <c r="L1235">
        <v>19871225</v>
      </c>
      <c r="M1235" t="s">
        <v>4060</v>
      </c>
      <c r="N1235">
        <v>230010</v>
      </c>
    </row>
    <row r="1236" spans="1:14">
      <c r="A1236" t="s">
        <v>4063</v>
      </c>
      <c r="B1236">
        <v>16861022</v>
      </c>
      <c r="C1236" t="s">
        <v>4064</v>
      </c>
      <c r="D1236" t="s">
        <v>4065</v>
      </c>
      <c r="E1236" t="s">
        <v>201</v>
      </c>
      <c r="F1236">
        <v>23</v>
      </c>
      <c r="G1236" t="s">
        <v>202</v>
      </c>
      <c r="H1236">
        <v>16106</v>
      </c>
      <c r="I1236" t="s">
        <v>4039</v>
      </c>
      <c r="J1236" t="s">
        <v>4040</v>
      </c>
      <c r="K1236" t="s">
        <v>4041</v>
      </c>
      <c r="L1236">
        <v>19910522</v>
      </c>
      <c r="M1236" t="s">
        <v>4063</v>
      </c>
      <c r="N1236">
        <v>230010</v>
      </c>
    </row>
    <row r="1237" spans="1:14">
      <c r="A1237" t="s">
        <v>4066</v>
      </c>
      <c r="B1237">
        <v>66845938</v>
      </c>
      <c r="C1237" t="s">
        <v>4067</v>
      </c>
      <c r="D1237" t="s">
        <v>4068</v>
      </c>
      <c r="E1237" t="s">
        <v>201</v>
      </c>
      <c r="F1237">
        <v>23</v>
      </c>
      <c r="G1237" t="s">
        <v>202</v>
      </c>
      <c r="H1237">
        <v>16106</v>
      </c>
      <c r="I1237" t="s">
        <v>4039</v>
      </c>
      <c r="J1237" t="s">
        <v>4040</v>
      </c>
      <c r="K1237" t="s">
        <v>4041</v>
      </c>
      <c r="L1237">
        <v>19970519</v>
      </c>
      <c r="M1237" t="s">
        <v>4066</v>
      </c>
      <c r="N1237">
        <v>230010</v>
      </c>
    </row>
    <row r="1238" spans="1:14">
      <c r="A1238" t="s">
        <v>4069</v>
      </c>
      <c r="B1238">
        <v>40004311</v>
      </c>
      <c r="C1238" t="s">
        <v>4070</v>
      </c>
      <c r="D1238" t="s">
        <v>4071</v>
      </c>
      <c r="E1238" t="s">
        <v>201</v>
      </c>
      <c r="F1238">
        <v>23</v>
      </c>
      <c r="G1238" t="s">
        <v>202</v>
      </c>
      <c r="H1238">
        <v>16106</v>
      </c>
      <c r="I1238" t="s">
        <v>4039</v>
      </c>
      <c r="J1238" t="s">
        <v>4040</v>
      </c>
      <c r="K1238" t="s">
        <v>4041</v>
      </c>
      <c r="L1238">
        <v>19960730</v>
      </c>
      <c r="M1238" t="s">
        <v>4069</v>
      </c>
      <c r="N1238">
        <v>230010</v>
      </c>
    </row>
    <row r="1239" spans="1:14">
      <c r="A1239" t="s">
        <v>4072</v>
      </c>
      <c r="B1239">
        <v>2907422</v>
      </c>
      <c r="C1239" t="s">
        <v>4073</v>
      </c>
      <c r="D1239" t="s">
        <v>4074</v>
      </c>
      <c r="E1239" t="s">
        <v>201</v>
      </c>
      <c r="F1239">
        <v>23</v>
      </c>
      <c r="G1239" t="s">
        <v>202</v>
      </c>
      <c r="H1239">
        <v>16106</v>
      </c>
      <c r="I1239" t="s">
        <v>4039</v>
      </c>
      <c r="J1239" t="s">
        <v>4040</v>
      </c>
      <c r="K1239" t="s">
        <v>4041</v>
      </c>
      <c r="L1239">
        <v>19760414</v>
      </c>
      <c r="M1239" t="s">
        <v>4072</v>
      </c>
      <c r="N1239">
        <v>230010</v>
      </c>
    </row>
    <row r="1240" spans="1:14">
      <c r="A1240" t="s">
        <v>4075</v>
      </c>
      <c r="B1240">
        <v>45595129</v>
      </c>
      <c r="C1240" t="s">
        <v>4076</v>
      </c>
      <c r="D1240" t="s">
        <v>4077</v>
      </c>
      <c r="E1240" t="s">
        <v>201</v>
      </c>
      <c r="F1240">
        <v>23</v>
      </c>
      <c r="G1240" t="s">
        <v>202</v>
      </c>
      <c r="H1240">
        <v>16106</v>
      </c>
      <c r="I1240" t="s">
        <v>4039</v>
      </c>
      <c r="J1240" t="s">
        <v>4040</v>
      </c>
      <c r="K1240" t="s">
        <v>4041</v>
      </c>
      <c r="L1240">
        <v>19890624</v>
      </c>
      <c r="M1240" t="s">
        <v>4075</v>
      </c>
      <c r="N1240">
        <v>230010</v>
      </c>
    </row>
    <row r="1241" spans="1:14">
      <c r="A1241" t="s">
        <v>4078</v>
      </c>
      <c r="B1241">
        <v>72057627</v>
      </c>
      <c r="C1241" t="s">
        <v>4079</v>
      </c>
      <c r="D1241" t="s">
        <v>4080</v>
      </c>
      <c r="E1241" t="s">
        <v>201</v>
      </c>
      <c r="F1241">
        <v>23</v>
      </c>
      <c r="G1241" t="s">
        <v>202</v>
      </c>
      <c r="H1241">
        <v>16106</v>
      </c>
      <c r="I1241" t="s">
        <v>4039</v>
      </c>
      <c r="J1241" t="s">
        <v>4040</v>
      </c>
      <c r="K1241" t="s">
        <v>4041</v>
      </c>
      <c r="L1241">
        <v>19900314</v>
      </c>
      <c r="M1241" t="s">
        <v>4078</v>
      </c>
      <c r="N1241">
        <v>230010</v>
      </c>
    </row>
    <row r="1242" spans="1:14">
      <c r="A1242" t="s">
        <v>4081</v>
      </c>
      <c r="B1242">
        <v>72778637</v>
      </c>
      <c r="C1242" t="s">
        <v>4082</v>
      </c>
      <c r="D1242" t="s">
        <v>4083</v>
      </c>
      <c r="E1242" t="s">
        <v>201</v>
      </c>
      <c r="F1242">
        <v>23</v>
      </c>
      <c r="G1242" t="s">
        <v>202</v>
      </c>
      <c r="H1242">
        <v>27738</v>
      </c>
      <c r="I1242" t="s">
        <v>4084</v>
      </c>
      <c r="J1242" t="s">
        <v>4085</v>
      </c>
      <c r="K1242" t="s">
        <v>4086</v>
      </c>
      <c r="L1242">
        <v>19570713</v>
      </c>
      <c r="M1242" t="s">
        <v>4081</v>
      </c>
      <c r="N1242">
        <v>230393</v>
      </c>
    </row>
    <row r="1243" spans="1:14">
      <c r="A1243" t="s">
        <v>4087</v>
      </c>
      <c r="B1243">
        <v>55182425</v>
      </c>
      <c r="C1243" t="s">
        <v>4088</v>
      </c>
      <c r="D1243" t="s">
        <v>4089</v>
      </c>
      <c r="E1243" t="s">
        <v>201</v>
      </c>
      <c r="F1243">
        <v>23</v>
      </c>
      <c r="G1243" t="s">
        <v>202</v>
      </c>
      <c r="H1243">
        <v>27738</v>
      </c>
      <c r="I1243" t="s">
        <v>4084</v>
      </c>
      <c r="J1243" t="s">
        <v>4085</v>
      </c>
      <c r="K1243" t="s">
        <v>4086</v>
      </c>
      <c r="L1243">
        <v>19581211</v>
      </c>
      <c r="M1243" t="s">
        <v>4087</v>
      </c>
      <c r="N1243">
        <v>230393</v>
      </c>
    </row>
    <row r="1244" spans="1:14">
      <c r="A1244" t="s">
        <v>4090</v>
      </c>
      <c r="B1244">
        <v>72761326</v>
      </c>
      <c r="C1244" t="s">
        <v>4091</v>
      </c>
      <c r="D1244" t="s">
        <v>4092</v>
      </c>
      <c r="E1244" t="s">
        <v>211</v>
      </c>
      <c r="F1244">
        <v>23</v>
      </c>
      <c r="G1244" t="s">
        <v>202</v>
      </c>
      <c r="H1244">
        <v>27738</v>
      </c>
      <c r="I1244" t="s">
        <v>4084</v>
      </c>
      <c r="J1244" t="s">
        <v>4085</v>
      </c>
      <c r="K1244" t="s">
        <v>4086</v>
      </c>
      <c r="L1244">
        <v>19720121</v>
      </c>
      <c r="M1244" t="s">
        <v>4090</v>
      </c>
      <c r="N1244">
        <v>230393</v>
      </c>
    </row>
    <row r="1245" spans="1:14">
      <c r="A1245" t="s">
        <v>4093</v>
      </c>
      <c r="B1245">
        <v>58398033</v>
      </c>
      <c r="C1245" t="s">
        <v>4094</v>
      </c>
      <c r="D1245" t="s">
        <v>4095</v>
      </c>
      <c r="E1245" t="s">
        <v>201</v>
      </c>
      <c r="F1245">
        <v>23</v>
      </c>
      <c r="G1245" t="s">
        <v>202</v>
      </c>
      <c r="H1245">
        <v>27738</v>
      </c>
      <c r="I1245" t="s">
        <v>4084</v>
      </c>
      <c r="J1245" t="s">
        <v>4085</v>
      </c>
      <c r="K1245" t="s">
        <v>4086</v>
      </c>
      <c r="L1245">
        <v>19721015</v>
      </c>
      <c r="M1245" t="s">
        <v>4093</v>
      </c>
      <c r="N1245">
        <v>230393</v>
      </c>
    </row>
    <row r="1246" spans="1:14">
      <c r="A1246" t="s">
        <v>4096</v>
      </c>
      <c r="B1246">
        <v>72771226</v>
      </c>
      <c r="C1246" t="s">
        <v>4097</v>
      </c>
      <c r="D1246" t="s">
        <v>4098</v>
      </c>
      <c r="E1246" t="s">
        <v>201</v>
      </c>
      <c r="F1246">
        <v>23</v>
      </c>
      <c r="G1246" t="s">
        <v>202</v>
      </c>
      <c r="H1246">
        <v>27738</v>
      </c>
      <c r="I1246" t="s">
        <v>4084</v>
      </c>
      <c r="J1246" t="s">
        <v>4085</v>
      </c>
      <c r="K1246" t="s">
        <v>4086</v>
      </c>
      <c r="L1246">
        <v>19640621</v>
      </c>
      <c r="M1246" t="s">
        <v>4096</v>
      </c>
      <c r="N1246">
        <v>230393</v>
      </c>
    </row>
    <row r="1247" spans="1:14">
      <c r="A1247" t="s">
        <v>4099</v>
      </c>
      <c r="B1247">
        <v>57506831</v>
      </c>
      <c r="C1247" t="s">
        <v>4100</v>
      </c>
      <c r="D1247" t="s">
        <v>4101</v>
      </c>
      <c r="E1247" t="s">
        <v>201</v>
      </c>
      <c r="F1247">
        <v>23</v>
      </c>
      <c r="G1247" t="s">
        <v>202</v>
      </c>
      <c r="H1247">
        <v>27738</v>
      </c>
      <c r="I1247" t="s">
        <v>4084</v>
      </c>
      <c r="J1247" t="s">
        <v>4085</v>
      </c>
      <c r="K1247" t="s">
        <v>4086</v>
      </c>
      <c r="L1247">
        <v>19700907</v>
      </c>
      <c r="M1247" t="s">
        <v>4099</v>
      </c>
      <c r="N1247">
        <v>230393</v>
      </c>
    </row>
    <row r="1248" spans="1:14">
      <c r="A1248" t="s">
        <v>4102</v>
      </c>
      <c r="B1248">
        <v>72778839</v>
      </c>
      <c r="C1248" t="s">
        <v>4103</v>
      </c>
      <c r="D1248" t="s">
        <v>4104</v>
      </c>
      <c r="E1248" t="s">
        <v>201</v>
      </c>
      <c r="F1248">
        <v>23</v>
      </c>
      <c r="G1248" t="s">
        <v>202</v>
      </c>
      <c r="H1248">
        <v>27738</v>
      </c>
      <c r="I1248" t="s">
        <v>4084</v>
      </c>
      <c r="J1248" t="s">
        <v>4085</v>
      </c>
      <c r="K1248" t="s">
        <v>4086</v>
      </c>
      <c r="L1248">
        <v>19651122</v>
      </c>
      <c r="M1248" t="s">
        <v>4102</v>
      </c>
      <c r="N1248">
        <v>230393</v>
      </c>
    </row>
    <row r="1249" spans="1:14">
      <c r="A1249" t="s">
        <v>4105</v>
      </c>
      <c r="B1249">
        <v>55819331</v>
      </c>
      <c r="C1249" t="s">
        <v>4106</v>
      </c>
      <c r="D1249" t="s">
        <v>4107</v>
      </c>
      <c r="E1249" t="s">
        <v>211</v>
      </c>
      <c r="F1249">
        <v>23</v>
      </c>
      <c r="G1249" t="s">
        <v>202</v>
      </c>
      <c r="H1249">
        <v>27738</v>
      </c>
      <c r="I1249" t="s">
        <v>4084</v>
      </c>
      <c r="J1249" t="s">
        <v>4085</v>
      </c>
      <c r="K1249" t="s">
        <v>4086</v>
      </c>
      <c r="L1249">
        <v>19700330</v>
      </c>
      <c r="M1249" t="s">
        <v>4105</v>
      </c>
      <c r="N1249">
        <v>230393</v>
      </c>
    </row>
    <row r="1250" spans="1:14">
      <c r="A1250" t="s">
        <v>4108</v>
      </c>
      <c r="B1250">
        <v>96688643</v>
      </c>
      <c r="C1250" t="s">
        <v>4109</v>
      </c>
      <c r="D1250" t="s">
        <v>4110</v>
      </c>
      <c r="E1250" t="s">
        <v>211</v>
      </c>
      <c r="F1250">
        <v>23</v>
      </c>
      <c r="G1250" t="s">
        <v>202</v>
      </c>
      <c r="H1250">
        <v>27738</v>
      </c>
      <c r="I1250" t="s">
        <v>4084</v>
      </c>
      <c r="J1250" t="s">
        <v>4085</v>
      </c>
      <c r="K1250" t="s">
        <v>4086</v>
      </c>
      <c r="L1250">
        <v>19820531</v>
      </c>
      <c r="M1250" t="s">
        <v>4108</v>
      </c>
      <c r="N1250">
        <v>230393</v>
      </c>
    </row>
    <row r="1251" spans="1:14">
      <c r="A1251" t="s">
        <v>4111</v>
      </c>
      <c r="B1251">
        <v>55182324</v>
      </c>
      <c r="C1251" t="s">
        <v>4112</v>
      </c>
      <c r="D1251" t="s">
        <v>4113</v>
      </c>
      <c r="E1251" t="s">
        <v>211</v>
      </c>
      <c r="F1251">
        <v>23</v>
      </c>
      <c r="G1251" t="s">
        <v>202</v>
      </c>
      <c r="H1251">
        <v>27738</v>
      </c>
      <c r="I1251" t="s">
        <v>4084</v>
      </c>
      <c r="J1251" t="s">
        <v>4085</v>
      </c>
      <c r="K1251" t="s">
        <v>4086</v>
      </c>
      <c r="L1251">
        <v>19840805</v>
      </c>
      <c r="M1251" t="s">
        <v>4111</v>
      </c>
      <c r="N1251">
        <v>230393</v>
      </c>
    </row>
    <row r="1252" spans="1:14">
      <c r="A1252" t="s">
        <v>4114</v>
      </c>
      <c r="B1252">
        <v>58398740</v>
      </c>
      <c r="C1252" t="s">
        <v>4115</v>
      </c>
      <c r="D1252" t="s">
        <v>4116</v>
      </c>
      <c r="E1252" t="s">
        <v>211</v>
      </c>
      <c r="F1252">
        <v>23</v>
      </c>
      <c r="G1252" t="s">
        <v>202</v>
      </c>
      <c r="H1252">
        <v>27738</v>
      </c>
      <c r="I1252" t="s">
        <v>4084</v>
      </c>
      <c r="J1252" t="s">
        <v>4085</v>
      </c>
      <c r="K1252" t="s">
        <v>4086</v>
      </c>
      <c r="L1252">
        <v>19700613</v>
      </c>
      <c r="M1252" t="s">
        <v>4114</v>
      </c>
      <c r="N1252">
        <v>230393</v>
      </c>
    </row>
    <row r="1253" spans="1:14">
      <c r="A1253" t="s">
        <v>4117</v>
      </c>
      <c r="B1253">
        <v>96688441</v>
      </c>
      <c r="C1253" t="s">
        <v>4118</v>
      </c>
      <c r="D1253" t="s">
        <v>4119</v>
      </c>
      <c r="E1253" t="s">
        <v>211</v>
      </c>
      <c r="F1253">
        <v>23</v>
      </c>
      <c r="G1253" t="s">
        <v>202</v>
      </c>
      <c r="H1253">
        <v>27738</v>
      </c>
      <c r="I1253" t="s">
        <v>4084</v>
      </c>
      <c r="J1253" t="s">
        <v>4085</v>
      </c>
      <c r="K1253" t="s">
        <v>4086</v>
      </c>
      <c r="L1253">
        <v>19551208</v>
      </c>
      <c r="M1253" t="s">
        <v>4117</v>
      </c>
      <c r="N1253">
        <v>230393</v>
      </c>
    </row>
    <row r="1254" spans="1:14">
      <c r="A1254" t="s">
        <v>4120</v>
      </c>
      <c r="B1254">
        <v>72767736</v>
      </c>
      <c r="C1254" t="s">
        <v>4121</v>
      </c>
      <c r="D1254" t="s">
        <v>4122</v>
      </c>
      <c r="E1254" t="s">
        <v>201</v>
      </c>
      <c r="F1254">
        <v>23</v>
      </c>
      <c r="G1254" t="s">
        <v>202</v>
      </c>
      <c r="H1254">
        <v>27738</v>
      </c>
      <c r="I1254" t="s">
        <v>4084</v>
      </c>
      <c r="J1254" t="s">
        <v>4085</v>
      </c>
      <c r="K1254" t="s">
        <v>4086</v>
      </c>
      <c r="L1254">
        <v>19810828</v>
      </c>
      <c r="M1254" t="s">
        <v>4120</v>
      </c>
      <c r="N1254">
        <v>230393</v>
      </c>
    </row>
    <row r="1255" spans="1:14">
      <c r="A1255" t="s">
        <v>4123</v>
      </c>
      <c r="B1255">
        <v>58397335</v>
      </c>
      <c r="C1255" t="s">
        <v>4124</v>
      </c>
      <c r="D1255" t="s">
        <v>4125</v>
      </c>
      <c r="E1255" t="s">
        <v>211</v>
      </c>
      <c r="F1255">
        <v>23</v>
      </c>
      <c r="G1255" t="s">
        <v>202</v>
      </c>
      <c r="H1255">
        <v>27738</v>
      </c>
      <c r="I1255" t="s">
        <v>4084</v>
      </c>
      <c r="J1255" t="s">
        <v>4085</v>
      </c>
      <c r="K1255" t="s">
        <v>4086</v>
      </c>
      <c r="L1255">
        <v>19790426</v>
      </c>
      <c r="M1255" t="s">
        <v>4123</v>
      </c>
      <c r="N1255">
        <v>230393</v>
      </c>
    </row>
    <row r="1256" spans="1:14">
      <c r="A1256" t="s">
        <v>4126</v>
      </c>
      <c r="B1256">
        <v>96688542</v>
      </c>
      <c r="C1256" t="s">
        <v>4127</v>
      </c>
      <c r="D1256" t="s">
        <v>4128</v>
      </c>
      <c r="E1256" t="s">
        <v>211</v>
      </c>
      <c r="F1256">
        <v>23</v>
      </c>
      <c r="G1256" t="s">
        <v>202</v>
      </c>
      <c r="H1256">
        <v>27738</v>
      </c>
      <c r="I1256" t="s">
        <v>4084</v>
      </c>
      <c r="J1256" t="s">
        <v>4085</v>
      </c>
      <c r="K1256" t="s">
        <v>4086</v>
      </c>
      <c r="L1256">
        <v>19580215</v>
      </c>
      <c r="M1256" t="s">
        <v>4126</v>
      </c>
      <c r="N1256">
        <v>230393</v>
      </c>
    </row>
    <row r="1257" spans="1:14">
      <c r="A1257" t="s">
        <v>4129</v>
      </c>
      <c r="B1257">
        <v>72761225</v>
      </c>
      <c r="C1257" t="s">
        <v>4130</v>
      </c>
      <c r="D1257" t="s">
        <v>4131</v>
      </c>
      <c r="E1257" t="s">
        <v>211</v>
      </c>
      <c r="F1257">
        <v>23</v>
      </c>
      <c r="G1257" t="s">
        <v>202</v>
      </c>
      <c r="H1257">
        <v>27738</v>
      </c>
      <c r="I1257" t="s">
        <v>4084</v>
      </c>
      <c r="J1257" t="s">
        <v>4085</v>
      </c>
      <c r="K1257" t="s">
        <v>4086</v>
      </c>
      <c r="L1257">
        <v>19711023</v>
      </c>
      <c r="M1257" t="s">
        <v>4129</v>
      </c>
      <c r="N1257">
        <v>230393</v>
      </c>
    </row>
    <row r="1258" spans="1:14">
      <c r="A1258" t="s">
        <v>4132</v>
      </c>
      <c r="B1258">
        <v>58396940</v>
      </c>
      <c r="C1258" t="s">
        <v>4133</v>
      </c>
      <c r="D1258" t="s">
        <v>4134</v>
      </c>
      <c r="E1258" t="s">
        <v>211</v>
      </c>
      <c r="F1258">
        <v>23</v>
      </c>
      <c r="G1258" t="s">
        <v>202</v>
      </c>
      <c r="H1258">
        <v>27738</v>
      </c>
      <c r="I1258" t="s">
        <v>4084</v>
      </c>
      <c r="J1258" t="s">
        <v>4085</v>
      </c>
      <c r="K1258" t="s">
        <v>4086</v>
      </c>
      <c r="L1258">
        <v>19740513</v>
      </c>
      <c r="M1258" t="s">
        <v>4132</v>
      </c>
      <c r="N1258">
        <v>230393</v>
      </c>
    </row>
    <row r="1259" spans="1:14">
      <c r="A1259" t="s">
        <v>4135</v>
      </c>
      <c r="B1259">
        <v>19666230</v>
      </c>
      <c r="C1259" t="s">
        <v>4136</v>
      </c>
      <c r="D1259" t="s">
        <v>4137</v>
      </c>
      <c r="E1259" t="s">
        <v>201</v>
      </c>
      <c r="F1259">
        <v>23</v>
      </c>
      <c r="G1259" t="s">
        <v>202</v>
      </c>
      <c r="H1259">
        <v>27738</v>
      </c>
      <c r="I1259" t="s">
        <v>4084</v>
      </c>
      <c r="J1259" t="s">
        <v>4085</v>
      </c>
      <c r="K1259" t="s">
        <v>4086</v>
      </c>
      <c r="L1259">
        <v>19740810</v>
      </c>
      <c r="M1259" t="s">
        <v>4135</v>
      </c>
      <c r="N1259">
        <v>230393</v>
      </c>
    </row>
    <row r="1260" spans="1:14">
      <c r="A1260" t="s">
        <v>4138</v>
      </c>
      <c r="B1260">
        <v>73682026</v>
      </c>
      <c r="C1260" t="s">
        <v>4139</v>
      </c>
      <c r="D1260" t="s">
        <v>4140</v>
      </c>
      <c r="E1260" t="s">
        <v>211</v>
      </c>
      <c r="F1260">
        <v>23</v>
      </c>
      <c r="G1260" t="s">
        <v>202</v>
      </c>
      <c r="H1260">
        <v>27909</v>
      </c>
      <c r="I1260" t="s">
        <v>4141</v>
      </c>
      <c r="J1260" t="s">
        <v>4142</v>
      </c>
      <c r="K1260" t="s">
        <v>4141</v>
      </c>
      <c r="L1260">
        <v>19700112</v>
      </c>
      <c r="M1260" t="s">
        <v>4138</v>
      </c>
      <c r="N1260">
        <v>230398</v>
      </c>
    </row>
    <row r="1261" spans="1:14">
      <c r="A1261" t="s">
        <v>4143</v>
      </c>
      <c r="B1261">
        <v>97691638</v>
      </c>
      <c r="C1261" t="s">
        <v>4144</v>
      </c>
      <c r="D1261" t="s">
        <v>4145</v>
      </c>
      <c r="E1261" t="s">
        <v>211</v>
      </c>
      <c r="F1261">
        <v>23</v>
      </c>
      <c r="G1261" t="s">
        <v>202</v>
      </c>
      <c r="H1261">
        <v>27909</v>
      </c>
      <c r="I1261" t="s">
        <v>4141</v>
      </c>
      <c r="J1261" t="s">
        <v>4142</v>
      </c>
      <c r="K1261" t="s">
        <v>4141</v>
      </c>
      <c r="L1261">
        <v>19631002</v>
      </c>
      <c r="M1261" t="s">
        <v>4143</v>
      </c>
      <c r="N1261">
        <v>230398</v>
      </c>
    </row>
    <row r="1262" spans="1:14">
      <c r="A1262" t="s">
        <v>4146</v>
      </c>
      <c r="B1262">
        <v>97692538</v>
      </c>
      <c r="C1262" t="s">
        <v>4147</v>
      </c>
      <c r="D1262" t="s">
        <v>4148</v>
      </c>
      <c r="E1262" t="s">
        <v>211</v>
      </c>
      <c r="F1262">
        <v>23</v>
      </c>
      <c r="G1262" t="s">
        <v>202</v>
      </c>
      <c r="H1262">
        <v>27909</v>
      </c>
      <c r="I1262" t="s">
        <v>4141</v>
      </c>
      <c r="J1262" t="s">
        <v>4142</v>
      </c>
      <c r="K1262" t="s">
        <v>4141</v>
      </c>
      <c r="L1262">
        <v>19730123</v>
      </c>
      <c r="M1262" t="s">
        <v>4146</v>
      </c>
      <c r="N1262">
        <v>230398</v>
      </c>
    </row>
    <row r="1263" spans="1:14">
      <c r="A1263" t="s">
        <v>4149</v>
      </c>
      <c r="B1263">
        <v>97692235</v>
      </c>
      <c r="C1263" t="s">
        <v>4150</v>
      </c>
      <c r="D1263" t="s">
        <v>4151</v>
      </c>
      <c r="E1263" t="s">
        <v>201</v>
      </c>
      <c r="F1263">
        <v>23</v>
      </c>
      <c r="G1263" t="s">
        <v>202</v>
      </c>
      <c r="H1263">
        <v>27909</v>
      </c>
      <c r="I1263" t="s">
        <v>4141</v>
      </c>
      <c r="J1263" t="s">
        <v>4142</v>
      </c>
      <c r="K1263" t="s">
        <v>4141</v>
      </c>
      <c r="L1263">
        <v>19671121</v>
      </c>
      <c r="M1263" t="s">
        <v>4149</v>
      </c>
      <c r="N1263">
        <v>230398</v>
      </c>
    </row>
    <row r="1264" spans="1:14">
      <c r="A1264" t="s">
        <v>4152</v>
      </c>
      <c r="B1264">
        <v>97690738</v>
      </c>
      <c r="C1264" t="s">
        <v>4153</v>
      </c>
      <c r="D1264" t="s">
        <v>4154</v>
      </c>
      <c r="E1264" t="s">
        <v>211</v>
      </c>
      <c r="F1264">
        <v>23</v>
      </c>
      <c r="G1264" t="s">
        <v>202</v>
      </c>
      <c r="H1264">
        <v>27909</v>
      </c>
      <c r="I1264" t="s">
        <v>4141</v>
      </c>
      <c r="J1264" t="s">
        <v>4142</v>
      </c>
      <c r="K1264" t="s">
        <v>4141</v>
      </c>
      <c r="L1264">
        <v>19830410</v>
      </c>
      <c r="M1264" t="s">
        <v>4152</v>
      </c>
      <c r="N1264">
        <v>230398</v>
      </c>
    </row>
    <row r="1265" spans="1:14">
      <c r="A1265" t="s">
        <v>4155</v>
      </c>
      <c r="B1265">
        <v>97690435</v>
      </c>
      <c r="C1265" t="s">
        <v>4156</v>
      </c>
      <c r="D1265" t="s">
        <v>4157</v>
      </c>
      <c r="E1265" t="s">
        <v>211</v>
      </c>
      <c r="F1265">
        <v>23</v>
      </c>
      <c r="G1265" t="s">
        <v>202</v>
      </c>
      <c r="H1265">
        <v>27909</v>
      </c>
      <c r="I1265" t="s">
        <v>4141</v>
      </c>
      <c r="J1265" t="s">
        <v>4142</v>
      </c>
      <c r="K1265" t="s">
        <v>4141</v>
      </c>
      <c r="L1265">
        <v>19800611</v>
      </c>
      <c r="M1265" t="s">
        <v>4155</v>
      </c>
      <c r="N1265">
        <v>230398</v>
      </c>
    </row>
    <row r="1266" spans="1:14">
      <c r="A1266" t="s">
        <v>4158</v>
      </c>
      <c r="B1266">
        <v>97690536</v>
      </c>
      <c r="C1266" t="s">
        <v>4159</v>
      </c>
      <c r="D1266" t="s">
        <v>4160</v>
      </c>
      <c r="E1266" t="s">
        <v>201</v>
      </c>
      <c r="F1266">
        <v>23</v>
      </c>
      <c r="G1266" t="s">
        <v>202</v>
      </c>
      <c r="H1266">
        <v>27909</v>
      </c>
      <c r="I1266" t="s">
        <v>4141</v>
      </c>
      <c r="J1266" t="s">
        <v>4142</v>
      </c>
      <c r="K1266" t="s">
        <v>4141</v>
      </c>
      <c r="L1266">
        <v>19800402</v>
      </c>
      <c r="M1266" t="s">
        <v>4158</v>
      </c>
      <c r="N1266">
        <v>230398</v>
      </c>
    </row>
    <row r="1267" spans="1:14">
      <c r="A1267" t="s">
        <v>4161</v>
      </c>
      <c r="B1267">
        <v>73682127</v>
      </c>
      <c r="C1267" t="s">
        <v>4162</v>
      </c>
      <c r="D1267" t="s">
        <v>4163</v>
      </c>
      <c r="E1267" t="s">
        <v>201</v>
      </c>
      <c r="F1267">
        <v>23</v>
      </c>
      <c r="G1267" t="s">
        <v>202</v>
      </c>
      <c r="H1267">
        <v>27909</v>
      </c>
      <c r="I1267" t="s">
        <v>4141</v>
      </c>
      <c r="J1267" t="s">
        <v>4142</v>
      </c>
      <c r="K1267" t="s">
        <v>4141</v>
      </c>
      <c r="L1267">
        <v>19680417</v>
      </c>
      <c r="M1267" t="s">
        <v>4161</v>
      </c>
      <c r="N1267">
        <v>230398</v>
      </c>
    </row>
    <row r="1268" spans="1:14">
      <c r="A1268" t="s">
        <v>4164</v>
      </c>
      <c r="B1268">
        <v>97692639</v>
      </c>
      <c r="C1268" t="s">
        <v>4165</v>
      </c>
      <c r="D1268" t="s">
        <v>4166</v>
      </c>
      <c r="E1268" t="s">
        <v>211</v>
      </c>
      <c r="F1268">
        <v>23</v>
      </c>
      <c r="G1268" t="s">
        <v>202</v>
      </c>
      <c r="H1268">
        <v>27909</v>
      </c>
      <c r="I1268" t="s">
        <v>4141</v>
      </c>
      <c r="J1268" t="s">
        <v>4142</v>
      </c>
      <c r="K1268" t="s">
        <v>4141</v>
      </c>
      <c r="L1268">
        <v>19720831</v>
      </c>
      <c r="M1268" t="s">
        <v>4164</v>
      </c>
      <c r="N1268">
        <v>230398</v>
      </c>
    </row>
    <row r="1269" spans="1:14">
      <c r="A1269" t="s">
        <v>4167</v>
      </c>
      <c r="B1269">
        <v>97690132</v>
      </c>
      <c r="C1269" t="s">
        <v>4168</v>
      </c>
      <c r="D1269" t="s">
        <v>4169</v>
      </c>
      <c r="E1269" t="s">
        <v>211</v>
      </c>
      <c r="F1269">
        <v>23</v>
      </c>
      <c r="G1269" t="s">
        <v>202</v>
      </c>
      <c r="H1269">
        <v>27909</v>
      </c>
      <c r="I1269" t="s">
        <v>4141</v>
      </c>
      <c r="J1269" t="s">
        <v>4142</v>
      </c>
      <c r="K1269" t="s">
        <v>4141</v>
      </c>
      <c r="L1269">
        <v>19580223</v>
      </c>
      <c r="M1269" t="s">
        <v>4167</v>
      </c>
      <c r="N1269">
        <v>230398</v>
      </c>
    </row>
    <row r="1270" spans="1:14">
      <c r="A1270" t="s">
        <v>4170</v>
      </c>
      <c r="B1270">
        <v>46284933</v>
      </c>
      <c r="C1270" t="s">
        <v>4171</v>
      </c>
      <c r="D1270" t="s">
        <v>4172</v>
      </c>
      <c r="E1270" t="s">
        <v>201</v>
      </c>
      <c r="F1270">
        <v>23</v>
      </c>
      <c r="G1270" t="s">
        <v>202</v>
      </c>
      <c r="H1270">
        <v>27909</v>
      </c>
      <c r="I1270" t="s">
        <v>4141</v>
      </c>
      <c r="J1270" t="s">
        <v>4142</v>
      </c>
      <c r="K1270" t="s">
        <v>4141</v>
      </c>
      <c r="L1270">
        <v>19650821</v>
      </c>
      <c r="M1270" t="s">
        <v>4170</v>
      </c>
      <c r="N1270">
        <v>230398</v>
      </c>
    </row>
    <row r="1271" spans="1:14">
      <c r="A1271" t="s">
        <v>4173</v>
      </c>
      <c r="B1271">
        <v>97690233</v>
      </c>
      <c r="C1271" t="s">
        <v>4174</v>
      </c>
      <c r="D1271" t="s">
        <v>4175</v>
      </c>
      <c r="E1271" t="s">
        <v>211</v>
      </c>
      <c r="F1271">
        <v>23</v>
      </c>
      <c r="G1271" t="s">
        <v>202</v>
      </c>
      <c r="H1271">
        <v>27909</v>
      </c>
      <c r="I1271" t="s">
        <v>4141</v>
      </c>
      <c r="J1271" t="s">
        <v>4142</v>
      </c>
      <c r="K1271" t="s">
        <v>4141</v>
      </c>
      <c r="L1271">
        <v>19741218</v>
      </c>
      <c r="M1271" t="s">
        <v>4173</v>
      </c>
      <c r="N1271">
        <v>230398</v>
      </c>
    </row>
    <row r="1272" spans="1:14">
      <c r="A1272" t="s">
        <v>4176</v>
      </c>
      <c r="B1272">
        <v>97691335</v>
      </c>
      <c r="C1272" t="s">
        <v>4177</v>
      </c>
      <c r="D1272" t="s">
        <v>4178</v>
      </c>
      <c r="E1272" t="s">
        <v>201</v>
      </c>
      <c r="F1272">
        <v>23</v>
      </c>
      <c r="G1272" t="s">
        <v>202</v>
      </c>
      <c r="H1272">
        <v>27909</v>
      </c>
      <c r="I1272" t="s">
        <v>4141</v>
      </c>
      <c r="J1272" t="s">
        <v>4142</v>
      </c>
      <c r="K1272" t="s">
        <v>4141</v>
      </c>
      <c r="L1272">
        <v>19821017</v>
      </c>
      <c r="M1272" t="s">
        <v>4176</v>
      </c>
      <c r="N1272">
        <v>230398</v>
      </c>
    </row>
    <row r="1273" spans="1:14">
      <c r="A1273" t="s">
        <v>4179</v>
      </c>
      <c r="B1273">
        <v>97690839</v>
      </c>
      <c r="C1273" t="s">
        <v>4180</v>
      </c>
      <c r="D1273" t="s">
        <v>4181</v>
      </c>
      <c r="E1273" t="s">
        <v>211</v>
      </c>
      <c r="F1273">
        <v>23</v>
      </c>
      <c r="G1273" t="s">
        <v>202</v>
      </c>
      <c r="H1273">
        <v>27909</v>
      </c>
      <c r="I1273" t="s">
        <v>4141</v>
      </c>
      <c r="J1273" t="s">
        <v>4142</v>
      </c>
      <c r="K1273" t="s">
        <v>4141</v>
      </c>
      <c r="L1273">
        <v>19830112</v>
      </c>
      <c r="M1273" t="s">
        <v>4179</v>
      </c>
      <c r="N1273">
        <v>230398</v>
      </c>
    </row>
    <row r="1274" spans="1:14">
      <c r="A1274" t="s">
        <v>4182</v>
      </c>
      <c r="B1274">
        <v>59375837</v>
      </c>
      <c r="C1274" t="s">
        <v>4183</v>
      </c>
      <c r="D1274" t="s">
        <v>4184</v>
      </c>
      <c r="E1274" t="s">
        <v>211</v>
      </c>
      <c r="F1274">
        <v>23</v>
      </c>
      <c r="G1274" t="s">
        <v>202</v>
      </c>
      <c r="H1274">
        <v>27909</v>
      </c>
      <c r="I1274" t="s">
        <v>4141</v>
      </c>
      <c r="J1274" t="s">
        <v>4142</v>
      </c>
      <c r="K1274" t="s">
        <v>4141</v>
      </c>
      <c r="L1274">
        <v>19761027</v>
      </c>
      <c r="M1274" t="s">
        <v>4182</v>
      </c>
      <c r="N1274">
        <v>230398</v>
      </c>
    </row>
    <row r="1275" spans="1:14">
      <c r="A1275" t="s">
        <v>4185</v>
      </c>
      <c r="B1275">
        <v>97692942</v>
      </c>
      <c r="C1275" t="s">
        <v>4186</v>
      </c>
      <c r="D1275" t="s">
        <v>4187</v>
      </c>
      <c r="E1275" t="s">
        <v>211</v>
      </c>
      <c r="F1275">
        <v>23</v>
      </c>
      <c r="G1275" t="s">
        <v>202</v>
      </c>
      <c r="H1275">
        <v>27909</v>
      </c>
      <c r="I1275" t="s">
        <v>4141</v>
      </c>
      <c r="J1275" t="s">
        <v>4142</v>
      </c>
      <c r="K1275" t="s">
        <v>4141</v>
      </c>
      <c r="L1275">
        <v>19630909</v>
      </c>
      <c r="M1275" t="s">
        <v>4185</v>
      </c>
      <c r="N1275">
        <v>230398</v>
      </c>
    </row>
    <row r="1276" spans="1:14">
      <c r="A1276" t="s">
        <v>4188</v>
      </c>
      <c r="B1276">
        <v>97691537</v>
      </c>
      <c r="C1276" t="s">
        <v>4189</v>
      </c>
      <c r="D1276" t="s">
        <v>4190</v>
      </c>
      <c r="E1276" t="s">
        <v>211</v>
      </c>
      <c r="F1276">
        <v>23</v>
      </c>
      <c r="G1276" t="s">
        <v>202</v>
      </c>
      <c r="H1276">
        <v>27909</v>
      </c>
      <c r="I1276" t="s">
        <v>4141</v>
      </c>
      <c r="J1276" t="s">
        <v>4142</v>
      </c>
      <c r="K1276" t="s">
        <v>4141</v>
      </c>
      <c r="L1276">
        <v>19650131</v>
      </c>
      <c r="M1276" t="s">
        <v>4188</v>
      </c>
      <c r="N1276">
        <v>230398</v>
      </c>
    </row>
    <row r="1277" spans="1:14">
      <c r="A1277" t="s">
        <v>4191</v>
      </c>
      <c r="B1277">
        <v>97691133</v>
      </c>
      <c r="C1277" t="s">
        <v>4192</v>
      </c>
      <c r="D1277" t="s">
        <v>4193</v>
      </c>
      <c r="E1277" t="s">
        <v>211</v>
      </c>
      <c r="F1277">
        <v>23</v>
      </c>
      <c r="G1277" t="s">
        <v>202</v>
      </c>
      <c r="H1277">
        <v>27909</v>
      </c>
      <c r="I1277" t="s">
        <v>4141</v>
      </c>
      <c r="J1277" t="s">
        <v>4142</v>
      </c>
      <c r="K1277" t="s">
        <v>4141</v>
      </c>
      <c r="L1277">
        <v>19700418</v>
      </c>
      <c r="M1277" t="s">
        <v>4191</v>
      </c>
      <c r="N1277">
        <v>230398</v>
      </c>
    </row>
    <row r="1278" spans="1:14">
      <c r="A1278" t="s">
        <v>4194</v>
      </c>
      <c r="B1278">
        <v>97691941</v>
      </c>
      <c r="C1278" t="s">
        <v>4195</v>
      </c>
      <c r="D1278" t="s">
        <v>4196</v>
      </c>
      <c r="E1278" t="s">
        <v>211</v>
      </c>
      <c r="F1278">
        <v>23</v>
      </c>
      <c r="G1278" t="s">
        <v>202</v>
      </c>
      <c r="H1278">
        <v>27909</v>
      </c>
      <c r="I1278" t="s">
        <v>4141</v>
      </c>
      <c r="J1278" t="s">
        <v>4142</v>
      </c>
      <c r="K1278" t="s">
        <v>4141</v>
      </c>
      <c r="L1278">
        <v>19600703</v>
      </c>
      <c r="M1278" t="s">
        <v>4194</v>
      </c>
      <c r="N1278">
        <v>230398</v>
      </c>
    </row>
    <row r="1279" spans="1:14">
      <c r="A1279" t="s">
        <v>4197</v>
      </c>
      <c r="B1279">
        <v>97855842</v>
      </c>
      <c r="C1279" t="s">
        <v>4198</v>
      </c>
      <c r="D1279" t="s">
        <v>4199</v>
      </c>
      <c r="E1279" t="s">
        <v>211</v>
      </c>
      <c r="F1279">
        <v>23</v>
      </c>
      <c r="G1279" t="s">
        <v>202</v>
      </c>
      <c r="H1279">
        <v>31130</v>
      </c>
      <c r="I1279" t="s">
        <v>4200</v>
      </c>
      <c r="J1279" t="s">
        <v>4201</v>
      </c>
      <c r="K1279" t="s">
        <v>4200</v>
      </c>
      <c r="L1279">
        <v>19620727</v>
      </c>
      <c r="M1279" t="s">
        <v>4197</v>
      </c>
      <c r="N1279">
        <v>230451</v>
      </c>
    </row>
    <row r="1280" spans="1:14">
      <c r="A1280" t="s">
        <v>4202</v>
      </c>
      <c r="B1280">
        <v>97855438</v>
      </c>
      <c r="C1280" t="s">
        <v>4203</v>
      </c>
      <c r="D1280" t="s">
        <v>4204</v>
      </c>
      <c r="E1280" t="s">
        <v>211</v>
      </c>
      <c r="F1280">
        <v>23</v>
      </c>
      <c r="G1280" t="s">
        <v>202</v>
      </c>
      <c r="H1280">
        <v>31130</v>
      </c>
      <c r="I1280" t="s">
        <v>4200</v>
      </c>
      <c r="J1280" t="s">
        <v>4201</v>
      </c>
      <c r="K1280" t="s">
        <v>4200</v>
      </c>
      <c r="L1280">
        <v>19640126</v>
      </c>
      <c r="M1280" t="s">
        <v>4202</v>
      </c>
      <c r="N1280">
        <v>230451</v>
      </c>
    </row>
    <row r="1281" spans="1:14">
      <c r="A1281" t="s">
        <v>4205</v>
      </c>
      <c r="B1281">
        <v>97855539</v>
      </c>
      <c r="C1281" t="s">
        <v>4206</v>
      </c>
      <c r="D1281" t="s">
        <v>4207</v>
      </c>
      <c r="E1281" t="s">
        <v>211</v>
      </c>
      <c r="F1281">
        <v>23</v>
      </c>
      <c r="G1281" t="s">
        <v>202</v>
      </c>
      <c r="H1281">
        <v>31130</v>
      </c>
      <c r="I1281" t="s">
        <v>4200</v>
      </c>
      <c r="J1281" t="s">
        <v>4201</v>
      </c>
      <c r="K1281" t="s">
        <v>4200</v>
      </c>
      <c r="L1281">
        <v>19710819</v>
      </c>
      <c r="M1281" t="s">
        <v>4205</v>
      </c>
      <c r="N1281">
        <v>230451</v>
      </c>
    </row>
    <row r="1282" spans="1:14">
      <c r="A1282" t="s">
        <v>4208</v>
      </c>
      <c r="B1282">
        <v>97855135</v>
      </c>
      <c r="C1282" t="s">
        <v>4209</v>
      </c>
      <c r="D1282" t="s">
        <v>4210</v>
      </c>
      <c r="E1282" t="s">
        <v>201</v>
      </c>
      <c r="F1282">
        <v>23</v>
      </c>
      <c r="G1282" t="s">
        <v>202</v>
      </c>
      <c r="H1282">
        <v>31130</v>
      </c>
      <c r="I1282" t="s">
        <v>4200</v>
      </c>
      <c r="J1282" t="s">
        <v>4201</v>
      </c>
      <c r="K1282" t="s">
        <v>4200</v>
      </c>
      <c r="L1282">
        <v>19600321</v>
      </c>
      <c r="M1282" t="s">
        <v>4208</v>
      </c>
      <c r="N1282">
        <v>230451</v>
      </c>
    </row>
    <row r="1283" spans="1:14">
      <c r="A1283" t="s">
        <v>4211</v>
      </c>
      <c r="B1283">
        <v>97866137</v>
      </c>
      <c r="C1283" t="s">
        <v>4212</v>
      </c>
      <c r="D1283" t="s">
        <v>4213</v>
      </c>
      <c r="E1283" t="s">
        <v>211</v>
      </c>
      <c r="F1283">
        <v>23</v>
      </c>
      <c r="G1283" t="s">
        <v>202</v>
      </c>
      <c r="H1283">
        <v>31130</v>
      </c>
      <c r="I1283" t="s">
        <v>4200</v>
      </c>
      <c r="J1283" t="s">
        <v>4201</v>
      </c>
      <c r="K1283" t="s">
        <v>4200</v>
      </c>
      <c r="L1283">
        <v>19490115</v>
      </c>
      <c r="M1283" t="s">
        <v>4211</v>
      </c>
      <c r="N1283">
        <v>230451</v>
      </c>
    </row>
    <row r="1284" spans="1:14">
      <c r="A1284" t="s">
        <v>4214</v>
      </c>
      <c r="B1284">
        <v>97855236</v>
      </c>
      <c r="C1284" t="s">
        <v>4215</v>
      </c>
      <c r="D1284" t="s">
        <v>4216</v>
      </c>
      <c r="E1284" t="s">
        <v>211</v>
      </c>
      <c r="F1284">
        <v>23</v>
      </c>
      <c r="G1284" t="s">
        <v>202</v>
      </c>
      <c r="H1284">
        <v>31130</v>
      </c>
      <c r="I1284" t="s">
        <v>4200</v>
      </c>
      <c r="J1284" t="s">
        <v>4201</v>
      </c>
      <c r="K1284" t="s">
        <v>4200</v>
      </c>
      <c r="L1284">
        <v>19641019</v>
      </c>
      <c r="M1284" t="s">
        <v>4214</v>
      </c>
      <c r="N1284">
        <v>230451</v>
      </c>
    </row>
    <row r="1285" spans="1:14">
      <c r="A1285" t="s">
        <v>4217</v>
      </c>
      <c r="B1285">
        <v>72082928</v>
      </c>
      <c r="C1285" t="s">
        <v>4218</v>
      </c>
      <c r="D1285" t="s">
        <v>4219</v>
      </c>
      <c r="E1285" t="s">
        <v>201</v>
      </c>
      <c r="F1285">
        <v>23</v>
      </c>
      <c r="G1285" t="s">
        <v>202</v>
      </c>
      <c r="H1285">
        <v>215</v>
      </c>
      <c r="I1285" t="s">
        <v>4220</v>
      </c>
      <c r="J1285" t="s">
        <v>4221</v>
      </c>
      <c r="K1285" t="s">
        <v>4220</v>
      </c>
      <c r="L1285">
        <v>19900901</v>
      </c>
      <c r="M1285" t="s">
        <v>4217</v>
      </c>
      <c r="N1285">
        <v>230315</v>
      </c>
    </row>
    <row r="1286" spans="1:14">
      <c r="A1286" t="s">
        <v>4222</v>
      </c>
      <c r="B1286">
        <v>96752029</v>
      </c>
      <c r="C1286" t="s">
        <v>4223</v>
      </c>
      <c r="D1286" t="s">
        <v>4224</v>
      </c>
      <c r="E1286" t="s">
        <v>201</v>
      </c>
      <c r="F1286">
        <v>23</v>
      </c>
      <c r="G1286" t="s">
        <v>202</v>
      </c>
      <c r="H1286">
        <v>215</v>
      </c>
      <c r="I1286" t="s">
        <v>4220</v>
      </c>
      <c r="J1286" t="s">
        <v>4221</v>
      </c>
      <c r="K1286" t="s">
        <v>4220</v>
      </c>
      <c r="L1286">
        <v>19870727</v>
      </c>
      <c r="M1286" t="s">
        <v>4222</v>
      </c>
      <c r="N1286">
        <v>230315</v>
      </c>
    </row>
    <row r="1287" spans="1:14">
      <c r="A1287" t="s">
        <v>4225</v>
      </c>
      <c r="B1287">
        <v>72788638</v>
      </c>
      <c r="C1287" t="s">
        <v>4226</v>
      </c>
      <c r="D1287" t="s">
        <v>4227</v>
      </c>
      <c r="E1287" t="s">
        <v>201</v>
      </c>
      <c r="F1287">
        <v>23</v>
      </c>
      <c r="G1287" t="s">
        <v>202</v>
      </c>
      <c r="H1287">
        <v>215</v>
      </c>
      <c r="I1287" t="s">
        <v>4220</v>
      </c>
      <c r="J1287" t="s">
        <v>4221</v>
      </c>
      <c r="K1287" t="s">
        <v>4220</v>
      </c>
      <c r="L1287">
        <v>19720407</v>
      </c>
      <c r="M1287" t="s">
        <v>4225</v>
      </c>
      <c r="N1287">
        <v>230315</v>
      </c>
    </row>
    <row r="1288" spans="1:14">
      <c r="A1288" t="s">
        <v>4228</v>
      </c>
      <c r="B1288">
        <v>3063618</v>
      </c>
      <c r="C1288" t="s">
        <v>4229</v>
      </c>
      <c r="D1288" t="s">
        <v>4230</v>
      </c>
      <c r="E1288" t="s">
        <v>211</v>
      </c>
      <c r="F1288">
        <v>23</v>
      </c>
      <c r="G1288" t="s">
        <v>202</v>
      </c>
      <c r="H1288">
        <v>215</v>
      </c>
      <c r="I1288" t="s">
        <v>4220</v>
      </c>
      <c r="J1288" t="s">
        <v>4221</v>
      </c>
      <c r="K1288" t="s">
        <v>4220</v>
      </c>
      <c r="L1288">
        <v>19770812</v>
      </c>
      <c r="M1288" t="s">
        <v>4228</v>
      </c>
      <c r="N1288">
        <v>230315</v>
      </c>
    </row>
    <row r="1289" spans="1:14">
      <c r="A1289" t="s">
        <v>4231</v>
      </c>
      <c r="B1289">
        <v>3063517</v>
      </c>
      <c r="C1289" t="s">
        <v>4232</v>
      </c>
      <c r="D1289" t="s">
        <v>4233</v>
      </c>
      <c r="E1289" t="s">
        <v>201</v>
      </c>
      <c r="F1289">
        <v>23</v>
      </c>
      <c r="G1289" t="s">
        <v>202</v>
      </c>
      <c r="H1289">
        <v>215</v>
      </c>
      <c r="I1289" t="s">
        <v>4220</v>
      </c>
      <c r="J1289" t="s">
        <v>4221</v>
      </c>
      <c r="K1289" t="s">
        <v>4220</v>
      </c>
      <c r="L1289">
        <v>19770709</v>
      </c>
      <c r="M1289" t="s">
        <v>4231</v>
      </c>
      <c r="N1289">
        <v>230315</v>
      </c>
    </row>
    <row r="1290" spans="1:14">
      <c r="A1290" t="s">
        <v>4234</v>
      </c>
      <c r="B1290">
        <v>3063719</v>
      </c>
      <c r="C1290" t="s">
        <v>4235</v>
      </c>
      <c r="D1290" t="s">
        <v>4236</v>
      </c>
      <c r="E1290" t="s">
        <v>201</v>
      </c>
      <c r="F1290">
        <v>23</v>
      </c>
      <c r="G1290" t="s">
        <v>202</v>
      </c>
      <c r="H1290">
        <v>215</v>
      </c>
      <c r="I1290" t="s">
        <v>4220</v>
      </c>
      <c r="J1290" t="s">
        <v>4221</v>
      </c>
      <c r="K1290" t="s">
        <v>4220</v>
      </c>
      <c r="L1290">
        <v>19810902</v>
      </c>
      <c r="M1290" t="s">
        <v>4234</v>
      </c>
      <c r="N1290">
        <v>230315</v>
      </c>
    </row>
    <row r="1291" spans="1:14">
      <c r="A1291" t="s">
        <v>4237</v>
      </c>
      <c r="B1291">
        <v>39225324</v>
      </c>
      <c r="C1291" t="s">
        <v>4238</v>
      </c>
      <c r="D1291" t="s">
        <v>4239</v>
      </c>
      <c r="E1291" t="s">
        <v>201</v>
      </c>
      <c r="F1291">
        <v>23</v>
      </c>
      <c r="G1291" t="s">
        <v>202</v>
      </c>
      <c r="H1291">
        <v>215</v>
      </c>
      <c r="I1291" t="s">
        <v>4220</v>
      </c>
      <c r="J1291" t="s">
        <v>4221</v>
      </c>
      <c r="K1291" t="s">
        <v>4220</v>
      </c>
      <c r="L1291">
        <v>19940131</v>
      </c>
      <c r="M1291" t="s">
        <v>4237</v>
      </c>
      <c r="N1291">
        <v>230315</v>
      </c>
    </row>
    <row r="1292" spans="1:14">
      <c r="A1292" t="s">
        <v>4240</v>
      </c>
      <c r="B1292">
        <v>58847335</v>
      </c>
      <c r="C1292" t="s">
        <v>4241</v>
      </c>
      <c r="D1292" t="s">
        <v>4242</v>
      </c>
      <c r="E1292" t="s">
        <v>211</v>
      </c>
      <c r="F1292">
        <v>23</v>
      </c>
      <c r="G1292" t="s">
        <v>202</v>
      </c>
      <c r="H1292">
        <v>8262</v>
      </c>
      <c r="I1292" t="s">
        <v>4243</v>
      </c>
      <c r="J1292" t="s">
        <v>4243</v>
      </c>
      <c r="K1292" t="s">
        <v>4244</v>
      </c>
      <c r="L1292">
        <v>19910114</v>
      </c>
      <c r="M1292" t="s">
        <v>4240</v>
      </c>
      <c r="N1292">
        <v>230200</v>
      </c>
    </row>
    <row r="1293" spans="1:14">
      <c r="A1293" t="s">
        <v>4245</v>
      </c>
      <c r="B1293">
        <v>97840634</v>
      </c>
      <c r="C1293" t="s">
        <v>4246</v>
      </c>
      <c r="D1293" t="s">
        <v>4247</v>
      </c>
      <c r="E1293" t="s">
        <v>201</v>
      </c>
      <c r="F1293">
        <v>23</v>
      </c>
      <c r="G1293" t="s">
        <v>202</v>
      </c>
      <c r="H1293">
        <v>8262</v>
      </c>
      <c r="I1293" t="s">
        <v>4243</v>
      </c>
      <c r="J1293" t="s">
        <v>4243</v>
      </c>
      <c r="K1293" t="s">
        <v>4244</v>
      </c>
      <c r="L1293">
        <v>19660907</v>
      </c>
      <c r="M1293" t="s">
        <v>4245</v>
      </c>
      <c r="N1293">
        <v>230200</v>
      </c>
    </row>
    <row r="1294" spans="1:14">
      <c r="A1294" t="s">
        <v>4248</v>
      </c>
      <c r="B1294">
        <v>85456937</v>
      </c>
      <c r="C1294" t="s">
        <v>4249</v>
      </c>
      <c r="D1294" t="s">
        <v>4250</v>
      </c>
      <c r="E1294" t="s">
        <v>201</v>
      </c>
      <c r="F1294">
        <v>23</v>
      </c>
      <c r="G1294" t="s">
        <v>202</v>
      </c>
      <c r="H1294">
        <v>8262</v>
      </c>
      <c r="I1294" t="s">
        <v>4243</v>
      </c>
      <c r="J1294" t="s">
        <v>4243</v>
      </c>
      <c r="K1294" t="s">
        <v>4244</v>
      </c>
      <c r="L1294">
        <v>19660812</v>
      </c>
      <c r="M1294" t="s">
        <v>4248</v>
      </c>
      <c r="N1294">
        <v>230200</v>
      </c>
    </row>
    <row r="1295" spans="1:14">
      <c r="A1295" t="s">
        <v>4251</v>
      </c>
      <c r="B1295">
        <v>3016111</v>
      </c>
      <c r="C1295" t="s">
        <v>4252</v>
      </c>
      <c r="D1295" t="s">
        <v>4253</v>
      </c>
      <c r="E1295" t="s">
        <v>201</v>
      </c>
      <c r="F1295">
        <v>23</v>
      </c>
      <c r="G1295" t="s">
        <v>202</v>
      </c>
      <c r="H1295">
        <v>8262</v>
      </c>
      <c r="I1295" t="s">
        <v>4243</v>
      </c>
      <c r="J1295" t="s">
        <v>4243</v>
      </c>
      <c r="K1295" t="s">
        <v>4244</v>
      </c>
      <c r="L1295">
        <v>19660119</v>
      </c>
      <c r="M1295" t="s">
        <v>4251</v>
      </c>
      <c r="N1295">
        <v>230200</v>
      </c>
    </row>
    <row r="1296" spans="1:14">
      <c r="A1296" t="s">
        <v>4254</v>
      </c>
      <c r="B1296">
        <v>73114622</v>
      </c>
      <c r="C1296" t="s">
        <v>4255</v>
      </c>
      <c r="D1296" t="s">
        <v>4256</v>
      </c>
      <c r="E1296" t="s">
        <v>201</v>
      </c>
      <c r="F1296">
        <v>23</v>
      </c>
      <c r="G1296" t="s">
        <v>202</v>
      </c>
      <c r="H1296">
        <v>8262</v>
      </c>
      <c r="I1296" t="s">
        <v>4243</v>
      </c>
      <c r="J1296" t="s">
        <v>4243</v>
      </c>
      <c r="K1296" t="s">
        <v>4244</v>
      </c>
      <c r="L1296">
        <v>19911230</v>
      </c>
      <c r="M1296" t="s">
        <v>4254</v>
      </c>
      <c r="N1296">
        <v>230200</v>
      </c>
    </row>
    <row r="1297" spans="1:14">
      <c r="A1297" t="s">
        <v>4257</v>
      </c>
      <c r="B1297">
        <v>21979937</v>
      </c>
      <c r="C1297" t="s">
        <v>4258</v>
      </c>
      <c r="D1297" t="s">
        <v>4259</v>
      </c>
      <c r="E1297" t="s">
        <v>201</v>
      </c>
      <c r="F1297">
        <v>23</v>
      </c>
      <c r="G1297" t="s">
        <v>202</v>
      </c>
      <c r="H1297">
        <v>18552</v>
      </c>
      <c r="I1297" t="s">
        <v>4260</v>
      </c>
      <c r="J1297" t="s">
        <v>4261</v>
      </c>
      <c r="K1297" t="s">
        <v>4260</v>
      </c>
      <c r="L1297">
        <v>19840615</v>
      </c>
      <c r="M1297" t="s">
        <v>4257</v>
      </c>
      <c r="N1297">
        <v>230353</v>
      </c>
    </row>
    <row r="1298" spans="1:14">
      <c r="A1298" t="s">
        <v>4262</v>
      </c>
      <c r="B1298">
        <v>21979735</v>
      </c>
      <c r="C1298" t="s">
        <v>4263</v>
      </c>
      <c r="D1298" t="s">
        <v>4264</v>
      </c>
      <c r="E1298" t="s">
        <v>201</v>
      </c>
      <c r="F1298">
        <v>23</v>
      </c>
      <c r="G1298" t="s">
        <v>202</v>
      </c>
      <c r="H1298">
        <v>18552</v>
      </c>
      <c r="I1298" t="s">
        <v>4260</v>
      </c>
      <c r="J1298" t="s">
        <v>4261</v>
      </c>
      <c r="K1298" t="s">
        <v>4260</v>
      </c>
      <c r="L1298">
        <v>19760908</v>
      </c>
      <c r="M1298" t="s">
        <v>4262</v>
      </c>
      <c r="N1298">
        <v>230353</v>
      </c>
    </row>
    <row r="1299" spans="1:14">
      <c r="A1299" t="s">
        <v>4265</v>
      </c>
      <c r="B1299">
        <v>85632428</v>
      </c>
      <c r="C1299" t="s">
        <v>4266</v>
      </c>
      <c r="D1299" t="s">
        <v>4267</v>
      </c>
      <c r="E1299" t="s">
        <v>211</v>
      </c>
      <c r="F1299">
        <v>23</v>
      </c>
      <c r="G1299" t="s">
        <v>202</v>
      </c>
      <c r="H1299">
        <v>18552</v>
      </c>
      <c r="I1299" t="s">
        <v>4260</v>
      </c>
      <c r="J1299" t="s">
        <v>4261</v>
      </c>
      <c r="K1299" t="s">
        <v>4260</v>
      </c>
      <c r="L1299">
        <v>19690621</v>
      </c>
      <c r="M1299" t="s">
        <v>4265</v>
      </c>
      <c r="N1299">
        <v>230353</v>
      </c>
    </row>
    <row r="1300" spans="1:14">
      <c r="A1300" t="s">
        <v>4268</v>
      </c>
      <c r="B1300">
        <v>21979836</v>
      </c>
      <c r="C1300" t="s">
        <v>4269</v>
      </c>
      <c r="D1300" t="s">
        <v>4270</v>
      </c>
      <c r="E1300" t="s">
        <v>201</v>
      </c>
      <c r="F1300">
        <v>23</v>
      </c>
      <c r="G1300" t="s">
        <v>202</v>
      </c>
      <c r="H1300">
        <v>18552</v>
      </c>
      <c r="I1300" t="s">
        <v>4260</v>
      </c>
      <c r="J1300" t="s">
        <v>4261</v>
      </c>
      <c r="K1300" t="s">
        <v>4260</v>
      </c>
      <c r="L1300">
        <v>19760210</v>
      </c>
      <c r="M1300" t="s">
        <v>4268</v>
      </c>
      <c r="N1300">
        <v>230353</v>
      </c>
    </row>
    <row r="1301" spans="1:14">
      <c r="A1301" t="s">
        <v>4271</v>
      </c>
      <c r="B1301">
        <v>85631629</v>
      </c>
      <c r="C1301" t="s">
        <v>4272</v>
      </c>
      <c r="D1301" t="s">
        <v>4273</v>
      </c>
      <c r="E1301" t="s">
        <v>201</v>
      </c>
      <c r="F1301">
        <v>23</v>
      </c>
      <c r="G1301" t="s">
        <v>202</v>
      </c>
      <c r="H1301">
        <v>18552</v>
      </c>
      <c r="I1301" t="s">
        <v>4260</v>
      </c>
      <c r="J1301" t="s">
        <v>4261</v>
      </c>
      <c r="K1301" t="s">
        <v>4260</v>
      </c>
      <c r="L1301">
        <v>19910810</v>
      </c>
      <c r="M1301" t="s">
        <v>4271</v>
      </c>
      <c r="N1301">
        <v>230353</v>
      </c>
    </row>
    <row r="1302" spans="1:14">
      <c r="A1302" t="s">
        <v>4274</v>
      </c>
      <c r="B1302">
        <v>85032927</v>
      </c>
      <c r="C1302" t="s">
        <v>4275</v>
      </c>
      <c r="D1302" t="s">
        <v>4276</v>
      </c>
      <c r="E1302" t="s">
        <v>201</v>
      </c>
      <c r="F1302">
        <v>23</v>
      </c>
      <c r="G1302" t="s">
        <v>202</v>
      </c>
      <c r="H1302">
        <v>8179</v>
      </c>
      <c r="I1302" t="s">
        <v>4277</v>
      </c>
      <c r="J1302" t="s">
        <v>4278</v>
      </c>
      <c r="K1302" t="s">
        <v>4277</v>
      </c>
      <c r="L1302">
        <v>19740809</v>
      </c>
      <c r="M1302" t="s">
        <v>4274</v>
      </c>
      <c r="N1302">
        <v>230033</v>
      </c>
    </row>
    <row r="1303" spans="1:14">
      <c r="A1303" t="s">
        <v>4279</v>
      </c>
      <c r="B1303">
        <v>89346434</v>
      </c>
      <c r="C1303" t="s">
        <v>4280</v>
      </c>
      <c r="D1303" t="s">
        <v>4281</v>
      </c>
      <c r="E1303" t="s">
        <v>201</v>
      </c>
      <c r="F1303">
        <v>23</v>
      </c>
      <c r="G1303" t="s">
        <v>202</v>
      </c>
      <c r="H1303">
        <v>8179</v>
      </c>
      <c r="I1303" t="s">
        <v>4277</v>
      </c>
      <c r="J1303" t="s">
        <v>4278</v>
      </c>
      <c r="K1303" t="s">
        <v>4277</v>
      </c>
      <c r="L1303">
        <v>19960721</v>
      </c>
      <c r="M1303" t="s">
        <v>4279</v>
      </c>
      <c r="N1303">
        <v>230033</v>
      </c>
    </row>
    <row r="1304" spans="1:14">
      <c r="A1304" t="s">
        <v>4282</v>
      </c>
      <c r="B1304">
        <v>10465521</v>
      </c>
      <c r="C1304" t="s">
        <v>4283</v>
      </c>
      <c r="D1304" t="s">
        <v>4284</v>
      </c>
      <c r="E1304" t="s">
        <v>201</v>
      </c>
      <c r="F1304">
        <v>23</v>
      </c>
      <c r="G1304" t="s">
        <v>202</v>
      </c>
      <c r="H1304">
        <v>8179</v>
      </c>
      <c r="I1304" t="s">
        <v>4277</v>
      </c>
      <c r="J1304" t="s">
        <v>4278</v>
      </c>
      <c r="K1304" t="s">
        <v>4277</v>
      </c>
      <c r="L1304">
        <v>19700210</v>
      </c>
      <c r="M1304" t="s">
        <v>4282</v>
      </c>
      <c r="N1304">
        <v>230033</v>
      </c>
    </row>
    <row r="1305" spans="1:14">
      <c r="A1305" t="s">
        <v>4285</v>
      </c>
      <c r="B1305">
        <v>24753324</v>
      </c>
      <c r="C1305" t="s">
        <v>4286</v>
      </c>
      <c r="D1305" t="s">
        <v>4287</v>
      </c>
      <c r="E1305" t="s">
        <v>201</v>
      </c>
      <c r="F1305">
        <v>23</v>
      </c>
      <c r="G1305" t="s">
        <v>202</v>
      </c>
      <c r="H1305">
        <v>8179</v>
      </c>
      <c r="I1305" t="s">
        <v>4277</v>
      </c>
      <c r="J1305" t="s">
        <v>4278</v>
      </c>
      <c r="K1305" t="s">
        <v>4277</v>
      </c>
      <c r="L1305">
        <v>19800807</v>
      </c>
      <c r="M1305" t="s">
        <v>4285</v>
      </c>
      <c r="N1305">
        <v>230033</v>
      </c>
    </row>
    <row r="1306" spans="1:14">
      <c r="A1306" t="s">
        <v>4288</v>
      </c>
      <c r="B1306">
        <v>23414317</v>
      </c>
      <c r="C1306" t="s">
        <v>4289</v>
      </c>
      <c r="D1306" t="s">
        <v>4290</v>
      </c>
      <c r="E1306" t="s">
        <v>201</v>
      </c>
      <c r="F1306">
        <v>23</v>
      </c>
      <c r="G1306" t="s">
        <v>202</v>
      </c>
      <c r="H1306">
        <v>8179</v>
      </c>
      <c r="I1306" t="s">
        <v>4277</v>
      </c>
      <c r="J1306" t="s">
        <v>4278</v>
      </c>
      <c r="K1306" t="s">
        <v>4277</v>
      </c>
      <c r="L1306">
        <v>19880726</v>
      </c>
      <c r="M1306" t="s">
        <v>4288</v>
      </c>
      <c r="N1306">
        <v>230033</v>
      </c>
    </row>
    <row r="1307" spans="1:14">
      <c r="A1307" t="s">
        <v>4291</v>
      </c>
      <c r="B1307">
        <v>10466724</v>
      </c>
      <c r="C1307" t="s">
        <v>4292</v>
      </c>
      <c r="D1307" t="s">
        <v>4293</v>
      </c>
      <c r="E1307" t="s">
        <v>201</v>
      </c>
      <c r="F1307">
        <v>23</v>
      </c>
      <c r="G1307" t="s">
        <v>202</v>
      </c>
      <c r="H1307">
        <v>8179</v>
      </c>
      <c r="I1307" t="s">
        <v>4277</v>
      </c>
      <c r="J1307" t="s">
        <v>4278</v>
      </c>
      <c r="K1307" t="s">
        <v>4277</v>
      </c>
      <c r="L1307">
        <v>19830831</v>
      </c>
      <c r="M1307" t="s">
        <v>4291</v>
      </c>
      <c r="N1307">
        <v>230033</v>
      </c>
    </row>
    <row r="1308" spans="1:14">
      <c r="A1308" t="s">
        <v>4294</v>
      </c>
      <c r="B1308">
        <v>3062112</v>
      </c>
      <c r="C1308" t="s">
        <v>4295</v>
      </c>
      <c r="D1308" t="s">
        <v>4296</v>
      </c>
      <c r="E1308" t="s">
        <v>201</v>
      </c>
      <c r="F1308">
        <v>23</v>
      </c>
      <c r="G1308" t="s">
        <v>202</v>
      </c>
      <c r="H1308">
        <v>8179</v>
      </c>
      <c r="I1308" t="s">
        <v>4277</v>
      </c>
      <c r="J1308" t="s">
        <v>4278</v>
      </c>
      <c r="K1308" t="s">
        <v>4277</v>
      </c>
      <c r="L1308">
        <v>19751114</v>
      </c>
      <c r="M1308" t="s">
        <v>4294</v>
      </c>
      <c r="N1308">
        <v>230033</v>
      </c>
    </row>
    <row r="1309" spans="1:14">
      <c r="A1309" t="s">
        <v>4297</v>
      </c>
      <c r="B1309">
        <v>27541827</v>
      </c>
      <c r="C1309" t="s">
        <v>4298</v>
      </c>
      <c r="D1309" t="s">
        <v>4299</v>
      </c>
      <c r="E1309" t="s">
        <v>201</v>
      </c>
      <c r="F1309">
        <v>23</v>
      </c>
      <c r="G1309" t="s">
        <v>202</v>
      </c>
      <c r="H1309">
        <v>8179</v>
      </c>
      <c r="I1309" t="s">
        <v>4277</v>
      </c>
      <c r="J1309" t="s">
        <v>4278</v>
      </c>
      <c r="K1309" t="s">
        <v>4277</v>
      </c>
      <c r="L1309">
        <v>19930213</v>
      </c>
      <c r="M1309" t="s">
        <v>4297</v>
      </c>
      <c r="N1309">
        <v>230033</v>
      </c>
    </row>
    <row r="1310" spans="1:14">
      <c r="A1310" t="s">
        <v>4300</v>
      </c>
      <c r="B1310">
        <v>29805226</v>
      </c>
      <c r="C1310" t="s">
        <v>4301</v>
      </c>
      <c r="D1310" t="s">
        <v>4302</v>
      </c>
      <c r="E1310" t="s">
        <v>201</v>
      </c>
      <c r="F1310">
        <v>23</v>
      </c>
      <c r="G1310" t="s">
        <v>202</v>
      </c>
      <c r="H1310">
        <v>8179</v>
      </c>
      <c r="I1310" t="s">
        <v>4277</v>
      </c>
      <c r="J1310" t="s">
        <v>4278</v>
      </c>
      <c r="K1310" t="s">
        <v>4277</v>
      </c>
      <c r="L1310">
        <v>19960911</v>
      </c>
      <c r="M1310" t="s">
        <v>4300</v>
      </c>
      <c r="N1310">
        <v>230033</v>
      </c>
    </row>
    <row r="1311" spans="1:14">
      <c r="A1311" t="s">
        <v>4303</v>
      </c>
      <c r="B1311">
        <v>24753425</v>
      </c>
      <c r="C1311" t="s">
        <v>4304</v>
      </c>
      <c r="D1311" t="s">
        <v>4305</v>
      </c>
      <c r="E1311" t="s">
        <v>201</v>
      </c>
      <c r="F1311">
        <v>23</v>
      </c>
      <c r="G1311" t="s">
        <v>202</v>
      </c>
      <c r="H1311">
        <v>8179</v>
      </c>
      <c r="I1311" t="s">
        <v>4277</v>
      </c>
      <c r="J1311" t="s">
        <v>4278</v>
      </c>
      <c r="K1311" t="s">
        <v>4277</v>
      </c>
      <c r="L1311">
        <v>19850928</v>
      </c>
      <c r="M1311" t="s">
        <v>4303</v>
      </c>
      <c r="N1311">
        <v>230033</v>
      </c>
    </row>
    <row r="1312" spans="1:14">
      <c r="A1312" t="s">
        <v>4306</v>
      </c>
      <c r="B1312">
        <v>67262831</v>
      </c>
      <c r="C1312" t="s">
        <v>4307</v>
      </c>
      <c r="D1312" t="s">
        <v>4308</v>
      </c>
      <c r="E1312" t="s">
        <v>201</v>
      </c>
      <c r="F1312">
        <v>23</v>
      </c>
      <c r="G1312" t="s">
        <v>202</v>
      </c>
      <c r="H1312">
        <v>8179</v>
      </c>
      <c r="I1312" t="s">
        <v>4277</v>
      </c>
      <c r="J1312" t="s">
        <v>4278</v>
      </c>
      <c r="K1312" t="s">
        <v>4277</v>
      </c>
      <c r="L1312">
        <v>19901022</v>
      </c>
      <c r="M1312" t="s">
        <v>4306</v>
      </c>
      <c r="N1312">
        <v>230033</v>
      </c>
    </row>
    <row r="1313" spans="1:14">
      <c r="B1313">
        <v>59716533</v>
      </c>
      <c r="C1313" t="s">
        <v>4309</v>
      </c>
      <c r="D1313" t="s">
        <v>4310</v>
      </c>
      <c r="E1313" t="s">
        <v>201</v>
      </c>
      <c r="F1313">
        <v>23</v>
      </c>
      <c r="G1313" t="s">
        <v>202</v>
      </c>
      <c r="H1313">
        <v>8179</v>
      </c>
      <c r="I1313" t="s">
        <v>4277</v>
      </c>
      <c r="J1313" t="s">
        <v>4278</v>
      </c>
      <c r="K1313" t="s">
        <v>4277</v>
      </c>
      <c r="L1313">
        <v>19970201</v>
      </c>
      <c r="N1313">
        <v>230033</v>
      </c>
    </row>
    <row r="1314" spans="1:14">
      <c r="A1314" t="s">
        <v>4311</v>
      </c>
      <c r="B1314">
        <v>3062314</v>
      </c>
      <c r="C1314" t="s">
        <v>4312</v>
      </c>
      <c r="D1314" t="s">
        <v>4313</v>
      </c>
      <c r="E1314" t="s">
        <v>201</v>
      </c>
      <c r="F1314">
        <v>23</v>
      </c>
      <c r="G1314" t="s">
        <v>202</v>
      </c>
      <c r="H1314">
        <v>8179</v>
      </c>
      <c r="I1314" t="s">
        <v>4277</v>
      </c>
      <c r="J1314" t="s">
        <v>4278</v>
      </c>
      <c r="K1314" t="s">
        <v>4277</v>
      </c>
      <c r="L1314">
        <v>19781011</v>
      </c>
      <c r="M1314" t="s">
        <v>4311</v>
      </c>
      <c r="N1314">
        <v>230033</v>
      </c>
    </row>
    <row r="1315" spans="1:14">
      <c r="A1315" t="s">
        <v>4314</v>
      </c>
      <c r="B1315">
        <v>58259433</v>
      </c>
      <c r="C1315" t="s">
        <v>4315</v>
      </c>
      <c r="D1315" t="s">
        <v>4316</v>
      </c>
      <c r="E1315" t="s">
        <v>201</v>
      </c>
      <c r="F1315">
        <v>23</v>
      </c>
      <c r="G1315" t="s">
        <v>202</v>
      </c>
      <c r="H1315">
        <v>8179</v>
      </c>
      <c r="I1315" t="s">
        <v>4277</v>
      </c>
      <c r="J1315" t="s">
        <v>4278</v>
      </c>
      <c r="K1315" t="s">
        <v>4277</v>
      </c>
      <c r="L1315">
        <v>19910203</v>
      </c>
      <c r="M1315" t="s">
        <v>4314</v>
      </c>
      <c r="N1315">
        <v>230033</v>
      </c>
    </row>
    <row r="1316" spans="1:14">
      <c r="A1316" t="s">
        <v>4317</v>
      </c>
      <c r="B1316">
        <v>3108820</v>
      </c>
      <c r="C1316" t="s">
        <v>4318</v>
      </c>
      <c r="D1316" t="s">
        <v>4319</v>
      </c>
      <c r="E1316" t="s">
        <v>201</v>
      </c>
      <c r="F1316">
        <v>23</v>
      </c>
      <c r="G1316" t="s">
        <v>202</v>
      </c>
      <c r="H1316">
        <v>8179</v>
      </c>
      <c r="I1316" t="s">
        <v>4277</v>
      </c>
      <c r="J1316" t="s">
        <v>4278</v>
      </c>
      <c r="K1316" t="s">
        <v>4277</v>
      </c>
      <c r="L1316">
        <v>19850504</v>
      </c>
      <c r="M1316" t="s">
        <v>4317</v>
      </c>
      <c r="N1316">
        <v>230033</v>
      </c>
    </row>
    <row r="1317" spans="1:14">
      <c r="A1317" t="s">
        <v>4320</v>
      </c>
      <c r="B1317">
        <v>3062920</v>
      </c>
      <c r="C1317" t="s">
        <v>4321</v>
      </c>
      <c r="D1317" t="s">
        <v>4322</v>
      </c>
      <c r="E1317" t="s">
        <v>201</v>
      </c>
      <c r="F1317">
        <v>23</v>
      </c>
      <c r="G1317" t="s">
        <v>202</v>
      </c>
      <c r="H1317">
        <v>8179</v>
      </c>
      <c r="I1317" t="s">
        <v>4277</v>
      </c>
      <c r="J1317" t="s">
        <v>4278</v>
      </c>
      <c r="K1317" t="s">
        <v>4277</v>
      </c>
      <c r="L1317">
        <v>19820707</v>
      </c>
      <c r="M1317" t="s">
        <v>4320</v>
      </c>
      <c r="N1317">
        <v>230033</v>
      </c>
    </row>
    <row r="1318" spans="1:14">
      <c r="A1318" t="s">
        <v>4323</v>
      </c>
      <c r="B1318">
        <v>10131177</v>
      </c>
      <c r="C1318" t="s">
        <v>4324</v>
      </c>
      <c r="D1318" t="s">
        <v>4325</v>
      </c>
      <c r="E1318" t="s">
        <v>201</v>
      </c>
      <c r="F1318">
        <v>23</v>
      </c>
      <c r="G1318" t="s">
        <v>202</v>
      </c>
      <c r="H1318">
        <v>8179</v>
      </c>
      <c r="I1318" t="s">
        <v>4277</v>
      </c>
      <c r="J1318" t="s">
        <v>4278</v>
      </c>
      <c r="K1318" t="s">
        <v>4277</v>
      </c>
      <c r="L1318">
        <v>19610502</v>
      </c>
      <c r="M1318" t="s">
        <v>4323</v>
      </c>
      <c r="N1318">
        <v>230033</v>
      </c>
    </row>
    <row r="1319" spans="1:14">
      <c r="A1319" t="s">
        <v>4326</v>
      </c>
      <c r="B1319">
        <v>47888136</v>
      </c>
      <c r="C1319" t="s">
        <v>4327</v>
      </c>
      <c r="D1319" t="s">
        <v>4328</v>
      </c>
      <c r="E1319" t="s">
        <v>201</v>
      </c>
      <c r="F1319">
        <v>23</v>
      </c>
      <c r="G1319" t="s">
        <v>202</v>
      </c>
      <c r="H1319">
        <v>8179</v>
      </c>
      <c r="I1319" t="s">
        <v>4277</v>
      </c>
      <c r="J1319" t="s">
        <v>4278</v>
      </c>
      <c r="K1319" t="s">
        <v>4277</v>
      </c>
      <c r="L1319">
        <v>19910303</v>
      </c>
      <c r="M1319" t="s">
        <v>4326</v>
      </c>
      <c r="N1319">
        <v>230033</v>
      </c>
    </row>
    <row r="1320" spans="1:14">
      <c r="B1320">
        <v>97756943</v>
      </c>
      <c r="C1320" t="s">
        <v>4329</v>
      </c>
      <c r="D1320" t="s">
        <v>4330</v>
      </c>
      <c r="E1320" t="s">
        <v>201</v>
      </c>
      <c r="F1320">
        <v>23</v>
      </c>
      <c r="G1320" t="s">
        <v>202</v>
      </c>
      <c r="H1320">
        <v>8179</v>
      </c>
      <c r="I1320" t="s">
        <v>4277</v>
      </c>
      <c r="J1320" t="s">
        <v>4278</v>
      </c>
      <c r="K1320" t="s">
        <v>4277</v>
      </c>
      <c r="L1320">
        <v>19830304</v>
      </c>
      <c r="N1320">
        <v>230033</v>
      </c>
    </row>
    <row r="1321" spans="1:14">
      <c r="A1321" t="s">
        <v>4331</v>
      </c>
      <c r="B1321">
        <v>10479021</v>
      </c>
      <c r="C1321" t="s">
        <v>4332</v>
      </c>
      <c r="D1321" t="s">
        <v>4333</v>
      </c>
      <c r="E1321" t="s">
        <v>201</v>
      </c>
      <c r="F1321">
        <v>23</v>
      </c>
      <c r="G1321" t="s">
        <v>202</v>
      </c>
      <c r="H1321">
        <v>8179</v>
      </c>
      <c r="I1321" t="s">
        <v>4277</v>
      </c>
      <c r="J1321" t="s">
        <v>4278</v>
      </c>
      <c r="K1321" t="s">
        <v>4277</v>
      </c>
      <c r="L1321">
        <v>19780718</v>
      </c>
      <c r="M1321" t="s">
        <v>4331</v>
      </c>
      <c r="N1321">
        <v>230033</v>
      </c>
    </row>
    <row r="1322" spans="1:14">
      <c r="A1322" t="s">
        <v>4334</v>
      </c>
      <c r="B1322">
        <v>10470214</v>
      </c>
      <c r="C1322" t="s">
        <v>4335</v>
      </c>
      <c r="D1322" t="s">
        <v>4336</v>
      </c>
      <c r="E1322" t="s">
        <v>201</v>
      </c>
      <c r="F1322">
        <v>23</v>
      </c>
      <c r="G1322" t="s">
        <v>202</v>
      </c>
      <c r="H1322">
        <v>8179</v>
      </c>
      <c r="I1322" t="s">
        <v>4277</v>
      </c>
      <c r="J1322" t="s">
        <v>4278</v>
      </c>
      <c r="K1322" t="s">
        <v>4277</v>
      </c>
      <c r="L1322">
        <v>19741021</v>
      </c>
      <c r="M1322" t="s">
        <v>4334</v>
      </c>
      <c r="N1322">
        <v>230033</v>
      </c>
    </row>
    <row r="1323" spans="1:14">
      <c r="A1323" t="s">
        <v>4337</v>
      </c>
      <c r="B1323">
        <v>24753223</v>
      </c>
      <c r="C1323" t="s">
        <v>4338</v>
      </c>
      <c r="D1323" t="s">
        <v>4339</v>
      </c>
      <c r="E1323" t="s">
        <v>201</v>
      </c>
      <c r="F1323">
        <v>23</v>
      </c>
      <c r="G1323" t="s">
        <v>202</v>
      </c>
      <c r="H1323">
        <v>8179</v>
      </c>
      <c r="I1323" t="s">
        <v>4277</v>
      </c>
      <c r="J1323" t="s">
        <v>4278</v>
      </c>
      <c r="K1323" t="s">
        <v>4277</v>
      </c>
      <c r="L1323">
        <v>19760905</v>
      </c>
      <c r="M1323" t="s">
        <v>4337</v>
      </c>
      <c r="N1323">
        <v>230033</v>
      </c>
    </row>
    <row r="1324" spans="1:14">
      <c r="A1324" t="s">
        <v>4340</v>
      </c>
      <c r="B1324">
        <v>15199530</v>
      </c>
      <c r="C1324" t="s">
        <v>4341</v>
      </c>
      <c r="D1324" t="s">
        <v>4342</v>
      </c>
      <c r="E1324" t="s">
        <v>201</v>
      </c>
      <c r="F1324">
        <v>23</v>
      </c>
      <c r="G1324" t="s">
        <v>202</v>
      </c>
      <c r="H1324">
        <v>8179</v>
      </c>
      <c r="I1324" t="s">
        <v>4277</v>
      </c>
      <c r="J1324" t="s">
        <v>4278</v>
      </c>
      <c r="K1324" t="s">
        <v>4277</v>
      </c>
      <c r="L1324">
        <v>19930614</v>
      </c>
      <c r="M1324" t="s">
        <v>4340</v>
      </c>
      <c r="N1324">
        <v>230033</v>
      </c>
    </row>
    <row r="1325" spans="1:14">
      <c r="A1325" t="s">
        <v>4343</v>
      </c>
      <c r="B1325">
        <v>10478424</v>
      </c>
      <c r="C1325" t="s">
        <v>4344</v>
      </c>
      <c r="D1325" t="s">
        <v>4345</v>
      </c>
      <c r="E1325" t="s">
        <v>201</v>
      </c>
      <c r="F1325">
        <v>23</v>
      </c>
      <c r="G1325" t="s">
        <v>202</v>
      </c>
      <c r="H1325">
        <v>8179</v>
      </c>
      <c r="I1325" t="s">
        <v>4277</v>
      </c>
      <c r="J1325" t="s">
        <v>4278</v>
      </c>
      <c r="K1325" t="s">
        <v>4277</v>
      </c>
      <c r="L1325">
        <v>19750820</v>
      </c>
      <c r="M1325" t="s">
        <v>4343</v>
      </c>
      <c r="N1325">
        <v>230033</v>
      </c>
    </row>
    <row r="1326" spans="1:14">
      <c r="A1326" t="s">
        <v>4346</v>
      </c>
      <c r="B1326">
        <v>2976529</v>
      </c>
      <c r="C1326" t="s">
        <v>4347</v>
      </c>
      <c r="D1326" t="s">
        <v>4348</v>
      </c>
      <c r="E1326" t="s">
        <v>201</v>
      </c>
      <c r="F1326">
        <v>23</v>
      </c>
      <c r="G1326" t="s">
        <v>202</v>
      </c>
      <c r="H1326">
        <v>8218</v>
      </c>
      <c r="I1326" t="s">
        <v>4349</v>
      </c>
      <c r="J1326" t="s">
        <v>4350</v>
      </c>
      <c r="K1326" t="s">
        <v>4349</v>
      </c>
      <c r="L1326">
        <v>19710414</v>
      </c>
      <c r="M1326" t="s">
        <v>4346</v>
      </c>
      <c r="N1326">
        <v>230097</v>
      </c>
    </row>
    <row r="1327" spans="1:14">
      <c r="A1327" t="s">
        <v>4351</v>
      </c>
      <c r="B1327">
        <v>45550524</v>
      </c>
      <c r="C1327" t="s">
        <v>4352</v>
      </c>
      <c r="D1327" t="s">
        <v>4353</v>
      </c>
      <c r="E1327" t="s">
        <v>201</v>
      </c>
      <c r="F1327">
        <v>23</v>
      </c>
      <c r="G1327" t="s">
        <v>202</v>
      </c>
      <c r="H1327">
        <v>8218</v>
      </c>
      <c r="I1327" t="s">
        <v>4349</v>
      </c>
      <c r="J1327" t="s">
        <v>4350</v>
      </c>
      <c r="K1327" t="s">
        <v>4349</v>
      </c>
      <c r="L1327">
        <v>19830301</v>
      </c>
      <c r="M1327" t="s">
        <v>4351</v>
      </c>
      <c r="N1327">
        <v>230097</v>
      </c>
    </row>
    <row r="1328" spans="1:14">
      <c r="A1328" t="s">
        <v>4354</v>
      </c>
      <c r="B1328">
        <v>2975932</v>
      </c>
      <c r="C1328" t="s">
        <v>4355</v>
      </c>
      <c r="D1328" t="s">
        <v>4356</v>
      </c>
      <c r="E1328" t="s">
        <v>201</v>
      </c>
      <c r="F1328">
        <v>23</v>
      </c>
      <c r="G1328" t="s">
        <v>202</v>
      </c>
      <c r="H1328">
        <v>8218</v>
      </c>
      <c r="I1328" t="s">
        <v>4349</v>
      </c>
      <c r="J1328" t="s">
        <v>4350</v>
      </c>
      <c r="K1328" t="s">
        <v>4349</v>
      </c>
      <c r="L1328">
        <v>19810315</v>
      </c>
      <c r="M1328" t="s">
        <v>4354</v>
      </c>
      <c r="N1328">
        <v>230097</v>
      </c>
    </row>
    <row r="1329" spans="1:14">
      <c r="A1329" t="s">
        <v>4357</v>
      </c>
      <c r="B1329">
        <v>2976327</v>
      </c>
      <c r="C1329" t="s">
        <v>4358</v>
      </c>
      <c r="D1329" t="s">
        <v>4359</v>
      </c>
      <c r="E1329" t="s">
        <v>201</v>
      </c>
      <c r="F1329">
        <v>23</v>
      </c>
      <c r="G1329" t="s">
        <v>202</v>
      </c>
      <c r="H1329">
        <v>8218</v>
      </c>
      <c r="I1329" t="s">
        <v>4349</v>
      </c>
      <c r="J1329" t="s">
        <v>4350</v>
      </c>
      <c r="K1329" t="s">
        <v>4349</v>
      </c>
      <c r="L1329">
        <v>19830922</v>
      </c>
      <c r="M1329" t="s">
        <v>4357</v>
      </c>
      <c r="N1329">
        <v>230097</v>
      </c>
    </row>
    <row r="1330" spans="1:14">
      <c r="A1330" t="s">
        <v>4360</v>
      </c>
      <c r="B1330">
        <v>24739732</v>
      </c>
      <c r="C1330" t="s">
        <v>4361</v>
      </c>
      <c r="D1330" t="s">
        <v>4362</v>
      </c>
      <c r="E1330" t="s">
        <v>201</v>
      </c>
      <c r="F1330">
        <v>23</v>
      </c>
      <c r="G1330" t="s">
        <v>202</v>
      </c>
      <c r="H1330">
        <v>8218</v>
      </c>
      <c r="I1330" t="s">
        <v>4349</v>
      </c>
      <c r="J1330" t="s">
        <v>4350</v>
      </c>
      <c r="K1330" t="s">
        <v>4349</v>
      </c>
      <c r="L1330">
        <v>19710804</v>
      </c>
      <c r="M1330" t="s">
        <v>4360</v>
      </c>
      <c r="N1330">
        <v>230097</v>
      </c>
    </row>
    <row r="1331" spans="1:14">
      <c r="A1331" t="s">
        <v>4363</v>
      </c>
      <c r="B1331">
        <v>2976125</v>
      </c>
      <c r="C1331" t="s">
        <v>4364</v>
      </c>
      <c r="D1331" t="s">
        <v>4365</v>
      </c>
      <c r="E1331" t="s">
        <v>201</v>
      </c>
      <c r="F1331">
        <v>23</v>
      </c>
      <c r="G1331" t="s">
        <v>202</v>
      </c>
      <c r="H1331">
        <v>8218</v>
      </c>
      <c r="I1331" t="s">
        <v>4349</v>
      </c>
      <c r="J1331" t="s">
        <v>4350</v>
      </c>
      <c r="K1331" t="s">
        <v>4349</v>
      </c>
      <c r="L1331">
        <v>19770402</v>
      </c>
      <c r="M1331" t="s">
        <v>4363</v>
      </c>
      <c r="N1331">
        <v>230097</v>
      </c>
    </row>
    <row r="1332" spans="1:14">
      <c r="A1332" t="s">
        <v>4366</v>
      </c>
      <c r="B1332">
        <v>72744125</v>
      </c>
      <c r="C1332" t="s">
        <v>4367</v>
      </c>
      <c r="D1332" t="s">
        <v>4368</v>
      </c>
      <c r="E1332" t="s">
        <v>211</v>
      </c>
      <c r="F1332">
        <v>23</v>
      </c>
      <c r="G1332" t="s">
        <v>202</v>
      </c>
      <c r="H1332">
        <v>8218</v>
      </c>
      <c r="I1332" t="s">
        <v>4349</v>
      </c>
      <c r="J1332" t="s">
        <v>4350</v>
      </c>
      <c r="K1332" t="s">
        <v>4349</v>
      </c>
      <c r="L1332">
        <v>19820204</v>
      </c>
      <c r="M1332" t="s">
        <v>4366</v>
      </c>
      <c r="N1332">
        <v>230097</v>
      </c>
    </row>
    <row r="1333" spans="1:14">
      <c r="A1333" t="s">
        <v>4369</v>
      </c>
      <c r="B1333">
        <v>2976731</v>
      </c>
      <c r="C1333" t="s">
        <v>4370</v>
      </c>
      <c r="D1333" t="s">
        <v>4371</v>
      </c>
      <c r="E1333" t="s">
        <v>201</v>
      </c>
      <c r="F1333">
        <v>23</v>
      </c>
      <c r="G1333" t="s">
        <v>202</v>
      </c>
      <c r="H1333">
        <v>8218</v>
      </c>
      <c r="I1333" t="s">
        <v>4349</v>
      </c>
      <c r="J1333" t="s">
        <v>4350</v>
      </c>
      <c r="K1333" t="s">
        <v>4349</v>
      </c>
      <c r="L1333">
        <v>19730502</v>
      </c>
      <c r="M1333" t="s">
        <v>4369</v>
      </c>
      <c r="N1333">
        <v>230097</v>
      </c>
    </row>
    <row r="1334" spans="1:14">
      <c r="A1334" t="s">
        <v>4372</v>
      </c>
      <c r="B1334">
        <v>2976630</v>
      </c>
      <c r="C1334" t="s">
        <v>4373</v>
      </c>
      <c r="D1334" t="s">
        <v>4374</v>
      </c>
      <c r="E1334" t="s">
        <v>201</v>
      </c>
      <c r="F1334">
        <v>23</v>
      </c>
      <c r="G1334" t="s">
        <v>202</v>
      </c>
      <c r="H1334">
        <v>8218</v>
      </c>
      <c r="I1334" t="s">
        <v>4349</v>
      </c>
      <c r="J1334" t="s">
        <v>4350</v>
      </c>
      <c r="K1334" t="s">
        <v>4349</v>
      </c>
      <c r="L1334">
        <v>19720808</v>
      </c>
      <c r="M1334" t="s">
        <v>4372</v>
      </c>
      <c r="N1334">
        <v>230097</v>
      </c>
    </row>
    <row r="1335" spans="1:14">
      <c r="A1335" t="s">
        <v>4375</v>
      </c>
      <c r="B1335">
        <v>2976428</v>
      </c>
      <c r="C1335" t="s">
        <v>4376</v>
      </c>
      <c r="D1335" t="s">
        <v>4377</v>
      </c>
      <c r="E1335" t="s">
        <v>201</v>
      </c>
      <c r="F1335">
        <v>23</v>
      </c>
      <c r="G1335" t="s">
        <v>202</v>
      </c>
      <c r="H1335">
        <v>8218</v>
      </c>
      <c r="I1335" t="s">
        <v>4349</v>
      </c>
      <c r="J1335" t="s">
        <v>4350</v>
      </c>
      <c r="K1335" t="s">
        <v>4349</v>
      </c>
      <c r="L1335">
        <v>19750519</v>
      </c>
      <c r="M1335" t="s">
        <v>4375</v>
      </c>
      <c r="N1335">
        <v>230097</v>
      </c>
    </row>
    <row r="1336" spans="1:14">
      <c r="A1336" t="s">
        <v>4378</v>
      </c>
      <c r="B1336">
        <v>39243324</v>
      </c>
      <c r="C1336" t="s">
        <v>4379</v>
      </c>
      <c r="D1336" t="s">
        <v>4380</v>
      </c>
      <c r="E1336" t="s">
        <v>201</v>
      </c>
      <c r="F1336">
        <v>23</v>
      </c>
      <c r="G1336" t="s">
        <v>202</v>
      </c>
      <c r="H1336">
        <v>27900</v>
      </c>
      <c r="I1336" t="s">
        <v>4381</v>
      </c>
      <c r="J1336" t="s">
        <v>4382</v>
      </c>
      <c r="K1336" t="s">
        <v>4383</v>
      </c>
      <c r="L1336">
        <v>19931107</v>
      </c>
      <c r="M1336" t="s">
        <v>4378</v>
      </c>
      <c r="N1336">
        <v>230397</v>
      </c>
    </row>
    <row r="1337" spans="1:14">
      <c r="A1337" t="s">
        <v>4384</v>
      </c>
      <c r="B1337">
        <v>3098727</v>
      </c>
      <c r="C1337" t="s">
        <v>4385</v>
      </c>
      <c r="D1337" t="s">
        <v>4386</v>
      </c>
      <c r="E1337" t="s">
        <v>201</v>
      </c>
      <c r="F1337">
        <v>23</v>
      </c>
      <c r="G1337" t="s">
        <v>202</v>
      </c>
      <c r="H1337">
        <v>27900</v>
      </c>
      <c r="I1337" t="s">
        <v>4381</v>
      </c>
      <c r="J1337" t="s">
        <v>4382</v>
      </c>
      <c r="K1337" t="s">
        <v>4383</v>
      </c>
      <c r="L1337">
        <v>19600505</v>
      </c>
      <c r="M1337" t="s">
        <v>4384</v>
      </c>
      <c r="N1337">
        <v>230397</v>
      </c>
    </row>
    <row r="1338" spans="1:14">
      <c r="A1338" t="s">
        <v>4387</v>
      </c>
      <c r="B1338">
        <v>3099324</v>
      </c>
      <c r="C1338" t="s">
        <v>4388</v>
      </c>
      <c r="D1338" t="s">
        <v>4389</v>
      </c>
      <c r="E1338" t="s">
        <v>201</v>
      </c>
      <c r="F1338">
        <v>23</v>
      </c>
      <c r="G1338" t="s">
        <v>202</v>
      </c>
      <c r="H1338">
        <v>27900</v>
      </c>
      <c r="I1338" t="s">
        <v>4381</v>
      </c>
      <c r="J1338" t="s">
        <v>4382</v>
      </c>
      <c r="K1338" t="s">
        <v>4383</v>
      </c>
      <c r="L1338">
        <v>19641110</v>
      </c>
      <c r="M1338" t="s">
        <v>4387</v>
      </c>
      <c r="N1338">
        <v>230397</v>
      </c>
    </row>
    <row r="1339" spans="1:14">
      <c r="A1339" t="s">
        <v>4390</v>
      </c>
      <c r="B1339">
        <v>84925533</v>
      </c>
      <c r="C1339" t="s">
        <v>4391</v>
      </c>
      <c r="D1339" t="s">
        <v>4392</v>
      </c>
      <c r="E1339" t="s">
        <v>201</v>
      </c>
      <c r="F1339">
        <v>23</v>
      </c>
      <c r="G1339" t="s">
        <v>202</v>
      </c>
      <c r="H1339">
        <v>27900</v>
      </c>
      <c r="I1339" t="s">
        <v>4381</v>
      </c>
      <c r="J1339" t="s">
        <v>4382</v>
      </c>
      <c r="K1339" t="s">
        <v>4383</v>
      </c>
      <c r="L1339">
        <v>19730523</v>
      </c>
      <c r="M1339" t="s">
        <v>4390</v>
      </c>
      <c r="N1339">
        <v>230397</v>
      </c>
    </row>
    <row r="1340" spans="1:14">
      <c r="A1340" t="s">
        <v>4393</v>
      </c>
      <c r="B1340">
        <v>69163126</v>
      </c>
      <c r="C1340" t="s">
        <v>4394</v>
      </c>
      <c r="D1340" t="s">
        <v>4395</v>
      </c>
      <c r="E1340" t="s">
        <v>211</v>
      </c>
      <c r="F1340">
        <v>23</v>
      </c>
      <c r="G1340" t="s">
        <v>202</v>
      </c>
      <c r="H1340">
        <v>27900</v>
      </c>
      <c r="I1340" t="s">
        <v>4381</v>
      </c>
      <c r="J1340" t="s">
        <v>4382</v>
      </c>
      <c r="K1340" t="s">
        <v>4383</v>
      </c>
      <c r="L1340">
        <v>19780910</v>
      </c>
      <c r="M1340" t="s">
        <v>4393</v>
      </c>
      <c r="N1340">
        <v>230397</v>
      </c>
    </row>
    <row r="1341" spans="1:14">
      <c r="A1341" t="s">
        <v>4396</v>
      </c>
      <c r="B1341">
        <v>2974426</v>
      </c>
      <c r="C1341" t="s">
        <v>4397</v>
      </c>
      <c r="D1341" t="s">
        <v>4398</v>
      </c>
      <c r="E1341" t="s">
        <v>211</v>
      </c>
      <c r="F1341">
        <v>23</v>
      </c>
      <c r="G1341" t="s">
        <v>202</v>
      </c>
      <c r="H1341">
        <v>8215</v>
      </c>
      <c r="I1341" t="s">
        <v>4399</v>
      </c>
      <c r="J1341" t="s">
        <v>4400</v>
      </c>
      <c r="K1341" t="s">
        <v>4401</v>
      </c>
      <c r="L1341">
        <v>19631104</v>
      </c>
      <c r="M1341" t="s">
        <v>4396</v>
      </c>
      <c r="N1341">
        <v>230094</v>
      </c>
    </row>
    <row r="1342" spans="1:14">
      <c r="A1342" t="s">
        <v>4402</v>
      </c>
      <c r="B1342">
        <v>35368530</v>
      </c>
      <c r="C1342" t="s">
        <v>4403</v>
      </c>
      <c r="D1342" t="s">
        <v>4404</v>
      </c>
      <c r="E1342" t="s">
        <v>201</v>
      </c>
      <c r="F1342">
        <v>23</v>
      </c>
      <c r="G1342" t="s">
        <v>202</v>
      </c>
      <c r="H1342">
        <v>8215</v>
      </c>
      <c r="I1342" t="s">
        <v>4399</v>
      </c>
      <c r="J1342" t="s">
        <v>4400</v>
      </c>
      <c r="K1342" t="s">
        <v>4401</v>
      </c>
      <c r="L1342">
        <v>19740514</v>
      </c>
      <c r="M1342" t="s">
        <v>4402</v>
      </c>
      <c r="N1342">
        <v>230094</v>
      </c>
    </row>
    <row r="1343" spans="1:14">
      <c r="A1343" t="s">
        <v>4405</v>
      </c>
      <c r="B1343">
        <v>86361529</v>
      </c>
      <c r="C1343" t="s">
        <v>4406</v>
      </c>
      <c r="D1343" t="s">
        <v>4407</v>
      </c>
      <c r="E1343" t="s">
        <v>201</v>
      </c>
      <c r="F1343">
        <v>23</v>
      </c>
      <c r="G1343" t="s">
        <v>202</v>
      </c>
      <c r="H1343">
        <v>8215</v>
      </c>
      <c r="I1343" t="s">
        <v>4399</v>
      </c>
      <c r="J1343" t="s">
        <v>4400</v>
      </c>
      <c r="K1343" t="s">
        <v>4401</v>
      </c>
      <c r="L1343">
        <v>19700315</v>
      </c>
      <c r="M1343" t="s">
        <v>4405</v>
      </c>
      <c r="N1343">
        <v>230094</v>
      </c>
    </row>
    <row r="1344" spans="1:14">
      <c r="A1344" t="s">
        <v>4408</v>
      </c>
      <c r="B1344">
        <v>3105716</v>
      </c>
      <c r="C1344" t="s">
        <v>4409</v>
      </c>
      <c r="D1344" t="s">
        <v>4410</v>
      </c>
      <c r="E1344" t="s">
        <v>201</v>
      </c>
      <c r="F1344">
        <v>23</v>
      </c>
      <c r="G1344" t="s">
        <v>202</v>
      </c>
      <c r="H1344">
        <v>8215</v>
      </c>
      <c r="I1344" t="s">
        <v>4399</v>
      </c>
      <c r="J1344" t="s">
        <v>4400</v>
      </c>
      <c r="K1344" t="s">
        <v>4401</v>
      </c>
      <c r="L1344">
        <v>19690513</v>
      </c>
      <c r="M1344" t="s">
        <v>4408</v>
      </c>
      <c r="N1344">
        <v>230094</v>
      </c>
    </row>
    <row r="1345" spans="1:14">
      <c r="A1345" t="s">
        <v>4411</v>
      </c>
      <c r="B1345">
        <v>2974931</v>
      </c>
      <c r="C1345" t="s">
        <v>4412</v>
      </c>
      <c r="D1345" t="s">
        <v>4413</v>
      </c>
      <c r="E1345" t="s">
        <v>211</v>
      </c>
      <c r="F1345">
        <v>23</v>
      </c>
      <c r="G1345" t="s">
        <v>202</v>
      </c>
      <c r="H1345">
        <v>8215</v>
      </c>
      <c r="I1345" t="s">
        <v>4399</v>
      </c>
      <c r="J1345" t="s">
        <v>4400</v>
      </c>
      <c r="K1345" t="s">
        <v>4401</v>
      </c>
      <c r="L1345">
        <v>19700629</v>
      </c>
      <c r="M1345" t="s">
        <v>4411</v>
      </c>
      <c r="N1345">
        <v>230094</v>
      </c>
    </row>
    <row r="1346" spans="1:14">
      <c r="A1346" t="s">
        <v>4414</v>
      </c>
      <c r="B1346">
        <v>58466837</v>
      </c>
      <c r="C1346" t="s">
        <v>4415</v>
      </c>
      <c r="D1346" t="s">
        <v>4416</v>
      </c>
      <c r="E1346" t="s">
        <v>201</v>
      </c>
      <c r="F1346">
        <v>23</v>
      </c>
      <c r="G1346" t="s">
        <v>202</v>
      </c>
      <c r="H1346">
        <v>8215</v>
      </c>
      <c r="I1346" t="s">
        <v>4399</v>
      </c>
      <c r="J1346" t="s">
        <v>4400</v>
      </c>
      <c r="K1346" t="s">
        <v>4401</v>
      </c>
      <c r="L1346">
        <v>19841027</v>
      </c>
      <c r="M1346" t="s">
        <v>4414</v>
      </c>
      <c r="N1346">
        <v>230094</v>
      </c>
    </row>
    <row r="1347" spans="1:14">
      <c r="A1347" t="s">
        <v>4417</v>
      </c>
      <c r="B1347">
        <v>3105615</v>
      </c>
      <c r="C1347" t="s">
        <v>4418</v>
      </c>
      <c r="D1347" t="s">
        <v>4419</v>
      </c>
      <c r="E1347" t="s">
        <v>201</v>
      </c>
      <c r="F1347">
        <v>23</v>
      </c>
      <c r="G1347" t="s">
        <v>202</v>
      </c>
      <c r="H1347">
        <v>8215</v>
      </c>
      <c r="I1347" t="s">
        <v>4399</v>
      </c>
      <c r="J1347" t="s">
        <v>4400</v>
      </c>
      <c r="K1347" t="s">
        <v>4401</v>
      </c>
      <c r="L1347">
        <v>19511026</v>
      </c>
      <c r="M1347" t="s">
        <v>4417</v>
      </c>
      <c r="N1347">
        <v>230094</v>
      </c>
    </row>
    <row r="1348" spans="1:14">
      <c r="A1348" t="s">
        <v>4420</v>
      </c>
      <c r="B1348">
        <v>2974022</v>
      </c>
      <c r="C1348" t="s">
        <v>4421</v>
      </c>
      <c r="D1348" t="s">
        <v>4422</v>
      </c>
      <c r="E1348" t="s">
        <v>211</v>
      </c>
      <c r="F1348">
        <v>23</v>
      </c>
      <c r="G1348" t="s">
        <v>202</v>
      </c>
      <c r="H1348">
        <v>8215</v>
      </c>
      <c r="I1348" t="s">
        <v>4399</v>
      </c>
      <c r="J1348" t="s">
        <v>4400</v>
      </c>
      <c r="K1348" t="s">
        <v>4401</v>
      </c>
      <c r="L1348">
        <v>19650111</v>
      </c>
      <c r="M1348" t="s">
        <v>4420</v>
      </c>
      <c r="N1348">
        <v>230094</v>
      </c>
    </row>
    <row r="1349" spans="1:14">
      <c r="A1349" t="s">
        <v>4423</v>
      </c>
      <c r="B1349">
        <v>58467030</v>
      </c>
      <c r="C1349" t="s">
        <v>4424</v>
      </c>
      <c r="D1349" t="s">
        <v>4425</v>
      </c>
      <c r="E1349" t="s">
        <v>201</v>
      </c>
      <c r="F1349">
        <v>23</v>
      </c>
      <c r="G1349" t="s">
        <v>202</v>
      </c>
      <c r="H1349">
        <v>8215</v>
      </c>
      <c r="I1349" t="s">
        <v>4399</v>
      </c>
      <c r="J1349" t="s">
        <v>4400</v>
      </c>
      <c r="K1349" t="s">
        <v>4401</v>
      </c>
      <c r="L1349">
        <v>19780308</v>
      </c>
      <c r="M1349" t="s">
        <v>4423</v>
      </c>
      <c r="N1349">
        <v>230094</v>
      </c>
    </row>
    <row r="1350" spans="1:14">
      <c r="A1350" t="s">
        <v>4426</v>
      </c>
      <c r="B1350">
        <v>3105817</v>
      </c>
      <c r="C1350" t="s">
        <v>4427</v>
      </c>
      <c r="D1350" t="s">
        <v>4428</v>
      </c>
      <c r="E1350" t="s">
        <v>211</v>
      </c>
      <c r="F1350">
        <v>23</v>
      </c>
      <c r="G1350" t="s">
        <v>202</v>
      </c>
      <c r="H1350">
        <v>8215</v>
      </c>
      <c r="I1350" t="s">
        <v>4399</v>
      </c>
      <c r="J1350" t="s">
        <v>4400</v>
      </c>
      <c r="K1350" t="s">
        <v>4401</v>
      </c>
      <c r="L1350">
        <v>19650723</v>
      </c>
      <c r="M1350" t="s">
        <v>4426</v>
      </c>
      <c r="N1350">
        <v>230094</v>
      </c>
    </row>
    <row r="1351" spans="1:14">
      <c r="A1351" t="s">
        <v>4429</v>
      </c>
      <c r="B1351">
        <v>22691828</v>
      </c>
      <c r="C1351" t="s">
        <v>4430</v>
      </c>
      <c r="D1351" t="s">
        <v>4431</v>
      </c>
      <c r="E1351" t="s">
        <v>211</v>
      </c>
      <c r="F1351">
        <v>23</v>
      </c>
      <c r="G1351" t="s">
        <v>202</v>
      </c>
      <c r="H1351">
        <v>8215</v>
      </c>
      <c r="I1351" t="s">
        <v>4399</v>
      </c>
      <c r="J1351" t="s">
        <v>4400</v>
      </c>
      <c r="K1351" t="s">
        <v>4401</v>
      </c>
      <c r="L1351">
        <v>19820112</v>
      </c>
      <c r="M1351" t="s">
        <v>4429</v>
      </c>
      <c r="N1351">
        <v>230094</v>
      </c>
    </row>
    <row r="1352" spans="1:14">
      <c r="A1352" t="s">
        <v>4432</v>
      </c>
      <c r="B1352">
        <v>35549834</v>
      </c>
      <c r="C1352" t="s">
        <v>4433</v>
      </c>
      <c r="D1352" t="s">
        <v>4434</v>
      </c>
      <c r="E1352" t="s">
        <v>201</v>
      </c>
      <c r="F1352">
        <v>23</v>
      </c>
      <c r="G1352" t="s">
        <v>202</v>
      </c>
      <c r="H1352">
        <v>8215</v>
      </c>
      <c r="I1352" t="s">
        <v>4399</v>
      </c>
      <c r="J1352" t="s">
        <v>4400</v>
      </c>
      <c r="K1352" t="s">
        <v>4401</v>
      </c>
      <c r="L1352">
        <v>19850215</v>
      </c>
      <c r="M1352" t="s">
        <v>4432</v>
      </c>
      <c r="N1352">
        <v>230094</v>
      </c>
    </row>
    <row r="1353" spans="1:14">
      <c r="A1353" t="s">
        <v>4435</v>
      </c>
      <c r="B1353">
        <v>21975428</v>
      </c>
      <c r="C1353" t="s">
        <v>4436</v>
      </c>
      <c r="D1353" t="s">
        <v>4437</v>
      </c>
      <c r="E1353" t="s">
        <v>201</v>
      </c>
      <c r="F1353">
        <v>23</v>
      </c>
      <c r="G1353" t="s">
        <v>202</v>
      </c>
      <c r="H1353">
        <v>8215</v>
      </c>
      <c r="I1353" t="s">
        <v>4399</v>
      </c>
      <c r="J1353" t="s">
        <v>4400</v>
      </c>
      <c r="K1353" t="s">
        <v>4401</v>
      </c>
      <c r="L1353">
        <v>19830415</v>
      </c>
      <c r="M1353" t="s">
        <v>4435</v>
      </c>
      <c r="N1353">
        <v>230094</v>
      </c>
    </row>
    <row r="1354" spans="1:14">
      <c r="A1354" t="s">
        <v>4438</v>
      </c>
      <c r="B1354">
        <v>84935332</v>
      </c>
      <c r="C1354" t="s">
        <v>4439</v>
      </c>
      <c r="D1354" t="s">
        <v>4440</v>
      </c>
      <c r="E1354" t="s">
        <v>201</v>
      </c>
      <c r="F1354">
        <v>23</v>
      </c>
      <c r="G1354" t="s">
        <v>202</v>
      </c>
      <c r="H1354">
        <v>8215</v>
      </c>
      <c r="I1354" t="s">
        <v>4399</v>
      </c>
      <c r="J1354" t="s">
        <v>4400</v>
      </c>
      <c r="K1354" t="s">
        <v>4401</v>
      </c>
      <c r="L1354">
        <v>19851126</v>
      </c>
      <c r="M1354" t="s">
        <v>4438</v>
      </c>
      <c r="N1354">
        <v>230094</v>
      </c>
    </row>
    <row r="1355" spans="1:14">
      <c r="A1355" t="s">
        <v>4441</v>
      </c>
      <c r="B1355">
        <v>84447027</v>
      </c>
      <c r="C1355" t="s">
        <v>4442</v>
      </c>
      <c r="D1355" t="s">
        <v>4443</v>
      </c>
      <c r="E1355" t="s">
        <v>201</v>
      </c>
      <c r="F1355">
        <v>23</v>
      </c>
      <c r="G1355" t="s">
        <v>202</v>
      </c>
      <c r="H1355">
        <v>8215</v>
      </c>
      <c r="I1355" t="s">
        <v>4399</v>
      </c>
      <c r="J1355" t="s">
        <v>4400</v>
      </c>
      <c r="K1355" t="s">
        <v>4401</v>
      </c>
      <c r="L1355">
        <v>19690819</v>
      </c>
      <c r="M1355" t="s">
        <v>4441</v>
      </c>
      <c r="N1355">
        <v>230094</v>
      </c>
    </row>
    <row r="1356" spans="1:14">
      <c r="A1356" t="s">
        <v>4444</v>
      </c>
      <c r="B1356">
        <v>84935433</v>
      </c>
      <c r="C1356" t="s">
        <v>4445</v>
      </c>
      <c r="D1356" t="s">
        <v>4446</v>
      </c>
      <c r="E1356" t="s">
        <v>201</v>
      </c>
      <c r="F1356">
        <v>23</v>
      </c>
      <c r="G1356" t="s">
        <v>202</v>
      </c>
      <c r="H1356">
        <v>8215</v>
      </c>
      <c r="I1356" t="s">
        <v>4399</v>
      </c>
      <c r="J1356" t="s">
        <v>4400</v>
      </c>
      <c r="K1356" t="s">
        <v>4401</v>
      </c>
      <c r="L1356">
        <v>19680321</v>
      </c>
      <c r="M1356" t="s">
        <v>4444</v>
      </c>
      <c r="N1356">
        <v>230094</v>
      </c>
    </row>
    <row r="1357" spans="1:14">
      <c r="A1357" t="s">
        <v>4447</v>
      </c>
      <c r="B1357">
        <v>2974123</v>
      </c>
      <c r="C1357" t="s">
        <v>4448</v>
      </c>
      <c r="D1357" t="s">
        <v>4449</v>
      </c>
      <c r="E1357" t="s">
        <v>201</v>
      </c>
      <c r="F1357">
        <v>23</v>
      </c>
      <c r="G1357" t="s">
        <v>202</v>
      </c>
      <c r="H1357">
        <v>8215</v>
      </c>
      <c r="I1357" t="s">
        <v>4399</v>
      </c>
      <c r="J1357" t="s">
        <v>4400</v>
      </c>
      <c r="K1357" t="s">
        <v>4401</v>
      </c>
      <c r="L1357">
        <v>19600523</v>
      </c>
      <c r="M1357" t="s">
        <v>4447</v>
      </c>
      <c r="N1357">
        <v>230094</v>
      </c>
    </row>
    <row r="1358" spans="1:14">
      <c r="A1358" t="s">
        <v>4450</v>
      </c>
      <c r="B1358">
        <v>72977840</v>
      </c>
      <c r="C1358" t="s">
        <v>4451</v>
      </c>
      <c r="D1358" t="s">
        <v>4452</v>
      </c>
      <c r="E1358" t="s">
        <v>211</v>
      </c>
      <c r="F1358">
        <v>23</v>
      </c>
      <c r="G1358" t="s">
        <v>202</v>
      </c>
      <c r="H1358">
        <v>8215</v>
      </c>
      <c r="I1358" t="s">
        <v>4399</v>
      </c>
      <c r="J1358" t="s">
        <v>4400</v>
      </c>
      <c r="K1358" t="s">
        <v>4401</v>
      </c>
      <c r="L1358">
        <v>19700218</v>
      </c>
      <c r="M1358" t="s">
        <v>4450</v>
      </c>
      <c r="N1358">
        <v>230094</v>
      </c>
    </row>
    <row r="1359" spans="1:14">
      <c r="A1359" t="s">
        <v>4453</v>
      </c>
      <c r="B1359">
        <v>5115113</v>
      </c>
      <c r="C1359" t="s">
        <v>4454</v>
      </c>
      <c r="D1359" t="s">
        <v>4455</v>
      </c>
      <c r="E1359" t="s">
        <v>201</v>
      </c>
      <c r="F1359">
        <v>23</v>
      </c>
      <c r="G1359" t="s">
        <v>202</v>
      </c>
      <c r="H1359">
        <v>8215</v>
      </c>
      <c r="I1359" t="s">
        <v>4399</v>
      </c>
      <c r="J1359" t="s">
        <v>4400</v>
      </c>
      <c r="K1359" t="s">
        <v>4401</v>
      </c>
      <c r="L1359">
        <v>19610427</v>
      </c>
      <c r="M1359" t="s">
        <v>4453</v>
      </c>
      <c r="N1359">
        <v>230094</v>
      </c>
    </row>
    <row r="1360" spans="1:14">
      <c r="A1360" t="s">
        <v>4456</v>
      </c>
      <c r="B1360">
        <v>75569436</v>
      </c>
      <c r="C1360" t="s">
        <v>4457</v>
      </c>
      <c r="D1360" t="s">
        <v>4458</v>
      </c>
      <c r="E1360" t="s">
        <v>211</v>
      </c>
      <c r="F1360">
        <v>23</v>
      </c>
      <c r="G1360" t="s">
        <v>202</v>
      </c>
      <c r="H1360">
        <v>8215</v>
      </c>
      <c r="I1360" t="s">
        <v>4399</v>
      </c>
      <c r="J1360" t="s">
        <v>4400</v>
      </c>
      <c r="K1360" t="s">
        <v>4401</v>
      </c>
      <c r="L1360">
        <v>19740804</v>
      </c>
      <c r="M1360" t="s">
        <v>4456</v>
      </c>
      <c r="N1360">
        <v>230094</v>
      </c>
    </row>
    <row r="1361" spans="1:14">
      <c r="A1361" t="s">
        <v>4459</v>
      </c>
      <c r="B1361">
        <v>2973728</v>
      </c>
      <c r="C1361" t="s">
        <v>4460</v>
      </c>
      <c r="D1361" t="s">
        <v>4461</v>
      </c>
      <c r="E1361" t="s">
        <v>211</v>
      </c>
      <c r="F1361">
        <v>23</v>
      </c>
      <c r="G1361" t="s">
        <v>202</v>
      </c>
      <c r="H1361">
        <v>8215</v>
      </c>
      <c r="I1361" t="s">
        <v>4399</v>
      </c>
      <c r="J1361" t="s">
        <v>4400</v>
      </c>
      <c r="K1361" t="s">
        <v>4401</v>
      </c>
      <c r="L1361">
        <v>19820808</v>
      </c>
      <c r="M1361" t="s">
        <v>4459</v>
      </c>
      <c r="N1361">
        <v>230094</v>
      </c>
    </row>
    <row r="1362" spans="1:14">
      <c r="A1362" t="s">
        <v>4462</v>
      </c>
      <c r="B1362">
        <v>46479939</v>
      </c>
      <c r="C1362" t="s">
        <v>4463</v>
      </c>
      <c r="D1362" t="s">
        <v>4464</v>
      </c>
      <c r="E1362" t="s">
        <v>201</v>
      </c>
      <c r="F1362">
        <v>23</v>
      </c>
      <c r="G1362" t="s">
        <v>202</v>
      </c>
      <c r="H1362">
        <v>8215</v>
      </c>
      <c r="I1362" t="s">
        <v>4399</v>
      </c>
      <c r="J1362" t="s">
        <v>4400</v>
      </c>
      <c r="K1362" t="s">
        <v>4401</v>
      </c>
      <c r="L1362">
        <v>19801225</v>
      </c>
      <c r="M1362" t="s">
        <v>4462</v>
      </c>
      <c r="N1362">
        <v>230094</v>
      </c>
    </row>
    <row r="1363" spans="1:14">
      <c r="A1363" t="s">
        <v>4465</v>
      </c>
      <c r="B1363">
        <v>72489636</v>
      </c>
      <c r="C1363" t="s">
        <v>4466</v>
      </c>
      <c r="D1363" t="s">
        <v>1294</v>
      </c>
      <c r="E1363" t="s">
        <v>211</v>
      </c>
      <c r="F1363">
        <v>23</v>
      </c>
      <c r="G1363" t="s">
        <v>202</v>
      </c>
      <c r="H1363">
        <v>8215</v>
      </c>
      <c r="I1363" t="s">
        <v>4399</v>
      </c>
      <c r="J1363" t="s">
        <v>4400</v>
      </c>
      <c r="K1363" t="s">
        <v>4401</v>
      </c>
      <c r="L1363">
        <v>19910519</v>
      </c>
      <c r="M1363" t="s">
        <v>4465</v>
      </c>
      <c r="N1363">
        <v>230094</v>
      </c>
    </row>
    <row r="1364" spans="1:14">
      <c r="A1364" t="s">
        <v>4467</v>
      </c>
      <c r="B1364">
        <v>72683329</v>
      </c>
      <c r="C1364" t="s">
        <v>4468</v>
      </c>
      <c r="D1364" t="s">
        <v>4469</v>
      </c>
      <c r="E1364" t="s">
        <v>201</v>
      </c>
      <c r="F1364">
        <v>23</v>
      </c>
      <c r="G1364" t="s">
        <v>202</v>
      </c>
      <c r="H1364">
        <v>8215</v>
      </c>
      <c r="I1364" t="s">
        <v>4399</v>
      </c>
      <c r="J1364" t="s">
        <v>4400</v>
      </c>
      <c r="K1364" t="s">
        <v>4401</v>
      </c>
      <c r="L1364">
        <v>19700913</v>
      </c>
      <c r="M1364" t="s">
        <v>4467</v>
      </c>
      <c r="N1364">
        <v>230094</v>
      </c>
    </row>
    <row r="1365" spans="1:14">
      <c r="A1365" t="s">
        <v>4470</v>
      </c>
      <c r="B1365">
        <v>69275130</v>
      </c>
      <c r="C1365" t="s">
        <v>4471</v>
      </c>
      <c r="D1365" t="s">
        <v>4472</v>
      </c>
      <c r="E1365" t="s">
        <v>201</v>
      </c>
      <c r="F1365">
        <v>23</v>
      </c>
      <c r="G1365" t="s">
        <v>202</v>
      </c>
      <c r="H1365">
        <v>8215</v>
      </c>
      <c r="I1365" t="s">
        <v>4399</v>
      </c>
      <c r="J1365" t="s">
        <v>4400</v>
      </c>
      <c r="K1365" t="s">
        <v>4401</v>
      </c>
      <c r="L1365">
        <v>19880116</v>
      </c>
      <c r="M1365" t="s">
        <v>4470</v>
      </c>
      <c r="N1365">
        <v>230094</v>
      </c>
    </row>
    <row r="1366" spans="1:14">
      <c r="A1366" t="s">
        <v>4473</v>
      </c>
      <c r="B1366">
        <v>2974830</v>
      </c>
      <c r="C1366" t="s">
        <v>4474</v>
      </c>
      <c r="D1366" t="s">
        <v>4475</v>
      </c>
      <c r="E1366" t="s">
        <v>201</v>
      </c>
      <c r="F1366">
        <v>23</v>
      </c>
      <c r="G1366" t="s">
        <v>202</v>
      </c>
      <c r="H1366">
        <v>8215</v>
      </c>
      <c r="I1366" t="s">
        <v>4399</v>
      </c>
      <c r="J1366" t="s">
        <v>4400</v>
      </c>
      <c r="K1366" t="s">
        <v>4401</v>
      </c>
      <c r="L1366">
        <v>19750927</v>
      </c>
      <c r="M1366" t="s">
        <v>4473</v>
      </c>
      <c r="N1366">
        <v>230094</v>
      </c>
    </row>
    <row r="1367" spans="1:14">
      <c r="A1367" t="s">
        <v>4476</v>
      </c>
      <c r="B1367">
        <v>35549935</v>
      </c>
      <c r="C1367" t="s">
        <v>4477</v>
      </c>
      <c r="D1367" t="s">
        <v>4478</v>
      </c>
      <c r="E1367" t="s">
        <v>201</v>
      </c>
      <c r="F1367">
        <v>23</v>
      </c>
      <c r="G1367" t="s">
        <v>202</v>
      </c>
      <c r="H1367">
        <v>8215</v>
      </c>
      <c r="I1367" t="s">
        <v>4399</v>
      </c>
      <c r="J1367" t="s">
        <v>4400</v>
      </c>
      <c r="K1367" t="s">
        <v>4401</v>
      </c>
      <c r="L1367">
        <v>19590128</v>
      </c>
      <c r="M1367" t="s">
        <v>4476</v>
      </c>
      <c r="N1367">
        <v>230094</v>
      </c>
    </row>
    <row r="1368" spans="1:14">
      <c r="A1368" t="s">
        <v>4479</v>
      </c>
      <c r="B1368">
        <v>2974527</v>
      </c>
      <c r="C1368" t="s">
        <v>4480</v>
      </c>
      <c r="D1368" t="s">
        <v>4481</v>
      </c>
      <c r="E1368" t="s">
        <v>201</v>
      </c>
      <c r="F1368">
        <v>23</v>
      </c>
      <c r="G1368" t="s">
        <v>202</v>
      </c>
      <c r="H1368">
        <v>8215</v>
      </c>
      <c r="I1368" t="s">
        <v>4399</v>
      </c>
      <c r="J1368" t="s">
        <v>4400</v>
      </c>
      <c r="K1368" t="s">
        <v>4401</v>
      </c>
      <c r="L1368">
        <v>19630425</v>
      </c>
      <c r="M1368" t="s">
        <v>4479</v>
      </c>
      <c r="N1368">
        <v>230094</v>
      </c>
    </row>
    <row r="1369" spans="1:14">
      <c r="A1369" t="s">
        <v>4482</v>
      </c>
      <c r="B1369">
        <v>2973829</v>
      </c>
      <c r="C1369" t="s">
        <v>4483</v>
      </c>
      <c r="D1369" t="s">
        <v>4484</v>
      </c>
      <c r="E1369" t="s">
        <v>201</v>
      </c>
      <c r="F1369">
        <v>23</v>
      </c>
      <c r="G1369" t="s">
        <v>202</v>
      </c>
      <c r="H1369">
        <v>8215</v>
      </c>
      <c r="I1369" t="s">
        <v>4399</v>
      </c>
      <c r="J1369" t="s">
        <v>4400</v>
      </c>
      <c r="K1369" t="s">
        <v>4401</v>
      </c>
      <c r="L1369">
        <v>19440224</v>
      </c>
      <c r="M1369" t="s">
        <v>4482</v>
      </c>
      <c r="N1369">
        <v>230094</v>
      </c>
    </row>
    <row r="1370" spans="1:14">
      <c r="A1370" t="s">
        <v>4485</v>
      </c>
      <c r="B1370">
        <v>3106313</v>
      </c>
      <c r="C1370" t="s">
        <v>4486</v>
      </c>
      <c r="D1370" t="s">
        <v>4487</v>
      </c>
      <c r="E1370" t="s">
        <v>201</v>
      </c>
      <c r="F1370">
        <v>23</v>
      </c>
      <c r="G1370" t="s">
        <v>202</v>
      </c>
      <c r="H1370">
        <v>8215</v>
      </c>
      <c r="I1370" t="s">
        <v>4399</v>
      </c>
      <c r="J1370" t="s">
        <v>4400</v>
      </c>
      <c r="K1370" t="s">
        <v>4401</v>
      </c>
      <c r="L1370">
        <v>19660725</v>
      </c>
      <c r="M1370" t="s">
        <v>4485</v>
      </c>
      <c r="N1370">
        <v>230094</v>
      </c>
    </row>
    <row r="1371" spans="1:14">
      <c r="A1371" t="s">
        <v>4488</v>
      </c>
      <c r="B1371">
        <v>95939136</v>
      </c>
      <c r="C1371" t="s">
        <v>4489</v>
      </c>
      <c r="D1371" t="s">
        <v>4490</v>
      </c>
      <c r="E1371" t="s">
        <v>201</v>
      </c>
      <c r="F1371">
        <v>23</v>
      </c>
      <c r="G1371" t="s">
        <v>202</v>
      </c>
      <c r="H1371">
        <v>8215</v>
      </c>
      <c r="I1371" t="s">
        <v>4399</v>
      </c>
      <c r="J1371" t="s">
        <v>4400</v>
      </c>
      <c r="K1371" t="s">
        <v>4401</v>
      </c>
      <c r="L1371">
        <v>19800516</v>
      </c>
      <c r="M1371" t="s">
        <v>4488</v>
      </c>
      <c r="N1371">
        <v>230094</v>
      </c>
    </row>
    <row r="1372" spans="1:14">
      <c r="A1372" t="s">
        <v>4491</v>
      </c>
      <c r="B1372">
        <v>6687229</v>
      </c>
      <c r="C1372" t="s">
        <v>4492</v>
      </c>
      <c r="D1372" t="s">
        <v>4493</v>
      </c>
      <c r="E1372" t="s">
        <v>211</v>
      </c>
      <c r="F1372">
        <v>23</v>
      </c>
      <c r="G1372" t="s">
        <v>202</v>
      </c>
      <c r="H1372">
        <v>8215</v>
      </c>
      <c r="I1372" t="s">
        <v>4399</v>
      </c>
      <c r="J1372" t="s">
        <v>4400</v>
      </c>
      <c r="K1372" t="s">
        <v>4401</v>
      </c>
      <c r="L1372">
        <v>19650712</v>
      </c>
      <c r="M1372" t="s">
        <v>4491</v>
      </c>
      <c r="N1372">
        <v>230094</v>
      </c>
    </row>
    <row r="1373" spans="1:14">
      <c r="A1373" t="s">
        <v>4494</v>
      </c>
      <c r="B1373">
        <v>2975023</v>
      </c>
      <c r="C1373" t="s">
        <v>4495</v>
      </c>
      <c r="D1373" t="s">
        <v>4496</v>
      </c>
      <c r="E1373" t="s">
        <v>201</v>
      </c>
      <c r="F1373">
        <v>23</v>
      </c>
      <c r="G1373" t="s">
        <v>202</v>
      </c>
      <c r="H1373">
        <v>8215</v>
      </c>
      <c r="I1373" t="s">
        <v>4399</v>
      </c>
      <c r="J1373" t="s">
        <v>4400</v>
      </c>
      <c r="K1373" t="s">
        <v>4401</v>
      </c>
      <c r="L1373">
        <v>19731204</v>
      </c>
      <c r="M1373" t="s">
        <v>4494</v>
      </c>
      <c r="N1373">
        <v>230094</v>
      </c>
    </row>
    <row r="1374" spans="1:14">
      <c r="A1374" t="s">
        <v>4497</v>
      </c>
      <c r="B1374">
        <v>75569537</v>
      </c>
      <c r="C1374" t="s">
        <v>4498</v>
      </c>
      <c r="D1374" t="s">
        <v>4499</v>
      </c>
      <c r="E1374" t="s">
        <v>211</v>
      </c>
      <c r="F1374">
        <v>23</v>
      </c>
      <c r="G1374" t="s">
        <v>202</v>
      </c>
      <c r="H1374">
        <v>8215</v>
      </c>
      <c r="I1374" t="s">
        <v>4399</v>
      </c>
      <c r="J1374" t="s">
        <v>4400</v>
      </c>
      <c r="K1374" t="s">
        <v>4401</v>
      </c>
      <c r="L1374">
        <v>19740308</v>
      </c>
      <c r="M1374" t="s">
        <v>4497</v>
      </c>
      <c r="N1374">
        <v>230094</v>
      </c>
    </row>
    <row r="1375" spans="1:14">
      <c r="A1375" t="s">
        <v>4500</v>
      </c>
      <c r="B1375">
        <v>57468636</v>
      </c>
      <c r="C1375" t="s">
        <v>4501</v>
      </c>
      <c r="D1375" t="s">
        <v>4502</v>
      </c>
      <c r="E1375" t="s">
        <v>211</v>
      </c>
      <c r="F1375">
        <v>23</v>
      </c>
      <c r="G1375" t="s">
        <v>202</v>
      </c>
      <c r="H1375">
        <v>8215</v>
      </c>
      <c r="I1375" t="s">
        <v>4399</v>
      </c>
      <c r="J1375" t="s">
        <v>4400</v>
      </c>
      <c r="K1375" t="s">
        <v>4401</v>
      </c>
      <c r="L1375">
        <v>19700424</v>
      </c>
      <c r="M1375" t="s">
        <v>4500</v>
      </c>
      <c r="N1375">
        <v>230094</v>
      </c>
    </row>
    <row r="1376" spans="1:14">
      <c r="A1376" t="s">
        <v>4503</v>
      </c>
      <c r="B1376">
        <v>35264020</v>
      </c>
      <c r="C1376" t="s">
        <v>4504</v>
      </c>
      <c r="D1376" t="s">
        <v>4345</v>
      </c>
      <c r="E1376" t="s">
        <v>201</v>
      </c>
      <c r="F1376">
        <v>23</v>
      </c>
      <c r="G1376" t="s">
        <v>202</v>
      </c>
      <c r="H1376">
        <v>8215</v>
      </c>
      <c r="I1376" t="s">
        <v>4399</v>
      </c>
      <c r="J1376" t="s">
        <v>4400</v>
      </c>
      <c r="K1376" t="s">
        <v>4401</v>
      </c>
      <c r="L1376">
        <v>19850706</v>
      </c>
      <c r="M1376" t="s">
        <v>4503</v>
      </c>
      <c r="N1376">
        <v>230094</v>
      </c>
    </row>
    <row r="1377" spans="1:14">
      <c r="A1377" t="s">
        <v>4505</v>
      </c>
      <c r="B1377">
        <v>56260120</v>
      </c>
      <c r="C1377" t="s">
        <v>4506</v>
      </c>
      <c r="D1377" t="s">
        <v>4507</v>
      </c>
      <c r="E1377" t="s">
        <v>201</v>
      </c>
      <c r="F1377">
        <v>23</v>
      </c>
      <c r="G1377" t="s">
        <v>202</v>
      </c>
      <c r="H1377">
        <v>8215</v>
      </c>
      <c r="I1377" t="s">
        <v>4399</v>
      </c>
      <c r="J1377" t="s">
        <v>4400</v>
      </c>
      <c r="K1377" t="s">
        <v>4401</v>
      </c>
      <c r="L1377">
        <v>19610311</v>
      </c>
      <c r="M1377" t="s">
        <v>4505</v>
      </c>
      <c r="N1377">
        <v>230094</v>
      </c>
    </row>
    <row r="1378" spans="1:14">
      <c r="A1378" t="s">
        <v>4508</v>
      </c>
      <c r="B1378">
        <v>3123211</v>
      </c>
      <c r="C1378" t="s">
        <v>4509</v>
      </c>
      <c r="D1378" t="s">
        <v>4510</v>
      </c>
      <c r="E1378" t="s">
        <v>201</v>
      </c>
      <c r="F1378">
        <v>23</v>
      </c>
      <c r="G1378" t="s">
        <v>202</v>
      </c>
      <c r="H1378">
        <v>8181</v>
      </c>
      <c r="I1378" t="s">
        <v>4511</v>
      </c>
      <c r="J1378" t="s">
        <v>4512</v>
      </c>
      <c r="K1378" t="s">
        <v>4511</v>
      </c>
      <c r="L1378">
        <v>19781205</v>
      </c>
      <c r="M1378" t="s">
        <v>4508</v>
      </c>
      <c r="N1378">
        <v>230039</v>
      </c>
    </row>
    <row r="1379" spans="1:14">
      <c r="A1379" t="s">
        <v>4513</v>
      </c>
      <c r="B1379">
        <v>72057324</v>
      </c>
      <c r="C1379" t="s">
        <v>4514</v>
      </c>
      <c r="D1379" t="s">
        <v>4515</v>
      </c>
      <c r="E1379" t="s">
        <v>201</v>
      </c>
      <c r="F1379">
        <v>23</v>
      </c>
      <c r="G1379" t="s">
        <v>202</v>
      </c>
      <c r="H1379">
        <v>8181</v>
      </c>
      <c r="I1379" t="s">
        <v>4511</v>
      </c>
      <c r="J1379" t="s">
        <v>4512</v>
      </c>
      <c r="K1379" t="s">
        <v>4511</v>
      </c>
      <c r="L1379">
        <v>19911204</v>
      </c>
      <c r="M1379" t="s">
        <v>4513</v>
      </c>
      <c r="N1379">
        <v>230039</v>
      </c>
    </row>
    <row r="1380" spans="1:14">
      <c r="A1380" t="s">
        <v>4516</v>
      </c>
      <c r="B1380">
        <v>10470719</v>
      </c>
      <c r="C1380" t="s">
        <v>4517</v>
      </c>
      <c r="D1380" t="s">
        <v>4518</v>
      </c>
      <c r="E1380" t="s">
        <v>201</v>
      </c>
      <c r="F1380">
        <v>23</v>
      </c>
      <c r="G1380" t="s">
        <v>202</v>
      </c>
      <c r="H1380">
        <v>8181</v>
      </c>
      <c r="I1380" t="s">
        <v>4511</v>
      </c>
      <c r="J1380" t="s">
        <v>4512</v>
      </c>
      <c r="K1380" t="s">
        <v>4511</v>
      </c>
      <c r="L1380">
        <v>19840814</v>
      </c>
      <c r="M1380" t="s">
        <v>4516</v>
      </c>
      <c r="N1380">
        <v>230039</v>
      </c>
    </row>
    <row r="1381" spans="1:14">
      <c r="A1381" t="s">
        <v>4519</v>
      </c>
      <c r="B1381">
        <v>5129926</v>
      </c>
      <c r="C1381" t="s">
        <v>4520</v>
      </c>
      <c r="D1381" t="s">
        <v>4521</v>
      </c>
      <c r="E1381" t="s">
        <v>201</v>
      </c>
      <c r="F1381">
        <v>23</v>
      </c>
      <c r="G1381" t="s">
        <v>202</v>
      </c>
      <c r="H1381">
        <v>8181</v>
      </c>
      <c r="I1381" t="s">
        <v>4511</v>
      </c>
      <c r="J1381" t="s">
        <v>4512</v>
      </c>
      <c r="K1381" t="s">
        <v>4511</v>
      </c>
      <c r="L1381">
        <v>19840514</v>
      </c>
      <c r="M1381" t="s">
        <v>4519</v>
      </c>
      <c r="N1381">
        <v>230039</v>
      </c>
    </row>
    <row r="1382" spans="1:14">
      <c r="A1382" t="s">
        <v>4522</v>
      </c>
      <c r="B1382">
        <v>97766237</v>
      </c>
      <c r="C1382" t="s">
        <v>4523</v>
      </c>
      <c r="D1382" t="s">
        <v>4524</v>
      </c>
      <c r="E1382" t="s">
        <v>211</v>
      </c>
      <c r="F1382">
        <v>23</v>
      </c>
      <c r="G1382" t="s">
        <v>202</v>
      </c>
      <c r="H1382">
        <v>8181</v>
      </c>
      <c r="I1382" t="s">
        <v>4511</v>
      </c>
      <c r="J1382" t="s">
        <v>4512</v>
      </c>
      <c r="K1382" t="s">
        <v>4511</v>
      </c>
      <c r="L1382">
        <v>19841109</v>
      </c>
      <c r="M1382" t="s">
        <v>4522</v>
      </c>
      <c r="N1382">
        <v>230039</v>
      </c>
    </row>
    <row r="1383" spans="1:14">
      <c r="A1383" t="s">
        <v>4525</v>
      </c>
      <c r="B1383">
        <v>24736729</v>
      </c>
      <c r="C1383" t="s">
        <v>4526</v>
      </c>
      <c r="D1383" t="s">
        <v>3659</v>
      </c>
      <c r="E1383" t="s">
        <v>201</v>
      </c>
      <c r="F1383">
        <v>23</v>
      </c>
      <c r="G1383" t="s">
        <v>202</v>
      </c>
      <c r="H1383">
        <v>8181</v>
      </c>
      <c r="I1383" t="s">
        <v>4511</v>
      </c>
      <c r="J1383" t="s">
        <v>4512</v>
      </c>
      <c r="K1383" t="s">
        <v>4511</v>
      </c>
      <c r="L1383">
        <v>19811013</v>
      </c>
      <c r="M1383" t="s">
        <v>4525</v>
      </c>
      <c r="N1383">
        <v>230039</v>
      </c>
    </row>
    <row r="1384" spans="1:14">
      <c r="A1384" t="s">
        <v>4527</v>
      </c>
      <c r="B1384">
        <v>72058022</v>
      </c>
      <c r="C1384" t="s">
        <v>4528</v>
      </c>
      <c r="D1384" t="s">
        <v>4529</v>
      </c>
      <c r="E1384" t="s">
        <v>201</v>
      </c>
      <c r="F1384">
        <v>23</v>
      </c>
      <c r="G1384" t="s">
        <v>202</v>
      </c>
      <c r="H1384">
        <v>8181</v>
      </c>
      <c r="I1384" t="s">
        <v>4511</v>
      </c>
      <c r="J1384" t="s">
        <v>4512</v>
      </c>
      <c r="K1384" t="s">
        <v>4511</v>
      </c>
      <c r="L1384">
        <v>19900618</v>
      </c>
      <c r="M1384" t="s">
        <v>4527</v>
      </c>
      <c r="N1384">
        <v>230039</v>
      </c>
    </row>
    <row r="1385" spans="1:14">
      <c r="A1385" t="s">
        <v>4530</v>
      </c>
      <c r="B1385">
        <v>2919930</v>
      </c>
      <c r="C1385" t="s">
        <v>4531</v>
      </c>
      <c r="D1385" t="s">
        <v>4532</v>
      </c>
      <c r="E1385" t="s">
        <v>201</v>
      </c>
      <c r="F1385">
        <v>23</v>
      </c>
      <c r="G1385" t="s">
        <v>202</v>
      </c>
      <c r="H1385">
        <v>8181</v>
      </c>
      <c r="I1385" t="s">
        <v>4511</v>
      </c>
      <c r="J1385" t="s">
        <v>4512</v>
      </c>
      <c r="K1385" t="s">
        <v>4511</v>
      </c>
      <c r="L1385">
        <v>19811224</v>
      </c>
      <c r="M1385" t="s">
        <v>4530</v>
      </c>
      <c r="N1385">
        <v>230039</v>
      </c>
    </row>
    <row r="1386" spans="1:14">
      <c r="A1386" t="s">
        <v>4533</v>
      </c>
      <c r="B1386">
        <v>2920720</v>
      </c>
      <c r="C1386" t="s">
        <v>4534</v>
      </c>
      <c r="D1386" t="s">
        <v>4535</v>
      </c>
      <c r="E1386" t="s">
        <v>201</v>
      </c>
      <c r="F1386">
        <v>23</v>
      </c>
      <c r="G1386" t="s">
        <v>202</v>
      </c>
      <c r="H1386">
        <v>8181</v>
      </c>
      <c r="I1386" t="s">
        <v>4511</v>
      </c>
      <c r="J1386" t="s">
        <v>4512</v>
      </c>
      <c r="K1386" t="s">
        <v>4511</v>
      </c>
      <c r="L1386">
        <v>19840919</v>
      </c>
      <c r="M1386" t="s">
        <v>4533</v>
      </c>
      <c r="N1386">
        <v>230039</v>
      </c>
    </row>
    <row r="1387" spans="1:14">
      <c r="A1387" t="s">
        <v>4536</v>
      </c>
      <c r="B1387">
        <v>2920922</v>
      </c>
      <c r="C1387" t="s">
        <v>4537</v>
      </c>
      <c r="D1387" t="s">
        <v>1252</v>
      </c>
      <c r="E1387" t="s">
        <v>201</v>
      </c>
      <c r="F1387">
        <v>23</v>
      </c>
      <c r="G1387" t="s">
        <v>202</v>
      </c>
      <c r="H1387">
        <v>8181</v>
      </c>
      <c r="I1387" t="s">
        <v>4511</v>
      </c>
      <c r="J1387" t="s">
        <v>4512</v>
      </c>
      <c r="K1387" t="s">
        <v>4511</v>
      </c>
      <c r="L1387">
        <v>19851229</v>
      </c>
      <c r="M1387" t="s">
        <v>4536</v>
      </c>
      <c r="N1387">
        <v>230039</v>
      </c>
    </row>
    <row r="1388" spans="1:14">
      <c r="A1388" t="s">
        <v>4538</v>
      </c>
      <c r="B1388">
        <v>2920114</v>
      </c>
      <c r="C1388" t="s">
        <v>4539</v>
      </c>
      <c r="D1388" t="s">
        <v>4540</v>
      </c>
      <c r="E1388" t="s">
        <v>201</v>
      </c>
      <c r="F1388">
        <v>23</v>
      </c>
      <c r="G1388" t="s">
        <v>202</v>
      </c>
      <c r="H1388">
        <v>8181</v>
      </c>
      <c r="I1388" t="s">
        <v>4511</v>
      </c>
      <c r="J1388" t="s">
        <v>4512</v>
      </c>
      <c r="K1388" t="s">
        <v>4511</v>
      </c>
      <c r="L1388">
        <v>19631021</v>
      </c>
      <c r="M1388" t="s">
        <v>4538</v>
      </c>
      <c r="N1388">
        <v>230039</v>
      </c>
    </row>
    <row r="1389" spans="1:14">
      <c r="A1389" t="s">
        <v>4541</v>
      </c>
      <c r="B1389">
        <v>72453425</v>
      </c>
      <c r="C1389" t="s">
        <v>4542</v>
      </c>
      <c r="D1389" t="s">
        <v>4543</v>
      </c>
      <c r="E1389" t="s">
        <v>211</v>
      </c>
      <c r="F1389">
        <v>23</v>
      </c>
      <c r="G1389" t="s">
        <v>202</v>
      </c>
      <c r="H1389">
        <v>8181</v>
      </c>
      <c r="I1389" t="s">
        <v>4511</v>
      </c>
      <c r="J1389" t="s">
        <v>4512</v>
      </c>
      <c r="K1389" t="s">
        <v>4511</v>
      </c>
      <c r="L1389">
        <v>19911030</v>
      </c>
      <c r="M1389" t="s">
        <v>4541</v>
      </c>
      <c r="N1389">
        <v>230039</v>
      </c>
    </row>
    <row r="1390" spans="1:14">
      <c r="A1390" t="s">
        <v>4544</v>
      </c>
      <c r="B1390">
        <v>3108618</v>
      </c>
      <c r="C1390" t="s">
        <v>4545</v>
      </c>
      <c r="D1390" t="s">
        <v>4546</v>
      </c>
      <c r="E1390" t="s">
        <v>201</v>
      </c>
      <c r="F1390">
        <v>23</v>
      </c>
      <c r="G1390" t="s">
        <v>202</v>
      </c>
      <c r="H1390">
        <v>8181</v>
      </c>
      <c r="I1390" t="s">
        <v>4511</v>
      </c>
      <c r="J1390" t="s">
        <v>4512</v>
      </c>
      <c r="K1390" t="s">
        <v>4511</v>
      </c>
      <c r="L1390">
        <v>19851017</v>
      </c>
      <c r="M1390" t="s">
        <v>4544</v>
      </c>
      <c r="N1390">
        <v>230039</v>
      </c>
    </row>
    <row r="1391" spans="1:14">
      <c r="A1391" t="s">
        <v>4547</v>
      </c>
      <c r="B1391">
        <v>72059427</v>
      </c>
      <c r="C1391" t="s">
        <v>4548</v>
      </c>
      <c r="D1391" t="s">
        <v>4549</v>
      </c>
      <c r="E1391" t="s">
        <v>201</v>
      </c>
      <c r="F1391">
        <v>23</v>
      </c>
      <c r="G1391" t="s">
        <v>202</v>
      </c>
      <c r="H1391">
        <v>8181</v>
      </c>
      <c r="I1391" t="s">
        <v>4511</v>
      </c>
      <c r="J1391" t="s">
        <v>4512</v>
      </c>
      <c r="K1391" t="s">
        <v>4511</v>
      </c>
      <c r="L1391">
        <v>19911204</v>
      </c>
      <c r="M1391" t="s">
        <v>4547</v>
      </c>
      <c r="N1391">
        <v>230039</v>
      </c>
    </row>
    <row r="1392" spans="1:14">
      <c r="A1392" t="s">
        <v>4550</v>
      </c>
      <c r="B1392">
        <v>72059629</v>
      </c>
      <c r="C1392" t="s">
        <v>4551</v>
      </c>
      <c r="D1392" t="s">
        <v>4552</v>
      </c>
      <c r="E1392" t="s">
        <v>201</v>
      </c>
      <c r="F1392">
        <v>23</v>
      </c>
      <c r="G1392" t="s">
        <v>202</v>
      </c>
      <c r="H1392">
        <v>8181</v>
      </c>
      <c r="I1392" t="s">
        <v>4511</v>
      </c>
      <c r="J1392" t="s">
        <v>4512</v>
      </c>
      <c r="K1392" t="s">
        <v>4511</v>
      </c>
      <c r="L1392">
        <v>19910731</v>
      </c>
      <c r="M1392" t="s">
        <v>4550</v>
      </c>
      <c r="N1392">
        <v>230039</v>
      </c>
    </row>
    <row r="1393" spans="1:14">
      <c r="A1393" t="s">
        <v>4553</v>
      </c>
      <c r="B1393">
        <v>96844839</v>
      </c>
      <c r="C1393" t="s">
        <v>4554</v>
      </c>
      <c r="D1393" t="s">
        <v>4555</v>
      </c>
      <c r="E1393" t="s">
        <v>201</v>
      </c>
      <c r="F1393">
        <v>23</v>
      </c>
      <c r="G1393" t="s">
        <v>202</v>
      </c>
      <c r="H1393">
        <v>8181</v>
      </c>
      <c r="I1393" t="s">
        <v>4511</v>
      </c>
      <c r="J1393" t="s">
        <v>4512</v>
      </c>
      <c r="K1393" t="s">
        <v>4511</v>
      </c>
      <c r="L1393">
        <v>19751101</v>
      </c>
      <c r="M1393" t="s">
        <v>4553</v>
      </c>
      <c r="N1393">
        <v>230039</v>
      </c>
    </row>
    <row r="1394" spans="1:14">
      <c r="A1394" t="s">
        <v>4556</v>
      </c>
      <c r="B1394">
        <v>72058123</v>
      </c>
      <c r="C1394" t="s">
        <v>4557</v>
      </c>
      <c r="D1394" t="s">
        <v>4558</v>
      </c>
      <c r="E1394" t="s">
        <v>201</v>
      </c>
      <c r="F1394">
        <v>23</v>
      </c>
      <c r="G1394" t="s">
        <v>202</v>
      </c>
      <c r="H1394">
        <v>8181</v>
      </c>
      <c r="I1394" t="s">
        <v>4511</v>
      </c>
      <c r="J1394" t="s">
        <v>4512</v>
      </c>
      <c r="K1394" t="s">
        <v>4511</v>
      </c>
      <c r="L1394">
        <v>19891101</v>
      </c>
      <c r="M1394" t="s">
        <v>4556</v>
      </c>
      <c r="N1394">
        <v>230039</v>
      </c>
    </row>
    <row r="1395" spans="1:14">
      <c r="A1395" t="s">
        <v>4559</v>
      </c>
      <c r="B1395">
        <v>72454022</v>
      </c>
      <c r="C1395" t="s">
        <v>4560</v>
      </c>
      <c r="D1395" t="s">
        <v>4561</v>
      </c>
      <c r="E1395" t="s">
        <v>211</v>
      </c>
      <c r="F1395">
        <v>23</v>
      </c>
      <c r="G1395" t="s">
        <v>202</v>
      </c>
      <c r="H1395">
        <v>8181</v>
      </c>
      <c r="I1395" t="s">
        <v>4511</v>
      </c>
      <c r="J1395" t="s">
        <v>4512</v>
      </c>
      <c r="K1395" t="s">
        <v>4511</v>
      </c>
      <c r="L1395">
        <v>19921117</v>
      </c>
      <c r="M1395" t="s">
        <v>4559</v>
      </c>
      <c r="N1395">
        <v>230039</v>
      </c>
    </row>
    <row r="1396" spans="1:14">
      <c r="A1396" t="s">
        <v>4562</v>
      </c>
      <c r="B1396">
        <v>41763829</v>
      </c>
      <c r="C1396" t="s">
        <v>4563</v>
      </c>
      <c r="D1396" t="s">
        <v>4564</v>
      </c>
      <c r="E1396" t="s">
        <v>201</v>
      </c>
      <c r="F1396">
        <v>23</v>
      </c>
      <c r="G1396" t="s">
        <v>202</v>
      </c>
      <c r="H1396">
        <v>8254</v>
      </c>
      <c r="I1396" t="s">
        <v>4565</v>
      </c>
      <c r="J1396" t="s">
        <v>4566</v>
      </c>
      <c r="K1396" t="s">
        <v>4565</v>
      </c>
      <c r="L1396">
        <v>19850720</v>
      </c>
      <c r="M1396" t="s">
        <v>4562</v>
      </c>
      <c r="N1396">
        <v>230175</v>
      </c>
    </row>
    <row r="1397" spans="1:14">
      <c r="A1397" t="s">
        <v>4567</v>
      </c>
      <c r="B1397">
        <v>3006514</v>
      </c>
      <c r="C1397" t="s">
        <v>4568</v>
      </c>
      <c r="D1397" t="s">
        <v>4569</v>
      </c>
      <c r="E1397" t="s">
        <v>201</v>
      </c>
      <c r="F1397">
        <v>23</v>
      </c>
      <c r="G1397" t="s">
        <v>202</v>
      </c>
      <c r="H1397">
        <v>8254</v>
      </c>
      <c r="I1397" t="s">
        <v>4565</v>
      </c>
      <c r="J1397" t="s">
        <v>4566</v>
      </c>
      <c r="K1397" t="s">
        <v>4565</v>
      </c>
      <c r="L1397">
        <v>19820907</v>
      </c>
      <c r="M1397" t="s">
        <v>4567</v>
      </c>
      <c r="N1397">
        <v>230175</v>
      </c>
    </row>
    <row r="1398" spans="1:14">
      <c r="A1398" t="s">
        <v>4570</v>
      </c>
      <c r="B1398">
        <v>3152011</v>
      </c>
      <c r="C1398" t="s">
        <v>4571</v>
      </c>
      <c r="D1398" t="s">
        <v>4572</v>
      </c>
      <c r="E1398" t="s">
        <v>201</v>
      </c>
      <c r="F1398">
        <v>23</v>
      </c>
      <c r="G1398" t="s">
        <v>202</v>
      </c>
      <c r="H1398">
        <v>8254</v>
      </c>
      <c r="I1398" t="s">
        <v>4565</v>
      </c>
      <c r="J1398" t="s">
        <v>4566</v>
      </c>
      <c r="K1398" t="s">
        <v>4565</v>
      </c>
      <c r="L1398">
        <v>19851005</v>
      </c>
      <c r="M1398" t="s">
        <v>4570</v>
      </c>
      <c r="N1398">
        <v>230175</v>
      </c>
    </row>
    <row r="1399" spans="1:14">
      <c r="A1399" t="s">
        <v>4573</v>
      </c>
      <c r="B1399">
        <v>45574227</v>
      </c>
      <c r="C1399" t="s">
        <v>4574</v>
      </c>
      <c r="D1399" t="s">
        <v>4575</v>
      </c>
      <c r="E1399" t="s">
        <v>201</v>
      </c>
      <c r="F1399">
        <v>23</v>
      </c>
      <c r="G1399" t="s">
        <v>202</v>
      </c>
      <c r="H1399">
        <v>8254</v>
      </c>
      <c r="I1399" t="s">
        <v>4565</v>
      </c>
      <c r="J1399" t="s">
        <v>4566</v>
      </c>
      <c r="K1399" t="s">
        <v>4565</v>
      </c>
      <c r="L1399">
        <v>19960918</v>
      </c>
      <c r="M1399" t="s">
        <v>4573</v>
      </c>
      <c r="N1399">
        <v>230175</v>
      </c>
    </row>
    <row r="1400" spans="1:14">
      <c r="A1400" t="s">
        <v>4576</v>
      </c>
      <c r="B1400">
        <v>3006918</v>
      </c>
      <c r="C1400" t="s">
        <v>4577</v>
      </c>
      <c r="D1400" t="s">
        <v>4578</v>
      </c>
      <c r="E1400" t="s">
        <v>201</v>
      </c>
      <c r="F1400">
        <v>23</v>
      </c>
      <c r="G1400" t="s">
        <v>202</v>
      </c>
      <c r="H1400">
        <v>8254</v>
      </c>
      <c r="I1400" t="s">
        <v>4565</v>
      </c>
      <c r="J1400" t="s">
        <v>4566</v>
      </c>
      <c r="K1400" t="s">
        <v>4565</v>
      </c>
      <c r="L1400">
        <v>19820205</v>
      </c>
      <c r="M1400" t="s">
        <v>4576</v>
      </c>
      <c r="N1400">
        <v>230175</v>
      </c>
    </row>
    <row r="1401" spans="1:14">
      <c r="A1401" t="s">
        <v>4579</v>
      </c>
      <c r="B1401">
        <v>47658232</v>
      </c>
      <c r="C1401" t="s">
        <v>4580</v>
      </c>
      <c r="D1401" t="s">
        <v>4581</v>
      </c>
      <c r="E1401" t="s">
        <v>201</v>
      </c>
      <c r="F1401">
        <v>23</v>
      </c>
      <c r="G1401" t="s">
        <v>202</v>
      </c>
      <c r="H1401">
        <v>8254</v>
      </c>
      <c r="I1401" t="s">
        <v>4565</v>
      </c>
      <c r="J1401" t="s">
        <v>4566</v>
      </c>
      <c r="K1401" t="s">
        <v>4565</v>
      </c>
      <c r="L1401">
        <v>19961218</v>
      </c>
      <c r="M1401" t="s">
        <v>4579</v>
      </c>
      <c r="N1401">
        <v>230175</v>
      </c>
    </row>
    <row r="1402" spans="1:14">
      <c r="A1402" t="s">
        <v>4582</v>
      </c>
      <c r="B1402">
        <v>73018019</v>
      </c>
      <c r="C1402" t="s">
        <v>4583</v>
      </c>
      <c r="D1402" t="s">
        <v>4584</v>
      </c>
      <c r="E1402" t="s">
        <v>201</v>
      </c>
      <c r="F1402">
        <v>23</v>
      </c>
      <c r="G1402" t="s">
        <v>202</v>
      </c>
      <c r="H1402">
        <v>8254</v>
      </c>
      <c r="I1402" t="s">
        <v>4565</v>
      </c>
      <c r="J1402" t="s">
        <v>4566</v>
      </c>
      <c r="K1402" t="s">
        <v>4565</v>
      </c>
      <c r="L1402">
        <v>19840528</v>
      </c>
      <c r="M1402" t="s">
        <v>4582</v>
      </c>
      <c r="N1402">
        <v>230175</v>
      </c>
    </row>
    <row r="1403" spans="1:14">
      <c r="A1403" t="s">
        <v>4585</v>
      </c>
      <c r="B1403">
        <v>96827234</v>
      </c>
      <c r="C1403" t="s">
        <v>4586</v>
      </c>
      <c r="D1403" t="s">
        <v>4587</v>
      </c>
      <c r="E1403" t="s">
        <v>201</v>
      </c>
      <c r="F1403">
        <v>23</v>
      </c>
      <c r="G1403" t="s">
        <v>202</v>
      </c>
      <c r="H1403">
        <v>8254</v>
      </c>
      <c r="I1403" t="s">
        <v>4565</v>
      </c>
      <c r="J1403" t="s">
        <v>4566</v>
      </c>
      <c r="K1403" t="s">
        <v>4565</v>
      </c>
      <c r="L1403">
        <v>19961009</v>
      </c>
      <c r="M1403" t="s">
        <v>4585</v>
      </c>
      <c r="N1403">
        <v>230175</v>
      </c>
    </row>
    <row r="1404" spans="1:14">
      <c r="A1404" t="s">
        <v>4588</v>
      </c>
      <c r="B1404">
        <v>39911023</v>
      </c>
      <c r="C1404" t="s">
        <v>4589</v>
      </c>
      <c r="D1404" t="s">
        <v>4590</v>
      </c>
      <c r="E1404" t="s">
        <v>211</v>
      </c>
      <c r="F1404">
        <v>23</v>
      </c>
      <c r="G1404" t="s">
        <v>202</v>
      </c>
      <c r="H1404">
        <v>8254</v>
      </c>
      <c r="I1404" t="s">
        <v>4565</v>
      </c>
      <c r="J1404" t="s">
        <v>4566</v>
      </c>
      <c r="K1404" t="s">
        <v>4565</v>
      </c>
      <c r="L1404">
        <v>19961027</v>
      </c>
      <c r="M1404" t="s">
        <v>4588</v>
      </c>
      <c r="N1404">
        <v>230175</v>
      </c>
    </row>
    <row r="1405" spans="1:14">
      <c r="B1405">
        <v>39348431</v>
      </c>
      <c r="C1405" t="s">
        <v>4591</v>
      </c>
      <c r="D1405" t="s">
        <v>4592</v>
      </c>
      <c r="E1405" t="s">
        <v>201</v>
      </c>
      <c r="F1405">
        <v>23</v>
      </c>
      <c r="G1405" t="s">
        <v>202</v>
      </c>
      <c r="H1405">
        <v>8254</v>
      </c>
      <c r="I1405" t="s">
        <v>4565</v>
      </c>
      <c r="J1405" t="s">
        <v>4566</v>
      </c>
      <c r="K1405" t="s">
        <v>4565</v>
      </c>
      <c r="L1405">
        <v>19930730</v>
      </c>
      <c r="N1405">
        <v>230175</v>
      </c>
    </row>
    <row r="1406" spans="1:14">
      <c r="A1406" t="s">
        <v>4593</v>
      </c>
      <c r="B1406">
        <v>96827537</v>
      </c>
      <c r="C1406" t="s">
        <v>4594</v>
      </c>
      <c r="D1406" t="s">
        <v>4595</v>
      </c>
      <c r="E1406" t="s">
        <v>201</v>
      </c>
      <c r="F1406">
        <v>23</v>
      </c>
      <c r="G1406" t="s">
        <v>202</v>
      </c>
      <c r="H1406">
        <v>8254</v>
      </c>
      <c r="I1406" t="s">
        <v>4565</v>
      </c>
      <c r="J1406" t="s">
        <v>4566</v>
      </c>
      <c r="K1406" t="s">
        <v>4565</v>
      </c>
      <c r="L1406">
        <v>19921022</v>
      </c>
      <c r="M1406" t="s">
        <v>4593</v>
      </c>
      <c r="N1406">
        <v>230175</v>
      </c>
    </row>
    <row r="1407" spans="1:14">
      <c r="A1407" t="s">
        <v>4596</v>
      </c>
      <c r="B1407">
        <v>3152112</v>
      </c>
      <c r="C1407" t="s">
        <v>4597</v>
      </c>
      <c r="D1407" t="s">
        <v>4598</v>
      </c>
      <c r="E1407" t="s">
        <v>201</v>
      </c>
      <c r="F1407">
        <v>23</v>
      </c>
      <c r="G1407" t="s">
        <v>202</v>
      </c>
      <c r="H1407">
        <v>8254</v>
      </c>
      <c r="I1407" t="s">
        <v>4565</v>
      </c>
      <c r="J1407" t="s">
        <v>4566</v>
      </c>
      <c r="K1407" t="s">
        <v>4565</v>
      </c>
      <c r="L1407">
        <v>19851213</v>
      </c>
      <c r="M1407" t="s">
        <v>4596</v>
      </c>
      <c r="N1407">
        <v>230175</v>
      </c>
    </row>
    <row r="1408" spans="1:14">
      <c r="A1408" t="s">
        <v>4599</v>
      </c>
      <c r="B1408">
        <v>41686631</v>
      </c>
      <c r="C1408" t="s">
        <v>4600</v>
      </c>
      <c r="D1408" t="s">
        <v>4601</v>
      </c>
      <c r="E1408" t="s">
        <v>201</v>
      </c>
      <c r="F1408">
        <v>23</v>
      </c>
      <c r="G1408" t="s">
        <v>202</v>
      </c>
      <c r="H1408">
        <v>8254</v>
      </c>
      <c r="I1408" t="s">
        <v>4565</v>
      </c>
      <c r="J1408" t="s">
        <v>4566</v>
      </c>
      <c r="K1408" t="s">
        <v>4565</v>
      </c>
      <c r="L1408">
        <v>19830306</v>
      </c>
      <c r="M1408" t="s">
        <v>4599</v>
      </c>
      <c r="N1408">
        <v>230175</v>
      </c>
    </row>
    <row r="1409" spans="1:14">
      <c r="A1409" t="s">
        <v>4602</v>
      </c>
      <c r="B1409">
        <v>26387430</v>
      </c>
      <c r="C1409" t="s">
        <v>4603</v>
      </c>
      <c r="D1409" t="s">
        <v>4604</v>
      </c>
      <c r="E1409" t="s">
        <v>201</v>
      </c>
      <c r="F1409">
        <v>23</v>
      </c>
      <c r="G1409" t="s">
        <v>202</v>
      </c>
      <c r="H1409">
        <v>8254</v>
      </c>
      <c r="I1409" t="s">
        <v>4565</v>
      </c>
      <c r="J1409" t="s">
        <v>4566</v>
      </c>
      <c r="K1409" t="s">
        <v>4565</v>
      </c>
      <c r="L1409">
        <v>19850502</v>
      </c>
      <c r="M1409" t="s">
        <v>4602</v>
      </c>
      <c r="N1409">
        <v>230175</v>
      </c>
    </row>
    <row r="1410" spans="1:14">
      <c r="A1410" t="s">
        <v>4605</v>
      </c>
      <c r="B1410">
        <v>72098531</v>
      </c>
      <c r="C1410" t="s">
        <v>4606</v>
      </c>
      <c r="D1410" t="s">
        <v>4607</v>
      </c>
      <c r="E1410" t="s">
        <v>201</v>
      </c>
      <c r="F1410">
        <v>23</v>
      </c>
      <c r="G1410" t="s">
        <v>202</v>
      </c>
      <c r="H1410">
        <v>8254</v>
      </c>
      <c r="I1410" t="s">
        <v>4565</v>
      </c>
      <c r="J1410" t="s">
        <v>4566</v>
      </c>
      <c r="K1410" t="s">
        <v>4565</v>
      </c>
      <c r="L1410">
        <v>19920722</v>
      </c>
      <c r="M1410" t="s">
        <v>4605</v>
      </c>
      <c r="N1410">
        <v>230175</v>
      </c>
    </row>
    <row r="1411" spans="1:14">
      <c r="A1411" t="s">
        <v>4608</v>
      </c>
      <c r="B1411">
        <v>25590324</v>
      </c>
      <c r="C1411" t="s">
        <v>4609</v>
      </c>
      <c r="D1411" t="s">
        <v>4610</v>
      </c>
      <c r="E1411" t="s">
        <v>201</v>
      </c>
      <c r="F1411">
        <v>23</v>
      </c>
      <c r="G1411" t="s">
        <v>202</v>
      </c>
      <c r="H1411">
        <v>8254</v>
      </c>
      <c r="I1411" t="s">
        <v>4565</v>
      </c>
      <c r="J1411" t="s">
        <v>4566</v>
      </c>
      <c r="K1411" t="s">
        <v>4565</v>
      </c>
      <c r="L1411">
        <v>19781226</v>
      </c>
      <c r="M1411" t="s">
        <v>4608</v>
      </c>
      <c r="N1411">
        <v>230175</v>
      </c>
    </row>
    <row r="1412" spans="1:14">
      <c r="A1412" t="s">
        <v>4611</v>
      </c>
      <c r="B1412">
        <v>25594025</v>
      </c>
      <c r="C1412" t="s">
        <v>4612</v>
      </c>
      <c r="D1412" t="s">
        <v>4613</v>
      </c>
      <c r="E1412" t="s">
        <v>201</v>
      </c>
      <c r="F1412">
        <v>23</v>
      </c>
      <c r="G1412" t="s">
        <v>202</v>
      </c>
      <c r="H1412">
        <v>8254</v>
      </c>
      <c r="I1412" t="s">
        <v>4565</v>
      </c>
      <c r="J1412" t="s">
        <v>4566</v>
      </c>
      <c r="K1412" t="s">
        <v>4565</v>
      </c>
      <c r="L1412">
        <v>19800811</v>
      </c>
      <c r="M1412" t="s">
        <v>4611</v>
      </c>
      <c r="N1412">
        <v>230175</v>
      </c>
    </row>
    <row r="1413" spans="1:14">
      <c r="A1413" t="s">
        <v>4614</v>
      </c>
      <c r="B1413">
        <v>71465730</v>
      </c>
      <c r="C1413" t="s">
        <v>4615</v>
      </c>
      <c r="D1413" t="s">
        <v>4616</v>
      </c>
      <c r="E1413" t="s">
        <v>201</v>
      </c>
      <c r="F1413">
        <v>23</v>
      </c>
      <c r="G1413" t="s">
        <v>202</v>
      </c>
      <c r="H1413">
        <v>8254</v>
      </c>
      <c r="I1413" t="s">
        <v>4565</v>
      </c>
      <c r="J1413" t="s">
        <v>4566</v>
      </c>
      <c r="K1413" t="s">
        <v>4565</v>
      </c>
      <c r="L1413">
        <v>19910422</v>
      </c>
      <c r="M1413" t="s">
        <v>4614</v>
      </c>
      <c r="N1413">
        <v>230175</v>
      </c>
    </row>
    <row r="1414" spans="1:14">
      <c r="A1414" t="s">
        <v>4617</v>
      </c>
      <c r="B1414">
        <v>3007212</v>
      </c>
      <c r="C1414" t="s">
        <v>4618</v>
      </c>
      <c r="D1414" t="s">
        <v>4619</v>
      </c>
      <c r="E1414" t="s">
        <v>201</v>
      </c>
      <c r="F1414">
        <v>23</v>
      </c>
      <c r="G1414" t="s">
        <v>202</v>
      </c>
      <c r="H1414">
        <v>8254</v>
      </c>
      <c r="I1414" t="s">
        <v>4565</v>
      </c>
      <c r="J1414" t="s">
        <v>4566</v>
      </c>
      <c r="K1414" t="s">
        <v>4565</v>
      </c>
      <c r="L1414">
        <v>19730502</v>
      </c>
      <c r="M1414" t="s">
        <v>4617</v>
      </c>
      <c r="N1414">
        <v>230175</v>
      </c>
    </row>
    <row r="1415" spans="1:14">
      <c r="A1415" t="s">
        <v>4620</v>
      </c>
      <c r="B1415">
        <v>58236630</v>
      </c>
      <c r="C1415" t="s">
        <v>4621</v>
      </c>
      <c r="D1415" t="s">
        <v>4622</v>
      </c>
      <c r="E1415" t="s">
        <v>201</v>
      </c>
      <c r="F1415">
        <v>23</v>
      </c>
      <c r="G1415" t="s">
        <v>202</v>
      </c>
      <c r="H1415">
        <v>8254</v>
      </c>
      <c r="I1415" t="s">
        <v>4565</v>
      </c>
      <c r="J1415" t="s">
        <v>4566</v>
      </c>
      <c r="K1415" t="s">
        <v>4565</v>
      </c>
      <c r="L1415">
        <v>19931107</v>
      </c>
      <c r="M1415" t="s">
        <v>4620</v>
      </c>
      <c r="N1415">
        <v>230175</v>
      </c>
    </row>
    <row r="1416" spans="1:14">
      <c r="A1416" t="s">
        <v>4623</v>
      </c>
      <c r="B1416">
        <v>81573529</v>
      </c>
      <c r="C1416" t="s">
        <v>4624</v>
      </c>
      <c r="D1416" t="s">
        <v>4625</v>
      </c>
      <c r="E1416" t="s">
        <v>201</v>
      </c>
      <c r="F1416">
        <v>23</v>
      </c>
      <c r="G1416" t="s">
        <v>202</v>
      </c>
      <c r="H1416">
        <v>8254</v>
      </c>
      <c r="I1416" t="s">
        <v>4565</v>
      </c>
      <c r="J1416" t="s">
        <v>4566</v>
      </c>
      <c r="K1416" t="s">
        <v>4565</v>
      </c>
      <c r="L1416">
        <v>19930218</v>
      </c>
      <c r="M1416" t="s">
        <v>4623</v>
      </c>
      <c r="N1416">
        <v>230175</v>
      </c>
    </row>
    <row r="1417" spans="1:14">
      <c r="A1417" t="s">
        <v>4626</v>
      </c>
      <c r="B1417">
        <v>73017927</v>
      </c>
      <c r="C1417" t="s">
        <v>4627</v>
      </c>
      <c r="D1417" t="s">
        <v>4628</v>
      </c>
      <c r="E1417" t="s">
        <v>201</v>
      </c>
      <c r="F1417">
        <v>23</v>
      </c>
      <c r="G1417" t="s">
        <v>202</v>
      </c>
      <c r="H1417">
        <v>8254</v>
      </c>
      <c r="I1417" t="s">
        <v>4565</v>
      </c>
      <c r="J1417" t="s">
        <v>4566</v>
      </c>
      <c r="K1417" t="s">
        <v>4565</v>
      </c>
      <c r="L1417">
        <v>19901203</v>
      </c>
      <c r="M1417" t="s">
        <v>4626</v>
      </c>
      <c r="N1417">
        <v>230175</v>
      </c>
    </row>
    <row r="1418" spans="1:14">
      <c r="A1418" t="s">
        <v>4629</v>
      </c>
      <c r="B1418">
        <v>45562628</v>
      </c>
      <c r="C1418" t="s">
        <v>4630</v>
      </c>
      <c r="D1418" t="s">
        <v>4631</v>
      </c>
      <c r="E1418" t="s">
        <v>201</v>
      </c>
      <c r="F1418">
        <v>23</v>
      </c>
      <c r="G1418" t="s">
        <v>202</v>
      </c>
      <c r="H1418">
        <v>19873</v>
      </c>
      <c r="I1418" t="s">
        <v>4632</v>
      </c>
      <c r="J1418" t="s">
        <v>4633</v>
      </c>
      <c r="K1418" t="s">
        <v>4632</v>
      </c>
      <c r="L1418">
        <v>19881010</v>
      </c>
      <c r="M1418" t="s">
        <v>4629</v>
      </c>
      <c r="N1418">
        <v>230356</v>
      </c>
    </row>
    <row r="1419" spans="1:14">
      <c r="A1419" t="s">
        <v>4634</v>
      </c>
      <c r="B1419">
        <v>84907129</v>
      </c>
      <c r="C1419" t="s">
        <v>4635</v>
      </c>
      <c r="D1419" t="s">
        <v>4636</v>
      </c>
      <c r="E1419" t="s">
        <v>201</v>
      </c>
      <c r="F1419">
        <v>23</v>
      </c>
      <c r="G1419" t="s">
        <v>202</v>
      </c>
      <c r="H1419">
        <v>19873</v>
      </c>
      <c r="I1419" t="s">
        <v>4632</v>
      </c>
      <c r="J1419" t="s">
        <v>4633</v>
      </c>
      <c r="K1419" t="s">
        <v>4632</v>
      </c>
      <c r="L1419">
        <v>19881013</v>
      </c>
      <c r="M1419" t="s">
        <v>4634</v>
      </c>
      <c r="N1419">
        <v>230356</v>
      </c>
    </row>
    <row r="1420" spans="1:14">
      <c r="A1420" t="s">
        <v>4637</v>
      </c>
      <c r="B1420">
        <v>78105223</v>
      </c>
      <c r="C1420" t="s">
        <v>4638</v>
      </c>
      <c r="D1420" t="s">
        <v>4639</v>
      </c>
      <c r="E1420" t="s">
        <v>201</v>
      </c>
      <c r="F1420">
        <v>23</v>
      </c>
      <c r="G1420" t="s">
        <v>202</v>
      </c>
      <c r="H1420">
        <v>19873</v>
      </c>
      <c r="I1420" t="s">
        <v>4632</v>
      </c>
      <c r="J1420" t="s">
        <v>4633</v>
      </c>
      <c r="K1420" t="s">
        <v>4632</v>
      </c>
      <c r="L1420">
        <v>19881103</v>
      </c>
      <c r="M1420" t="s">
        <v>4637</v>
      </c>
      <c r="N1420">
        <v>230356</v>
      </c>
    </row>
    <row r="1421" spans="1:14">
      <c r="A1421" t="s">
        <v>4640</v>
      </c>
      <c r="B1421">
        <v>72095831</v>
      </c>
      <c r="C1421" t="s">
        <v>4641</v>
      </c>
      <c r="D1421" t="s">
        <v>4642</v>
      </c>
      <c r="E1421" t="s">
        <v>201</v>
      </c>
      <c r="F1421">
        <v>23</v>
      </c>
      <c r="G1421" t="s">
        <v>202</v>
      </c>
      <c r="H1421">
        <v>19873</v>
      </c>
      <c r="I1421" t="s">
        <v>4632</v>
      </c>
      <c r="J1421" t="s">
        <v>4633</v>
      </c>
      <c r="K1421" t="s">
        <v>4632</v>
      </c>
      <c r="L1421">
        <v>19910622</v>
      </c>
      <c r="M1421" t="s">
        <v>4640</v>
      </c>
      <c r="N1421">
        <v>230356</v>
      </c>
    </row>
    <row r="1422" spans="1:14">
      <c r="A1422" t="s">
        <v>4643</v>
      </c>
      <c r="B1422">
        <v>96717535</v>
      </c>
      <c r="C1422" t="s">
        <v>4644</v>
      </c>
      <c r="D1422" t="s">
        <v>4645</v>
      </c>
      <c r="E1422" t="s">
        <v>201</v>
      </c>
      <c r="F1422">
        <v>23</v>
      </c>
      <c r="G1422" t="s">
        <v>202</v>
      </c>
      <c r="H1422">
        <v>19873</v>
      </c>
      <c r="I1422" t="s">
        <v>4632</v>
      </c>
      <c r="J1422" t="s">
        <v>4633</v>
      </c>
      <c r="K1422" t="s">
        <v>4632</v>
      </c>
      <c r="L1422">
        <v>19871005</v>
      </c>
      <c r="M1422" t="s">
        <v>4643</v>
      </c>
      <c r="N1422">
        <v>230356</v>
      </c>
    </row>
    <row r="1423" spans="1:14">
      <c r="A1423" t="s">
        <v>4646</v>
      </c>
      <c r="B1423">
        <v>23751422</v>
      </c>
      <c r="C1423" t="s">
        <v>4647</v>
      </c>
      <c r="D1423" t="s">
        <v>4648</v>
      </c>
      <c r="E1423" t="s">
        <v>201</v>
      </c>
      <c r="F1423">
        <v>23</v>
      </c>
      <c r="G1423" t="s">
        <v>202</v>
      </c>
      <c r="H1423">
        <v>19873</v>
      </c>
      <c r="I1423" t="s">
        <v>4632</v>
      </c>
      <c r="J1423" t="s">
        <v>4633</v>
      </c>
      <c r="K1423" t="s">
        <v>4632</v>
      </c>
      <c r="L1423">
        <v>19880511</v>
      </c>
      <c r="M1423" t="s">
        <v>4646</v>
      </c>
      <c r="N1423">
        <v>230356</v>
      </c>
    </row>
    <row r="1424" spans="1:14">
      <c r="A1424" t="s">
        <v>4649</v>
      </c>
      <c r="B1424">
        <v>45742224</v>
      </c>
      <c r="C1424" t="s">
        <v>4650</v>
      </c>
      <c r="D1424" t="s">
        <v>4651</v>
      </c>
      <c r="E1424" t="s">
        <v>201</v>
      </c>
      <c r="F1424">
        <v>23</v>
      </c>
      <c r="G1424" t="s">
        <v>202</v>
      </c>
      <c r="H1424">
        <v>19873</v>
      </c>
      <c r="I1424" t="s">
        <v>4632</v>
      </c>
      <c r="J1424" t="s">
        <v>4633</v>
      </c>
      <c r="K1424" t="s">
        <v>4632</v>
      </c>
      <c r="L1424">
        <v>19900304</v>
      </c>
      <c r="M1424" t="s">
        <v>4649</v>
      </c>
      <c r="N1424">
        <v>230356</v>
      </c>
    </row>
    <row r="1425" spans="1:14">
      <c r="A1425" t="s">
        <v>4652</v>
      </c>
      <c r="B1425">
        <v>58223828</v>
      </c>
      <c r="C1425" t="s">
        <v>4653</v>
      </c>
      <c r="D1425" t="s">
        <v>4654</v>
      </c>
      <c r="E1425" t="s">
        <v>201</v>
      </c>
      <c r="F1425">
        <v>23</v>
      </c>
      <c r="G1425" t="s">
        <v>202</v>
      </c>
      <c r="H1425">
        <v>19873</v>
      </c>
      <c r="I1425" t="s">
        <v>4632</v>
      </c>
      <c r="J1425" t="s">
        <v>4633</v>
      </c>
      <c r="K1425" t="s">
        <v>4632</v>
      </c>
      <c r="L1425">
        <v>19910227</v>
      </c>
      <c r="M1425" t="s">
        <v>4652</v>
      </c>
      <c r="N1425">
        <v>230356</v>
      </c>
    </row>
    <row r="1426" spans="1:14">
      <c r="A1426" t="s">
        <v>4655</v>
      </c>
      <c r="B1426">
        <v>58224021</v>
      </c>
      <c r="C1426" t="s">
        <v>4656</v>
      </c>
      <c r="D1426" t="s">
        <v>4657</v>
      </c>
      <c r="E1426" t="s">
        <v>201</v>
      </c>
      <c r="F1426">
        <v>23</v>
      </c>
      <c r="G1426" t="s">
        <v>202</v>
      </c>
      <c r="H1426">
        <v>19873</v>
      </c>
      <c r="I1426" t="s">
        <v>4632</v>
      </c>
      <c r="J1426" t="s">
        <v>4633</v>
      </c>
      <c r="K1426" t="s">
        <v>4632</v>
      </c>
      <c r="L1426">
        <v>19910107</v>
      </c>
      <c r="M1426" t="s">
        <v>4655</v>
      </c>
      <c r="N1426">
        <v>230356</v>
      </c>
    </row>
    <row r="1427" spans="1:14">
      <c r="A1427" t="s">
        <v>4658</v>
      </c>
      <c r="B1427">
        <v>97850332</v>
      </c>
      <c r="C1427" t="s">
        <v>4659</v>
      </c>
      <c r="D1427" t="s">
        <v>4660</v>
      </c>
      <c r="E1427" t="s">
        <v>201</v>
      </c>
      <c r="F1427">
        <v>23</v>
      </c>
      <c r="G1427" t="s">
        <v>202</v>
      </c>
      <c r="H1427">
        <v>31081</v>
      </c>
      <c r="I1427" t="s">
        <v>4661</v>
      </c>
      <c r="J1427" t="s">
        <v>4662</v>
      </c>
      <c r="K1427" t="s">
        <v>4663</v>
      </c>
      <c r="L1427">
        <v>19610307</v>
      </c>
      <c r="M1427" t="s">
        <v>4658</v>
      </c>
      <c r="N1427">
        <v>230450</v>
      </c>
    </row>
    <row r="1428" spans="1:14">
      <c r="A1428" t="s">
        <v>4664</v>
      </c>
      <c r="B1428">
        <v>97851535</v>
      </c>
      <c r="C1428" t="s">
        <v>4665</v>
      </c>
      <c r="D1428" t="s">
        <v>4666</v>
      </c>
      <c r="E1428" t="s">
        <v>201</v>
      </c>
      <c r="F1428">
        <v>23</v>
      </c>
      <c r="G1428" t="s">
        <v>202</v>
      </c>
      <c r="H1428">
        <v>31081</v>
      </c>
      <c r="I1428" t="s">
        <v>4661</v>
      </c>
      <c r="J1428" t="s">
        <v>4662</v>
      </c>
      <c r="K1428" t="s">
        <v>4663</v>
      </c>
      <c r="L1428">
        <v>19980110</v>
      </c>
      <c r="M1428" t="s">
        <v>4664</v>
      </c>
      <c r="N1428">
        <v>230450</v>
      </c>
    </row>
    <row r="1429" spans="1:14">
      <c r="A1429" t="s">
        <v>4667</v>
      </c>
      <c r="B1429">
        <v>39228327</v>
      </c>
      <c r="C1429" t="s">
        <v>4668</v>
      </c>
      <c r="D1429" t="s">
        <v>4669</v>
      </c>
      <c r="E1429" t="s">
        <v>211</v>
      </c>
      <c r="F1429">
        <v>23</v>
      </c>
      <c r="G1429" t="s">
        <v>202</v>
      </c>
      <c r="H1429">
        <v>31081</v>
      </c>
      <c r="I1429" t="s">
        <v>4661</v>
      </c>
      <c r="J1429" t="s">
        <v>4662</v>
      </c>
      <c r="K1429" t="s">
        <v>4663</v>
      </c>
      <c r="L1429">
        <v>19950811</v>
      </c>
      <c r="M1429" t="s">
        <v>4667</v>
      </c>
      <c r="N1429">
        <v>230450</v>
      </c>
    </row>
    <row r="1430" spans="1:14">
      <c r="A1430" t="s">
        <v>4670</v>
      </c>
      <c r="B1430">
        <v>39986944</v>
      </c>
      <c r="C1430" t="s">
        <v>4671</v>
      </c>
      <c r="D1430" t="s">
        <v>4672</v>
      </c>
      <c r="E1430" t="s">
        <v>201</v>
      </c>
      <c r="F1430">
        <v>23</v>
      </c>
      <c r="G1430" t="s">
        <v>202</v>
      </c>
      <c r="H1430">
        <v>31081</v>
      </c>
      <c r="I1430" t="s">
        <v>4661</v>
      </c>
      <c r="J1430" t="s">
        <v>4662</v>
      </c>
      <c r="K1430" t="s">
        <v>4663</v>
      </c>
      <c r="L1430">
        <v>19970422</v>
      </c>
      <c r="M1430" t="s">
        <v>4670</v>
      </c>
      <c r="N1430">
        <v>230450</v>
      </c>
    </row>
    <row r="1431" spans="1:14">
      <c r="A1431" t="s">
        <v>4673</v>
      </c>
      <c r="B1431">
        <v>97852334</v>
      </c>
      <c r="C1431" t="s">
        <v>4674</v>
      </c>
      <c r="D1431" t="s">
        <v>4675</v>
      </c>
      <c r="E1431" t="s">
        <v>211</v>
      </c>
      <c r="F1431">
        <v>23</v>
      </c>
      <c r="G1431" t="s">
        <v>202</v>
      </c>
      <c r="H1431">
        <v>31081</v>
      </c>
      <c r="I1431" t="s">
        <v>4661</v>
      </c>
      <c r="J1431" t="s">
        <v>4662</v>
      </c>
      <c r="K1431" t="s">
        <v>4663</v>
      </c>
      <c r="L1431">
        <v>19970817</v>
      </c>
      <c r="M1431" t="s">
        <v>4673</v>
      </c>
      <c r="N1431">
        <v>230450</v>
      </c>
    </row>
    <row r="1432" spans="1:14">
      <c r="A1432" t="s">
        <v>4676</v>
      </c>
      <c r="B1432">
        <v>73372426</v>
      </c>
      <c r="C1432" t="s">
        <v>4677</v>
      </c>
      <c r="D1432" t="s">
        <v>4678</v>
      </c>
      <c r="E1432" t="s">
        <v>211</v>
      </c>
      <c r="F1432">
        <v>23</v>
      </c>
      <c r="G1432" t="s">
        <v>202</v>
      </c>
      <c r="H1432">
        <v>27921</v>
      </c>
      <c r="I1432" t="s">
        <v>4679</v>
      </c>
      <c r="J1432" t="s">
        <v>4680</v>
      </c>
      <c r="K1432" t="s">
        <v>4681</v>
      </c>
      <c r="L1432">
        <v>19610321</v>
      </c>
      <c r="M1432" t="s">
        <v>4676</v>
      </c>
      <c r="N1432">
        <v>230399</v>
      </c>
    </row>
    <row r="1433" spans="1:14">
      <c r="A1433" t="s">
        <v>4682</v>
      </c>
      <c r="B1433">
        <v>85567738</v>
      </c>
      <c r="C1433" t="s">
        <v>4683</v>
      </c>
      <c r="D1433" t="s">
        <v>4684</v>
      </c>
      <c r="E1433" t="s">
        <v>201</v>
      </c>
      <c r="F1433">
        <v>23</v>
      </c>
      <c r="G1433" t="s">
        <v>202</v>
      </c>
      <c r="H1433">
        <v>27921</v>
      </c>
      <c r="I1433" t="s">
        <v>4679</v>
      </c>
      <c r="J1433" t="s">
        <v>4680</v>
      </c>
      <c r="K1433" t="s">
        <v>4681</v>
      </c>
      <c r="L1433">
        <v>19691128</v>
      </c>
      <c r="M1433" t="s">
        <v>4682</v>
      </c>
      <c r="N1433">
        <v>230399</v>
      </c>
    </row>
    <row r="1434" spans="1:14">
      <c r="A1434" t="s">
        <v>4685</v>
      </c>
      <c r="B1434">
        <v>59337330</v>
      </c>
      <c r="C1434" t="s">
        <v>4686</v>
      </c>
      <c r="D1434" t="s">
        <v>4687</v>
      </c>
      <c r="E1434" t="s">
        <v>201</v>
      </c>
      <c r="F1434">
        <v>23</v>
      </c>
      <c r="G1434" t="s">
        <v>202</v>
      </c>
      <c r="H1434">
        <v>27921</v>
      </c>
      <c r="I1434" t="s">
        <v>4679</v>
      </c>
      <c r="J1434" t="s">
        <v>4680</v>
      </c>
      <c r="K1434" t="s">
        <v>4681</v>
      </c>
      <c r="L1434">
        <v>19740711</v>
      </c>
      <c r="M1434" t="s">
        <v>4685</v>
      </c>
      <c r="N1434">
        <v>230399</v>
      </c>
    </row>
    <row r="1435" spans="1:14">
      <c r="A1435" t="s">
        <v>4688</v>
      </c>
      <c r="B1435">
        <v>59244428</v>
      </c>
      <c r="C1435" t="s">
        <v>4689</v>
      </c>
      <c r="D1435" t="s">
        <v>4690</v>
      </c>
      <c r="E1435" t="s">
        <v>201</v>
      </c>
      <c r="F1435">
        <v>23</v>
      </c>
      <c r="G1435" t="s">
        <v>202</v>
      </c>
      <c r="H1435">
        <v>27921</v>
      </c>
      <c r="I1435" t="s">
        <v>4679</v>
      </c>
      <c r="J1435" t="s">
        <v>4680</v>
      </c>
      <c r="K1435" t="s">
        <v>4681</v>
      </c>
      <c r="L1435">
        <v>19660127</v>
      </c>
      <c r="M1435" t="s">
        <v>4688</v>
      </c>
      <c r="N1435">
        <v>230399</v>
      </c>
    </row>
    <row r="1436" spans="1:14">
      <c r="A1436" t="s">
        <v>4691</v>
      </c>
      <c r="B1436">
        <v>85567536</v>
      </c>
      <c r="C1436" t="s">
        <v>4692</v>
      </c>
      <c r="D1436" t="s">
        <v>4693</v>
      </c>
      <c r="E1436" t="s">
        <v>201</v>
      </c>
      <c r="F1436">
        <v>23</v>
      </c>
      <c r="G1436" t="s">
        <v>202</v>
      </c>
      <c r="H1436">
        <v>27921</v>
      </c>
      <c r="I1436" t="s">
        <v>4679</v>
      </c>
      <c r="J1436" t="s">
        <v>4680</v>
      </c>
      <c r="K1436" t="s">
        <v>4681</v>
      </c>
      <c r="L1436">
        <v>19670711</v>
      </c>
      <c r="M1436" t="s">
        <v>4691</v>
      </c>
      <c r="N1436">
        <v>230399</v>
      </c>
    </row>
    <row r="1437" spans="1:14">
      <c r="A1437" t="s">
        <v>4694</v>
      </c>
      <c r="B1437">
        <v>25128018</v>
      </c>
      <c r="C1437" t="s">
        <v>4695</v>
      </c>
      <c r="D1437" t="s">
        <v>4696</v>
      </c>
      <c r="E1437" t="s">
        <v>211</v>
      </c>
      <c r="F1437">
        <v>23</v>
      </c>
      <c r="G1437" t="s">
        <v>202</v>
      </c>
      <c r="H1437">
        <v>27921</v>
      </c>
      <c r="I1437" t="s">
        <v>4679</v>
      </c>
      <c r="J1437" t="s">
        <v>4680</v>
      </c>
      <c r="K1437" t="s">
        <v>4681</v>
      </c>
      <c r="L1437">
        <v>19720610</v>
      </c>
      <c r="M1437" t="s">
        <v>4694</v>
      </c>
      <c r="N1437">
        <v>230399</v>
      </c>
    </row>
    <row r="1438" spans="1:14">
      <c r="A1438" t="s">
        <v>4697</v>
      </c>
      <c r="B1438">
        <v>97497137</v>
      </c>
      <c r="C1438" t="s">
        <v>4698</v>
      </c>
      <c r="D1438" t="s">
        <v>4699</v>
      </c>
      <c r="E1438" t="s">
        <v>211</v>
      </c>
      <c r="F1438">
        <v>23</v>
      </c>
      <c r="G1438" t="s">
        <v>202</v>
      </c>
      <c r="H1438">
        <v>27921</v>
      </c>
      <c r="I1438" t="s">
        <v>4679</v>
      </c>
      <c r="J1438" t="s">
        <v>4680</v>
      </c>
      <c r="K1438" t="s">
        <v>4681</v>
      </c>
      <c r="L1438">
        <v>19710504</v>
      </c>
      <c r="M1438" t="s">
        <v>4697</v>
      </c>
      <c r="N1438">
        <v>230399</v>
      </c>
    </row>
    <row r="1439" spans="1:14">
      <c r="A1439" t="s">
        <v>4700</v>
      </c>
      <c r="B1439">
        <v>97561836</v>
      </c>
      <c r="C1439" t="s">
        <v>4701</v>
      </c>
      <c r="D1439" t="s">
        <v>4702</v>
      </c>
      <c r="E1439" t="s">
        <v>211</v>
      </c>
      <c r="F1439">
        <v>23</v>
      </c>
      <c r="G1439" t="s">
        <v>202</v>
      </c>
      <c r="H1439">
        <v>27723</v>
      </c>
      <c r="I1439" t="s">
        <v>4703</v>
      </c>
      <c r="J1439" t="s">
        <v>4704</v>
      </c>
      <c r="K1439" t="s">
        <v>4705</v>
      </c>
      <c r="L1439">
        <v>19800705</v>
      </c>
      <c r="M1439" t="s">
        <v>4700</v>
      </c>
      <c r="N1439">
        <v>230390</v>
      </c>
    </row>
    <row r="1440" spans="1:14">
      <c r="A1440" t="s">
        <v>4706</v>
      </c>
      <c r="B1440">
        <v>96147734</v>
      </c>
      <c r="C1440" t="s">
        <v>4707</v>
      </c>
      <c r="D1440" t="s">
        <v>4708</v>
      </c>
      <c r="E1440" t="s">
        <v>211</v>
      </c>
      <c r="F1440">
        <v>23</v>
      </c>
      <c r="G1440" t="s">
        <v>202</v>
      </c>
      <c r="H1440">
        <v>27723</v>
      </c>
      <c r="I1440" t="s">
        <v>4703</v>
      </c>
      <c r="J1440" t="s">
        <v>4704</v>
      </c>
      <c r="K1440" t="s">
        <v>4705</v>
      </c>
      <c r="L1440">
        <v>19770618</v>
      </c>
      <c r="M1440" t="s">
        <v>4706</v>
      </c>
      <c r="N1440">
        <v>230390</v>
      </c>
    </row>
    <row r="1441" spans="1:14">
      <c r="A1441" t="s">
        <v>4709</v>
      </c>
      <c r="B1441">
        <v>58616430</v>
      </c>
      <c r="C1441" t="s">
        <v>4710</v>
      </c>
      <c r="D1441" t="s">
        <v>4711</v>
      </c>
      <c r="E1441" t="s">
        <v>211</v>
      </c>
      <c r="F1441">
        <v>23</v>
      </c>
      <c r="G1441" t="s">
        <v>202</v>
      </c>
      <c r="H1441">
        <v>27723</v>
      </c>
      <c r="I1441" t="s">
        <v>4703</v>
      </c>
      <c r="J1441" t="s">
        <v>4704</v>
      </c>
      <c r="K1441" t="s">
        <v>4705</v>
      </c>
      <c r="L1441">
        <v>19601220</v>
      </c>
      <c r="M1441" t="s">
        <v>4709</v>
      </c>
      <c r="N1441">
        <v>230390</v>
      </c>
    </row>
    <row r="1442" spans="1:14">
      <c r="A1442" t="s">
        <v>4712</v>
      </c>
      <c r="B1442">
        <v>58619231</v>
      </c>
      <c r="C1442" t="s">
        <v>4713</v>
      </c>
      <c r="D1442" t="s">
        <v>4714</v>
      </c>
      <c r="E1442" t="s">
        <v>211</v>
      </c>
      <c r="F1442">
        <v>23</v>
      </c>
      <c r="G1442" t="s">
        <v>202</v>
      </c>
      <c r="H1442">
        <v>27723</v>
      </c>
      <c r="I1442" t="s">
        <v>4703</v>
      </c>
      <c r="J1442" t="s">
        <v>4704</v>
      </c>
      <c r="K1442" t="s">
        <v>4705</v>
      </c>
      <c r="L1442">
        <v>19690421</v>
      </c>
      <c r="M1442" t="s">
        <v>4712</v>
      </c>
      <c r="N1442">
        <v>230390</v>
      </c>
    </row>
    <row r="1443" spans="1:14">
      <c r="A1443" t="s">
        <v>4715</v>
      </c>
      <c r="B1443">
        <v>58615126</v>
      </c>
      <c r="C1443" t="s">
        <v>4716</v>
      </c>
      <c r="D1443" t="s">
        <v>4717</v>
      </c>
      <c r="E1443" t="s">
        <v>201</v>
      </c>
      <c r="F1443">
        <v>23</v>
      </c>
      <c r="G1443" t="s">
        <v>202</v>
      </c>
      <c r="H1443">
        <v>27723</v>
      </c>
      <c r="I1443" t="s">
        <v>4703</v>
      </c>
      <c r="J1443" t="s">
        <v>4704</v>
      </c>
      <c r="K1443" t="s">
        <v>4705</v>
      </c>
      <c r="L1443">
        <v>19700625</v>
      </c>
      <c r="M1443" t="s">
        <v>4715</v>
      </c>
      <c r="N1443">
        <v>230390</v>
      </c>
    </row>
    <row r="1444" spans="1:14">
      <c r="A1444" t="s">
        <v>4718</v>
      </c>
      <c r="B1444">
        <v>97561634</v>
      </c>
      <c r="C1444" t="s">
        <v>4719</v>
      </c>
      <c r="D1444" t="s">
        <v>4720</v>
      </c>
      <c r="E1444" t="s">
        <v>201</v>
      </c>
      <c r="F1444">
        <v>23</v>
      </c>
      <c r="G1444" t="s">
        <v>202</v>
      </c>
      <c r="H1444">
        <v>27723</v>
      </c>
      <c r="I1444" t="s">
        <v>4703</v>
      </c>
      <c r="J1444" t="s">
        <v>4704</v>
      </c>
      <c r="K1444" t="s">
        <v>4705</v>
      </c>
      <c r="L1444">
        <v>19791204</v>
      </c>
      <c r="M1444" t="s">
        <v>4718</v>
      </c>
      <c r="N1444">
        <v>230390</v>
      </c>
    </row>
    <row r="1445" spans="1:14">
      <c r="A1445" t="s">
        <v>4721</v>
      </c>
      <c r="B1445">
        <v>85453328</v>
      </c>
      <c r="C1445" t="s">
        <v>4722</v>
      </c>
      <c r="D1445" t="s">
        <v>4723</v>
      </c>
      <c r="E1445" t="s">
        <v>211</v>
      </c>
      <c r="F1445">
        <v>23</v>
      </c>
      <c r="G1445" t="s">
        <v>202</v>
      </c>
      <c r="H1445">
        <v>27723</v>
      </c>
      <c r="I1445" t="s">
        <v>4703</v>
      </c>
      <c r="J1445" t="s">
        <v>4704</v>
      </c>
      <c r="K1445" t="s">
        <v>4705</v>
      </c>
      <c r="L1445">
        <v>19690809</v>
      </c>
      <c r="M1445" t="s">
        <v>4721</v>
      </c>
      <c r="N1445">
        <v>230390</v>
      </c>
    </row>
    <row r="1446" spans="1:14">
      <c r="A1446" t="s">
        <v>4724</v>
      </c>
      <c r="B1446">
        <v>58616531</v>
      </c>
      <c r="C1446" t="s">
        <v>4725</v>
      </c>
      <c r="D1446" t="s">
        <v>4726</v>
      </c>
      <c r="E1446" t="s">
        <v>211</v>
      </c>
      <c r="F1446">
        <v>23</v>
      </c>
      <c r="G1446" t="s">
        <v>202</v>
      </c>
      <c r="H1446">
        <v>27723</v>
      </c>
      <c r="I1446" t="s">
        <v>4703</v>
      </c>
      <c r="J1446" t="s">
        <v>4704</v>
      </c>
      <c r="K1446" t="s">
        <v>4705</v>
      </c>
      <c r="L1446">
        <v>19620106</v>
      </c>
      <c r="M1446" t="s">
        <v>4724</v>
      </c>
      <c r="N1446">
        <v>230390</v>
      </c>
    </row>
    <row r="1447" spans="1:14">
      <c r="A1447" t="s">
        <v>4727</v>
      </c>
      <c r="B1447">
        <v>58180527</v>
      </c>
      <c r="C1447" t="s">
        <v>4728</v>
      </c>
      <c r="D1447" t="s">
        <v>4729</v>
      </c>
      <c r="E1447" t="s">
        <v>211</v>
      </c>
      <c r="F1447">
        <v>23</v>
      </c>
      <c r="G1447" t="s">
        <v>202</v>
      </c>
      <c r="H1447">
        <v>27723</v>
      </c>
      <c r="I1447" t="s">
        <v>4703</v>
      </c>
      <c r="J1447" t="s">
        <v>4704</v>
      </c>
      <c r="K1447" t="s">
        <v>4705</v>
      </c>
      <c r="L1447">
        <v>19730919</v>
      </c>
      <c r="M1447" t="s">
        <v>4727</v>
      </c>
      <c r="N1447">
        <v>230390</v>
      </c>
    </row>
    <row r="1448" spans="1:14">
      <c r="A1448" t="s">
        <v>4730</v>
      </c>
      <c r="B1448">
        <v>3106616</v>
      </c>
      <c r="C1448" t="s">
        <v>4731</v>
      </c>
      <c r="D1448" t="s">
        <v>4732</v>
      </c>
      <c r="E1448" t="s">
        <v>211</v>
      </c>
      <c r="F1448">
        <v>23</v>
      </c>
      <c r="G1448" t="s">
        <v>202</v>
      </c>
      <c r="H1448">
        <v>27723</v>
      </c>
      <c r="I1448" t="s">
        <v>4703</v>
      </c>
      <c r="J1448" t="s">
        <v>4704</v>
      </c>
      <c r="K1448" t="s">
        <v>4705</v>
      </c>
      <c r="L1448">
        <v>19800518</v>
      </c>
      <c r="M1448" t="s">
        <v>4730</v>
      </c>
      <c r="N1448">
        <v>230390</v>
      </c>
    </row>
    <row r="1449" spans="1:14">
      <c r="A1449" t="s">
        <v>4733</v>
      </c>
      <c r="B1449">
        <v>3104917</v>
      </c>
      <c r="C1449" t="s">
        <v>4734</v>
      </c>
      <c r="D1449" t="s">
        <v>4735</v>
      </c>
      <c r="E1449" t="s">
        <v>201</v>
      </c>
      <c r="F1449">
        <v>23</v>
      </c>
      <c r="G1449" t="s">
        <v>202</v>
      </c>
      <c r="H1449">
        <v>27723</v>
      </c>
      <c r="I1449" t="s">
        <v>4703</v>
      </c>
      <c r="J1449" t="s">
        <v>4704</v>
      </c>
      <c r="K1449" t="s">
        <v>4705</v>
      </c>
      <c r="L1449">
        <v>19740910</v>
      </c>
      <c r="M1449" t="s">
        <v>4733</v>
      </c>
      <c r="N1449">
        <v>230390</v>
      </c>
    </row>
    <row r="1450" spans="1:14">
      <c r="A1450" t="s">
        <v>4736</v>
      </c>
      <c r="B1450">
        <v>97560532</v>
      </c>
      <c r="C1450" t="s">
        <v>4737</v>
      </c>
      <c r="D1450" t="s">
        <v>4738</v>
      </c>
      <c r="E1450" t="s">
        <v>211</v>
      </c>
      <c r="F1450">
        <v>23</v>
      </c>
      <c r="G1450" t="s">
        <v>202</v>
      </c>
      <c r="H1450">
        <v>27723</v>
      </c>
      <c r="I1450" t="s">
        <v>4703</v>
      </c>
      <c r="J1450" t="s">
        <v>4704</v>
      </c>
      <c r="K1450" t="s">
        <v>4705</v>
      </c>
      <c r="L1450">
        <v>19801115</v>
      </c>
      <c r="M1450" t="s">
        <v>4736</v>
      </c>
      <c r="N1450">
        <v>230390</v>
      </c>
    </row>
    <row r="1451" spans="1:14">
      <c r="A1451" t="s">
        <v>4739</v>
      </c>
      <c r="B1451">
        <v>94904935</v>
      </c>
      <c r="C1451" t="s">
        <v>4740</v>
      </c>
      <c r="D1451" t="s">
        <v>4741</v>
      </c>
      <c r="E1451" t="s">
        <v>201</v>
      </c>
      <c r="F1451">
        <v>23</v>
      </c>
      <c r="G1451" t="s">
        <v>202</v>
      </c>
      <c r="H1451">
        <v>27723</v>
      </c>
      <c r="I1451" t="s">
        <v>4703</v>
      </c>
      <c r="J1451" t="s">
        <v>4704</v>
      </c>
      <c r="K1451" t="s">
        <v>4705</v>
      </c>
      <c r="L1451">
        <v>19590818</v>
      </c>
      <c r="M1451" t="s">
        <v>4739</v>
      </c>
      <c r="N1451">
        <v>230390</v>
      </c>
    </row>
    <row r="1452" spans="1:14">
      <c r="A1452" t="s">
        <v>4742</v>
      </c>
      <c r="B1452">
        <v>2922520</v>
      </c>
      <c r="C1452" t="s">
        <v>4743</v>
      </c>
      <c r="D1452" t="s">
        <v>4744</v>
      </c>
      <c r="E1452" t="s">
        <v>201</v>
      </c>
      <c r="F1452">
        <v>23</v>
      </c>
      <c r="G1452" t="s">
        <v>202</v>
      </c>
      <c r="H1452">
        <v>27723</v>
      </c>
      <c r="I1452" t="s">
        <v>4703</v>
      </c>
      <c r="J1452" t="s">
        <v>4704</v>
      </c>
      <c r="K1452" t="s">
        <v>4705</v>
      </c>
      <c r="L1452">
        <v>19780514</v>
      </c>
      <c r="M1452" t="s">
        <v>4742</v>
      </c>
      <c r="N1452">
        <v>230390</v>
      </c>
    </row>
    <row r="1453" spans="1:14">
      <c r="A1453" t="s">
        <v>4745</v>
      </c>
      <c r="B1453">
        <v>58152223</v>
      </c>
      <c r="C1453" t="s">
        <v>4746</v>
      </c>
      <c r="D1453" t="s">
        <v>4747</v>
      </c>
      <c r="E1453" t="s">
        <v>211</v>
      </c>
      <c r="F1453">
        <v>23</v>
      </c>
      <c r="G1453" t="s">
        <v>202</v>
      </c>
      <c r="H1453">
        <v>27723</v>
      </c>
      <c r="I1453" t="s">
        <v>4703</v>
      </c>
      <c r="J1453" t="s">
        <v>4704</v>
      </c>
      <c r="K1453" t="s">
        <v>4705</v>
      </c>
      <c r="L1453">
        <v>19780322</v>
      </c>
      <c r="M1453" t="s">
        <v>4745</v>
      </c>
      <c r="N1453">
        <v>230390</v>
      </c>
    </row>
    <row r="1454" spans="1:14">
      <c r="A1454" t="s">
        <v>4748</v>
      </c>
      <c r="B1454">
        <v>58614529</v>
      </c>
      <c r="C1454" t="s">
        <v>4749</v>
      </c>
      <c r="D1454" t="s">
        <v>4750</v>
      </c>
      <c r="E1454" t="s">
        <v>201</v>
      </c>
      <c r="F1454">
        <v>23</v>
      </c>
      <c r="G1454" t="s">
        <v>202</v>
      </c>
      <c r="H1454">
        <v>27723</v>
      </c>
      <c r="I1454" t="s">
        <v>4703</v>
      </c>
      <c r="J1454" t="s">
        <v>4704</v>
      </c>
      <c r="K1454" t="s">
        <v>4705</v>
      </c>
      <c r="L1454">
        <v>19700527</v>
      </c>
      <c r="M1454" t="s">
        <v>4748</v>
      </c>
      <c r="N1454">
        <v>230390</v>
      </c>
    </row>
    <row r="1455" spans="1:14">
      <c r="A1455" t="s">
        <v>4751</v>
      </c>
      <c r="B1455">
        <v>21975731</v>
      </c>
      <c r="C1455" t="s">
        <v>4752</v>
      </c>
      <c r="D1455" t="s">
        <v>4753</v>
      </c>
      <c r="E1455" t="s">
        <v>201</v>
      </c>
      <c r="F1455">
        <v>23</v>
      </c>
      <c r="G1455" t="s">
        <v>202</v>
      </c>
      <c r="H1455">
        <v>27723</v>
      </c>
      <c r="I1455" t="s">
        <v>4703</v>
      </c>
      <c r="J1455" t="s">
        <v>4704</v>
      </c>
      <c r="K1455" t="s">
        <v>4705</v>
      </c>
      <c r="L1455">
        <v>19680311</v>
      </c>
      <c r="M1455" t="s">
        <v>4751</v>
      </c>
      <c r="N1455">
        <v>230390</v>
      </c>
    </row>
    <row r="1456" spans="1:14">
      <c r="A1456" t="s">
        <v>4754</v>
      </c>
      <c r="B1456">
        <v>46775534</v>
      </c>
      <c r="C1456" t="s">
        <v>4755</v>
      </c>
      <c r="D1456" t="s">
        <v>4756</v>
      </c>
      <c r="E1456" t="s">
        <v>211</v>
      </c>
      <c r="F1456">
        <v>23</v>
      </c>
      <c r="G1456" t="s">
        <v>202</v>
      </c>
      <c r="H1456">
        <v>27723</v>
      </c>
      <c r="I1456" t="s">
        <v>4703</v>
      </c>
      <c r="J1456" t="s">
        <v>4704</v>
      </c>
      <c r="K1456" t="s">
        <v>4705</v>
      </c>
      <c r="L1456">
        <v>19851008</v>
      </c>
      <c r="M1456" t="s">
        <v>4754</v>
      </c>
      <c r="N1456">
        <v>230390</v>
      </c>
    </row>
    <row r="1457" spans="1:14">
      <c r="A1457" t="s">
        <v>4757</v>
      </c>
      <c r="B1457">
        <v>46775332</v>
      </c>
      <c r="C1457" t="s">
        <v>4758</v>
      </c>
      <c r="D1457" t="s">
        <v>4759</v>
      </c>
      <c r="E1457" t="s">
        <v>201</v>
      </c>
      <c r="F1457">
        <v>23</v>
      </c>
      <c r="G1457" t="s">
        <v>202</v>
      </c>
      <c r="H1457">
        <v>27723</v>
      </c>
      <c r="I1457" t="s">
        <v>4703</v>
      </c>
      <c r="J1457" t="s">
        <v>4704</v>
      </c>
      <c r="K1457" t="s">
        <v>4705</v>
      </c>
      <c r="L1457">
        <v>19850521</v>
      </c>
      <c r="M1457" t="s">
        <v>4757</v>
      </c>
      <c r="N1457">
        <v>230390</v>
      </c>
    </row>
    <row r="1458" spans="1:14">
      <c r="A1458" t="s">
        <v>4760</v>
      </c>
      <c r="B1458">
        <v>85454127</v>
      </c>
      <c r="C1458" t="s">
        <v>4761</v>
      </c>
      <c r="D1458" t="s">
        <v>4762</v>
      </c>
      <c r="E1458" t="s">
        <v>211</v>
      </c>
      <c r="F1458">
        <v>23</v>
      </c>
      <c r="G1458" t="s">
        <v>202</v>
      </c>
      <c r="H1458">
        <v>27723</v>
      </c>
      <c r="I1458" t="s">
        <v>4703</v>
      </c>
      <c r="J1458" t="s">
        <v>4704</v>
      </c>
      <c r="K1458" t="s">
        <v>4705</v>
      </c>
      <c r="L1458">
        <v>19740414</v>
      </c>
      <c r="M1458" t="s">
        <v>4760</v>
      </c>
      <c r="N1458">
        <v>230390</v>
      </c>
    </row>
    <row r="1459" spans="1:14">
      <c r="A1459" t="s">
        <v>4763</v>
      </c>
      <c r="B1459">
        <v>85453530</v>
      </c>
      <c r="C1459" t="s">
        <v>4764</v>
      </c>
      <c r="D1459" t="s">
        <v>4765</v>
      </c>
      <c r="E1459" t="s">
        <v>211</v>
      </c>
      <c r="F1459">
        <v>23</v>
      </c>
      <c r="G1459" t="s">
        <v>202</v>
      </c>
      <c r="H1459">
        <v>27723</v>
      </c>
      <c r="I1459" t="s">
        <v>4703</v>
      </c>
      <c r="J1459" t="s">
        <v>4704</v>
      </c>
      <c r="K1459" t="s">
        <v>4705</v>
      </c>
      <c r="L1459">
        <v>19760906</v>
      </c>
      <c r="M1459" t="s">
        <v>4763</v>
      </c>
      <c r="N1459">
        <v>230390</v>
      </c>
    </row>
    <row r="1460" spans="1:14">
      <c r="A1460" t="s">
        <v>4766</v>
      </c>
      <c r="B1460">
        <v>58384129</v>
      </c>
      <c r="C1460" t="s">
        <v>4767</v>
      </c>
      <c r="D1460" t="s">
        <v>4768</v>
      </c>
      <c r="E1460" t="s">
        <v>201</v>
      </c>
      <c r="F1460">
        <v>23</v>
      </c>
      <c r="G1460" t="s">
        <v>202</v>
      </c>
      <c r="H1460">
        <v>27723</v>
      </c>
      <c r="I1460" t="s">
        <v>4703</v>
      </c>
      <c r="J1460" t="s">
        <v>4704</v>
      </c>
      <c r="K1460" t="s">
        <v>4705</v>
      </c>
      <c r="L1460">
        <v>19650727</v>
      </c>
      <c r="M1460" t="s">
        <v>4766</v>
      </c>
      <c r="N1460">
        <v>230390</v>
      </c>
    </row>
    <row r="1461" spans="1:14">
      <c r="A1461" t="s">
        <v>4769</v>
      </c>
      <c r="B1461">
        <v>16474123</v>
      </c>
      <c r="C1461" t="s">
        <v>4770</v>
      </c>
      <c r="D1461" t="s">
        <v>4771</v>
      </c>
      <c r="E1461" t="s">
        <v>201</v>
      </c>
      <c r="F1461">
        <v>23</v>
      </c>
      <c r="G1461" t="s">
        <v>202</v>
      </c>
      <c r="H1461">
        <v>27723</v>
      </c>
      <c r="I1461" t="s">
        <v>4703</v>
      </c>
      <c r="J1461" t="s">
        <v>4704</v>
      </c>
      <c r="K1461" t="s">
        <v>4705</v>
      </c>
      <c r="L1461">
        <v>19620823</v>
      </c>
      <c r="M1461" t="s">
        <v>4769</v>
      </c>
      <c r="N1461">
        <v>230390</v>
      </c>
    </row>
    <row r="1462" spans="1:14">
      <c r="A1462" t="s">
        <v>4772</v>
      </c>
      <c r="B1462">
        <v>85453732</v>
      </c>
      <c r="C1462" t="s">
        <v>4773</v>
      </c>
      <c r="D1462" t="s">
        <v>4774</v>
      </c>
      <c r="E1462" t="s">
        <v>211</v>
      </c>
      <c r="F1462">
        <v>23</v>
      </c>
      <c r="G1462" t="s">
        <v>202</v>
      </c>
      <c r="H1462">
        <v>27723</v>
      </c>
      <c r="I1462" t="s">
        <v>4703</v>
      </c>
      <c r="J1462" t="s">
        <v>4704</v>
      </c>
      <c r="K1462" t="s">
        <v>4705</v>
      </c>
      <c r="L1462">
        <v>19870203</v>
      </c>
      <c r="M1462" t="s">
        <v>4772</v>
      </c>
      <c r="N1462">
        <v>230390</v>
      </c>
    </row>
    <row r="1463" spans="1:14">
      <c r="A1463" t="s">
        <v>4775</v>
      </c>
      <c r="B1463">
        <v>73328023</v>
      </c>
      <c r="C1463" t="s">
        <v>4776</v>
      </c>
      <c r="D1463" t="s">
        <v>4777</v>
      </c>
      <c r="E1463" t="s">
        <v>211</v>
      </c>
      <c r="F1463">
        <v>23</v>
      </c>
      <c r="G1463" t="s">
        <v>202</v>
      </c>
      <c r="H1463">
        <v>27723</v>
      </c>
      <c r="I1463" t="s">
        <v>4703</v>
      </c>
      <c r="J1463" t="s">
        <v>4704</v>
      </c>
      <c r="K1463" t="s">
        <v>4705</v>
      </c>
      <c r="L1463">
        <v>19810618</v>
      </c>
      <c r="M1463" t="s">
        <v>4775</v>
      </c>
      <c r="N1463">
        <v>230390</v>
      </c>
    </row>
    <row r="1464" spans="1:14">
      <c r="A1464" t="s">
        <v>4778</v>
      </c>
      <c r="B1464">
        <v>97562332</v>
      </c>
      <c r="C1464" t="s">
        <v>4779</v>
      </c>
      <c r="D1464" t="s">
        <v>4780</v>
      </c>
      <c r="E1464" t="s">
        <v>211</v>
      </c>
      <c r="F1464">
        <v>23</v>
      </c>
      <c r="G1464" t="s">
        <v>202</v>
      </c>
      <c r="H1464">
        <v>27723</v>
      </c>
      <c r="I1464" t="s">
        <v>4703</v>
      </c>
      <c r="J1464" t="s">
        <v>4704</v>
      </c>
      <c r="K1464" t="s">
        <v>4705</v>
      </c>
      <c r="L1464">
        <v>19740716</v>
      </c>
      <c r="M1464" t="s">
        <v>4778</v>
      </c>
      <c r="N1464">
        <v>230390</v>
      </c>
    </row>
    <row r="1465" spans="1:14">
      <c r="A1465" t="s">
        <v>4781</v>
      </c>
      <c r="B1465">
        <v>5125720</v>
      </c>
      <c r="C1465" t="s">
        <v>4782</v>
      </c>
      <c r="D1465" t="s">
        <v>4783</v>
      </c>
      <c r="E1465" t="s">
        <v>201</v>
      </c>
      <c r="F1465">
        <v>23</v>
      </c>
      <c r="G1465" t="s">
        <v>202</v>
      </c>
      <c r="H1465">
        <v>27723</v>
      </c>
      <c r="I1465" t="s">
        <v>4703</v>
      </c>
      <c r="J1465" t="s">
        <v>4704</v>
      </c>
      <c r="K1465" t="s">
        <v>4705</v>
      </c>
      <c r="L1465">
        <v>19730610</v>
      </c>
      <c r="M1465" t="s">
        <v>4781</v>
      </c>
      <c r="N1465">
        <v>230390</v>
      </c>
    </row>
    <row r="1466" spans="1:14">
      <c r="A1466" t="s">
        <v>4784</v>
      </c>
      <c r="B1466">
        <v>73147729</v>
      </c>
      <c r="C1466" t="s">
        <v>4785</v>
      </c>
      <c r="D1466" t="s">
        <v>4786</v>
      </c>
      <c r="E1466" t="s">
        <v>211</v>
      </c>
      <c r="F1466">
        <v>23</v>
      </c>
      <c r="G1466" t="s">
        <v>202</v>
      </c>
      <c r="H1466">
        <v>27723</v>
      </c>
      <c r="I1466" t="s">
        <v>4703</v>
      </c>
      <c r="J1466" t="s">
        <v>4704</v>
      </c>
      <c r="K1466" t="s">
        <v>4705</v>
      </c>
      <c r="L1466">
        <v>19770929</v>
      </c>
      <c r="M1466" t="s">
        <v>4784</v>
      </c>
      <c r="N1466">
        <v>230390</v>
      </c>
    </row>
    <row r="1467" spans="1:14">
      <c r="A1467" t="s">
        <v>4787</v>
      </c>
      <c r="B1467">
        <v>73721525</v>
      </c>
      <c r="C1467" t="s">
        <v>4788</v>
      </c>
      <c r="D1467" t="s">
        <v>4789</v>
      </c>
      <c r="E1467" t="s">
        <v>211</v>
      </c>
      <c r="F1467">
        <v>23</v>
      </c>
      <c r="G1467" t="s">
        <v>202</v>
      </c>
      <c r="H1467">
        <v>30940</v>
      </c>
      <c r="I1467" t="s">
        <v>4790</v>
      </c>
      <c r="J1467" t="s">
        <v>4791</v>
      </c>
      <c r="K1467" t="s">
        <v>4792</v>
      </c>
      <c r="L1467">
        <v>19840509</v>
      </c>
      <c r="M1467" t="s">
        <v>4787</v>
      </c>
      <c r="N1467">
        <v>230447</v>
      </c>
    </row>
    <row r="1468" spans="1:14">
      <c r="A1468" t="s">
        <v>4793</v>
      </c>
      <c r="B1468">
        <v>96966440</v>
      </c>
      <c r="C1468" t="s">
        <v>4794</v>
      </c>
      <c r="D1468" t="s">
        <v>4795</v>
      </c>
      <c r="E1468" t="s">
        <v>201</v>
      </c>
      <c r="F1468">
        <v>23</v>
      </c>
      <c r="G1468" t="s">
        <v>202</v>
      </c>
      <c r="H1468">
        <v>30940</v>
      </c>
      <c r="I1468" t="s">
        <v>4790</v>
      </c>
      <c r="J1468" t="s">
        <v>4791</v>
      </c>
      <c r="K1468" t="s">
        <v>4792</v>
      </c>
      <c r="L1468">
        <v>19791026</v>
      </c>
      <c r="M1468" t="s">
        <v>4793</v>
      </c>
      <c r="N1468">
        <v>230447</v>
      </c>
    </row>
    <row r="1469" spans="1:14">
      <c r="A1469" t="s">
        <v>4796</v>
      </c>
      <c r="B1469">
        <v>96996342</v>
      </c>
      <c r="C1469" t="s">
        <v>4797</v>
      </c>
      <c r="D1469" t="s">
        <v>4798</v>
      </c>
      <c r="E1469" t="s">
        <v>201</v>
      </c>
      <c r="F1469">
        <v>23</v>
      </c>
      <c r="G1469" t="s">
        <v>202</v>
      </c>
      <c r="H1469">
        <v>30940</v>
      </c>
      <c r="I1469" t="s">
        <v>4790</v>
      </c>
      <c r="J1469" t="s">
        <v>4791</v>
      </c>
      <c r="K1469" t="s">
        <v>4792</v>
      </c>
      <c r="L1469">
        <v>19841019</v>
      </c>
      <c r="M1469" t="s">
        <v>4796</v>
      </c>
      <c r="N1469">
        <v>230447</v>
      </c>
    </row>
    <row r="1470" spans="1:14">
      <c r="A1470" t="s">
        <v>4799</v>
      </c>
      <c r="B1470">
        <v>96997545</v>
      </c>
      <c r="C1470" t="s">
        <v>4800</v>
      </c>
      <c r="D1470" t="s">
        <v>4801</v>
      </c>
      <c r="E1470" t="s">
        <v>201</v>
      </c>
      <c r="F1470">
        <v>23</v>
      </c>
      <c r="G1470" t="s">
        <v>202</v>
      </c>
      <c r="H1470">
        <v>30940</v>
      </c>
      <c r="I1470" t="s">
        <v>4790</v>
      </c>
      <c r="J1470" t="s">
        <v>4791</v>
      </c>
      <c r="K1470" t="s">
        <v>4792</v>
      </c>
      <c r="L1470">
        <v>19871021</v>
      </c>
      <c r="M1470" t="s">
        <v>4799</v>
      </c>
      <c r="N1470">
        <v>230447</v>
      </c>
    </row>
    <row r="1471" spans="1:14">
      <c r="A1471" t="s">
        <v>4802</v>
      </c>
      <c r="B1471">
        <v>96969342</v>
      </c>
      <c r="C1471" t="s">
        <v>4803</v>
      </c>
      <c r="D1471" t="s">
        <v>4804</v>
      </c>
      <c r="E1471" t="s">
        <v>201</v>
      </c>
      <c r="F1471">
        <v>23</v>
      </c>
      <c r="G1471" t="s">
        <v>202</v>
      </c>
      <c r="H1471">
        <v>30940</v>
      </c>
      <c r="I1471" t="s">
        <v>4790</v>
      </c>
      <c r="J1471" t="s">
        <v>4791</v>
      </c>
      <c r="K1471" t="s">
        <v>4792</v>
      </c>
      <c r="L1471">
        <v>19741001</v>
      </c>
      <c r="M1471" t="s">
        <v>4802</v>
      </c>
      <c r="N1471">
        <v>230447</v>
      </c>
    </row>
    <row r="1472" spans="1:14">
      <c r="A1472" t="s">
        <v>4805</v>
      </c>
      <c r="B1472">
        <v>97518636</v>
      </c>
      <c r="C1472" t="s">
        <v>4806</v>
      </c>
      <c r="D1472" t="s">
        <v>4807</v>
      </c>
      <c r="E1472" t="s">
        <v>201</v>
      </c>
      <c r="F1472">
        <v>23</v>
      </c>
      <c r="G1472" t="s">
        <v>202</v>
      </c>
      <c r="H1472">
        <v>31071</v>
      </c>
      <c r="I1472" t="s">
        <v>4808</v>
      </c>
      <c r="J1472" t="s">
        <v>4809</v>
      </c>
      <c r="K1472" t="s">
        <v>4810</v>
      </c>
      <c r="L1472">
        <v>19720925</v>
      </c>
      <c r="M1472" t="s">
        <v>4805</v>
      </c>
      <c r="N1472">
        <v>230448</v>
      </c>
    </row>
    <row r="1473" spans="1:14">
      <c r="A1473" t="s">
        <v>4811</v>
      </c>
      <c r="B1473">
        <v>97518737</v>
      </c>
      <c r="C1473" t="s">
        <v>4812</v>
      </c>
      <c r="D1473" t="s">
        <v>4813</v>
      </c>
      <c r="E1473" t="s">
        <v>201</v>
      </c>
      <c r="F1473">
        <v>23</v>
      </c>
      <c r="G1473" t="s">
        <v>202</v>
      </c>
      <c r="H1473">
        <v>31071</v>
      </c>
      <c r="I1473" t="s">
        <v>4808</v>
      </c>
      <c r="J1473" t="s">
        <v>4809</v>
      </c>
      <c r="K1473" t="s">
        <v>4810</v>
      </c>
      <c r="L1473">
        <v>19831129</v>
      </c>
      <c r="M1473" t="s">
        <v>4811</v>
      </c>
      <c r="N1473">
        <v>230448</v>
      </c>
    </row>
    <row r="1474" spans="1:14">
      <c r="A1474" t="s">
        <v>4814</v>
      </c>
      <c r="B1474">
        <v>84540223</v>
      </c>
      <c r="C1474" t="s">
        <v>4815</v>
      </c>
      <c r="D1474" t="s">
        <v>4816</v>
      </c>
      <c r="E1474" t="s">
        <v>211</v>
      </c>
      <c r="F1474">
        <v>23</v>
      </c>
      <c r="G1474" t="s">
        <v>202</v>
      </c>
      <c r="H1474">
        <v>31071</v>
      </c>
      <c r="I1474" t="s">
        <v>4808</v>
      </c>
      <c r="J1474" t="s">
        <v>4809</v>
      </c>
      <c r="K1474" t="s">
        <v>4810</v>
      </c>
      <c r="L1474">
        <v>19701125</v>
      </c>
      <c r="M1474" t="s">
        <v>4814</v>
      </c>
      <c r="N1474">
        <v>230448</v>
      </c>
    </row>
    <row r="1475" spans="1:14">
      <c r="A1475" t="s">
        <v>4817</v>
      </c>
      <c r="B1475">
        <v>97518535</v>
      </c>
      <c r="C1475" t="s">
        <v>4818</v>
      </c>
      <c r="D1475" t="s">
        <v>4819</v>
      </c>
      <c r="E1475" t="s">
        <v>201</v>
      </c>
      <c r="F1475">
        <v>23</v>
      </c>
      <c r="G1475" t="s">
        <v>202</v>
      </c>
      <c r="H1475">
        <v>31071</v>
      </c>
      <c r="I1475" t="s">
        <v>4808</v>
      </c>
      <c r="J1475" t="s">
        <v>4809</v>
      </c>
      <c r="K1475" t="s">
        <v>4810</v>
      </c>
      <c r="L1475">
        <v>19790620</v>
      </c>
      <c r="M1475" t="s">
        <v>4817</v>
      </c>
      <c r="N1475">
        <v>230448</v>
      </c>
    </row>
    <row r="1476" spans="1:14">
      <c r="A1476" t="s">
        <v>4820</v>
      </c>
      <c r="B1476">
        <v>97519334</v>
      </c>
      <c r="C1476" t="s">
        <v>4821</v>
      </c>
      <c r="D1476" t="s">
        <v>4822</v>
      </c>
      <c r="E1476" t="s">
        <v>201</v>
      </c>
      <c r="F1476">
        <v>23</v>
      </c>
      <c r="G1476" t="s">
        <v>202</v>
      </c>
      <c r="H1476">
        <v>31071</v>
      </c>
      <c r="I1476" t="s">
        <v>4808</v>
      </c>
      <c r="J1476" t="s">
        <v>4809</v>
      </c>
      <c r="K1476" t="s">
        <v>4810</v>
      </c>
      <c r="L1476">
        <v>19860720</v>
      </c>
      <c r="M1476" t="s">
        <v>4820</v>
      </c>
      <c r="N1476">
        <v>230448</v>
      </c>
    </row>
    <row r="1477" spans="1:14">
      <c r="A1477" t="s">
        <v>4823</v>
      </c>
      <c r="B1477">
        <v>97518939</v>
      </c>
      <c r="C1477" t="s">
        <v>4824</v>
      </c>
      <c r="D1477" t="s">
        <v>4825</v>
      </c>
      <c r="E1477" t="s">
        <v>201</v>
      </c>
      <c r="F1477">
        <v>23</v>
      </c>
      <c r="G1477" t="s">
        <v>202</v>
      </c>
      <c r="H1477">
        <v>31071</v>
      </c>
      <c r="I1477" t="s">
        <v>4808</v>
      </c>
      <c r="J1477" t="s">
        <v>4809</v>
      </c>
      <c r="K1477" t="s">
        <v>4810</v>
      </c>
      <c r="L1477">
        <v>19711014</v>
      </c>
      <c r="M1477" t="s">
        <v>4823</v>
      </c>
      <c r="N1477">
        <v>230448</v>
      </c>
    </row>
    <row r="1478" spans="1:14">
      <c r="A1478" t="s">
        <v>4826</v>
      </c>
      <c r="B1478">
        <v>97519233</v>
      </c>
      <c r="C1478" t="s">
        <v>4827</v>
      </c>
      <c r="D1478" t="s">
        <v>4828</v>
      </c>
      <c r="E1478" t="s">
        <v>211</v>
      </c>
      <c r="F1478">
        <v>23</v>
      </c>
      <c r="G1478" t="s">
        <v>202</v>
      </c>
      <c r="H1478">
        <v>31071</v>
      </c>
      <c r="I1478" t="s">
        <v>4808</v>
      </c>
      <c r="J1478" t="s">
        <v>4809</v>
      </c>
      <c r="K1478" t="s">
        <v>4810</v>
      </c>
      <c r="L1478">
        <v>19711201</v>
      </c>
      <c r="M1478" t="s">
        <v>4826</v>
      </c>
      <c r="N1478">
        <v>230448</v>
      </c>
    </row>
    <row r="1479" spans="1:14">
      <c r="A1479" t="s">
        <v>4829</v>
      </c>
      <c r="B1479">
        <v>97518131</v>
      </c>
      <c r="C1479" t="s">
        <v>4830</v>
      </c>
      <c r="D1479" t="s">
        <v>4831</v>
      </c>
      <c r="E1479" t="s">
        <v>201</v>
      </c>
      <c r="F1479">
        <v>23</v>
      </c>
      <c r="G1479" t="s">
        <v>202</v>
      </c>
      <c r="H1479">
        <v>31071</v>
      </c>
      <c r="I1479" t="s">
        <v>4808</v>
      </c>
      <c r="J1479" t="s">
        <v>4809</v>
      </c>
      <c r="K1479" t="s">
        <v>4810</v>
      </c>
      <c r="L1479">
        <v>19800706</v>
      </c>
      <c r="M1479" t="s">
        <v>4829</v>
      </c>
      <c r="N1479">
        <v>230448</v>
      </c>
    </row>
    <row r="1480" spans="1:14">
      <c r="A1480" t="s">
        <v>4832</v>
      </c>
      <c r="B1480">
        <v>97519132</v>
      </c>
      <c r="C1480" t="s">
        <v>4833</v>
      </c>
      <c r="D1480" t="s">
        <v>4834</v>
      </c>
      <c r="E1480" t="s">
        <v>201</v>
      </c>
      <c r="F1480">
        <v>23</v>
      </c>
      <c r="G1480" t="s">
        <v>202</v>
      </c>
      <c r="H1480">
        <v>31071</v>
      </c>
      <c r="I1480" t="s">
        <v>4808</v>
      </c>
      <c r="J1480" t="s">
        <v>4809</v>
      </c>
      <c r="K1480" t="s">
        <v>4810</v>
      </c>
      <c r="L1480">
        <v>19731019</v>
      </c>
      <c r="M1480" t="s">
        <v>4832</v>
      </c>
      <c r="N1480">
        <v>230448</v>
      </c>
    </row>
    <row r="1481" spans="1:14">
      <c r="A1481" t="s">
        <v>4835</v>
      </c>
      <c r="B1481">
        <v>97519435</v>
      </c>
      <c r="C1481" t="s">
        <v>4836</v>
      </c>
      <c r="D1481" t="s">
        <v>4837</v>
      </c>
      <c r="E1481" t="s">
        <v>211</v>
      </c>
      <c r="F1481">
        <v>23</v>
      </c>
      <c r="G1481" t="s">
        <v>202</v>
      </c>
      <c r="H1481">
        <v>31071</v>
      </c>
      <c r="I1481" t="s">
        <v>4808</v>
      </c>
      <c r="J1481" t="s">
        <v>4809</v>
      </c>
      <c r="K1481" t="s">
        <v>4810</v>
      </c>
      <c r="L1481">
        <v>19890712</v>
      </c>
      <c r="M1481" t="s">
        <v>4835</v>
      </c>
      <c r="N1481">
        <v>230448</v>
      </c>
    </row>
    <row r="1482" spans="1:14">
      <c r="A1482" t="s">
        <v>4838</v>
      </c>
      <c r="B1482">
        <v>97518434</v>
      </c>
      <c r="C1482" t="s">
        <v>4839</v>
      </c>
      <c r="D1482" t="s">
        <v>4840</v>
      </c>
      <c r="E1482" t="s">
        <v>201</v>
      </c>
      <c r="F1482">
        <v>23</v>
      </c>
      <c r="G1482" t="s">
        <v>202</v>
      </c>
      <c r="H1482">
        <v>31071</v>
      </c>
      <c r="I1482" t="s">
        <v>4808</v>
      </c>
      <c r="J1482" t="s">
        <v>4809</v>
      </c>
      <c r="K1482" t="s">
        <v>4810</v>
      </c>
      <c r="L1482">
        <v>19710319</v>
      </c>
      <c r="M1482" t="s">
        <v>4838</v>
      </c>
      <c r="N1482">
        <v>230448</v>
      </c>
    </row>
    <row r="1483" spans="1:14">
      <c r="A1483" t="s">
        <v>4841</v>
      </c>
      <c r="B1483">
        <v>84908130</v>
      </c>
      <c r="C1483" t="s">
        <v>4842</v>
      </c>
      <c r="D1483" t="s">
        <v>4843</v>
      </c>
      <c r="E1483" t="s">
        <v>201</v>
      </c>
      <c r="F1483">
        <v>23</v>
      </c>
      <c r="G1483" t="s">
        <v>202</v>
      </c>
      <c r="H1483">
        <v>30204</v>
      </c>
      <c r="I1483" t="s">
        <v>4844</v>
      </c>
      <c r="J1483" t="s">
        <v>4845</v>
      </c>
      <c r="K1483" t="s">
        <v>4844</v>
      </c>
      <c r="L1483">
        <v>19521021</v>
      </c>
      <c r="M1483" t="s">
        <v>4841</v>
      </c>
      <c r="N1483">
        <v>230426</v>
      </c>
    </row>
    <row r="1484" spans="1:14">
      <c r="A1484" t="s">
        <v>4846</v>
      </c>
      <c r="B1484">
        <v>84908029</v>
      </c>
      <c r="C1484" t="s">
        <v>4847</v>
      </c>
      <c r="D1484" t="s">
        <v>4848</v>
      </c>
      <c r="E1484" t="s">
        <v>201</v>
      </c>
      <c r="F1484">
        <v>23</v>
      </c>
      <c r="G1484" t="s">
        <v>202</v>
      </c>
      <c r="H1484">
        <v>30204</v>
      </c>
      <c r="I1484" t="s">
        <v>4844</v>
      </c>
      <c r="J1484" t="s">
        <v>4845</v>
      </c>
      <c r="K1484" t="s">
        <v>4844</v>
      </c>
      <c r="L1484">
        <v>19491124</v>
      </c>
      <c r="M1484" t="s">
        <v>4846</v>
      </c>
      <c r="N1484">
        <v>230426</v>
      </c>
    </row>
    <row r="1485" spans="1:14">
      <c r="A1485" t="s">
        <v>4849</v>
      </c>
      <c r="B1485">
        <v>3099223</v>
      </c>
      <c r="C1485" t="s">
        <v>4850</v>
      </c>
      <c r="D1485" t="s">
        <v>4851</v>
      </c>
      <c r="E1485" t="s">
        <v>211</v>
      </c>
      <c r="F1485">
        <v>23</v>
      </c>
      <c r="G1485" t="s">
        <v>202</v>
      </c>
      <c r="H1485">
        <v>30204</v>
      </c>
      <c r="I1485" t="s">
        <v>4844</v>
      </c>
      <c r="J1485" t="s">
        <v>4845</v>
      </c>
      <c r="K1485" t="s">
        <v>4844</v>
      </c>
      <c r="L1485">
        <v>19641124</v>
      </c>
      <c r="M1485" t="s">
        <v>4849</v>
      </c>
      <c r="N1485">
        <v>230426</v>
      </c>
    </row>
    <row r="1486" spans="1:14">
      <c r="A1486" t="s">
        <v>4852</v>
      </c>
      <c r="B1486">
        <v>84908231</v>
      </c>
      <c r="C1486" t="s">
        <v>4853</v>
      </c>
      <c r="D1486" t="s">
        <v>4854</v>
      </c>
      <c r="E1486" t="s">
        <v>211</v>
      </c>
      <c r="F1486">
        <v>23</v>
      </c>
      <c r="G1486" t="s">
        <v>202</v>
      </c>
      <c r="H1486">
        <v>30204</v>
      </c>
      <c r="I1486" t="s">
        <v>4844</v>
      </c>
      <c r="J1486" t="s">
        <v>4845</v>
      </c>
      <c r="K1486" t="s">
        <v>4844</v>
      </c>
      <c r="L1486">
        <v>19690514</v>
      </c>
      <c r="M1486" t="s">
        <v>4852</v>
      </c>
      <c r="N1486">
        <v>230426</v>
      </c>
    </row>
    <row r="1487" spans="1:14">
      <c r="A1487" t="s">
        <v>4855</v>
      </c>
      <c r="B1487">
        <v>69221121</v>
      </c>
      <c r="C1487" t="s">
        <v>4856</v>
      </c>
      <c r="D1487" t="s">
        <v>4857</v>
      </c>
      <c r="E1487" t="s">
        <v>201</v>
      </c>
      <c r="F1487">
        <v>23</v>
      </c>
      <c r="G1487" t="s">
        <v>202</v>
      </c>
      <c r="H1487">
        <v>30204</v>
      </c>
      <c r="I1487" t="s">
        <v>4844</v>
      </c>
      <c r="J1487" t="s">
        <v>4845</v>
      </c>
      <c r="K1487" t="s">
        <v>4844</v>
      </c>
      <c r="L1487">
        <v>19610428</v>
      </c>
      <c r="M1487" t="s">
        <v>4855</v>
      </c>
      <c r="N1487">
        <v>230426</v>
      </c>
    </row>
    <row r="1488" spans="1:14">
      <c r="A1488" t="s">
        <v>4858</v>
      </c>
      <c r="B1488">
        <v>3025919</v>
      </c>
      <c r="C1488" t="s">
        <v>4859</v>
      </c>
      <c r="D1488" t="s">
        <v>4860</v>
      </c>
      <c r="E1488" t="s">
        <v>211</v>
      </c>
      <c r="F1488">
        <v>23</v>
      </c>
      <c r="G1488" t="s">
        <v>202</v>
      </c>
      <c r="H1488">
        <v>30204</v>
      </c>
      <c r="I1488" t="s">
        <v>4844</v>
      </c>
      <c r="J1488" t="s">
        <v>4845</v>
      </c>
      <c r="K1488" t="s">
        <v>4844</v>
      </c>
      <c r="L1488">
        <v>19640808</v>
      </c>
      <c r="M1488" t="s">
        <v>4858</v>
      </c>
      <c r="N1488">
        <v>230426</v>
      </c>
    </row>
    <row r="1489" spans="1:14">
      <c r="A1489" t="s">
        <v>4861</v>
      </c>
      <c r="B1489">
        <v>97498643</v>
      </c>
      <c r="C1489" t="s">
        <v>4862</v>
      </c>
      <c r="D1489" t="s">
        <v>4863</v>
      </c>
      <c r="E1489" t="s">
        <v>201</v>
      </c>
      <c r="F1489">
        <v>23</v>
      </c>
      <c r="G1489" t="s">
        <v>202</v>
      </c>
      <c r="H1489">
        <v>30204</v>
      </c>
      <c r="I1489" t="s">
        <v>4844</v>
      </c>
      <c r="J1489" t="s">
        <v>4845</v>
      </c>
      <c r="K1489" t="s">
        <v>4844</v>
      </c>
      <c r="L1489">
        <v>19780617</v>
      </c>
      <c r="M1489" t="s">
        <v>4861</v>
      </c>
      <c r="N1489">
        <v>230426</v>
      </c>
    </row>
    <row r="1490" spans="1:14">
      <c r="A1490" t="s">
        <v>4864</v>
      </c>
      <c r="B1490">
        <v>10120610</v>
      </c>
      <c r="C1490" t="s">
        <v>4865</v>
      </c>
      <c r="D1490" t="s">
        <v>4866</v>
      </c>
      <c r="E1490" t="s">
        <v>201</v>
      </c>
      <c r="F1490">
        <v>23</v>
      </c>
      <c r="G1490" t="s">
        <v>202</v>
      </c>
      <c r="H1490">
        <v>30204</v>
      </c>
      <c r="I1490" t="s">
        <v>4844</v>
      </c>
      <c r="J1490" t="s">
        <v>4845</v>
      </c>
      <c r="K1490" t="s">
        <v>4844</v>
      </c>
      <c r="L1490">
        <v>19610626</v>
      </c>
      <c r="M1490" t="s">
        <v>4864</v>
      </c>
      <c r="N1490">
        <v>230426</v>
      </c>
    </row>
    <row r="1491" spans="1:14">
      <c r="A1491" t="s">
        <v>4867</v>
      </c>
      <c r="B1491">
        <v>10095520</v>
      </c>
      <c r="C1491" t="s">
        <v>4868</v>
      </c>
      <c r="D1491" t="s">
        <v>4869</v>
      </c>
      <c r="E1491" t="s">
        <v>201</v>
      </c>
      <c r="F1491">
        <v>23</v>
      </c>
      <c r="G1491" t="s">
        <v>202</v>
      </c>
      <c r="H1491">
        <v>30204</v>
      </c>
      <c r="I1491" t="s">
        <v>4844</v>
      </c>
      <c r="J1491" t="s">
        <v>4845</v>
      </c>
      <c r="K1491" t="s">
        <v>4844</v>
      </c>
      <c r="L1491">
        <v>19570625</v>
      </c>
      <c r="M1491" t="s">
        <v>4867</v>
      </c>
      <c r="N1491">
        <v>230426</v>
      </c>
    </row>
    <row r="1492" spans="1:14">
      <c r="A1492" t="s">
        <v>4870</v>
      </c>
      <c r="B1492">
        <v>94462530</v>
      </c>
      <c r="C1492" t="s">
        <v>4871</v>
      </c>
      <c r="D1492" t="s">
        <v>4872</v>
      </c>
      <c r="E1492" t="s">
        <v>211</v>
      </c>
      <c r="F1492">
        <v>23</v>
      </c>
      <c r="G1492" t="s">
        <v>202</v>
      </c>
      <c r="H1492">
        <v>30204</v>
      </c>
      <c r="I1492" t="s">
        <v>4844</v>
      </c>
      <c r="J1492" t="s">
        <v>4845</v>
      </c>
      <c r="K1492" t="s">
        <v>4844</v>
      </c>
      <c r="L1492">
        <v>19861229</v>
      </c>
      <c r="M1492" t="s">
        <v>4870</v>
      </c>
      <c r="N1492">
        <v>230426</v>
      </c>
    </row>
    <row r="1493" spans="1:14">
      <c r="A1493" t="s">
        <v>4873</v>
      </c>
      <c r="B1493">
        <v>84908332</v>
      </c>
      <c r="C1493" t="s">
        <v>4874</v>
      </c>
      <c r="D1493" t="s">
        <v>4875</v>
      </c>
      <c r="E1493" t="s">
        <v>211</v>
      </c>
      <c r="F1493">
        <v>23</v>
      </c>
      <c r="G1493" t="s">
        <v>202</v>
      </c>
      <c r="H1493">
        <v>30204</v>
      </c>
      <c r="I1493" t="s">
        <v>4844</v>
      </c>
      <c r="J1493" t="s">
        <v>4845</v>
      </c>
      <c r="K1493" t="s">
        <v>4844</v>
      </c>
      <c r="L1493">
        <v>19870301</v>
      </c>
      <c r="M1493" t="s">
        <v>4873</v>
      </c>
      <c r="N1493">
        <v>230426</v>
      </c>
    </row>
    <row r="1494" spans="1:14">
      <c r="A1494" t="s">
        <v>4876</v>
      </c>
      <c r="B1494">
        <v>85657738</v>
      </c>
      <c r="C1494" t="s">
        <v>4877</v>
      </c>
      <c r="D1494" t="s">
        <v>4878</v>
      </c>
      <c r="E1494" t="s">
        <v>201</v>
      </c>
      <c r="F1494">
        <v>23</v>
      </c>
      <c r="G1494" t="s">
        <v>202</v>
      </c>
      <c r="H1494">
        <v>30356</v>
      </c>
      <c r="I1494" t="s">
        <v>4879</v>
      </c>
      <c r="J1494" t="s">
        <v>4880</v>
      </c>
      <c r="K1494" t="s">
        <v>4879</v>
      </c>
      <c r="L1494">
        <v>19750916</v>
      </c>
      <c r="M1494" t="s">
        <v>4876</v>
      </c>
      <c r="N1494">
        <v>230436</v>
      </c>
    </row>
    <row r="1495" spans="1:14">
      <c r="A1495" t="s">
        <v>4881</v>
      </c>
      <c r="B1495">
        <v>85657233</v>
      </c>
      <c r="C1495" t="s">
        <v>4882</v>
      </c>
      <c r="D1495" t="s">
        <v>4883</v>
      </c>
      <c r="E1495" t="s">
        <v>201</v>
      </c>
      <c r="F1495">
        <v>23</v>
      </c>
      <c r="G1495" t="s">
        <v>202</v>
      </c>
      <c r="H1495">
        <v>30356</v>
      </c>
      <c r="I1495" t="s">
        <v>4879</v>
      </c>
      <c r="J1495" t="s">
        <v>4880</v>
      </c>
      <c r="K1495" t="s">
        <v>4879</v>
      </c>
      <c r="L1495">
        <v>19750517</v>
      </c>
      <c r="M1495" t="s">
        <v>4881</v>
      </c>
      <c r="N1495">
        <v>230436</v>
      </c>
    </row>
    <row r="1496" spans="1:14">
      <c r="A1496" t="s">
        <v>4884</v>
      </c>
      <c r="B1496">
        <v>85656434</v>
      </c>
      <c r="C1496" t="s">
        <v>4885</v>
      </c>
      <c r="D1496" t="s">
        <v>4886</v>
      </c>
      <c r="E1496" t="s">
        <v>201</v>
      </c>
      <c r="F1496">
        <v>23</v>
      </c>
      <c r="G1496" t="s">
        <v>202</v>
      </c>
      <c r="H1496">
        <v>30356</v>
      </c>
      <c r="I1496" t="s">
        <v>4879</v>
      </c>
      <c r="J1496" t="s">
        <v>4880</v>
      </c>
      <c r="K1496" t="s">
        <v>4879</v>
      </c>
      <c r="L1496">
        <v>19831008</v>
      </c>
      <c r="M1496" t="s">
        <v>4884</v>
      </c>
      <c r="N1496">
        <v>230436</v>
      </c>
    </row>
    <row r="1497" spans="1:14">
      <c r="A1497" t="s">
        <v>4887</v>
      </c>
      <c r="B1497">
        <v>85656838</v>
      </c>
      <c r="C1497" t="s">
        <v>4888</v>
      </c>
      <c r="D1497" t="s">
        <v>4889</v>
      </c>
      <c r="E1497" t="s">
        <v>211</v>
      </c>
      <c r="F1497">
        <v>23</v>
      </c>
      <c r="G1497" t="s">
        <v>202</v>
      </c>
      <c r="H1497">
        <v>30356</v>
      </c>
      <c r="I1497" t="s">
        <v>4879</v>
      </c>
      <c r="J1497" t="s">
        <v>4880</v>
      </c>
      <c r="K1497" t="s">
        <v>4879</v>
      </c>
      <c r="L1497">
        <v>19841220</v>
      </c>
      <c r="M1497" t="s">
        <v>4887</v>
      </c>
      <c r="N1497">
        <v>230436</v>
      </c>
    </row>
    <row r="1498" spans="1:14">
      <c r="A1498" t="s">
        <v>4890</v>
      </c>
      <c r="B1498">
        <v>85657435</v>
      </c>
      <c r="C1498" t="s">
        <v>4891</v>
      </c>
      <c r="D1498" t="s">
        <v>4892</v>
      </c>
      <c r="E1498" t="s">
        <v>201</v>
      </c>
      <c r="F1498">
        <v>23</v>
      </c>
      <c r="G1498" t="s">
        <v>202</v>
      </c>
      <c r="H1498">
        <v>30356</v>
      </c>
      <c r="I1498" t="s">
        <v>4879</v>
      </c>
      <c r="J1498" t="s">
        <v>4880</v>
      </c>
      <c r="K1498" t="s">
        <v>4879</v>
      </c>
      <c r="L1498">
        <v>19830112</v>
      </c>
      <c r="M1498" t="s">
        <v>4890</v>
      </c>
      <c r="N1498">
        <v>230436</v>
      </c>
    </row>
    <row r="1499" spans="1:14">
      <c r="A1499" t="s">
        <v>4893</v>
      </c>
      <c r="B1499">
        <v>85655837</v>
      </c>
      <c r="C1499" t="s">
        <v>4894</v>
      </c>
      <c r="D1499" t="s">
        <v>4895</v>
      </c>
      <c r="E1499" t="s">
        <v>201</v>
      </c>
      <c r="F1499">
        <v>23</v>
      </c>
      <c r="G1499" t="s">
        <v>202</v>
      </c>
      <c r="H1499">
        <v>30356</v>
      </c>
      <c r="I1499" t="s">
        <v>4879</v>
      </c>
      <c r="J1499" t="s">
        <v>4880</v>
      </c>
      <c r="K1499" t="s">
        <v>4879</v>
      </c>
      <c r="L1499">
        <v>19830204</v>
      </c>
      <c r="M1499" t="s">
        <v>4893</v>
      </c>
      <c r="N1499">
        <v>230436</v>
      </c>
    </row>
    <row r="1500" spans="1:14">
      <c r="A1500" t="s">
        <v>4896</v>
      </c>
      <c r="B1500">
        <v>85657031</v>
      </c>
      <c r="C1500" t="s">
        <v>4897</v>
      </c>
      <c r="D1500" t="s">
        <v>4898</v>
      </c>
      <c r="E1500" t="s">
        <v>201</v>
      </c>
      <c r="F1500">
        <v>23</v>
      </c>
      <c r="G1500" t="s">
        <v>202</v>
      </c>
      <c r="H1500">
        <v>30356</v>
      </c>
      <c r="I1500" t="s">
        <v>4879</v>
      </c>
      <c r="J1500" t="s">
        <v>4880</v>
      </c>
      <c r="K1500" t="s">
        <v>4879</v>
      </c>
      <c r="L1500">
        <v>19900416</v>
      </c>
      <c r="M1500" t="s">
        <v>4899</v>
      </c>
      <c r="N1500">
        <v>230436</v>
      </c>
    </row>
    <row r="1501" spans="1:14">
      <c r="B1501">
        <v>85656636</v>
      </c>
      <c r="C1501" t="s">
        <v>4900</v>
      </c>
      <c r="D1501" t="s">
        <v>4901</v>
      </c>
      <c r="E1501" t="s">
        <v>211</v>
      </c>
      <c r="F1501">
        <v>23</v>
      </c>
      <c r="G1501" t="s">
        <v>202</v>
      </c>
      <c r="H1501">
        <v>30356</v>
      </c>
      <c r="I1501" t="s">
        <v>4879</v>
      </c>
      <c r="J1501" t="s">
        <v>4880</v>
      </c>
      <c r="K1501" t="s">
        <v>4879</v>
      </c>
      <c r="L1501">
        <v>19680730</v>
      </c>
      <c r="N1501">
        <v>230436</v>
      </c>
    </row>
  </sheetData>
  <phoneticPr fontId="4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19" ySplit="14" topLeftCell="EYS18" activePane="bottomRight" state="frozenSplit"/>
      <selection pane="topRight" activeCell="L1" sqref="L1"/>
      <selection pane="bottomLeft" activeCell="A9" sqref="A9"/>
      <selection pane="bottomRight" activeCell="I10" sqref="I10:L13"/>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7"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167</v>
      </c>
      <c r="C1" s="8" t="str">
        <f>注意事項!J3</f>
        <v>一般大学用</v>
      </c>
      <c r="D1" s="153"/>
      <c r="E1" s="2" t="s">
        <v>5412</v>
      </c>
    </row>
    <row r="2" spans="1:15" ht="37.9" customHeight="1" thickBot="1">
      <c r="A2" s="378" t="s">
        <v>4933</v>
      </c>
      <c r="B2" s="379"/>
      <c r="C2" s="346"/>
      <c r="D2" s="347"/>
      <c r="E2" s="348"/>
      <c r="F2" s="372" t="s">
        <v>4913</v>
      </c>
      <c r="G2" s="373"/>
      <c r="H2" s="373"/>
      <c r="I2" s="373"/>
      <c r="J2" s="373"/>
      <c r="K2" s="373"/>
      <c r="L2" s="373"/>
      <c r="N2" s="166">
        <f>C2</f>
        <v>0</v>
      </c>
    </row>
    <row r="3" spans="1:15" ht="24.6" customHeight="1" thickBot="1">
      <c r="A3" s="364" t="s">
        <v>4934</v>
      </c>
      <c r="B3" s="365"/>
      <c r="C3" s="380"/>
      <c r="D3" s="381"/>
      <c r="E3" s="382"/>
      <c r="F3" s="374" t="s">
        <v>4906</v>
      </c>
      <c r="G3" s="375"/>
      <c r="H3" s="375"/>
      <c r="I3" s="375"/>
      <c r="J3" s="375"/>
      <c r="K3" s="375"/>
      <c r="L3" s="375"/>
      <c r="M3" s="2">
        <v>1</v>
      </c>
      <c r="N3" s="166" t="e">
        <f>VLOOKUP("*"&amp;$N$2&amp;"*",所属!B2:H1113,1,FALSE)</f>
        <v>#N/A</v>
      </c>
      <c r="O3" s="2" t="e">
        <f>VLOOKUP("*"&amp;N2&amp;"*",所属!B2:F1113,5,FALSE)</f>
        <v>#N/A</v>
      </c>
    </row>
    <row r="4" spans="1:15" ht="27" customHeight="1">
      <c r="A4" s="352" t="s">
        <v>168</v>
      </c>
      <c r="B4" s="353"/>
      <c r="C4" s="369" t="str">
        <f>IF(C3="","",VLOOKUP(C3,所属!B:C,2,0))</f>
        <v/>
      </c>
      <c r="D4" s="370"/>
      <c r="E4" s="371"/>
      <c r="F4" s="376" t="s">
        <v>4914</v>
      </c>
      <c r="G4" s="377"/>
      <c r="H4" s="377"/>
      <c r="I4" s="377"/>
      <c r="J4" s="377"/>
      <c r="M4" s="2">
        <v>2</v>
      </c>
      <c r="N4" s="166" t="e">
        <f ca="1">VLOOKUP("*"&amp;$N$2&amp;"*",OFFSET(所属!$B$2:$F$1113,O3,0),1,FALSE)</f>
        <v>#N/A</v>
      </c>
      <c r="O4" s="2" t="e">
        <f ca="1">VLOOKUP("*"&amp;$N$2&amp;"*",OFFSET(所属!$B$2:$F$1113,O3,0),5,FALSE)</f>
        <v>#N/A</v>
      </c>
    </row>
    <row r="5" spans="1:15" ht="27" customHeight="1">
      <c r="A5" s="352" t="s">
        <v>169</v>
      </c>
      <c r="B5" s="353"/>
      <c r="C5" s="366" t="str">
        <f>IF(C3="","",C3)</f>
        <v/>
      </c>
      <c r="D5" s="367"/>
      <c r="E5" s="368"/>
      <c r="F5" s="376"/>
      <c r="G5" s="377"/>
      <c r="H5" s="377"/>
      <c r="I5" s="377"/>
      <c r="J5" s="377"/>
      <c r="M5" s="2">
        <v>3</v>
      </c>
      <c r="N5" s="166" t="e">
        <f ca="1">VLOOKUP("*"&amp;$N$2&amp;"*",OFFSET(所属!$B$2:$F$1113,O4,0),1,FALSE)</f>
        <v>#N/A</v>
      </c>
      <c r="O5" s="217" t="e">
        <f ca="1">VLOOKUP("*"&amp;$N$2&amp;"*",OFFSET(所属!$B$2:$F$1113,O4,0),5,FALSE)</f>
        <v>#N/A</v>
      </c>
    </row>
    <row r="6" spans="1:15" ht="27" customHeight="1">
      <c r="A6" s="352" t="s">
        <v>170</v>
      </c>
      <c r="B6" s="353"/>
      <c r="C6" s="383" t="str">
        <f>IF(C3="","",VLOOKUP(C3,所属!B:E,4,0))</f>
        <v/>
      </c>
      <c r="D6" s="384"/>
      <c r="E6" s="385"/>
      <c r="F6" s="376"/>
      <c r="G6" s="377"/>
      <c r="H6" s="377"/>
      <c r="I6" s="377"/>
      <c r="J6" s="377"/>
      <c r="M6" s="2">
        <v>4</v>
      </c>
      <c r="N6" s="166" t="e">
        <f ca="1">VLOOKUP("*"&amp;$N$2&amp;"*",OFFSET(所属!$B$2:$F$1113,O5,0),1,FALSE)</f>
        <v>#N/A</v>
      </c>
      <c r="O6" s="217" t="e">
        <f ca="1">VLOOKUP("*"&amp;$N$2&amp;"*",OFFSET(所属!$B$2:$F$1113,O5,0),5,FALSE)</f>
        <v>#N/A</v>
      </c>
    </row>
    <row r="7" spans="1:15" ht="26.45" customHeight="1">
      <c r="A7" s="352" t="s">
        <v>171</v>
      </c>
      <c r="B7" s="353"/>
      <c r="C7" s="361"/>
      <c r="D7" s="362"/>
      <c r="E7" s="363"/>
      <c r="F7" s="4" t="s">
        <v>78</v>
      </c>
      <c r="M7" s="2">
        <v>5</v>
      </c>
      <c r="N7" s="166" t="e">
        <f ca="1">VLOOKUP("*"&amp;$N$2&amp;"*",OFFSET(所属!$B$2:$F$1113,O6,0),1,FALSE)</f>
        <v>#N/A</v>
      </c>
      <c r="O7" s="217" t="e">
        <f ca="1">VLOOKUP("*"&amp;$N$2&amp;"*",OFFSET(所属!$B$2:$F$1113,O6,0),5,FALSE)</f>
        <v>#N/A</v>
      </c>
    </row>
    <row r="8" spans="1:15" ht="26.45" customHeight="1" thickBot="1">
      <c r="A8" s="352" t="s">
        <v>37</v>
      </c>
      <c r="B8" s="353"/>
      <c r="C8" s="349"/>
      <c r="D8" s="350"/>
      <c r="E8" s="351"/>
      <c r="F8" s="4" t="s">
        <v>111</v>
      </c>
      <c r="H8" s="3"/>
      <c r="M8" s="2">
        <v>6</v>
      </c>
      <c r="N8" s="166" t="e">
        <f ca="1">VLOOKUP("*"&amp;$N$2&amp;"*",OFFSET(所属!$B$2:$F$1113,O7,0),1,FALSE)</f>
        <v>#N/A</v>
      </c>
      <c r="O8" s="217" t="e">
        <f ca="1">VLOOKUP("*"&amp;$N$2&amp;"*",OFFSET(所属!$B$2:$F$1113,O7,0),5,FALSE)</f>
        <v>#N/A</v>
      </c>
    </row>
    <row r="9" spans="1:15" s="169" customFormat="1" ht="26.45" customHeight="1" thickBot="1">
      <c r="A9" s="359" t="s">
        <v>4917</v>
      </c>
      <c r="B9" s="360"/>
      <c r="C9" s="349"/>
      <c r="D9" s="350"/>
      <c r="E9" s="351"/>
      <c r="F9" s="170" t="s">
        <v>4918</v>
      </c>
      <c r="H9" s="3"/>
      <c r="M9" s="2">
        <v>7</v>
      </c>
      <c r="N9" s="166" t="e">
        <f ca="1">VLOOKUP("*"&amp;$N$2&amp;"*",OFFSET(所属!$B$2:$F$1113,O8,0),1,FALSE)</f>
        <v>#N/A</v>
      </c>
      <c r="O9" s="217" t="e">
        <f ca="1">VLOOKUP("*"&amp;$N$2&amp;"*",OFFSET(所属!$B$2:$F$1113,O8,0),5,FALSE)</f>
        <v>#N/A</v>
      </c>
    </row>
    <row r="10" spans="1:15" ht="26.45" customHeight="1" thickBot="1">
      <c r="A10" s="354" t="s">
        <v>183</v>
      </c>
      <c r="B10" s="355"/>
      <c r="C10" s="156"/>
      <c r="D10" s="157" t="s">
        <v>184</v>
      </c>
      <c r="E10" s="61"/>
      <c r="F10" s="136"/>
      <c r="G10" s="61"/>
      <c r="I10" s="335" t="s">
        <v>5617</v>
      </c>
      <c r="J10" s="336"/>
      <c r="K10" s="336"/>
      <c r="L10" s="337"/>
      <c r="M10" s="2">
        <v>8</v>
      </c>
      <c r="N10" s="166" t="e">
        <f ca="1">VLOOKUP("*"&amp;$N$2&amp;"*",OFFSET(所属!$B$2:$F$1113,O9,0),1,FALSE)</f>
        <v>#N/A</v>
      </c>
      <c r="O10" s="217" t="e">
        <f ca="1">VLOOKUP("*"&amp;$N$2&amp;"*",OFFSET(所属!$B$2:$F$1113,O9,0),5,FALSE)</f>
        <v>#N/A</v>
      </c>
    </row>
    <row r="11" spans="1:15" ht="26.45" customHeight="1" thickBot="1">
      <c r="A11" s="356" t="s">
        <v>172</v>
      </c>
      <c r="B11" s="357"/>
      <c r="C11" s="357"/>
      <c r="D11" s="357"/>
      <c r="E11" s="357"/>
      <c r="F11" s="357"/>
      <c r="G11" s="357"/>
      <c r="H11" s="358"/>
      <c r="I11" s="338" t="s">
        <v>5618</v>
      </c>
      <c r="J11" s="339"/>
      <c r="K11" s="342"/>
      <c r="L11" s="343"/>
      <c r="M11" s="2">
        <v>9</v>
      </c>
      <c r="N11" s="166" t="e">
        <f ca="1">VLOOKUP("*"&amp;$N$2&amp;"*",OFFSET(所属!$B$2:$F$1113,O10,0),1,FALSE)</f>
        <v>#N/A</v>
      </c>
      <c r="O11" s="217" t="e">
        <f ca="1">VLOOKUP("*"&amp;$N$2&amp;"*",OFFSET(所属!$B$2:$F$1113,O10,0),5,FALSE)</f>
        <v>#N/A</v>
      </c>
    </row>
    <row r="12" spans="1:15" ht="26.45" customHeight="1" thickBot="1">
      <c r="A12" s="346"/>
      <c r="B12" s="347"/>
      <c r="C12" s="347"/>
      <c r="D12" s="348"/>
      <c r="E12" s="347"/>
      <c r="F12" s="347"/>
      <c r="G12" s="347"/>
      <c r="H12" s="348"/>
      <c r="I12" s="338" t="s">
        <v>169</v>
      </c>
      <c r="J12" s="339"/>
      <c r="K12" s="342"/>
      <c r="L12" s="343"/>
      <c r="M12" s="2">
        <v>10</v>
      </c>
      <c r="N12" s="166" t="e">
        <f ca="1">VLOOKUP("*"&amp;$N$2&amp;"*",OFFSET(所属!$B$2:$F$1113,O11,0),1,FALSE)</f>
        <v>#N/A</v>
      </c>
      <c r="O12" s="217" t="e">
        <f ca="1">VLOOKUP("*"&amp;$N$2&amp;"*",OFFSET(所属!$B$2:$F$1113,O11,0),5,FALSE)</f>
        <v>#N/A</v>
      </c>
    </row>
    <row r="13" spans="1:15" ht="27" customHeight="1" thickBot="1">
      <c r="A13" s="346"/>
      <c r="B13" s="347"/>
      <c r="C13" s="347"/>
      <c r="D13" s="348"/>
      <c r="E13" s="347"/>
      <c r="F13" s="347"/>
      <c r="G13" s="347"/>
      <c r="H13" s="348"/>
      <c r="I13" s="340" t="s">
        <v>170</v>
      </c>
      <c r="J13" s="341"/>
      <c r="K13" s="344"/>
      <c r="L13" s="345"/>
      <c r="M13" s="2">
        <v>11</v>
      </c>
      <c r="N13" s="166" t="e">
        <f ca="1">VLOOKUP("*"&amp;$N$2&amp;"*",OFFSET(所属!$B$2:$F$1113,O12,0),1,FALSE)</f>
        <v>#N/A</v>
      </c>
      <c r="O13" s="217" t="e">
        <f ca="1">VLOOKUP("*"&amp;$N$2&amp;"*",OFFSET(所属!$B$2:$F$1113,O12,0),5,FALSE)</f>
        <v>#N/A</v>
      </c>
    </row>
    <row r="14" spans="1:15" ht="27" customHeight="1">
      <c r="A14" s="61"/>
      <c r="B14" s="136"/>
      <c r="C14" s="61"/>
      <c r="D14" s="136"/>
      <c r="E14" s="61"/>
      <c r="F14" s="136"/>
      <c r="G14" s="61"/>
      <c r="L14"/>
      <c r="M14" s="2">
        <v>12</v>
      </c>
      <c r="N14" s="166" t="e">
        <f ca="1">VLOOKUP("*"&amp;$N$2&amp;"*",OFFSET(所属!$B$2:$F$1113,O13,0),1,FALSE)</f>
        <v>#N/A</v>
      </c>
      <c r="O14" s="217" t="e">
        <f ca="1">VLOOKUP("*"&amp;$N$2&amp;"*",OFFSET(所属!$B$2:$F$1113,O13,0),5,FALSE)</f>
        <v>#N/A</v>
      </c>
    </row>
    <row r="15" spans="1:15" ht="27" customHeight="1">
      <c r="A15" s="61"/>
      <c r="B15" s="136"/>
      <c r="C15" s="61"/>
      <c r="D15" s="136"/>
      <c r="E15" s="61"/>
      <c r="F15" s="136"/>
      <c r="G15" s="61"/>
      <c r="L15"/>
      <c r="M15" s="2">
        <v>13</v>
      </c>
      <c r="N15" s="166" t="e">
        <f ca="1">VLOOKUP("*"&amp;$N$2&amp;"*",OFFSET(所属!$B$2:$F$1113,O14,0),1,FALSE)</f>
        <v>#N/A</v>
      </c>
      <c r="O15" s="217" t="e">
        <f ca="1">VLOOKUP("*"&amp;$N$2&amp;"*",OFFSET(所属!$B$2:$F$1113,O14,0),5,FALSE)</f>
        <v>#N/A</v>
      </c>
    </row>
    <row r="16" spans="1:15" ht="19.149999999999999" customHeight="1">
      <c r="A16" s="61"/>
      <c r="B16" s="136"/>
      <c r="C16" s="61"/>
      <c r="D16" s="136"/>
      <c r="E16" s="61"/>
      <c r="F16" s="136"/>
      <c r="G16" s="61"/>
      <c r="L16"/>
      <c r="M16" s="2">
        <v>14</v>
      </c>
      <c r="N16" s="166" t="e">
        <f ca="1">VLOOKUP("*"&amp;$N$2&amp;"*",OFFSET(所属!$B$2:$F$1113,O15,0),1,FALSE)</f>
        <v>#N/A</v>
      </c>
      <c r="O16" s="217" t="e">
        <f ca="1">VLOOKUP("*"&amp;$N$2&amp;"*",OFFSET(所属!$B$2:$F$1113,O15,0),5,FALSE)</f>
        <v>#N/A</v>
      </c>
    </row>
    <row r="17" spans="1:15">
      <c r="A17" s="61"/>
      <c r="B17" s="136"/>
      <c r="C17" s="61"/>
      <c r="D17" s="136"/>
      <c r="E17" s="61"/>
      <c r="F17" s="136"/>
      <c r="G17" s="61"/>
      <c r="L17"/>
      <c r="M17" s="190">
        <v>15</v>
      </c>
      <c r="N17" s="166" t="e">
        <f ca="1">VLOOKUP("*"&amp;$N$2&amp;"*",OFFSET(所属!$B$2:$F$1113,O16,0),1,FALSE)</f>
        <v>#N/A</v>
      </c>
      <c r="O17" s="217" t="e">
        <f ca="1">VLOOKUP("*"&amp;$N$2&amp;"*",OFFSET(所属!$B$2:$F$1113,O16,0),5,FALSE)</f>
        <v>#N/A</v>
      </c>
    </row>
    <row r="18" spans="1:15">
      <c r="A18" s="61"/>
      <c r="B18" s="136"/>
      <c r="C18" s="61"/>
      <c r="D18" s="136"/>
      <c r="E18" s="61"/>
      <c r="F18" s="136"/>
      <c r="G18" s="61"/>
      <c r="L18"/>
      <c r="M18" s="190">
        <v>16</v>
      </c>
      <c r="N18" s="166" t="e">
        <f ca="1">VLOOKUP("*"&amp;$N$2&amp;"*",OFFSET(所属!$B$2:$F$1113,O17,0),1,FALSE)</f>
        <v>#N/A</v>
      </c>
      <c r="O18" s="217" t="e">
        <f ca="1">VLOOKUP("*"&amp;$N$2&amp;"*",OFFSET(所属!$B$2:$F$1113,O17,0),5,FALSE)</f>
        <v>#N/A</v>
      </c>
    </row>
    <row r="19" spans="1:15">
      <c r="A19" s="61"/>
      <c r="B19" s="136"/>
      <c r="C19" s="61"/>
      <c r="D19" s="136"/>
      <c r="E19" s="61"/>
      <c r="F19" s="136"/>
      <c r="G19" s="61"/>
      <c r="L19"/>
      <c r="M19" s="190">
        <v>17</v>
      </c>
      <c r="N19" s="166" t="e">
        <f ca="1">VLOOKUP("*"&amp;$N$2&amp;"*",OFFSET(所属!$B$2:$F$1113,O18,0),1,FALSE)</f>
        <v>#N/A</v>
      </c>
      <c r="O19" s="217" t="e">
        <f ca="1">VLOOKUP("*"&amp;$N$2&amp;"*",OFFSET(所属!$B$2:$F$1113,O18,0),5,FALSE)</f>
        <v>#N/A</v>
      </c>
    </row>
    <row r="20" spans="1:15">
      <c r="A20" s="61"/>
      <c r="B20" s="136"/>
      <c r="C20" s="61"/>
      <c r="D20" s="136"/>
      <c r="E20" s="61"/>
      <c r="F20" s="136"/>
      <c r="G20" s="61"/>
      <c r="L20"/>
      <c r="M20" s="190">
        <v>18</v>
      </c>
      <c r="N20" s="166" t="e">
        <f ca="1">VLOOKUP("*"&amp;$N$2&amp;"*",OFFSET(所属!$B$2:$F$1113,O19,0),1,FALSE)</f>
        <v>#N/A</v>
      </c>
      <c r="O20" s="217" t="e">
        <f ca="1">VLOOKUP("*"&amp;$N$2&amp;"*",OFFSET(所属!$B$2:$F$1113,O19,0),5,FALSE)</f>
        <v>#N/A</v>
      </c>
    </row>
    <row r="21" spans="1:15">
      <c r="A21" s="61"/>
      <c r="B21" s="136"/>
      <c r="C21" s="61"/>
      <c r="D21" s="136"/>
      <c r="E21" s="61"/>
      <c r="F21" s="136"/>
      <c r="G21" s="61"/>
      <c r="L21"/>
      <c r="M21" s="190">
        <v>19</v>
      </c>
      <c r="N21" s="166" t="e">
        <f ca="1">VLOOKUP("*"&amp;$N$2&amp;"*",OFFSET(所属!$B$2:$F$1113,O20,0),1,FALSE)</f>
        <v>#N/A</v>
      </c>
      <c r="O21" s="217" t="e">
        <f ca="1">VLOOKUP("*"&amp;$N$2&amp;"*",OFFSET(所属!$B$2:$F$1113,O20,0),5,FALSE)</f>
        <v>#N/A</v>
      </c>
    </row>
    <row r="22" spans="1:15">
      <c r="A22" s="61"/>
      <c r="B22" s="136"/>
      <c r="C22" s="61"/>
      <c r="D22" s="136"/>
      <c r="E22" s="61"/>
      <c r="F22" s="136"/>
      <c r="G22" s="61"/>
      <c r="L22"/>
      <c r="M22" s="190">
        <v>20</v>
      </c>
      <c r="N22" s="166" t="e">
        <f ca="1">VLOOKUP("*"&amp;$N$2&amp;"*",OFFSET(所属!$B$2:$F$1113,O21,0),1,FALSE)</f>
        <v>#N/A</v>
      </c>
      <c r="O22" s="217" t="e">
        <f ca="1">VLOOKUP("*"&amp;$N$2&amp;"*",OFFSET(所属!$B$2:$F$1113,O21,0),5,FALSE)</f>
        <v>#N/A</v>
      </c>
    </row>
    <row r="23" spans="1:15">
      <c r="A23" s="61"/>
      <c r="B23" s="136"/>
      <c r="C23" s="61"/>
      <c r="D23" s="136"/>
      <c r="E23" s="61"/>
      <c r="F23" s="136"/>
      <c r="G23" s="61"/>
      <c r="L23"/>
      <c r="M23" s="190">
        <v>21</v>
      </c>
      <c r="N23" s="166" t="e">
        <f ca="1">VLOOKUP("*"&amp;$N$2&amp;"*",OFFSET(所属!$B$2:$F$1113,O22,0),1,FALSE)</f>
        <v>#N/A</v>
      </c>
      <c r="O23" s="217" t="e">
        <f ca="1">VLOOKUP("*"&amp;$N$2&amp;"*",OFFSET(所属!$B$2:$F$1113,O22,0),5,FALSE)</f>
        <v>#N/A</v>
      </c>
    </row>
    <row r="24" spans="1:15">
      <c r="A24" s="61"/>
      <c r="B24" s="136"/>
      <c r="C24" s="61"/>
      <c r="D24" s="136"/>
      <c r="E24" s="61"/>
      <c r="F24" s="136"/>
      <c r="G24" s="61"/>
      <c r="L24"/>
      <c r="M24" s="190">
        <v>22</v>
      </c>
      <c r="N24" s="166" t="e">
        <f ca="1">VLOOKUP("*"&amp;$N$2&amp;"*",OFFSET(所属!$B$2:$F$1113,O23,0),1,FALSE)</f>
        <v>#N/A</v>
      </c>
      <c r="O24" s="217" t="e">
        <f ca="1">VLOOKUP("*"&amp;$N$2&amp;"*",OFFSET(所属!$B$2:$F$1113,O23,0),5,FALSE)</f>
        <v>#N/A</v>
      </c>
    </row>
    <row r="25" spans="1:15">
      <c r="A25" s="61"/>
      <c r="B25" s="136"/>
      <c r="C25" s="61"/>
      <c r="D25" s="136"/>
      <c r="E25" s="61"/>
      <c r="F25" s="136"/>
      <c r="G25" s="61"/>
      <c r="L25"/>
      <c r="M25" s="190">
        <v>23</v>
      </c>
      <c r="N25" s="166" t="e">
        <f ca="1">VLOOKUP("*"&amp;$N$2&amp;"*",OFFSET(所属!$B$2:$F$1113,O24,0),1,FALSE)</f>
        <v>#N/A</v>
      </c>
      <c r="O25" s="217" t="e">
        <f ca="1">VLOOKUP("*"&amp;$N$2&amp;"*",OFFSET(所属!$B$2:$F$1113,O24,0),5,FALSE)</f>
        <v>#N/A</v>
      </c>
    </row>
    <row r="26" spans="1:15">
      <c r="A26" s="61"/>
      <c r="B26" s="136"/>
      <c r="C26" s="61"/>
      <c r="D26" s="136"/>
      <c r="E26" s="61"/>
      <c r="F26" s="136"/>
      <c r="G26" s="61"/>
      <c r="L26"/>
      <c r="M26" s="190">
        <v>24</v>
      </c>
      <c r="N26" s="166" t="e">
        <f ca="1">VLOOKUP("*"&amp;$N$2&amp;"*",OFFSET(所属!$B$2:$F$1113,O25,0),1,FALSE)</f>
        <v>#N/A</v>
      </c>
      <c r="O26" s="217" t="e">
        <f ca="1">VLOOKUP("*"&amp;$N$2&amp;"*",OFFSET(所属!$B$2:$F$1113,O25,0),5,FALSE)</f>
        <v>#N/A</v>
      </c>
    </row>
    <row r="27" spans="1:15">
      <c r="A27" s="61"/>
      <c r="B27" s="136"/>
      <c r="C27" s="61"/>
      <c r="D27" s="136"/>
      <c r="E27" s="61"/>
      <c r="F27" s="136"/>
      <c r="G27" s="61"/>
      <c r="L27"/>
      <c r="M27" s="190">
        <v>25</v>
      </c>
      <c r="N27" s="166" t="e">
        <f ca="1">VLOOKUP("*"&amp;$N$2&amp;"*",OFFSET(所属!$B$2:$F$1113,O26,0),1,FALSE)</f>
        <v>#N/A</v>
      </c>
      <c r="O27" s="217" t="e">
        <f ca="1">VLOOKUP("*"&amp;$N$2&amp;"*",OFFSET(所属!$B$2:$F$1113,O26,0),5,FALSE)</f>
        <v>#N/A</v>
      </c>
    </row>
    <row r="28" spans="1:15">
      <c r="A28" s="61"/>
      <c r="B28" s="136"/>
      <c r="C28" s="61"/>
      <c r="D28" s="136"/>
      <c r="E28" s="61"/>
      <c r="F28" s="136"/>
      <c r="G28" s="61"/>
      <c r="L28"/>
      <c r="M28" s="190">
        <v>26</v>
      </c>
      <c r="N28" s="166" t="e">
        <f ca="1">VLOOKUP("*"&amp;$N$2&amp;"*",OFFSET(所属!$B$2:$F$1113,O27,0),1,FALSE)</f>
        <v>#N/A</v>
      </c>
      <c r="O28" s="217" t="e">
        <f ca="1">VLOOKUP("*"&amp;$N$2&amp;"*",OFFSET(所属!$B$2:$F$1113,O27,0),5,FALSE)</f>
        <v>#N/A</v>
      </c>
    </row>
    <row r="29" spans="1:15">
      <c r="A29" s="61"/>
      <c r="B29" s="136"/>
      <c r="C29" s="61"/>
      <c r="D29" s="136"/>
      <c r="E29" s="61"/>
      <c r="F29" s="136"/>
      <c r="G29" s="61"/>
      <c r="L29"/>
      <c r="M29" s="190">
        <v>27</v>
      </c>
      <c r="N29" s="166" t="e">
        <f ca="1">VLOOKUP("*"&amp;$N$2&amp;"*",OFFSET(所属!$B$2:$F$1113,O28,0),1,FALSE)</f>
        <v>#N/A</v>
      </c>
      <c r="O29" s="217" t="e">
        <f ca="1">VLOOKUP("*"&amp;$N$2&amp;"*",OFFSET(所属!$B$2:$F$1113,O28,0),5,FALSE)</f>
        <v>#N/A</v>
      </c>
    </row>
    <row r="30" spans="1:15">
      <c r="A30" s="61"/>
      <c r="B30" s="136"/>
      <c r="C30" s="61"/>
      <c r="D30" s="136"/>
      <c r="E30" s="61"/>
      <c r="F30" s="136"/>
      <c r="G30" s="61"/>
      <c r="L30"/>
      <c r="M30" s="190">
        <v>28</v>
      </c>
      <c r="N30" s="166" t="e">
        <f ca="1">VLOOKUP("*"&amp;$N$2&amp;"*",OFFSET(所属!$B$2:$F$1113,O29,0),1,FALSE)</f>
        <v>#N/A</v>
      </c>
      <c r="O30" s="217" t="e">
        <f ca="1">VLOOKUP("*"&amp;$N$2&amp;"*",OFFSET(所属!$B$2:$F$1113,O29,0),5,FALSE)</f>
        <v>#N/A</v>
      </c>
    </row>
    <row r="31" spans="1:15">
      <c r="A31" s="61"/>
      <c r="B31" s="136"/>
      <c r="C31" s="61"/>
      <c r="D31" s="136"/>
      <c r="E31" s="61"/>
      <c r="F31" s="136"/>
      <c r="G31" s="61"/>
      <c r="L31"/>
      <c r="M31" s="190">
        <v>29</v>
      </c>
      <c r="N31" s="166" t="e">
        <f ca="1">VLOOKUP("*"&amp;$N$2&amp;"*",OFFSET(所属!$B$2:$F$1113,O30,0),1,FALSE)</f>
        <v>#N/A</v>
      </c>
      <c r="O31" s="217" t="e">
        <f ca="1">VLOOKUP("*"&amp;$N$2&amp;"*",OFFSET(所属!$B$2:$F$1113,O30,0),5,FALSE)</f>
        <v>#N/A</v>
      </c>
    </row>
    <row r="32" spans="1:15">
      <c r="A32" s="61"/>
      <c r="B32" s="136"/>
      <c r="C32" s="61"/>
      <c r="D32" s="136"/>
      <c r="E32" s="61"/>
      <c r="F32" s="136"/>
      <c r="G32" s="61"/>
      <c r="L32"/>
      <c r="M32" s="190">
        <v>30</v>
      </c>
      <c r="N32" s="166" t="e">
        <f ca="1">VLOOKUP("*"&amp;$N$2&amp;"*",OFFSET(所属!$B$2:$F$1113,O31,0),1,FALSE)</f>
        <v>#N/A</v>
      </c>
      <c r="O32" s="217" t="e">
        <f ca="1">VLOOKUP("*"&amp;$N$2&amp;"*",OFFSET(所属!$B$2:$F$1113,O31,0),5,FALSE)</f>
        <v>#N/A</v>
      </c>
    </row>
    <row r="33" spans="1:15">
      <c r="A33" s="61"/>
      <c r="B33" s="136"/>
      <c r="C33" s="61"/>
      <c r="D33" s="136"/>
      <c r="E33" s="61"/>
      <c r="F33" s="136"/>
      <c r="G33" s="61"/>
      <c r="L33"/>
      <c r="M33" s="190">
        <v>31</v>
      </c>
      <c r="N33" s="166" t="e">
        <f ca="1">VLOOKUP("*"&amp;$N$2&amp;"*",OFFSET(所属!$B$2:$F$1113,O32,0),1,FALSE)</f>
        <v>#N/A</v>
      </c>
      <c r="O33" s="217" t="e">
        <f ca="1">VLOOKUP("*"&amp;$N$2&amp;"*",OFFSET(所属!$B$2:$F$1113,O32,0),5,FALSE)</f>
        <v>#N/A</v>
      </c>
    </row>
    <row r="34" spans="1:15">
      <c r="A34" s="61"/>
      <c r="B34" s="136"/>
      <c r="C34" s="61"/>
      <c r="D34" s="136"/>
      <c r="E34" s="61"/>
      <c r="F34" s="61"/>
      <c r="G34" s="61"/>
      <c r="L34"/>
      <c r="M34" s="190">
        <v>32</v>
      </c>
      <c r="N34" s="166" t="e">
        <f ca="1">VLOOKUP("*"&amp;$N$2&amp;"*",OFFSET(所属!$B$2:$F$1113,O33,0),1,FALSE)</f>
        <v>#N/A</v>
      </c>
      <c r="O34" s="217" t="e">
        <f ca="1">VLOOKUP("*"&amp;$N$2&amp;"*",OFFSET(所属!$B$2:$F$1113,O33,0),5,FALSE)</f>
        <v>#N/A</v>
      </c>
    </row>
    <row r="35" spans="1:15">
      <c r="A35" s="61"/>
      <c r="B35" s="136"/>
      <c r="C35" s="61"/>
      <c r="D35" s="136"/>
      <c r="E35" s="61"/>
      <c r="F35" s="61"/>
      <c r="G35" s="61"/>
      <c r="L35"/>
      <c r="M35" s="190">
        <v>33</v>
      </c>
      <c r="N35" s="166" t="e">
        <f ca="1">VLOOKUP("*"&amp;$N$2&amp;"*",OFFSET(所属!$B$2:$F$1113,O34,0),1,FALSE)</f>
        <v>#N/A</v>
      </c>
      <c r="O35" s="217" t="e">
        <f ca="1">VLOOKUP("*"&amp;$N$2&amp;"*",OFFSET(所属!$B$2:$F$1113,O34,0),5,FALSE)</f>
        <v>#N/A</v>
      </c>
    </row>
    <row r="36" spans="1:15">
      <c r="A36" s="61"/>
      <c r="B36" s="136"/>
      <c r="C36" s="61"/>
      <c r="D36" s="136"/>
      <c r="E36" s="61"/>
      <c r="F36" s="61"/>
      <c r="G36" s="61"/>
      <c r="L36"/>
      <c r="M36" s="190">
        <v>34</v>
      </c>
      <c r="N36" s="166" t="e">
        <f ca="1">VLOOKUP("*"&amp;$N$2&amp;"*",OFFSET(所属!$B$2:$F$1113,O35,0),1,FALSE)</f>
        <v>#N/A</v>
      </c>
      <c r="O36" s="217" t="e">
        <f ca="1">VLOOKUP("*"&amp;$N$2&amp;"*",OFFSET(所属!$B$2:$F$1113,O35,0),5,FALSE)</f>
        <v>#N/A</v>
      </c>
    </row>
    <row r="37" spans="1:15">
      <c r="A37" s="61"/>
      <c r="B37" s="136"/>
      <c r="C37" s="61"/>
      <c r="D37" s="136"/>
      <c r="E37" s="61"/>
      <c r="F37" s="61"/>
      <c r="G37" s="61"/>
      <c r="L37"/>
      <c r="M37" s="190">
        <v>35</v>
      </c>
      <c r="N37" s="166" t="e">
        <f ca="1">VLOOKUP("*"&amp;$N$2&amp;"*",OFFSET(所属!$B$2:$F$1113,O36,0),1,FALSE)</f>
        <v>#N/A</v>
      </c>
      <c r="O37" s="217" t="e">
        <f ca="1">VLOOKUP("*"&amp;$N$2&amp;"*",OFFSET(所属!$B$2:$F$1113,O36,0),5,FALSE)</f>
        <v>#N/A</v>
      </c>
    </row>
    <row r="38" spans="1:15">
      <c r="A38" s="61"/>
      <c r="B38" s="136"/>
      <c r="C38" s="61"/>
      <c r="D38" s="136"/>
      <c r="E38" s="61"/>
      <c r="F38" s="61"/>
      <c r="G38" s="61"/>
      <c r="L38"/>
      <c r="M38" s="190">
        <v>36</v>
      </c>
      <c r="N38" s="166" t="e">
        <f ca="1">VLOOKUP("*"&amp;$N$2&amp;"*",OFFSET(所属!$B$2:$F$1113,O37,0),1,FALSE)</f>
        <v>#N/A</v>
      </c>
      <c r="O38" s="217" t="e">
        <f ca="1">VLOOKUP("*"&amp;$N$2&amp;"*",OFFSET(所属!$B$2:$F$1113,O37,0),5,FALSE)</f>
        <v>#N/A</v>
      </c>
    </row>
    <row r="39" spans="1:15">
      <c r="A39" s="61"/>
      <c r="B39" s="136"/>
      <c r="C39" s="61"/>
      <c r="D39" s="136"/>
      <c r="E39" s="61"/>
      <c r="F39" s="61"/>
      <c r="G39" s="61"/>
      <c r="L39"/>
      <c r="M39" s="190">
        <v>37</v>
      </c>
      <c r="N39" s="166" t="e">
        <f ca="1">VLOOKUP("*"&amp;$N$2&amp;"*",OFFSET(所属!$B$2:$F$1113,O38,0),1,FALSE)</f>
        <v>#N/A</v>
      </c>
      <c r="O39" s="217" t="e">
        <f ca="1">VLOOKUP("*"&amp;$N$2&amp;"*",OFFSET(所属!$B$2:$F$1113,O38,0),5,FALSE)</f>
        <v>#N/A</v>
      </c>
    </row>
    <row r="40" spans="1:15">
      <c r="A40" s="61"/>
      <c r="B40" s="136"/>
      <c r="C40" s="61"/>
      <c r="D40" s="136"/>
      <c r="E40" s="61"/>
      <c r="F40" s="61"/>
      <c r="G40" s="61"/>
      <c r="L40"/>
      <c r="M40" s="190">
        <v>38</v>
      </c>
      <c r="N40" s="166" t="e">
        <f ca="1">VLOOKUP("*"&amp;$N$2&amp;"*",OFFSET(所属!$B$2:$F$1113,O39,0),1,FALSE)</f>
        <v>#N/A</v>
      </c>
      <c r="O40" s="217" t="e">
        <f ca="1">VLOOKUP("*"&amp;$N$2&amp;"*",OFFSET(所属!$B$2:$F$1113,O39,0),5,FALSE)</f>
        <v>#N/A</v>
      </c>
    </row>
    <row r="41" spans="1:15">
      <c r="A41" s="61"/>
      <c r="B41" s="136"/>
      <c r="C41" s="61"/>
      <c r="D41" s="136"/>
      <c r="E41" s="61"/>
      <c r="F41" s="61"/>
      <c r="G41" s="61"/>
      <c r="L41"/>
      <c r="M41" s="190">
        <v>39</v>
      </c>
      <c r="N41" s="166" t="e">
        <f ca="1">VLOOKUP("*"&amp;$N$2&amp;"*",OFFSET(所属!$B$2:$F$1113,O40,0),1,FALSE)</f>
        <v>#N/A</v>
      </c>
      <c r="O41" s="217" t="e">
        <f ca="1">VLOOKUP("*"&amp;$N$2&amp;"*",OFFSET(所属!$B$2:$F$1113,O40,0),5,FALSE)</f>
        <v>#N/A</v>
      </c>
    </row>
    <row r="42" spans="1:15">
      <c r="A42" s="61"/>
      <c r="B42" s="136"/>
      <c r="C42" s="61"/>
      <c r="D42" s="136"/>
      <c r="E42" s="61"/>
      <c r="F42" s="61"/>
      <c r="G42" s="61"/>
      <c r="L42"/>
      <c r="M42" s="190">
        <v>40</v>
      </c>
      <c r="N42" s="166" t="e">
        <f ca="1">VLOOKUP("*"&amp;$N$2&amp;"*",OFFSET(所属!$B$2:$F$1113,O41,0),1,FALSE)</f>
        <v>#N/A</v>
      </c>
      <c r="O42" s="217" t="e">
        <f ca="1">VLOOKUP("*"&amp;$N$2&amp;"*",OFFSET(所属!$B$2:$F$1113,O41,0),5,FALSE)</f>
        <v>#N/A</v>
      </c>
    </row>
    <row r="43" spans="1:15">
      <c r="A43" s="61"/>
      <c r="B43" s="136"/>
      <c r="C43" s="61"/>
      <c r="D43" s="136"/>
      <c r="E43" s="61"/>
      <c r="F43" s="61"/>
      <c r="G43" s="61"/>
      <c r="L43"/>
      <c r="M43" s="190">
        <v>41</v>
      </c>
      <c r="N43" s="166" t="e">
        <f ca="1">VLOOKUP("*"&amp;$N$2&amp;"*",OFFSET(所属!$B$2:$F$1113,O42,0),1,FALSE)</f>
        <v>#N/A</v>
      </c>
      <c r="O43" s="217" t="e">
        <f ca="1">VLOOKUP("*"&amp;$N$2&amp;"*",OFFSET(所属!$B$2:$F$1113,O42,0),5,FALSE)</f>
        <v>#N/A</v>
      </c>
    </row>
    <row r="44" spans="1:15">
      <c r="A44" s="61"/>
      <c r="B44" s="136"/>
      <c r="C44" s="61"/>
      <c r="D44" s="136"/>
      <c r="E44" s="61"/>
      <c r="L44"/>
      <c r="M44" s="190">
        <v>42</v>
      </c>
      <c r="N44" s="166" t="e">
        <f ca="1">VLOOKUP("*"&amp;$N$2&amp;"*",OFFSET(所属!$B$2:$F$1113,O43,0),1,FALSE)</f>
        <v>#N/A</v>
      </c>
      <c r="O44" s="217" t="e">
        <f ca="1">VLOOKUP("*"&amp;$N$2&amp;"*",OFFSET(所属!$B$2:$F$1113,O43,0),5,FALSE)</f>
        <v>#N/A</v>
      </c>
    </row>
    <row r="45" spans="1:15">
      <c r="L45"/>
      <c r="M45" s="190">
        <v>43</v>
      </c>
      <c r="N45" s="166" t="e">
        <f ca="1">VLOOKUP("*"&amp;$N$2&amp;"*",OFFSET(所属!$B$2:$F$1113,O44,0),1,FALSE)</f>
        <v>#N/A</v>
      </c>
      <c r="O45" s="217" t="e">
        <f ca="1">VLOOKUP("*"&amp;$N$2&amp;"*",OFFSET(所属!$B$2:$F$1113,O44,0),5,FALSE)</f>
        <v>#N/A</v>
      </c>
    </row>
    <row r="46" spans="1:15">
      <c r="L46"/>
      <c r="M46" s="190">
        <v>44</v>
      </c>
      <c r="N46" s="166" t="e">
        <f ca="1">VLOOKUP("*"&amp;$N$2&amp;"*",OFFSET(所属!$B$2:$F$1113,O45,0),1,FALSE)</f>
        <v>#N/A</v>
      </c>
      <c r="O46" s="217" t="e">
        <f ca="1">VLOOKUP("*"&amp;$N$2&amp;"*",OFFSET(所属!$B$2:$F$1113,O45,0),5,FALSE)</f>
        <v>#N/A</v>
      </c>
    </row>
    <row r="47" spans="1:15">
      <c r="L47"/>
      <c r="M47" s="190">
        <v>45</v>
      </c>
      <c r="N47" s="166" t="e">
        <f ca="1">VLOOKUP("*"&amp;$N$2&amp;"*",OFFSET(所属!$B$2:$F$1113,O46,0),1,FALSE)</f>
        <v>#N/A</v>
      </c>
      <c r="O47" s="217" t="e">
        <f ca="1">VLOOKUP("*"&amp;$N$2&amp;"*",OFFSET(所属!$B$2:$F$1113,O46,0),5,FALSE)</f>
        <v>#N/A</v>
      </c>
    </row>
    <row r="48" spans="1:15">
      <c r="L48"/>
      <c r="M48" s="190">
        <v>46</v>
      </c>
      <c r="N48" s="166" t="e">
        <f ca="1">VLOOKUP("*"&amp;$N$2&amp;"*",OFFSET(所属!$B$2:$F$1113,O47,0),1,FALSE)</f>
        <v>#N/A</v>
      </c>
      <c r="O48" s="217" t="e">
        <f ca="1">VLOOKUP("*"&amp;$N$2&amp;"*",OFFSET(所属!$B$2:$F$1113,O47,0),5,FALSE)</f>
        <v>#N/A</v>
      </c>
    </row>
    <row r="49" spans="12:15">
      <c r="L49"/>
      <c r="M49" s="190">
        <v>47</v>
      </c>
      <c r="N49" s="166" t="e">
        <f ca="1">VLOOKUP("*"&amp;$N$2&amp;"*",OFFSET(所属!$B$2:$F$1113,O48,0),1,FALSE)</f>
        <v>#N/A</v>
      </c>
      <c r="O49" s="217" t="e">
        <f ca="1">VLOOKUP("*"&amp;$N$2&amp;"*",OFFSET(所属!$B$2:$F$1113,O48,0),5,FALSE)</f>
        <v>#N/A</v>
      </c>
    </row>
    <row r="50" spans="12:15">
      <c r="L50"/>
      <c r="M50" s="190">
        <v>48</v>
      </c>
      <c r="N50" s="166" t="e">
        <f ca="1">VLOOKUP("*"&amp;$N$2&amp;"*",OFFSET(所属!$B$2:$F$1113,O49,0),1,FALSE)</f>
        <v>#N/A</v>
      </c>
      <c r="O50" s="217" t="e">
        <f ca="1">VLOOKUP("*"&amp;$N$2&amp;"*",OFFSET(所属!$B$2:$F$1113,O49,0),5,FALSE)</f>
        <v>#N/A</v>
      </c>
    </row>
    <row r="51" spans="12:15">
      <c r="L51"/>
      <c r="M51" s="190">
        <v>49</v>
      </c>
      <c r="N51" s="166" t="e">
        <f ca="1">VLOOKUP("*"&amp;$N$2&amp;"*",OFFSET(所属!$B$2:$F$1113,O50,0),1,FALSE)</f>
        <v>#N/A</v>
      </c>
      <c r="O51" s="217" t="e">
        <f ca="1">VLOOKUP("*"&amp;$N$2&amp;"*",OFFSET(所属!$B$2:$F$1113,O50,0),5,FALSE)</f>
        <v>#N/A</v>
      </c>
    </row>
    <row r="52" spans="12:15">
      <c r="L52"/>
      <c r="M52" s="190">
        <v>50</v>
      </c>
      <c r="N52" s="166" t="e">
        <f ca="1">VLOOKUP("*"&amp;$N$2&amp;"*",OFFSET(所属!$B$2:$F$1113,O51,0),1,FALSE)</f>
        <v>#N/A</v>
      </c>
      <c r="O52" s="217" t="e">
        <f ca="1">VLOOKUP("*"&amp;$N$2&amp;"*",OFFSET(所属!$B$2:$F$1113,O51,0),5,FALSE)</f>
        <v>#N/A</v>
      </c>
    </row>
    <row r="53" spans="12:15">
      <c r="L53"/>
      <c r="M53" s="190">
        <v>51</v>
      </c>
      <c r="N53" s="166" t="e">
        <f ca="1">VLOOKUP("*"&amp;$N$2&amp;"*",OFFSET(所属!$B$2:$F$1113,O52,0),1,FALSE)</f>
        <v>#N/A</v>
      </c>
      <c r="O53" s="217" t="e">
        <f ca="1">VLOOKUP("*"&amp;$N$2&amp;"*",OFFSET(所属!$B$2:$F$1113,O52,0),5,FALSE)</f>
        <v>#N/A</v>
      </c>
    </row>
    <row r="54" spans="12:15">
      <c r="L54"/>
      <c r="M54" s="190">
        <v>52</v>
      </c>
      <c r="N54" s="166" t="e">
        <f ca="1">VLOOKUP("*"&amp;$N$2&amp;"*",OFFSET(所属!$B$2:$F$1113,O53,0),1,FALSE)</f>
        <v>#N/A</v>
      </c>
      <c r="O54" s="217" t="e">
        <f ca="1">VLOOKUP("*"&amp;$N$2&amp;"*",OFFSET(所属!$B$2:$F$1113,O53,0),5,FALSE)</f>
        <v>#N/A</v>
      </c>
    </row>
    <row r="55" spans="12:15">
      <c r="L55"/>
      <c r="M55" s="190">
        <v>53</v>
      </c>
      <c r="N55" s="166" t="e">
        <f ca="1">VLOOKUP("*"&amp;$N$2&amp;"*",OFFSET(所属!$B$2:$F$1113,O54,0),1,FALSE)</f>
        <v>#N/A</v>
      </c>
      <c r="O55" s="217" t="e">
        <f ca="1">VLOOKUP("*"&amp;$N$2&amp;"*",OFFSET(所属!$B$2:$F$1113,O54,0),5,FALSE)</f>
        <v>#N/A</v>
      </c>
    </row>
    <row r="56" spans="12:15">
      <c r="L56"/>
      <c r="M56" s="190">
        <v>54</v>
      </c>
      <c r="N56" s="166" t="e">
        <f ca="1">VLOOKUP("*"&amp;$N$2&amp;"*",OFFSET(所属!$B$2:$F$1113,O55,0),1,FALSE)</f>
        <v>#N/A</v>
      </c>
      <c r="O56" s="217" t="e">
        <f ca="1">VLOOKUP("*"&amp;$N$2&amp;"*",OFFSET(所属!$B$2:$F$1113,O55,0),5,FALSE)</f>
        <v>#N/A</v>
      </c>
    </row>
    <row r="57" spans="12:15">
      <c r="L57"/>
      <c r="M57" s="190">
        <v>55</v>
      </c>
      <c r="N57" s="166" t="e">
        <f ca="1">VLOOKUP("*"&amp;$N$2&amp;"*",OFFSET(所属!$B$2:$F$1113,O56,0),1,FALSE)</f>
        <v>#N/A</v>
      </c>
      <c r="O57" s="217" t="e">
        <f ca="1">VLOOKUP("*"&amp;$N$2&amp;"*",OFFSET(所属!$B$2:$F$1113,O56,0),5,FALSE)</f>
        <v>#N/A</v>
      </c>
    </row>
    <row r="58" spans="12:15">
      <c r="L58"/>
      <c r="M58" s="190">
        <v>56</v>
      </c>
      <c r="N58" s="166" t="e">
        <f ca="1">VLOOKUP("*"&amp;$N$2&amp;"*",OFFSET(所属!$B$2:$F$1113,O57,0),1,FALSE)</f>
        <v>#N/A</v>
      </c>
      <c r="O58" s="217" t="e">
        <f ca="1">VLOOKUP("*"&amp;$N$2&amp;"*",OFFSET(所属!$B$2:$F$1113,O57,0),5,FALSE)</f>
        <v>#N/A</v>
      </c>
    </row>
    <row r="59" spans="12:15">
      <c r="L59"/>
      <c r="M59" s="190">
        <v>57</v>
      </c>
      <c r="N59" s="166" t="e">
        <f ca="1">VLOOKUP("*"&amp;$N$2&amp;"*",OFFSET(所属!$B$2:$F$1113,O58,0),1,FALSE)</f>
        <v>#N/A</v>
      </c>
      <c r="O59" s="217" t="e">
        <f ca="1">VLOOKUP("*"&amp;$N$2&amp;"*",OFFSET(所属!$B$2:$F$1113,O58,0),5,FALSE)</f>
        <v>#N/A</v>
      </c>
    </row>
    <row r="60" spans="12:15">
      <c r="M60" s="190">
        <v>58</v>
      </c>
      <c r="N60" s="166" t="e">
        <f ca="1">VLOOKUP("*"&amp;$N$2&amp;"*",OFFSET(所属!$B$2:$F$1113,O59,0),1,FALSE)</f>
        <v>#N/A</v>
      </c>
      <c r="O60" s="217" t="e">
        <f ca="1">VLOOKUP("*"&amp;$N$2&amp;"*",OFFSET(所属!$B$2:$F$1113,O59,0),5,FALSE)</f>
        <v>#N/A</v>
      </c>
    </row>
    <row r="61" spans="12:15">
      <c r="M61" s="190">
        <v>59</v>
      </c>
      <c r="N61" s="166" t="e">
        <f ca="1">VLOOKUP("*"&amp;$N$2&amp;"*",OFFSET(所属!$B$2:$F$1113,O60,0),1,FALSE)</f>
        <v>#N/A</v>
      </c>
      <c r="O61" s="217" t="e">
        <f ca="1">VLOOKUP("*"&amp;$N$2&amp;"*",OFFSET(所属!$B$2:$F$1113,O60,0),5,FALSE)</f>
        <v>#N/A</v>
      </c>
    </row>
    <row r="62" spans="12:15">
      <c r="M62" s="190">
        <v>60</v>
      </c>
      <c r="N62" s="166" t="e">
        <f ca="1">VLOOKUP("*"&amp;$N$2&amp;"*",OFFSET(所属!$B$2:$F$1113,O61,0),1,FALSE)</f>
        <v>#N/A</v>
      </c>
      <c r="O62" s="217" t="e">
        <f ca="1">VLOOKUP("*"&amp;$N$2&amp;"*",OFFSET(所属!$B$2:$F$1113,O61,0),5,FALSE)</f>
        <v>#N/A</v>
      </c>
    </row>
    <row r="63" spans="12:15">
      <c r="M63" s="190">
        <v>61</v>
      </c>
      <c r="N63" s="166" t="e">
        <f ca="1">VLOOKUP("*"&amp;$N$2&amp;"*",OFFSET(所属!$B$2:$F$1113,O62,0),1,FALSE)</f>
        <v>#N/A</v>
      </c>
      <c r="O63" s="217" t="e">
        <f ca="1">VLOOKUP("*"&amp;$N$2&amp;"*",OFFSET(所属!$B$2:$F$1113,O62,0),5,FALSE)</f>
        <v>#N/A</v>
      </c>
    </row>
    <row r="64" spans="12:15">
      <c r="M64" s="190">
        <v>62</v>
      </c>
      <c r="N64" s="166" t="e">
        <f ca="1">VLOOKUP("*"&amp;$N$2&amp;"*",OFFSET(所属!$B$2:$F$1113,O63,0),1,FALSE)</f>
        <v>#N/A</v>
      </c>
      <c r="O64" s="217" t="e">
        <f ca="1">VLOOKUP("*"&amp;$N$2&amp;"*",OFFSET(所属!$B$2:$F$1113,O63,0),5,FALSE)</f>
        <v>#N/A</v>
      </c>
    </row>
    <row r="65" spans="13:15">
      <c r="M65" s="190">
        <v>63</v>
      </c>
      <c r="N65" s="166" t="e">
        <f ca="1">VLOOKUP("*"&amp;$N$2&amp;"*",OFFSET(所属!$B$2:$F$1113,O64,0),1,FALSE)</f>
        <v>#N/A</v>
      </c>
      <c r="O65" s="217" t="e">
        <f ca="1">VLOOKUP("*"&amp;$N$2&amp;"*",OFFSET(所属!$B$2:$F$1113,O64,0),5,FALSE)</f>
        <v>#N/A</v>
      </c>
    </row>
    <row r="66" spans="13:15">
      <c r="M66" s="190">
        <v>64</v>
      </c>
      <c r="N66" s="166" t="e">
        <f ca="1">VLOOKUP("*"&amp;$N$2&amp;"*",OFFSET(所属!$B$2:$F$1113,O65,0),1,FALSE)</f>
        <v>#N/A</v>
      </c>
      <c r="O66" s="217" t="e">
        <f ca="1">VLOOKUP("*"&amp;$N$2&amp;"*",OFFSET(所属!$B$2:$F$1113,O65,0),5,FALSE)</f>
        <v>#N/A</v>
      </c>
    </row>
    <row r="67" spans="13:15">
      <c r="M67" s="190">
        <v>65</v>
      </c>
      <c r="N67" s="166" t="e">
        <f ca="1">VLOOKUP("*"&amp;$N$2&amp;"*",OFFSET(所属!$B$2:$F$1113,O66,0),1,FALSE)</f>
        <v>#N/A</v>
      </c>
      <c r="O67" s="217" t="e">
        <f ca="1">VLOOKUP("*"&amp;$N$2&amp;"*",OFFSET(所属!$B$2:$F$1113,O66,0),5,FALSE)</f>
        <v>#N/A</v>
      </c>
    </row>
    <row r="68" spans="13:15">
      <c r="M68" s="190">
        <v>66</v>
      </c>
      <c r="N68" s="166" t="e">
        <f ca="1">VLOOKUP("*"&amp;$N$2&amp;"*",OFFSET(所属!$B$2:$F$1113,O67,0),1,FALSE)</f>
        <v>#N/A</v>
      </c>
      <c r="O68" s="217" t="e">
        <f ca="1">VLOOKUP("*"&amp;$N$2&amp;"*",OFFSET(所属!$B$2:$F$1113,O67,0),5,FALSE)</f>
        <v>#N/A</v>
      </c>
    </row>
    <row r="69" spans="13:15">
      <c r="M69" s="190">
        <v>67</v>
      </c>
      <c r="N69" s="166" t="e">
        <f ca="1">VLOOKUP("*"&amp;$N$2&amp;"*",OFFSET(所属!$B$2:$F$1113,O68,0),1,FALSE)</f>
        <v>#N/A</v>
      </c>
      <c r="O69" s="217" t="e">
        <f ca="1">VLOOKUP("*"&amp;$N$2&amp;"*",OFFSET(所属!$B$2:$F$1113,O68,0),5,FALSE)</f>
        <v>#N/A</v>
      </c>
    </row>
    <row r="70" spans="13:15">
      <c r="M70" s="190">
        <v>68</v>
      </c>
      <c r="N70" s="166" t="e">
        <f ca="1">VLOOKUP("*"&amp;$N$2&amp;"*",OFFSET(所属!$B$2:$F$1113,O69,0),1,FALSE)</f>
        <v>#N/A</v>
      </c>
      <c r="O70" s="217" t="e">
        <f ca="1">VLOOKUP("*"&amp;$N$2&amp;"*",OFFSET(所属!$B$2:$F$1113,O69,0),5,FALSE)</f>
        <v>#N/A</v>
      </c>
    </row>
    <row r="71" spans="13:15">
      <c r="M71" s="190">
        <v>69</v>
      </c>
      <c r="N71" s="166" t="e">
        <f ca="1">VLOOKUP("*"&amp;$N$2&amp;"*",OFFSET(所属!$B$2:$F$1113,O70,0),1,FALSE)</f>
        <v>#N/A</v>
      </c>
      <c r="O71" s="217" t="e">
        <f ca="1">VLOOKUP("*"&amp;$N$2&amp;"*",OFFSET(所属!$B$2:$F$1113,O70,0),5,FALSE)</f>
        <v>#N/A</v>
      </c>
    </row>
    <row r="72" spans="13:15">
      <c r="M72" s="190">
        <v>70</v>
      </c>
      <c r="N72" s="166" t="e">
        <f ca="1">VLOOKUP("*"&amp;$N$2&amp;"*",OFFSET(所属!$B$2:$F$1113,O71,0),1,FALSE)</f>
        <v>#N/A</v>
      </c>
      <c r="O72" s="217" t="e">
        <f ca="1">VLOOKUP("*"&amp;$N$2&amp;"*",OFFSET(所属!$B$2:$F$1113,O71,0),5,FALSE)</f>
        <v>#N/A</v>
      </c>
    </row>
    <row r="73" spans="13:15">
      <c r="M73" s="190">
        <v>71</v>
      </c>
      <c r="N73" s="166" t="e">
        <f ca="1">VLOOKUP("*"&amp;$N$2&amp;"*",OFFSET(所属!$B$2:$F$1113,O72,0),1,FALSE)</f>
        <v>#N/A</v>
      </c>
      <c r="O73" s="217" t="e">
        <f ca="1">VLOOKUP("*"&amp;$N$2&amp;"*",OFFSET(所属!$B$2:$F$1113,O72,0),5,FALSE)</f>
        <v>#N/A</v>
      </c>
    </row>
    <row r="74" spans="13:15">
      <c r="M74" s="190">
        <v>72</v>
      </c>
      <c r="N74" s="166" t="e">
        <f ca="1">VLOOKUP("*"&amp;$N$2&amp;"*",OFFSET(所属!$B$2:$F$1113,O73,0),1,FALSE)</f>
        <v>#N/A</v>
      </c>
      <c r="O74" s="217" t="e">
        <f ca="1">VLOOKUP("*"&amp;$N$2&amp;"*",OFFSET(所属!$B$2:$F$1113,O73,0),5,FALSE)</f>
        <v>#N/A</v>
      </c>
    </row>
    <row r="75" spans="13:15">
      <c r="M75" s="190">
        <v>73</v>
      </c>
      <c r="N75" s="166" t="e">
        <f ca="1">VLOOKUP("*"&amp;$N$2&amp;"*",OFFSET(所属!$B$2:$F$1113,O74,0),1,FALSE)</f>
        <v>#N/A</v>
      </c>
      <c r="O75" s="217" t="e">
        <f ca="1">VLOOKUP("*"&amp;$N$2&amp;"*",OFFSET(所属!$B$2:$F$1113,O74,0),5,FALSE)</f>
        <v>#N/A</v>
      </c>
    </row>
    <row r="76" spans="13:15">
      <c r="M76" s="190">
        <v>74</v>
      </c>
      <c r="N76" s="166" t="e">
        <f ca="1">VLOOKUP("*"&amp;$N$2&amp;"*",OFFSET(所属!$B$2:$F$1113,O75,0),1,FALSE)</f>
        <v>#N/A</v>
      </c>
      <c r="O76" s="217" t="e">
        <f ca="1">VLOOKUP("*"&amp;$N$2&amp;"*",OFFSET(所属!$B$2:$F$1113,O75,0),5,FALSE)</f>
        <v>#N/A</v>
      </c>
    </row>
    <row r="77" spans="13:15">
      <c r="M77" s="190">
        <v>75</v>
      </c>
      <c r="N77" s="166" t="e">
        <f ca="1">VLOOKUP("*"&amp;$N$2&amp;"*",OFFSET(所属!$B$2:$F$1113,O76,0),1,FALSE)</f>
        <v>#N/A</v>
      </c>
      <c r="O77" s="217" t="e">
        <f ca="1">VLOOKUP("*"&amp;$N$2&amp;"*",OFFSET(所属!$B$2:$F$1113,O76,0),5,FALSE)</f>
        <v>#N/A</v>
      </c>
    </row>
    <row r="78" spans="13:15">
      <c r="M78" s="190">
        <v>76</v>
      </c>
      <c r="N78" s="166" t="e">
        <f ca="1">VLOOKUP("*"&amp;$N$2&amp;"*",OFFSET(所属!$B$2:$F$1113,O77,0),1,FALSE)</f>
        <v>#N/A</v>
      </c>
      <c r="O78" s="217" t="e">
        <f ca="1">VLOOKUP("*"&amp;$N$2&amp;"*",OFFSET(所属!$B$2:$F$1113,O77,0),5,FALSE)</f>
        <v>#N/A</v>
      </c>
    </row>
    <row r="79" spans="13:15">
      <c r="M79" s="190">
        <v>77</v>
      </c>
      <c r="N79" s="166" t="e">
        <f ca="1">VLOOKUP("*"&amp;$N$2&amp;"*",OFFSET(所属!$B$2:$F$1113,O78,0),1,FALSE)</f>
        <v>#N/A</v>
      </c>
      <c r="O79" s="217" t="e">
        <f ca="1">VLOOKUP("*"&amp;$N$2&amp;"*",OFFSET(所属!$B$2:$F$1113,O78,0),5,FALSE)</f>
        <v>#N/A</v>
      </c>
    </row>
    <row r="80" spans="13:15">
      <c r="M80" s="190">
        <v>78</v>
      </c>
      <c r="N80" s="166" t="e">
        <f ca="1">VLOOKUP("*"&amp;$N$2&amp;"*",OFFSET(所属!$B$2:$F$1113,O79,0),1,FALSE)</f>
        <v>#N/A</v>
      </c>
      <c r="O80" s="217" t="e">
        <f ca="1">VLOOKUP("*"&amp;$N$2&amp;"*",OFFSET(所属!$B$2:$F$1113,O79,0),5,FALSE)</f>
        <v>#N/A</v>
      </c>
    </row>
    <row r="81" spans="13:15">
      <c r="M81" s="190">
        <v>79</v>
      </c>
      <c r="N81" s="166" t="e">
        <f ca="1">VLOOKUP("*"&amp;$N$2&amp;"*",OFFSET(所属!$B$2:$F$1113,O80,0),1,FALSE)</f>
        <v>#N/A</v>
      </c>
      <c r="O81" s="217" t="e">
        <f ca="1">VLOOKUP("*"&amp;$N$2&amp;"*",OFFSET(所属!$B$2:$F$1113,O80,0),5,FALSE)</f>
        <v>#N/A</v>
      </c>
    </row>
    <row r="82" spans="13:15">
      <c r="M82" s="190">
        <v>80</v>
      </c>
      <c r="N82" s="166" t="e">
        <f ca="1">VLOOKUP("*"&amp;$N$2&amp;"*",OFFSET(所属!$B$2:$F$1113,O81,0),1,FALSE)</f>
        <v>#N/A</v>
      </c>
      <c r="O82" s="217" t="e">
        <f ca="1">VLOOKUP("*"&amp;$N$2&amp;"*",OFFSET(所属!$B$2:$F$1113,O81,0),5,FALSE)</f>
        <v>#N/A</v>
      </c>
    </row>
    <row r="83" spans="13:15">
      <c r="M83" s="190">
        <v>81</v>
      </c>
      <c r="N83" s="166" t="e">
        <f ca="1">VLOOKUP("*"&amp;$N$2&amp;"*",OFFSET(所属!$B$2:$F$1113,O82,0),1,FALSE)</f>
        <v>#N/A</v>
      </c>
      <c r="O83" s="217" t="e">
        <f ca="1">VLOOKUP("*"&amp;$N$2&amp;"*",OFFSET(所属!$B$2:$F$1113,O82,0),5,FALSE)</f>
        <v>#N/A</v>
      </c>
    </row>
    <row r="84" spans="13:15">
      <c r="M84" s="190">
        <v>82</v>
      </c>
      <c r="N84" s="166" t="e">
        <f ca="1">VLOOKUP("*"&amp;$N$2&amp;"*",OFFSET(所属!$B$2:$F$1113,O83,0),1,FALSE)</f>
        <v>#N/A</v>
      </c>
      <c r="O84" s="217" t="e">
        <f ca="1">VLOOKUP("*"&amp;$N$2&amp;"*",OFFSET(所属!$B$2:$F$1113,O83,0),5,FALSE)</f>
        <v>#N/A</v>
      </c>
    </row>
    <row r="85" spans="13:15">
      <c r="M85" s="190">
        <v>83</v>
      </c>
      <c r="N85" s="166" t="e">
        <f ca="1">VLOOKUP("*"&amp;$N$2&amp;"*",OFFSET(所属!$B$2:$F$1113,O84,0),1,FALSE)</f>
        <v>#N/A</v>
      </c>
      <c r="O85" s="217" t="e">
        <f ca="1">VLOOKUP("*"&amp;$N$2&amp;"*",OFFSET(所属!$B$2:$F$1113,O84,0),5,FALSE)</f>
        <v>#N/A</v>
      </c>
    </row>
    <row r="86" spans="13:15">
      <c r="M86" s="190">
        <v>84</v>
      </c>
      <c r="N86" s="166" t="e">
        <f ca="1">VLOOKUP("*"&amp;$N$2&amp;"*",OFFSET(所属!$B$2:$F$1113,O85,0),1,FALSE)</f>
        <v>#N/A</v>
      </c>
      <c r="O86" s="217" t="e">
        <f ca="1">VLOOKUP("*"&amp;$N$2&amp;"*",OFFSET(所属!$B$2:$F$1113,O85,0),5,FALSE)</f>
        <v>#N/A</v>
      </c>
    </row>
    <row r="87" spans="13:15">
      <c r="M87" s="190">
        <v>85</v>
      </c>
      <c r="N87" s="166" t="e">
        <f ca="1">VLOOKUP("*"&amp;$N$2&amp;"*",OFFSET(所属!$B$2:$F$1113,O86,0),1,FALSE)</f>
        <v>#N/A</v>
      </c>
      <c r="O87" s="217" t="e">
        <f ca="1">VLOOKUP("*"&amp;$N$2&amp;"*",OFFSET(所属!$B$2:$F$1113,O86,0),5,FALSE)</f>
        <v>#N/A</v>
      </c>
    </row>
    <row r="88" spans="13:15">
      <c r="M88" s="190">
        <v>86</v>
      </c>
      <c r="N88" s="166" t="e">
        <f ca="1">VLOOKUP("*"&amp;$N$2&amp;"*",OFFSET(所属!$B$2:$F$1113,O87,0),1,FALSE)</f>
        <v>#N/A</v>
      </c>
      <c r="O88" s="217" t="e">
        <f ca="1">VLOOKUP("*"&amp;$N$2&amp;"*",OFFSET(所属!$B$2:$F$1113,O87,0),5,FALSE)</f>
        <v>#N/A</v>
      </c>
    </row>
    <row r="89" spans="13:15">
      <c r="M89" s="190">
        <v>87</v>
      </c>
      <c r="N89" s="166" t="e">
        <f ca="1">VLOOKUP("*"&amp;$N$2&amp;"*",OFFSET(所属!$B$2:$F$1113,O88,0),1,FALSE)</f>
        <v>#N/A</v>
      </c>
      <c r="O89" s="217" t="e">
        <f ca="1">VLOOKUP("*"&amp;$N$2&amp;"*",OFFSET(所属!$B$2:$F$1113,O88,0),5,FALSE)</f>
        <v>#N/A</v>
      </c>
    </row>
    <row r="90" spans="13:15">
      <c r="M90" s="190">
        <v>88</v>
      </c>
      <c r="N90" s="166" t="e">
        <f ca="1">VLOOKUP("*"&amp;$N$2&amp;"*",OFFSET(所属!$B$2:$F$1113,O89,0),1,FALSE)</f>
        <v>#N/A</v>
      </c>
      <c r="O90" s="217" t="e">
        <f ca="1">VLOOKUP("*"&amp;$N$2&amp;"*",OFFSET(所属!$B$2:$F$1113,O89,0),5,FALSE)</f>
        <v>#N/A</v>
      </c>
    </row>
    <row r="91" spans="13:15">
      <c r="M91" s="190">
        <v>89</v>
      </c>
      <c r="N91" s="166" t="e">
        <f ca="1">VLOOKUP("*"&amp;$N$2&amp;"*",OFFSET(所属!$B$2:$F$1113,O90,0),1,FALSE)</f>
        <v>#N/A</v>
      </c>
      <c r="O91" s="217" t="e">
        <f ca="1">VLOOKUP("*"&amp;$N$2&amp;"*",OFFSET(所属!$B$2:$F$1113,O90,0),5,FALSE)</f>
        <v>#N/A</v>
      </c>
    </row>
    <row r="92" spans="13:15">
      <c r="M92" s="190">
        <v>90</v>
      </c>
      <c r="N92" s="166" t="e">
        <f ca="1">VLOOKUP("*"&amp;$N$2&amp;"*",OFFSET(所属!$B$2:$F$1113,O91,0),1,FALSE)</f>
        <v>#N/A</v>
      </c>
      <c r="O92" s="217" t="e">
        <f ca="1">VLOOKUP("*"&amp;$N$2&amp;"*",OFFSET(所属!$B$2:$F$1113,O91,0),5,FALSE)</f>
        <v>#N/A</v>
      </c>
    </row>
    <row r="93" spans="13:15">
      <c r="M93" s="190">
        <v>91</v>
      </c>
      <c r="N93" s="166" t="e">
        <f ca="1">VLOOKUP("*"&amp;$N$2&amp;"*",OFFSET(所属!$B$2:$F$1113,O92,0),1,FALSE)</f>
        <v>#N/A</v>
      </c>
      <c r="O93" s="217" t="e">
        <f ca="1">VLOOKUP("*"&amp;$N$2&amp;"*",OFFSET(所属!$B$2:$F$1113,O92,0),5,FALSE)</f>
        <v>#N/A</v>
      </c>
    </row>
    <row r="94" spans="13:15">
      <c r="M94" s="190">
        <v>92</v>
      </c>
      <c r="N94" s="166" t="e">
        <f ca="1">VLOOKUP("*"&amp;$N$2&amp;"*",OFFSET(所属!$B$2:$F$1113,O93,0),1,FALSE)</f>
        <v>#N/A</v>
      </c>
      <c r="O94" s="217" t="e">
        <f ca="1">VLOOKUP("*"&amp;$N$2&amp;"*",OFFSET(所属!$B$2:$F$1113,O93,0),5,FALSE)</f>
        <v>#N/A</v>
      </c>
    </row>
    <row r="95" spans="13:15">
      <c r="M95" s="190">
        <v>93</v>
      </c>
      <c r="N95" s="166" t="e">
        <f ca="1">VLOOKUP("*"&amp;$N$2&amp;"*",OFFSET(所属!$B$2:$F$1113,O94,0),1,FALSE)</f>
        <v>#N/A</v>
      </c>
      <c r="O95" s="217" t="e">
        <f ca="1">VLOOKUP("*"&amp;$N$2&amp;"*",OFFSET(所属!$B$2:$F$1113,O94,0),5,FALSE)</f>
        <v>#N/A</v>
      </c>
    </row>
    <row r="96" spans="13:15">
      <c r="M96" s="190">
        <v>94</v>
      </c>
      <c r="N96" s="166" t="e">
        <f ca="1">VLOOKUP("*"&amp;$N$2&amp;"*",OFFSET(所属!$B$2:$F$1113,O95,0),1,FALSE)</f>
        <v>#N/A</v>
      </c>
      <c r="O96" s="217" t="e">
        <f ca="1">VLOOKUP("*"&amp;$N$2&amp;"*",OFFSET(所属!$B$2:$F$1113,O95,0),5,FALSE)</f>
        <v>#N/A</v>
      </c>
    </row>
    <row r="97" spans="13:15">
      <c r="M97" s="190">
        <v>95</v>
      </c>
      <c r="N97" s="166" t="e">
        <f ca="1">VLOOKUP("*"&amp;$N$2&amp;"*",OFFSET(所属!$B$2:$F$1113,O96,0),1,FALSE)</f>
        <v>#N/A</v>
      </c>
      <c r="O97" s="217" t="e">
        <f ca="1">VLOOKUP("*"&amp;$N$2&amp;"*",OFFSET(所属!$B$2:$F$1113,O96,0),5,FALSE)</f>
        <v>#N/A</v>
      </c>
    </row>
    <row r="98" spans="13:15">
      <c r="M98" s="190">
        <v>96</v>
      </c>
      <c r="N98" s="166" t="e">
        <f ca="1">VLOOKUP("*"&amp;$N$2&amp;"*",OFFSET(所属!$B$2:$F$1113,O97,0),1,FALSE)</f>
        <v>#N/A</v>
      </c>
      <c r="O98" s="217" t="e">
        <f ca="1">VLOOKUP("*"&amp;$N$2&amp;"*",OFFSET(所属!$B$2:$F$1113,O97,0),5,FALSE)</f>
        <v>#N/A</v>
      </c>
    </row>
    <row r="99" spans="13:15">
      <c r="M99" s="190">
        <v>97</v>
      </c>
      <c r="N99" s="166" t="e">
        <f ca="1">VLOOKUP("*"&amp;$N$2&amp;"*",OFFSET(所属!$B$2:$F$1113,O98,0),1,FALSE)</f>
        <v>#N/A</v>
      </c>
      <c r="O99" s="217" t="e">
        <f ca="1">VLOOKUP("*"&amp;$N$2&amp;"*",OFFSET(所属!$B$2:$F$1113,O98,0),5,FALSE)</f>
        <v>#N/A</v>
      </c>
    </row>
    <row r="100" spans="13:15">
      <c r="M100" s="190">
        <v>98</v>
      </c>
      <c r="N100" s="166" t="e">
        <f ca="1">VLOOKUP("*"&amp;$N$2&amp;"*",OFFSET(所属!$B$2:$F$1113,O99,0),1,FALSE)</f>
        <v>#N/A</v>
      </c>
      <c r="O100" s="217" t="e">
        <f ca="1">VLOOKUP("*"&amp;$N$2&amp;"*",OFFSET(所属!$B$2:$F$1113,O99,0),5,FALSE)</f>
        <v>#N/A</v>
      </c>
    </row>
    <row r="101" spans="13:15">
      <c r="M101" s="190">
        <v>99</v>
      </c>
      <c r="N101" s="166" t="e">
        <f ca="1">VLOOKUP("*"&amp;$N$2&amp;"*",OFFSET(所属!$B$2:$F$1113,O100,0),1,FALSE)</f>
        <v>#N/A</v>
      </c>
      <c r="O101" s="217" t="e">
        <f ca="1">VLOOKUP("*"&amp;$N$2&amp;"*",OFFSET(所属!$B$2:$F$1113,O100,0),5,FALSE)</f>
        <v>#N/A</v>
      </c>
    </row>
    <row r="102" spans="13:15">
      <c r="M102" s="190">
        <v>100</v>
      </c>
      <c r="N102" s="166" t="e">
        <f ca="1">VLOOKUP("*"&amp;$N$2&amp;"*",OFFSET(所属!$B$2:$F$1113,O101,0),1,FALSE)</f>
        <v>#N/A</v>
      </c>
      <c r="O102" s="217" t="e">
        <f ca="1">VLOOKUP("*"&amp;$N$2&amp;"*",OFFSET(所属!$B$2:$F$1113,O101,0),5,FALSE)</f>
        <v>#N/A</v>
      </c>
    </row>
    <row r="103" spans="13:15">
      <c r="M103" s="190"/>
      <c r="N103" s="166"/>
      <c r="O103" s="190"/>
    </row>
    <row r="104" spans="13:15">
      <c r="M104" s="190"/>
      <c r="N104" s="166"/>
      <c r="O104" s="190"/>
    </row>
    <row r="105" spans="13:15">
      <c r="M105" s="190"/>
      <c r="N105" s="166"/>
      <c r="O105" s="190"/>
    </row>
    <row r="106" spans="13:15">
      <c r="M106" s="190"/>
      <c r="N106" s="166"/>
      <c r="O106" s="190"/>
    </row>
  </sheetData>
  <sheetProtection selectLockedCells="1"/>
  <mergeCells count="32">
    <mergeCell ref="C2:E2"/>
    <mergeCell ref="A4:B4"/>
    <mergeCell ref="C4:E4"/>
    <mergeCell ref="F2:L2"/>
    <mergeCell ref="F3:L3"/>
    <mergeCell ref="F4:J6"/>
    <mergeCell ref="A2:B2"/>
    <mergeCell ref="A5:B5"/>
    <mergeCell ref="C3:E3"/>
    <mergeCell ref="C6:E6"/>
    <mergeCell ref="C7:E7"/>
    <mergeCell ref="A6:B6"/>
    <mergeCell ref="A7:B7"/>
    <mergeCell ref="A3:B3"/>
    <mergeCell ref="C5:E5"/>
    <mergeCell ref="A12:D12"/>
    <mergeCell ref="E12:H12"/>
    <mergeCell ref="A13:D13"/>
    <mergeCell ref="E13:H13"/>
    <mergeCell ref="C8:E8"/>
    <mergeCell ref="A8:B8"/>
    <mergeCell ref="A10:B10"/>
    <mergeCell ref="A11:H11"/>
    <mergeCell ref="A9:B9"/>
    <mergeCell ref="C9:E9"/>
    <mergeCell ref="I10:L10"/>
    <mergeCell ref="I11:J11"/>
    <mergeCell ref="I12:J12"/>
    <mergeCell ref="I13:J13"/>
    <mergeCell ref="K11:L11"/>
    <mergeCell ref="K12:L12"/>
    <mergeCell ref="K13:L13"/>
  </mergeCells>
  <phoneticPr fontId="8"/>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104"/>
  <sheetViews>
    <sheetView zoomScaleNormal="100" workbookViewId="0">
      <pane ySplit="9" topLeftCell="A10" activePane="bottomLeft" state="frozen"/>
      <selection pane="bottomLeft" activeCell="D10" sqref="D10"/>
    </sheetView>
  </sheetViews>
  <sheetFormatPr defaultColWidth="9" defaultRowHeight="13.5"/>
  <cols>
    <col min="1" max="1" width="4.5" style="1" bestFit="1" customWidth="1"/>
    <col min="2" max="2" width="9" style="1"/>
    <col min="3" max="4" width="17.5" style="1" customWidth="1"/>
    <col min="5" max="5" width="12.5" style="1" hidden="1" customWidth="1"/>
    <col min="6" max="7" width="5.5" style="1" bestFit="1" customWidth="1"/>
    <col min="8" max="13" width="17.37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48" width="9" style="1" hidden="1" customWidth="1"/>
    <col min="49" max="58" width="9" style="1" customWidth="1"/>
    <col min="59" max="16384" width="9" style="1"/>
  </cols>
  <sheetData>
    <row r="1" spans="1:41" ht="17.25">
      <c r="A1" s="8" t="s">
        <v>65</v>
      </c>
    </row>
    <row r="2" spans="1:41">
      <c r="A2" s="3"/>
    </row>
    <row r="3" spans="1:41" ht="14.25" thickBot="1">
      <c r="A3" s="3"/>
      <c r="B3" s="93" t="s">
        <v>129</v>
      </c>
      <c r="C3" s="21"/>
      <c r="D3" s="21"/>
      <c r="E3" s="21"/>
      <c r="F3" s="21"/>
      <c r="G3" s="21"/>
      <c r="H3" s="21"/>
      <c r="I3" s="21"/>
      <c r="J3" s="21"/>
      <c r="K3" s="191"/>
      <c r="M3" s="386" t="s">
        <v>121</v>
      </c>
      <c r="N3" s="386"/>
      <c r="O3" s="386"/>
    </row>
    <row r="4" spans="1:41" ht="14.25" thickBot="1">
      <c r="A4" s="3"/>
      <c r="B4" s="93" t="s">
        <v>130</v>
      </c>
      <c r="C4" s="21"/>
      <c r="D4" s="21"/>
      <c r="E4" s="21"/>
      <c r="F4" s="21"/>
      <c r="G4" s="21"/>
      <c r="H4" s="21"/>
      <c r="I4" s="21"/>
      <c r="J4" s="21"/>
      <c r="K4" s="5"/>
      <c r="L4" s="82"/>
      <c r="N4" s="96" t="s">
        <v>122</v>
      </c>
      <c r="O4" s="95" t="s">
        <v>123</v>
      </c>
    </row>
    <row r="5" spans="1:41">
      <c r="A5" s="3"/>
      <c r="B5" s="41" t="s">
        <v>114</v>
      </c>
      <c r="C5" s="21"/>
      <c r="D5" s="21"/>
      <c r="E5" s="21"/>
      <c r="F5" s="21"/>
      <c r="G5" s="21"/>
      <c r="H5" s="21"/>
      <c r="I5" s="21"/>
      <c r="J5" s="21"/>
      <c r="M5" s="29" t="s">
        <v>124</v>
      </c>
      <c r="N5" s="131"/>
      <c r="O5" s="133"/>
    </row>
    <row r="6" spans="1:41" ht="14.25" thickBot="1">
      <c r="A6" s="3"/>
      <c r="B6" s="41" t="s">
        <v>118</v>
      </c>
      <c r="C6" s="21"/>
      <c r="D6" s="21"/>
      <c r="E6" s="21"/>
      <c r="F6" s="21"/>
      <c r="G6" s="21"/>
      <c r="H6" s="21"/>
      <c r="I6" s="21"/>
      <c r="J6" s="21"/>
      <c r="M6" s="97" t="s">
        <v>125</v>
      </c>
      <c r="N6" s="132"/>
      <c r="O6" s="134"/>
    </row>
    <row r="7" spans="1:41" ht="14.25" thickBot="1"/>
    <row r="8" spans="1:41" ht="36.75" customHeight="1">
      <c r="A8" s="23"/>
      <c r="B8" s="31" t="s">
        <v>97</v>
      </c>
      <c r="C8" s="31" t="s">
        <v>109</v>
      </c>
      <c r="D8" s="31" t="s">
        <v>110</v>
      </c>
      <c r="E8" s="139"/>
      <c r="F8" s="24" t="s">
        <v>38</v>
      </c>
      <c r="G8" s="26" t="s">
        <v>39</v>
      </c>
      <c r="H8" s="23" t="s">
        <v>41</v>
      </c>
      <c r="I8" s="26" t="s">
        <v>42</v>
      </c>
      <c r="J8" s="23" t="s">
        <v>174</v>
      </c>
      <c r="K8" s="26" t="s">
        <v>175</v>
      </c>
      <c r="L8" s="23" t="s">
        <v>5413</v>
      </c>
      <c r="M8" s="26" t="s">
        <v>5414</v>
      </c>
      <c r="N8" s="29" t="s">
        <v>44</v>
      </c>
      <c r="O8" s="29" t="s">
        <v>45</v>
      </c>
      <c r="AI8" s="1">
        <f>COUNTBLANK(AI10:AI99)</f>
        <v>90</v>
      </c>
      <c r="AK8" s="1">
        <f>COUNTBLANK(AK10:AK99)</f>
        <v>90</v>
      </c>
      <c r="AM8" s="1">
        <f>COUNTBLANK(AM10:AM99)</f>
        <v>90</v>
      </c>
      <c r="AO8" s="1">
        <f>COUNTBLANK(AO10:AO99)</f>
        <v>90</v>
      </c>
    </row>
    <row r="9" spans="1:41" ht="14.25" thickBot="1">
      <c r="A9" s="32" t="s">
        <v>43</v>
      </c>
      <c r="B9" s="17">
        <v>1001</v>
      </c>
      <c r="C9" s="17" t="s">
        <v>5608</v>
      </c>
      <c r="D9" s="17" t="s">
        <v>5615</v>
      </c>
      <c r="E9" s="140"/>
      <c r="F9" s="17" t="s">
        <v>2</v>
      </c>
      <c r="G9" s="28">
        <v>2</v>
      </c>
      <c r="H9" s="27" t="s">
        <v>81</v>
      </c>
      <c r="I9" s="28">
        <v>12.53</v>
      </c>
      <c r="J9" s="27" t="s">
        <v>4915</v>
      </c>
      <c r="K9" s="28" t="s">
        <v>185</v>
      </c>
      <c r="L9" s="27" t="s">
        <v>4916</v>
      </c>
      <c r="M9" s="172">
        <v>22.51</v>
      </c>
      <c r="N9" s="30" t="s">
        <v>50</v>
      </c>
      <c r="O9" s="30" t="s">
        <v>80</v>
      </c>
      <c r="V9" s="5" t="s">
        <v>63</v>
      </c>
      <c r="W9" s="5" t="s">
        <v>46</v>
      </c>
      <c r="X9" s="5" t="s">
        <v>95</v>
      </c>
      <c r="Y9" s="5" t="s">
        <v>38</v>
      </c>
      <c r="Z9" s="5" t="s">
        <v>1</v>
      </c>
      <c r="AA9" s="9" t="s">
        <v>119</v>
      </c>
      <c r="AB9" s="5" t="s">
        <v>63</v>
      </c>
      <c r="AC9" s="5" t="s">
        <v>46</v>
      </c>
      <c r="AD9" s="5" t="s">
        <v>95</v>
      </c>
      <c r="AE9" s="5" t="s">
        <v>38</v>
      </c>
      <c r="AF9" s="5" t="s">
        <v>1</v>
      </c>
      <c r="AG9" s="5" t="s">
        <v>119</v>
      </c>
      <c r="AH9" s="1" t="s">
        <v>120</v>
      </c>
      <c r="AI9" s="1">
        <f>90-AI8</f>
        <v>0</v>
      </c>
      <c r="AJ9" s="1" t="s">
        <v>126</v>
      </c>
      <c r="AK9" s="1">
        <f>90-AK8</f>
        <v>0</v>
      </c>
      <c r="AL9" s="1" t="s">
        <v>127</v>
      </c>
      <c r="AM9" s="1">
        <f>90-AM8</f>
        <v>0</v>
      </c>
      <c r="AN9" s="1" t="s">
        <v>128</v>
      </c>
      <c r="AO9" s="1">
        <f>90-AO8</f>
        <v>0</v>
      </c>
    </row>
    <row r="10" spans="1:41">
      <c r="A10" s="33">
        <v>1</v>
      </c>
      <c r="B10" s="203"/>
      <c r="C10" s="164"/>
      <c r="D10" s="164"/>
      <c r="E10" s="184"/>
      <c r="F10" s="164"/>
      <c r="G10" s="165"/>
      <c r="H10" s="57"/>
      <c r="I10" s="129"/>
      <c r="J10" s="57"/>
      <c r="K10" s="129"/>
      <c r="L10" s="57"/>
      <c r="M10" s="186"/>
      <c r="N10" s="58"/>
      <c r="O10" s="58"/>
      <c r="S10" s="64"/>
      <c r="T10" s="65"/>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203"/>
      <c r="C11" s="164"/>
      <c r="D11" s="164"/>
      <c r="E11" s="184"/>
      <c r="F11" s="164"/>
      <c r="G11" s="165"/>
      <c r="H11" s="57"/>
      <c r="I11" s="129"/>
      <c r="J11" s="57"/>
      <c r="K11" s="129"/>
      <c r="L11" s="57"/>
      <c r="M11" s="186"/>
      <c r="N11" s="58"/>
      <c r="O11" s="58"/>
      <c r="R11" s="1" t="s">
        <v>49</v>
      </c>
      <c r="S11" s="66" t="str">
        <f>IF(種目情報!A4="","",種目情報!A4)</f>
        <v>男100mA</v>
      </c>
      <c r="T11" s="67" t="str">
        <f>IF(種目情報!E4="","",種目情報!E4)</f>
        <v>女100mA</v>
      </c>
      <c r="U11" s="1" t="s">
        <v>50</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3">
        <v>3</v>
      </c>
      <c r="B12" s="203"/>
      <c r="C12" s="164"/>
      <c r="D12" s="164"/>
      <c r="E12" s="184"/>
      <c r="F12" s="164"/>
      <c r="G12" s="165"/>
      <c r="H12" s="57"/>
      <c r="I12" s="129"/>
      <c r="J12" s="57"/>
      <c r="K12" s="129"/>
      <c r="L12" s="57"/>
      <c r="M12" s="186"/>
      <c r="N12" s="58"/>
      <c r="O12" s="58"/>
      <c r="R12" s="1" t="s">
        <v>48</v>
      </c>
      <c r="S12" s="215" t="str">
        <f>IF(種目情報!A5="","",種目情報!A5)</f>
        <v>男100mB</v>
      </c>
      <c r="T12" s="67" t="str">
        <f>IF(種目情報!E5="","",種目情報!E5)</f>
        <v>女100mB</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3">
        <v>4</v>
      </c>
      <c r="B13" s="203"/>
      <c r="C13" s="164"/>
      <c r="D13" s="164"/>
      <c r="E13" s="184"/>
      <c r="F13" s="164"/>
      <c r="G13" s="165"/>
      <c r="H13" s="57"/>
      <c r="I13" s="129"/>
      <c r="J13" s="57"/>
      <c r="K13" s="129"/>
      <c r="L13" s="57"/>
      <c r="M13" s="186"/>
      <c r="N13" s="58"/>
      <c r="O13" s="58"/>
      <c r="S13" s="215" t="str">
        <f>IF(種目情報!A6="","",種目情報!A6)</f>
        <v>男100mC</v>
      </c>
      <c r="T13" s="67" t="str">
        <f>IF(種目情報!E6="","",種目情報!E6)</f>
        <v>女100mC</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3">
        <v>5</v>
      </c>
      <c r="B14" s="203"/>
      <c r="C14" s="164"/>
      <c r="D14" s="164"/>
      <c r="E14" s="184"/>
      <c r="F14" s="164"/>
      <c r="G14" s="165"/>
      <c r="H14" s="57"/>
      <c r="I14" s="129"/>
      <c r="J14" s="57"/>
      <c r="K14" s="129"/>
      <c r="L14" s="57"/>
      <c r="M14" s="186"/>
      <c r="N14" s="58"/>
      <c r="O14" s="58"/>
      <c r="S14" s="215" t="str">
        <f>IF(種目情報!A7="","",種目情報!A7)</f>
        <v>男200mA</v>
      </c>
      <c r="T14" s="67" t="str">
        <f>IF(種目情報!E7="","",種目情報!E7)</f>
        <v>女200mA</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3">
        <v>6</v>
      </c>
      <c r="B15" s="203"/>
      <c r="C15" s="164"/>
      <c r="D15" s="164"/>
      <c r="E15" s="184"/>
      <c r="F15" s="164"/>
      <c r="G15" s="165"/>
      <c r="H15" s="57"/>
      <c r="I15" s="129"/>
      <c r="J15" s="57"/>
      <c r="K15" s="129"/>
      <c r="L15" s="57"/>
      <c r="M15" s="186"/>
      <c r="N15" s="58"/>
      <c r="O15" s="58"/>
      <c r="S15" s="215" t="str">
        <f>IF(種目情報!A8="","",種目情報!A8)</f>
        <v>男200mB</v>
      </c>
      <c r="T15" s="67" t="str">
        <f>IF(種目情報!E8="","",種目情報!E8)</f>
        <v>女200mB</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3">
        <v>7</v>
      </c>
      <c r="B16" s="203"/>
      <c r="C16" s="164"/>
      <c r="D16" s="164"/>
      <c r="E16" s="184"/>
      <c r="F16" s="164"/>
      <c r="G16" s="165"/>
      <c r="H16" s="57"/>
      <c r="I16" s="129"/>
      <c r="J16" s="57"/>
      <c r="K16" s="129"/>
      <c r="L16" s="57"/>
      <c r="M16" s="186"/>
      <c r="N16" s="58"/>
      <c r="O16" s="58"/>
      <c r="S16" s="215" t="str">
        <f>IF(種目情報!A9="","",種目情報!A9)</f>
        <v>男200mC</v>
      </c>
      <c r="T16" s="67" t="str">
        <f>IF(種目情報!E9="","",種目情報!E9)</f>
        <v>女200mC</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3">
        <v>8</v>
      </c>
      <c r="B17" s="203"/>
      <c r="C17" s="164"/>
      <c r="D17" s="164"/>
      <c r="E17" s="184"/>
      <c r="F17" s="164"/>
      <c r="G17" s="165"/>
      <c r="H17" s="57"/>
      <c r="I17" s="129"/>
      <c r="J17" s="57"/>
      <c r="K17" s="129"/>
      <c r="L17" s="57"/>
      <c r="M17" s="186"/>
      <c r="N17" s="58"/>
      <c r="O17" s="58"/>
      <c r="S17" s="215" t="str">
        <f>IF(種目情報!A10="","",種目情報!A10)</f>
        <v>男400mA</v>
      </c>
      <c r="T17" s="67" t="str">
        <f>IF(種目情報!E10="","",種目情報!E10)</f>
        <v>女400mA</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3">
        <v>9</v>
      </c>
      <c r="B18" s="203"/>
      <c r="C18" s="164"/>
      <c r="D18" s="164"/>
      <c r="E18" s="184"/>
      <c r="F18" s="164"/>
      <c r="G18" s="165"/>
      <c r="H18" s="57"/>
      <c r="I18" s="129"/>
      <c r="J18" s="57"/>
      <c r="K18" s="129"/>
      <c r="L18" s="57"/>
      <c r="M18" s="186"/>
      <c r="N18" s="58"/>
      <c r="O18" s="58"/>
      <c r="S18" s="215" t="str">
        <f>IF(種目情報!A11="","",種目情報!A11)</f>
        <v>男400mB</v>
      </c>
      <c r="T18" s="67" t="str">
        <f>IF(種目情報!E11="","",種目情報!E11)</f>
        <v>女400mB</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3">
        <v>10</v>
      </c>
      <c r="B19" s="203"/>
      <c r="C19" s="164"/>
      <c r="D19" s="164"/>
      <c r="E19" s="184"/>
      <c r="F19" s="164"/>
      <c r="G19" s="165"/>
      <c r="H19" s="57"/>
      <c r="I19" s="129"/>
      <c r="J19" s="57"/>
      <c r="K19" s="129"/>
      <c r="L19" s="57"/>
      <c r="M19" s="186"/>
      <c r="N19" s="58"/>
      <c r="O19" s="58"/>
      <c r="S19" s="215" t="str">
        <f>IF(種目情報!A12="","",種目情報!A12)</f>
        <v>男400mC</v>
      </c>
      <c r="T19" s="67" t="str">
        <f>IF(種目情報!E12="","",種目情報!E12)</f>
        <v>女400mC</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3">
        <v>11</v>
      </c>
      <c r="B20" s="203"/>
      <c r="C20" s="164"/>
      <c r="D20" s="164"/>
      <c r="E20" s="184"/>
      <c r="F20" s="164"/>
      <c r="G20" s="165"/>
      <c r="H20" s="57"/>
      <c r="I20" s="129"/>
      <c r="J20" s="57"/>
      <c r="K20" s="129"/>
      <c r="L20" s="57"/>
      <c r="M20" s="186"/>
      <c r="N20" s="58"/>
      <c r="O20" s="58"/>
      <c r="S20" s="215" t="str">
        <f>IF(種目情報!A13="","",種目情報!A13)</f>
        <v>男800m</v>
      </c>
      <c r="T20" s="67" t="str">
        <f>IF(種目情報!E13="","",種目情報!E13)</f>
        <v>女800m</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3">
        <v>12</v>
      </c>
      <c r="B21" s="203"/>
      <c r="C21" s="164"/>
      <c r="D21" s="164"/>
      <c r="E21" s="184"/>
      <c r="F21" s="164"/>
      <c r="G21" s="165"/>
      <c r="H21" s="57"/>
      <c r="I21" s="129"/>
      <c r="J21" s="57"/>
      <c r="K21" s="129"/>
      <c r="L21" s="57"/>
      <c r="M21" s="186"/>
      <c r="N21" s="58"/>
      <c r="O21" s="58"/>
      <c r="S21" s="215" t="str">
        <f>IF(種目情報!A14="","",種目情報!A14)</f>
        <v>男1500m</v>
      </c>
      <c r="T21" s="67" t="str">
        <f>IF(種目情報!E14="","",種目情報!E14)</f>
        <v>女1500m</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3">
        <v>13</v>
      </c>
      <c r="B22" s="203"/>
      <c r="C22" s="164"/>
      <c r="D22" s="164"/>
      <c r="E22" s="184"/>
      <c r="F22" s="164"/>
      <c r="G22" s="165"/>
      <c r="H22" s="57"/>
      <c r="I22" s="129"/>
      <c r="J22" s="57"/>
      <c r="K22" s="129"/>
      <c r="L22" s="57"/>
      <c r="M22" s="186"/>
      <c r="N22" s="58"/>
      <c r="O22" s="58"/>
      <c r="S22" s="215" t="str">
        <f>IF(種目情報!A15="","",種目情報!A15)</f>
        <v>男5000m</v>
      </c>
      <c r="T22" s="67" t="str">
        <f>IF(種目情報!E15="","",種目情報!E15)</f>
        <v>女3000m</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3">
        <v>14</v>
      </c>
      <c r="B23" s="203"/>
      <c r="C23" s="164"/>
      <c r="D23" s="164"/>
      <c r="E23" s="184"/>
      <c r="F23" s="164"/>
      <c r="G23" s="165"/>
      <c r="H23" s="57"/>
      <c r="I23" s="129"/>
      <c r="J23" s="57"/>
      <c r="K23" s="129"/>
      <c r="L23" s="57"/>
      <c r="M23" s="186"/>
      <c r="N23" s="58"/>
      <c r="O23" s="58"/>
      <c r="S23" s="215" t="str">
        <f>IF(種目情報!A16="","",種目情報!A16)</f>
        <v>男110mJH(0.991m)</v>
      </c>
      <c r="T23" s="67" t="str">
        <f>IF(種目情報!E16="","",種目情報!E16)</f>
        <v>女100mYH(0.762m/8.5m)</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3">
        <v>15</v>
      </c>
      <c r="B24" s="203"/>
      <c r="C24" s="164"/>
      <c r="D24" s="164"/>
      <c r="E24" s="184"/>
      <c r="F24" s="164"/>
      <c r="G24" s="165"/>
      <c r="H24" s="57"/>
      <c r="I24" s="129"/>
      <c r="J24" s="57"/>
      <c r="K24" s="129"/>
      <c r="L24" s="57"/>
      <c r="M24" s="186"/>
      <c r="N24" s="58"/>
      <c r="O24" s="58"/>
      <c r="S24" s="215" t="str">
        <f>IF(種目情報!A17="","",種目情報!A17)</f>
        <v>男110mH(1.067m)</v>
      </c>
      <c r="T24" s="67" t="str">
        <f>IF(種目情報!E17="","",種目情報!E17)</f>
        <v>女100mH(0.840m)</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3">
        <v>16</v>
      </c>
      <c r="B25" s="203"/>
      <c r="C25" s="164"/>
      <c r="D25" s="164"/>
      <c r="E25" s="184"/>
      <c r="F25" s="164"/>
      <c r="G25" s="165"/>
      <c r="H25" s="57"/>
      <c r="I25" s="129"/>
      <c r="J25" s="57"/>
      <c r="K25" s="129"/>
      <c r="L25" s="57"/>
      <c r="M25" s="186"/>
      <c r="N25" s="58"/>
      <c r="O25" s="58"/>
      <c r="S25" s="215" t="str">
        <f>IF(種目情報!A18="","",種目情報!A18)</f>
        <v>男400mH(0.914m)</v>
      </c>
      <c r="T25" s="67" t="str">
        <f>IF(種目情報!E18="","",種目情報!E18)</f>
        <v>女400mH(0.762m)</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3">
        <v>17</v>
      </c>
      <c r="B26" s="203"/>
      <c r="C26" s="164"/>
      <c r="D26" s="164"/>
      <c r="E26" s="184"/>
      <c r="F26" s="164"/>
      <c r="G26" s="165"/>
      <c r="H26" s="57"/>
      <c r="I26" s="129"/>
      <c r="J26" s="57"/>
      <c r="K26" s="129"/>
      <c r="L26" s="57"/>
      <c r="M26" s="186"/>
      <c r="N26" s="58"/>
      <c r="O26" s="58"/>
      <c r="S26" s="215" t="str">
        <f>IF(種目情報!A19="","",種目情報!A19)</f>
        <v>男3000mSC(0.914m)</v>
      </c>
      <c r="T26" s="67" t="str">
        <f>IF(種目情報!E19="","",種目情報!E19)</f>
        <v>女5000mW</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3">
        <v>18</v>
      </c>
      <c r="B27" s="203"/>
      <c r="C27" s="164"/>
      <c r="D27" s="164"/>
      <c r="E27" s="184"/>
      <c r="F27" s="164"/>
      <c r="G27" s="165"/>
      <c r="H27" s="57"/>
      <c r="I27" s="129"/>
      <c r="J27" s="57"/>
      <c r="K27" s="129"/>
      <c r="L27" s="57"/>
      <c r="M27" s="186"/>
      <c r="N27" s="58"/>
      <c r="O27" s="58"/>
      <c r="S27" s="215" t="str">
        <f>IF(種目情報!A20="","",種目情報!A20)</f>
        <v>男5000mW</v>
      </c>
      <c r="T27" s="67" t="str">
        <f>IF(種目情報!E20="","",種目情報!E20)</f>
        <v>女走高跳A</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3">
        <v>19</v>
      </c>
      <c r="B28" s="203"/>
      <c r="C28" s="164"/>
      <c r="D28" s="164"/>
      <c r="E28" s="184"/>
      <c r="F28" s="164"/>
      <c r="G28" s="165"/>
      <c r="H28" s="57"/>
      <c r="I28" s="129"/>
      <c r="J28" s="57"/>
      <c r="K28" s="129"/>
      <c r="L28" s="57"/>
      <c r="M28" s="186"/>
      <c r="N28" s="58"/>
      <c r="O28" s="58"/>
      <c r="S28" s="215" t="str">
        <f>IF(種目情報!A21="","",種目情報!A21)</f>
        <v>男走高跳A</v>
      </c>
      <c r="T28" s="67" t="str">
        <f>IF(種目情報!E21="","",種目情報!E21)</f>
        <v>女走高跳B</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3">
        <v>20</v>
      </c>
      <c r="B29" s="203"/>
      <c r="C29" s="164"/>
      <c r="D29" s="164"/>
      <c r="E29" s="184"/>
      <c r="F29" s="164"/>
      <c r="G29" s="165"/>
      <c r="H29" s="57"/>
      <c r="I29" s="129"/>
      <c r="J29" s="57"/>
      <c r="K29" s="129"/>
      <c r="L29" s="57"/>
      <c r="M29" s="186"/>
      <c r="N29" s="58"/>
      <c r="O29" s="58"/>
      <c r="S29" s="215" t="str">
        <f>IF(種目情報!A22="","",種目情報!A22)</f>
        <v>男走高跳B</v>
      </c>
      <c r="T29" s="67" t="str">
        <f>IF(種目情報!E22="","",種目情報!E22)</f>
        <v>女棒高跳</v>
      </c>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3">
        <v>21</v>
      </c>
      <c r="B30" s="203"/>
      <c r="C30" s="164"/>
      <c r="D30" s="164"/>
      <c r="E30" s="184"/>
      <c r="F30" s="164"/>
      <c r="G30" s="165"/>
      <c r="H30" s="57"/>
      <c r="I30" s="129"/>
      <c r="J30" s="57"/>
      <c r="K30" s="129"/>
      <c r="L30" s="57"/>
      <c r="M30" s="186"/>
      <c r="N30" s="58"/>
      <c r="O30" s="58"/>
      <c r="S30" s="215" t="str">
        <f>IF(種目情報!A23="","",種目情報!A23)</f>
        <v>男棒高跳</v>
      </c>
      <c r="T30" s="67" t="str">
        <f>IF(種目情報!E23="","",種目情報!E23)</f>
        <v>女走幅跳A</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3">
        <v>22</v>
      </c>
      <c r="B31" s="203"/>
      <c r="C31" s="164"/>
      <c r="D31" s="164"/>
      <c r="E31" s="184"/>
      <c r="F31" s="164"/>
      <c r="G31" s="165"/>
      <c r="H31" s="57"/>
      <c r="I31" s="129"/>
      <c r="J31" s="57"/>
      <c r="K31" s="129"/>
      <c r="L31" s="57"/>
      <c r="M31" s="186"/>
      <c r="N31" s="58"/>
      <c r="O31" s="58"/>
      <c r="S31" s="215" t="str">
        <f>IF(種目情報!A24="","",種目情報!A24)</f>
        <v>男走幅跳A</v>
      </c>
      <c r="T31" s="67" t="str">
        <f>IF(種目情報!E24="","",種目情報!E24)</f>
        <v>女走幅跳B</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3">
        <v>23</v>
      </c>
      <c r="B32" s="203"/>
      <c r="C32" s="164"/>
      <c r="D32" s="164"/>
      <c r="E32" s="184"/>
      <c r="F32" s="164"/>
      <c r="G32" s="165"/>
      <c r="H32" s="57"/>
      <c r="I32" s="129"/>
      <c r="J32" s="57"/>
      <c r="K32" s="129"/>
      <c r="L32" s="57"/>
      <c r="M32" s="186"/>
      <c r="N32" s="58"/>
      <c r="O32" s="58"/>
      <c r="S32" s="215" t="str">
        <f>IF(種目情報!A25="","",種目情報!A25)</f>
        <v>男走幅跳B</v>
      </c>
      <c r="T32" s="67" t="str">
        <f>IF(種目情報!E25="","",種目情報!E25)</f>
        <v>女走幅跳C</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3">
        <v>24</v>
      </c>
      <c r="B33" s="203"/>
      <c r="C33" s="164"/>
      <c r="D33" s="164"/>
      <c r="E33" s="184"/>
      <c r="F33" s="164"/>
      <c r="G33" s="165"/>
      <c r="H33" s="57"/>
      <c r="I33" s="129"/>
      <c r="J33" s="57"/>
      <c r="K33" s="129"/>
      <c r="L33" s="57"/>
      <c r="M33" s="186"/>
      <c r="N33" s="58"/>
      <c r="O33" s="58"/>
      <c r="S33" s="215" t="str">
        <f>IF(種目情報!A26="","",種目情報!A26)</f>
        <v>男走幅跳C</v>
      </c>
      <c r="T33" s="67" t="str">
        <f>IF(種目情報!E26="","",種目情報!E26)</f>
        <v>女三段跳</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3">
        <v>25</v>
      </c>
      <c r="B34" s="203"/>
      <c r="C34" s="164"/>
      <c r="D34" s="164"/>
      <c r="E34" s="184"/>
      <c r="F34" s="164"/>
      <c r="G34" s="165"/>
      <c r="H34" s="57"/>
      <c r="I34" s="129"/>
      <c r="J34" s="57"/>
      <c r="K34" s="129"/>
      <c r="L34" s="57"/>
      <c r="M34" s="186"/>
      <c r="N34" s="58"/>
      <c r="O34" s="58"/>
      <c r="S34" s="215" t="str">
        <f>IF(種目情報!A27="","",種目情報!A27)</f>
        <v>男三段跳</v>
      </c>
      <c r="T34" s="67" t="str">
        <f>IF(種目情報!E27="","",種目情報!E27)</f>
        <v>女砲丸投(4.000kg)</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3">
        <v>26</v>
      </c>
      <c r="B35" s="203"/>
      <c r="C35" s="164"/>
      <c r="D35" s="164"/>
      <c r="E35" s="184"/>
      <c r="F35" s="164"/>
      <c r="G35" s="165"/>
      <c r="H35" s="57"/>
      <c r="I35" s="129"/>
      <c r="J35" s="57"/>
      <c r="K35" s="129"/>
      <c r="L35" s="57"/>
      <c r="M35" s="186"/>
      <c r="N35" s="58"/>
      <c r="O35" s="58"/>
      <c r="S35" s="215" t="str">
        <f>IF(種目情報!A28="","",種目情報!A28)</f>
        <v>男砲丸投(7.260kg)</v>
      </c>
      <c r="T35" s="67" t="str">
        <f>IF(種目情報!E28="","",種目情報!E28)</f>
        <v>女円盤投(1.000kg)</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3">
        <v>27</v>
      </c>
      <c r="B36" s="203"/>
      <c r="C36" s="164"/>
      <c r="D36" s="164"/>
      <c r="E36" s="184"/>
      <c r="F36" s="164"/>
      <c r="G36" s="165"/>
      <c r="H36" s="57"/>
      <c r="I36" s="129"/>
      <c r="J36" s="57"/>
      <c r="K36" s="129"/>
      <c r="L36" s="57"/>
      <c r="M36" s="186"/>
      <c r="N36" s="58"/>
      <c r="O36" s="58"/>
      <c r="S36" s="215" t="str">
        <f>IF(種目情報!A29="","",種目情報!A29)</f>
        <v>男円盤投(2.000kg)</v>
      </c>
      <c r="T36" s="67" t="str">
        <f>IF(種目情報!E29="","",種目情報!E29)</f>
        <v>女ハンマー投(4.000kg)</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3">
        <v>28</v>
      </c>
      <c r="B37" s="203"/>
      <c r="C37" s="164"/>
      <c r="D37" s="164"/>
      <c r="E37" s="184"/>
      <c r="F37" s="164"/>
      <c r="G37" s="165"/>
      <c r="H37" s="57"/>
      <c r="I37" s="129"/>
      <c r="J37" s="57"/>
      <c r="K37" s="129"/>
      <c r="L37" s="57"/>
      <c r="M37" s="186"/>
      <c r="N37" s="58"/>
      <c r="O37" s="58"/>
      <c r="S37" s="215" t="str">
        <f>IF(種目情報!A30="","",種目情報!A30)</f>
        <v>男ハンマー投(7.260kg)</v>
      </c>
      <c r="T37" s="67" t="str">
        <f>IF(種目情報!E30="","",種目情報!E30)</f>
        <v>女やり投(0.600kg)</v>
      </c>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3">
        <v>29</v>
      </c>
      <c r="B38" s="203"/>
      <c r="C38" s="164"/>
      <c r="D38" s="164"/>
      <c r="E38" s="184"/>
      <c r="F38" s="164"/>
      <c r="G38" s="165"/>
      <c r="H38" s="57"/>
      <c r="I38" s="129"/>
      <c r="J38" s="57"/>
      <c r="K38" s="129"/>
      <c r="L38" s="57"/>
      <c r="M38" s="186"/>
      <c r="N38" s="58"/>
      <c r="O38" s="58"/>
      <c r="S38" s="215" t="str">
        <f>IF(種目情報!A31="","",種目情報!A31)</f>
        <v>男やり投(0.800kg)</v>
      </c>
      <c r="T38" s="67" t="str">
        <f>IF(種目情報!E31="","",種目情報!E31)</f>
        <v/>
      </c>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3">
        <v>30</v>
      </c>
      <c r="B39" s="203"/>
      <c r="C39" s="164"/>
      <c r="D39" s="164"/>
      <c r="E39" s="184"/>
      <c r="F39" s="164"/>
      <c r="G39" s="165"/>
      <c r="H39" s="57"/>
      <c r="I39" s="129"/>
      <c r="J39" s="57"/>
      <c r="K39" s="129"/>
      <c r="L39" s="57"/>
      <c r="M39" s="186"/>
      <c r="N39" s="58"/>
      <c r="O39" s="58"/>
      <c r="S39" s="215" t="str">
        <f>IF(種目情報!A32="","",種目情報!A32)</f>
        <v/>
      </c>
      <c r="T39" s="67"/>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3">
        <v>31</v>
      </c>
      <c r="B40" s="203"/>
      <c r="C40" s="164"/>
      <c r="D40" s="164"/>
      <c r="E40" s="184"/>
      <c r="F40" s="164"/>
      <c r="G40" s="165"/>
      <c r="H40" s="57"/>
      <c r="I40" s="129"/>
      <c r="J40" s="57"/>
      <c r="K40" s="129"/>
      <c r="L40" s="57"/>
      <c r="M40" s="186"/>
      <c r="N40" s="58"/>
      <c r="O40" s="58"/>
      <c r="S40" s="215" t="str">
        <f>IF(種目情報!A33="","",種目情報!A33)</f>
        <v/>
      </c>
      <c r="T40" s="67"/>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3">
        <v>32</v>
      </c>
      <c r="B41" s="203"/>
      <c r="C41" s="164"/>
      <c r="D41" s="164"/>
      <c r="E41" s="184"/>
      <c r="F41" s="164"/>
      <c r="G41" s="165"/>
      <c r="H41" s="57"/>
      <c r="I41" s="129"/>
      <c r="J41" s="57"/>
      <c r="K41" s="129"/>
      <c r="L41" s="57"/>
      <c r="M41" s="186"/>
      <c r="N41" s="58"/>
      <c r="O41" s="58"/>
      <c r="S41" s="215" t="str">
        <f>IF(種目情報!A34="","",種目情報!A34)</f>
        <v/>
      </c>
      <c r="T41" s="67"/>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3">
        <v>33</v>
      </c>
      <c r="B42" s="203"/>
      <c r="C42" s="164"/>
      <c r="D42" s="164"/>
      <c r="E42" s="184"/>
      <c r="F42" s="164"/>
      <c r="G42" s="165"/>
      <c r="H42" s="57"/>
      <c r="I42" s="129"/>
      <c r="J42" s="57"/>
      <c r="K42" s="129"/>
      <c r="L42" s="57"/>
      <c r="M42" s="186"/>
      <c r="N42" s="58"/>
      <c r="O42" s="58"/>
      <c r="S42" s="202"/>
      <c r="T42" s="67"/>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9"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3">
        <v>34</v>
      </c>
      <c r="B43" s="203"/>
      <c r="C43" s="164"/>
      <c r="D43" s="164"/>
      <c r="E43" s="184"/>
      <c r="F43" s="164"/>
      <c r="G43" s="165"/>
      <c r="H43" s="57"/>
      <c r="I43" s="129"/>
      <c r="J43" s="57"/>
      <c r="K43" s="129"/>
      <c r="L43" s="57"/>
      <c r="M43" s="186"/>
      <c r="N43" s="58"/>
      <c r="O43" s="58"/>
      <c r="S43" s="202"/>
      <c r="T43" s="67"/>
      <c r="V43" s="5" t="str">
        <f t="shared" si="19"/>
        <v/>
      </c>
      <c r="W43" s="5" t="str">
        <f t="shared" si="20"/>
        <v/>
      </c>
      <c r="X43" s="5" t="str">
        <f t="shared" si="21"/>
        <v/>
      </c>
      <c r="Y43" s="5" t="str">
        <f t="shared" si="22"/>
        <v/>
      </c>
      <c r="Z43" s="5" t="str">
        <f t="shared" si="23"/>
        <v/>
      </c>
      <c r="AA43" s="9"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3">
        <v>35</v>
      </c>
      <c r="B44" s="203"/>
      <c r="C44" s="164"/>
      <c r="D44" s="164"/>
      <c r="E44" s="184"/>
      <c r="F44" s="164"/>
      <c r="G44" s="165"/>
      <c r="H44" s="57"/>
      <c r="I44" s="129"/>
      <c r="J44" s="57"/>
      <c r="K44" s="129"/>
      <c r="L44" s="57"/>
      <c r="M44" s="186"/>
      <c r="N44" s="58"/>
      <c r="O44" s="58"/>
      <c r="S44" s="202"/>
      <c r="T44" s="67"/>
      <c r="V44" s="5" t="str">
        <f t="shared" si="19"/>
        <v/>
      </c>
      <c r="W44" s="5" t="str">
        <f t="shared" si="20"/>
        <v/>
      </c>
      <c r="X44" s="5" t="str">
        <f t="shared" si="21"/>
        <v/>
      </c>
      <c r="Y44" s="5" t="str">
        <f t="shared" si="22"/>
        <v/>
      </c>
      <c r="Z44" s="5" t="str">
        <f t="shared" si="23"/>
        <v/>
      </c>
      <c r="AA44" s="9"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3">
        <v>36</v>
      </c>
      <c r="B45" s="203"/>
      <c r="C45" s="164"/>
      <c r="D45" s="164"/>
      <c r="E45" s="184"/>
      <c r="F45" s="164"/>
      <c r="G45" s="165"/>
      <c r="H45" s="57"/>
      <c r="I45" s="129"/>
      <c r="J45" s="57"/>
      <c r="K45" s="129"/>
      <c r="L45" s="57"/>
      <c r="M45" s="186"/>
      <c r="N45" s="58"/>
      <c r="O45" s="58"/>
      <c r="S45" s="189"/>
      <c r="T45" s="67"/>
      <c r="V45" s="5" t="str">
        <f t="shared" si="19"/>
        <v/>
      </c>
      <c r="W45" s="5" t="str">
        <f t="shared" si="20"/>
        <v/>
      </c>
      <c r="X45" s="5" t="str">
        <f t="shared" si="21"/>
        <v/>
      </c>
      <c r="Y45" s="5" t="str">
        <f t="shared" si="22"/>
        <v/>
      </c>
      <c r="Z45" s="5" t="str">
        <f t="shared" si="23"/>
        <v/>
      </c>
      <c r="AA45" s="9"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3">
        <v>37</v>
      </c>
      <c r="B46" s="203"/>
      <c r="C46" s="164"/>
      <c r="D46" s="164"/>
      <c r="E46" s="184"/>
      <c r="F46" s="164"/>
      <c r="G46" s="165"/>
      <c r="H46" s="57"/>
      <c r="I46" s="129"/>
      <c r="J46" s="57"/>
      <c r="K46" s="129"/>
      <c r="L46" s="57"/>
      <c r="M46" s="186"/>
      <c r="N46" s="58"/>
      <c r="O46" s="58"/>
      <c r="S46" s="189"/>
      <c r="T46" s="67"/>
      <c r="V46" s="5" t="str">
        <f t="shared" si="19"/>
        <v/>
      </c>
      <c r="W46" s="5" t="str">
        <f t="shared" si="20"/>
        <v/>
      </c>
      <c r="X46" s="5" t="str">
        <f t="shared" si="21"/>
        <v/>
      </c>
      <c r="Y46" s="5" t="str">
        <f t="shared" si="22"/>
        <v/>
      </c>
      <c r="Z46" s="5" t="str">
        <f t="shared" si="23"/>
        <v/>
      </c>
      <c r="AA46" s="9"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3">
        <v>38</v>
      </c>
      <c r="B47" s="203"/>
      <c r="C47" s="164"/>
      <c r="D47" s="164"/>
      <c r="E47" s="184"/>
      <c r="F47" s="164"/>
      <c r="G47" s="165"/>
      <c r="H47" s="57"/>
      <c r="I47" s="129"/>
      <c r="J47" s="57"/>
      <c r="K47" s="129"/>
      <c r="L47" s="57"/>
      <c r="M47" s="186"/>
      <c r="N47" s="58"/>
      <c r="O47" s="58"/>
      <c r="S47" s="189"/>
      <c r="T47" s="67"/>
      <c r="V47" s="5" t="str">
        <f t="shared" si="19"/>
        <v/>
      </c>
      <c r="W47" s="5" t="str">
        <f t="shared" si="20"/>
        <v/>
      </c>
      <c r="X47" s="5" t="str">
        <f t="shared" si="21"/>
        <v/>
      </c>
      <c r="Y47" s="5" t="str">
        <f t="shared" si="22"/>
        <v/>
      </c>
      <c r="Z47" s="5" t="str">
        <f t="shared" si="23"/>
        <v/>
      </c>
      <c r="AA47" s="9"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3">
        <v>39</v>
      </c>
      <c r="B48" s="203"/>
      <c r="C48" s="164"/>
      <c r="D48" s="164"/>
      <c r="E48" s="184"/>
      <c r="F48" s="164"/>
      <c r="G48" s="165"/>
      <c r="H48" s="57"/>
      <c r="I48" s="129"/>
      <c r="J48" s="57"/>
      <c r="K48" s="129"/>
      <c r="L48" s="57"/>
      <c r="M48" s="186"/>
      <c r="N48" s="58"/>
      <c r="O48" s="58"/>
      <c r="S48" s="189"/>
      <c r="T48" s="67"/>
      <c r="V48" s="5" t="str">
        <f t="shared" si="19"/>
        <v/>
      </c>
      <c r="W48" s="5" t="str">
        <f t="shared" si="20"/>
        <v/>
      </c>
      <c r="X48" s="5" t="str">
        <f t="shared" si="21"/>
        <v/>
      </c>
      <c r="Y48" s="5" t="str">
        <f t="shared" si="22"/>
        <v/>
      </c>
      <c r="Z48" s="5" t="str">
        <f t="shared" si="23"/>
        <v/>
      </c>
      <c r="AA48" s="9"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3">
        <v>40</v>
      </c>
      <c r="B49" s="203"/>
      <c r="C49" s="164"/>
      <c r="D49" s="164"/>
      <c r="E49" s="184"/>
      <c r="F49" s="164"/>
      <c r="G49" s="165"/>
      <c r="H49" s="57"/>
      <c r="I49" s="129"/>
      <c r="J49" s="57"/>
      <c r="K49" s="129"/>
      <c r="L49" s="57"/>
      <c r="M49" s="186"/>
      <c r="N49" s="58"/>
      <c r="O49" s="58"/>
      <c r="S49" s="189"/>
      <c r="T49" s="67"/>
      <c r="V49" s="5" t="str">
        <f t="shared" si="19"/>
        <v/>
      </c>
      <c r="W49" s="5" t="str">
        <f t="shared" si="20"/>
        <v/>
      </c>
      <c r="X49" s="5" t="str">
        <f t="shared" si="21"/>
        <v/>
      </c>
      <c r="Y49" s="5" t="str">
        <f t="shared" si="22"/>
        <v/>
      </c>
      <c r="Z49" s="5" t="str">
        <f t="shared" si="23"/>
        <v/>
      </c>
      <c r="AA49" s="9"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3">
        <v>41</v>
      </c>
      <c r="B50" s="203"/>
      <c r="C50" s="164"/>
      <c r="D50" s="164"/>
      <c r="E50" s="184"/>
      <c r="F50" s="164"/>
      <c r="G50" s="165"/>
      <c r="H50" s="57"/>
      <c r="I50" s="129"/>
      <c r="J50" s="57"/>
      <c r="K50" s="129"/>
      <c r="L50" s="57"/>
      <c r="M50" s="186"/>
      <c r="N50" s="58"/>
      <c r="O50" s="58"/>
      <c r="S50" s="189"/>
      <c r="T50" s="67"/>
      <c r="V50" s="5" t="str">
        <f t="shared" si="19"/>
        <v/>
      </c>
      <c r="W50" s="5" t="str">
        <f t="shared" si="20"/>
        <v/>
      </c>
      <c r="X50" s="5" t="str">
        <f t="shared" si="21"/>
        <v/>
      </c>
      <c r="Y50" s="5" t="str">
        <f t="shared" si="22"/>
        <v/>
      </c>
      <c r="Z50" s="5" t="str">
        <f t="shared" si="23"/>
        <v/>
      </c>
      <c r="AA50" s="9"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3">
        <v>42</v>
      </c>
      <c r="B51" s="203"/>
      <c r="C51" s="164"/>
      <c r="D51" s="164"/>
      <c r="E51" s="184"/>
      <c r="F51" s="164"/>
      <c r="G51" s="165"/>
      <c r="H51" s="57"/>
      <c r="I51" s="129"/>
      <c r="J51" s="57"/>
      <c r="K51" s="129"/>
      <c r="L51" s="57"/>
      <c r="M51" s="186"/>
      <c r="N51" s="58"/>
      <c r="O51" s="58"/>
      <c r="S51" s="189"/>
      <c r="T51" s="67"/>
      <c r="V51" s="5" t="str">
        <f t="shared" si="19"/>
        <v/>
      </c>
      <c r="W51" s="5" t="str">
        <f t="shared" si="20"/>
        <v/>
      </c>
      <c r="X51" s="5" t="str">
        <f t="shared" si="21"/>
        <v/>
      </c>
      <c r="Y51" s="5" t="str">
        <f t="shared" si="22"/>
        <v/>
      </c>
      <c r="Z51" s="5" t="str">
        <f t="shared" si="23"/>
        <v/>
      </c>
      <c r="AA51" s="9"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3">
        <v>43</v>
      </c>
      <c r="B52" s="203"/>
      <c r="C52" s="164"/>
      <c r="D52" s="164"/>
      <c r="E52" s="184"/>
      <c r="F52" s="164"/>
      <c r="G52" s="165"/>
      <c r="H52" s="57"/>
      <c r="I52" s="129"/>
      <c r="J52" s="57"/>
      <c r="K52" s="129"/>
      <c r="L52" s="57"/>
      <c r="M52" s="186"/>
      <c r="N52" s="58"/>
      <c r="O52" s="58"/>
      <c r="S52" s="189"/>
      <c r="T52" s="67"/>
      <c r="V52" s="5" t="str">
        <f t="shared" si="19"/>
        <v/>
      </c>
      <c r="W52" s="5" t="str">
        <f t="shared" si="20"/>
        <v/>
      </c>
      <c r="X52" s="5" t="str">
        <f t="shared" si="21"/>
        <v/>
      </c>
      <c r="Y52" s="5" t="str">
        <f t="shared" si="22"/>
        <v/>
      </c>
      <c r="Z52" s="5" t="str">
        <f t="shared" si="23"/>
        <v/>
      </c>
      <c r="AA52" s="9"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3">
        <v>44</v>
      </c>
      <c r="B53" s="203"/>
      <c r="C53" s="164"/>
      <c r="D53" s="164"/>
      <c r="E53" s="184"/>
      <c r="F53" s="164"/>
      <c r="G53" s="165"/>
      <c r="H53" s="57"/>
      <c r="I53" s="129"/>
      <c r="J53" s="57"/>
      <c r="K53" s="129"/>
      <c r="L53" s="57"/>
      <c r="M53" s="186"/>
      <c r="N53" s="58"/>
      <c r="O53" s="58"/>
      <c r="S53" s="189"/>
      <c r="T53" s="67"/>
      <c r="V53" s="5" t="str">
        <f t="shared" si="19"/>
        <v/>
      </c>
      <c r="W53" s="5" t="str">
        <f t="shared" si="20"/>
        <v/>
      </c>
      <c r="X53" s="5" t="str">
        <f t="shared" si="21"/>
        <v/>
      </c>
      <c r="Y53" s="5" t="str">
        <f t="shared" si="22"/>
        <v/>
      </c>
      <c r="Z53" s="5" t="str">
        <f t="shared" si="23"/>
        <v/>
      </c>
      <c r="AA53" s="9"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3">
        <v>45</v>
      </c>
      <c r="B54" s="203"/>
      <c r="C54" s="164"/>
      <c r="D54" s="164"/>
      <c r="E54" s="184"/>
      <c r="F54" s="164"/>
      <c r="G54" s="165"/>
      <c r="H54" s="57"/>
      <c r="I54" s="129"/>
      <c r="J54" s="57"/>
      <c r="K54" s="129"/>
      <c r="L54" s="57"/>
      <c r="M54" s="186"/>
      <c r="N54" s="58"/>
      <c r="O54" s="58"/>
      <c r="S54" s="189"/>
      <c r="T54" s="67"/>
      <c r="V54" s="5" t="str">
        <f t="shared" si="19"/>
        <v/>
      </c>
      <c r="W54" s="5" t="str">
        <f t="shared" si="20"/>
        <v/>
      </c>
      <c r="X54" s="5" t="str">
        <f t="shared" si="21"/>
        <v/>
      </c>
      <c r="Y54" s="5" t="str">
        <f t="shared" si="22"/>
        <v/>
      </c>
      <c r="Z54" s="5" t="str">
        <f t="shared" si="23"/>
        <v/>
      </c>
      <c r="AA54" s="9"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3">
        <v>46</v>
      </c>
      <c r="B55" s="203"/>
      <c r="C55" s="164"/>
      <c r="D55" s="164"/>
      <c r="E55" s="184"/>
      <c r="F55" s="164"/>
      <c r="G55" s="165"/>
      <c r="H55" s="57"/>
      <c r="I55" s="129"/>
      <c r="J55" s="57"/>
      <c r="K55" s="129"/>
      <c r="L55" s="57"/>
      <c r="M55" s="186"/>
      <c r="N55" s="58"/>
      <c r="O55" s="58"/>
      <c r="S55" s="189"/>
      <c r="T55" s="67"/>
      <c r="V55" s="5" t="str">
        <f t="shared" si="19"/>
        <v/>
      </c>
      <c r="W55" s="5" t="str">
        <f t="shared" si="20"/>
        <v/>
      </c>
      <c r="X55" s="5" t="str">
        <f t="shared" si="21"/>
        <v/>
      </c>
      <c r="Y55" s="5" t="str">
        <f t="shared" si="22"/>
        <v/>
      </c>
      <c r="Z55" s="5" t="str">
        <f t="shared" si="23"/>
        <v/>
      </c>
      <c r="AA55" s="9"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3">
        <v>47</v>
      </c>
      <c r="B56" s="203"/>
      <c r="C56" s="164"/>
      <c r="D56" s="164"/>
      <c r="E56" s="184"/>
      <c r="F56" s="164"/>
      <c r="G56" s="165"/>
      <c r="H56" s="57"/>
      <c r="I56" s="129"/>
      <c r="J56" s="57"/>
      <c r="K56" s="129"/>
      <c r="L56" s="57"/>
      <c r="M56" s="186"/>
      <c r="N56" s="58"/>
      <c r="O56" s="58"/>
      <c r="S56" s="189"/>
      <c r="T56" s="67"/>
      <c r="V56" s="5" t="str">
        <f t="shared" si="19"/>
        <v/>
      </c>
      <c r="W56" s="5" t="str">
        <f t="shared" si="20"/>
        <v/>
      </c>
      <c r="X56" s="5" t="str">
        <f t="shared" si="21"/>
        <v/>
      </c>
      <c r="Y56" s="5" t="str">
        <f t="shared" si="22"/>
        <v/>
      </c>
      <c r="Z56" s="5" t="str">
        <f t="shared" si="23"/>
        <v/>
      </c>
      <c r="AA56" s="9"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3">
        <v>48</v>
      </c>
      <c r="B57" s="203"/>
      <c r="C57" s="164"/>
      <c r="D57" s="164"/>
      <c r="E57" s="184"/>
      <c r="F57" s="164"/>
      <c r="G57" s="165"/>
      <c r="H57" s="57"/>
      <c r="I57" s="129"/>
      <c r="J57" s="57"/>
      <c r="K57" s="129"/>
      <c r="L57" s="57"/>
      <c r="M57" s="186"/>
      <c r="N57" s="58"/>
      <c r="O57" s="58"/>
      <c r="S57" s="189"/>
      <c r="T57" s="67"/>
      <c r="V57" s="5" t="str">
        <f t="shared" si="19"/>
        <v/>
      </c>
      <c r="W57" s="5" t="str">
        <f t="shared" si="20"/>
        <v/>
      </c>
      <c r="X57" s="5" t="str">
        <f t="shared" si="21"/>
        <v/>
      </c>
      <c r="Y57" s="5" t="str">
        <f t="shared" si="22"/>
        <v/>
      </c>
      <c r="Z57" s="5" t="str">
        <f t="shared" si="23"/>
        <v/>
      </c>
      <c r="AA57" s="9"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3">
        <v>49</v>
      </c>
      <c r="B58" s="203"/>
      <c r="C58" s="164"/>
      <c r="D58" s="164"/>
      <c r="E58" s="184"/>
      <c r="F58" s="164"/>
      <c r="G58" s="165"/>
      <c r="H58" s="57"/>
      <c r="I58" s="129"/>
      <c r="J58" s="57"/>
      <c r="K58" s="129"/>
      <c r="L58" s="57"/>
      <c r="M58" s="186"/>
      <c r="N58" s="58"/>
      <c r="O58" s="58"/>
      <c r="S58" s="189"/>
      <c r="T58" s="67"/>
      <c r="V58" s="5" t="str">
        <f t="shared" si="19"/>
        <v/>
      </c>
      <c r="W58" s="5" t="str">
        <f t="shared" si="20"/>
        <v/>
      </c>
      <c r="X58" s="5" t="str">
        <f t="shared" si="21"/>
        <v/>
      </c>
      <c r="Y58" s="5" t="str">
        <f t="shared" si="22"/>
        <v/>
      </c>
      <c r="Z58" s="5" t="str">
        <f t="shared" si="23"/>
        <v/>
      </c>
      <c r="AA58" s="9"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3">
        <v>50</v>
      </c>
      <c r="B59" s="203"/>
      <c r="C59" s="164"/>
      <c r="D59" s="164"/>
      <c r="E59" s="184"/>
      <c r="F59" s="164"/>
      <c r="G59" s="165"/>
      <c r="H59" s="57"/>
      <c r="I59" s="129"/>
      <c r="J59" s="57"/>
      <c r="K59" s="129"/>
      <c r="L59" s="57"/>
      <c r="M59" s="186"/>
      <c r="N59" s="58"/>
      <c r="O59" s="58"/>
      <c r="S59" s="189"/>
      <c r="T59" s="67"/>
      <c r="V59" s="5" t="str">
        <f t="shared" si="19"/>
        <v/>
      </c>
      <c r="W59" s="5" t="str">
        <f t="shared" si="20"/>
        <v/>
      </c>
      <c r="X59" s="5" t="str">
        <f t="shared" si="21"/>
        <v/>
      </c>
      <c r="Y59" s="5" t="str">
        <f t="shared" si="22"/>
        <v/>
      </c>
      <c r="Z59" s="5" t="str">
        <f t="shared" si="23"/>
        <v/>
      </c>
      <c r="AA59" s="9"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3">
        <v>51</v>
      </c>
      <c r="B60" s="203"/>
      <c r="C60" s="164"/>
      <c r="D60" s="164"/>
      <c r="E60" s="184"/>
      <c r="F60" s="164"/>
      <c r="G60" s="165"/>
      <c r="H60" s="57"/>
      <c r="I60" s="129"/>
      <c r="J60" s="57"/>
      <c r="K60" s="129"/>
      <c r="L60" s="57"/>
      <c r="M60" s="186"/>
      <c r="N60" s="58"/>
      <c r="O60" s="58"/>
      <c r="S60" s="189"/>
      <c r="T60" s="67"/>
      <c r="V60" s="5" t="str">
        <f t="shared" si="19"/>
        <v/>
      </c>
      <c r="W60" s="5" t="str">
        <f t="shared" si="20"/>
        <v/>
      </c>
      <c r="X60" s="5" t="str">
        <f t="shared" si="21"/>
        <v/>
      </c>
      <c r="Y60" s="5" t="str">
        <f t="shared" si="22"/>
        <v/>
      </c>
      <c r="Z60" s="5" t="str">
        <f t="shared" si="23"/>
        <v/>
      </c>
      <c r="AA60" s="9"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3">
        <v>52</v>
      </c>
      <c r="B61" s="203"/>
      <c r="C61" s="164"/>
      <c r="D61" s="164"/>
      <c r="E61" s="184"/>
      <c r="F61" s="164"/>
      <c r="G61" s="165"/>
      <c r="H61" s="57"/>
      <c r="I61" s="129"/>
      <c r="J61" s="57"/>
      <c r="K61" s="129"/>
      <c r="L61" s="57"/>
      <c r="M61" s="186"/>
      <c r="N61" s="58"/>
      <c r="O61" s="58"/>
      <c r="S61" s="189"/>
      <c r="T61" s="67"/>
      <c r="V61" s="5" t="str">
        <f t="shared" si="19"/>
        <v/>
      </c>
      <c r="W61" s="5" t="str">
        <f t="shared" si="20"/>
        <v/>
      </c>
      <c r="X61" s="5" t="str">
        <f t="shared" si="21"/>
        <v/>
      </c>
      <c r="Y61" s="5" t="str">
        <f t="shared" si="22"/>
        <v/>
      </c>
      <c r="Z61" s="5" t="str">
        <f t="shared" si="23"/>
        <v/>
      </c>
      <c r="AA61" s="9"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3">
        <v>53</v>
      </c>
      <c r="B62" s="203"/>
      <c r="C62" s="164"/>
      <c r="D62" s="164"/>
      <c r="E62" s="184"/>
      <c r="F62" s="164"/>
      <c r="G62" s="165"/>
      <c r="H62" s="57"/>
      <c r="I62" s="129"/>
      <c r="J62" s="57"/>
      <c r="K62" s="129"/>
      <c r="L62" s="57"/>
      <c r="M62" s="186"/>
      <c r="N62" s="58"/>
      <c r="O62" s="58"/>
      <c r="S62" s="189"/>
      <c r="T62" s="67"/>
      <c r="V62" s="5" t="str">
        <f t="shared" si="19"/>
        <v/>
      </c>
      <c r="W62" s="5" t="str">
        <f t="shared" si="20"/>
        <v/>
      </c>
      <c r="X62" s="5" t="str">
        <f t="shared" si="21"/>
        <v/>
      </c>
      <c r="Y62" s="5" t="str">
        <f t="shared" si="22"/>
        <v/>
      </c>
      <c r="Z62" s="5" t="str">
        <f t="shared" si="23"/>
        <v/>
      </c>
      <c r="AA62" s="9"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3">
        <v>54</v>
      </c>
      <c r="B63" s="203"/>
      <c r="C63" s="164"/>
      <c r="D63" s="164"/>
      <c r="E63" s="184"/>
      <c r="F63" s="164"/>
      <c r="G63" s="165"/>
      <c r="H63" s="57"/>
      <c r="I63" s="129"/>
      <c r="J63" s="57"/>
      <c r="K63" s="129"/>
      <c r="L63" s="57"/>
      <c r="M63" s="186"/>
      <c r="N63" s="58"/>
      <c r="O63" s="58"/>
      <c r="S63" s="189"/>
      <c r="T63" s="67"/>
      <c r="V63" s="5" t="str">
        <f t="shared" si="19"/>
        <v/>
      </c>
      <c r="W63" s="5" t="str">
        <f t="shared" si="20"/>
        <v/>
      </c>
      <c r="X63" s="5" t="str">
        <f t="shared" si="21"/>
        <v/>
      </c>
      <c r="Y63" s="5" t="str">
        <f t="shared" si="22"/>
        <v/>
      </c>
      <c r="Z63" s="5" t="str">
        <f t="shared" si="23"/>
        <v/>
      </c>
      <c r="AA63" s="9"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3">
        <v>55</v>
      </c>
      <c r="B64" s="203"/>
      <c r="C64" s="164"/>
      <c r="D64" s="164"/>
      <c r="E64" s="184"/>
      <c r="F64" s="164"/>
      <c r="G64" s="165"/>
      <c r="H64" s="57"/>
      <c r="I64" s="129"/>
      <c r="J64" s="57"/>
      <c r="K64" s="129"/>
      <c r="L64" s="57"/>
      <c r="M64" s="186"/>
      <c r="N64" s="58"/>
      <c r="O64" s="58"/>
      <c r="S64" s="189"/>
      <c r="T64" s="67"/>
      <c r="V64" s="5" t="str">
        <f t="shared" si="19"/>
        <v/>
      </c>
      <c r="W64" s="5" t="str">
        <f t="shared" si="20"/>
        <v/>
      </c>
      <c r="X64" s="5" t="str">
        <f t="shared" si="21"/>
        <v/>
      </c>
      <c r="Y64" s="5" t="str">
        <f t="shared" si="22"/>
        <v/>
      </c>
      <c r="Z64" s="5" t="str">
        <f t="shared" si="23"/>
        <v/>
      </c>
      <c r="AA64" s="9"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3">
        <v>56</v>
      </c>
      <c r="B65" s="203"/>
      <c r="C65" s="164"/>
      <c r="D65" s="164"/>
      <c r="E65" s="184"/>
      <c r="F65" s="164"/>
      <c r="G65" s="165"/>
      <c r="H65" s="57"/>
      <c r="I65" s="129"/>
      <c r="J65" s="57"/>
      <c r="K65" s="129"/>
      <c r="L65" s="57"/>
      <c r="M65" s="186"/>
      <c r="N65" s="58"/>
      <c r="O65" s="58"/>
      <c r="S65" s="189"/>
      <c r="T65" s="67"/>
      <c r="V65" s="5" t="str">
        <f t="shared" si="19"/>
        <v/>
      </c>
      <c r="W65" s="5" t="str">
        <f t="shared" si="20"/>
        <v/>
      </c>
      <c r="X65" s="5" t="str">
        <f t="shared" si="21"/>
        <v/>
      </c>
      <c r="Y65" s="5" t="str">
        <f t="shared" si="22"/>
        <v/>
      </c>
      <c r="Z65" s="5" t="str">
        <f t="shared" si="23"/>
        <v/>
      </c>
      <c r="AA65" s="9"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3">
        <v>57</v>
      </c>
      <c r="B66" s="203"/>
      <c r="C66" s="164"/>
      <c r="D66" s="164"/>
      <c r="E66" s="184"/>
      <c r="F66" s="164"/>
      <c r="G66" s="165"/>
      <c r="H66" s="57"/>
      <c r="I66" s="129"/>
      <c r="J66" s="57"/>
      <c r="K66" s="129"/>
      <c r="L66" s="57"/>
      <c r="M66" s="186"/>
      <c r="N66" s="58"/>
      <c r="O66" s="58"/>
      <c r="S66" s="189"/>
      <c r="T66" s="67"/>
      <c r="V66" s="5" t="str">
        <f t="shared" si="19"/>
        <v/>
      </c>
      <c r="W66" s="5" t="str">
        <f t="shared" si="20"/>
        <v/>
      </c>
      <c r="X66" s="5" t="str">
        <f t="shared" si="21"/>
        <v/>
      </c>
      <c r="Y66" s="5" t="str">
        <f t="shared" si="22"/>
        <v/>
      </c>
      <c r="Z66" s="5" t="str">
        <f t="shared" si="23"/>
        <v/>
      </c>
      <c r="AA66" s="9"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3">
        <v>58</v>
      </c>
      <c r="B67" s="203"/>
      <c r="C67" s="164"/>
      <c r="D67" s="164"/>
      <c r="E67" s="184"/>
      <c r="F67" s="164"/>
      <c r="G67" s="165"/>
      <c r="H67" s="57"/>
      <c r="I67" s="129"/>
      <c r="J67" s="57"/>
      <c r="K67" s="129"/>
      <c r="L67" s="57"/>
      <c r="M67" s="186"/>
      <c r="N67" s="58"/>
      <c r="O67" s="58"/>
      <c r="S67" s="189"/>
      <c r="T67" s="67"/>
      <c r="V67" s="5" t="str">
        <f t="shared" si="19"/>
        <v/>
      </c>
      <c r="W67" s="5" t="str">
        <f t="shared" si="20"/>
        <v/>
      </c>
      <c r="X67" s="5" t="str">
        <f t="shared" si="21"/>
        <v/>
      </c>
      <c r="Y67" s="5" t="str">
        <f t="shared" si="22"/>
        <v/>
      </c>
      <c r="Z67" s="5" t="str">
        <f t="shared" si="23"/>
        <v/>
      </c>
      <c r="AA67" s="9"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3">
        <v>59</v>
      </c>
      <c r="B68" s="203"/>
      <c r="C68" s="164"/>
      <c r="D68" s="164"/>
      <c r="E68" s="184"/>
      <c r="F68" s="164"/>
      <c r="G68" s="165"/>
      <c r="H68" s="57"/>
      <c r="I68" s="129"/>
      <c r="J68" s="57"/>
      <c r="K68" s="129"/>
      <c r="L68" s="57"/>
      <c r="M68" s="186"/>
      <c r="N68" s="58"/>
      <c r="O68" s="58"/>
      <c r="S68" s="189"/>
      <c r="T68" s="67"/>
      <c r="V68" s="5" t="str">
        <f t="shared" si="19"/>
        <v/>
      </c>
      <c r="W68" s="5" t="str">
        <f t="shared" si="20"/>
        <v/>
      </c>
      <c r="X68" s="5" t="str">
        <f t="shared" si="21"/>
        <v/>
      </c>
      <c r="Y68" s="5" t="str">
        <f t="shared" si="22"/>
        <v/>
      </c>
      <c r="Z68" s="5" t="str">
        <f t="shared" si="23"/>
        <v/>
      </c>
      <c r="AA68" s="9"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3">
        <v>60</v>
      </c>
      <c r="B69" s="203"/>
      <c r="C69" s="164"/>
      <c r="D69" s="164"/>
      <c r="E69" s="184"/>
      <c r="F69" s="164"/>
      <c r="G69" s="165"/>
      <c r="H69" s="57"/>
      <c r="I69" s="129"/>
      <c r="J69" s="57"/>
      <c r="K69" s="129"/>
      <c r="L69" s="57"/>
      <c r="M69" s="186"/>
      <c r="N69" s="58"/>
      <c r="O69" s="58"/>
      <c r="S69" s="189"/>
      <c r="T69" s="67"/>
      <c r="V69" s="5" t="str">
        <f t="shared" si="19"/>
        <v/>
      </c>
      <c r="W69" s="5" t="str">
        <f t="shared" si="20"/>
        <v/>
      </c>
      <c r="X69" s="5" t="str">
        <f t="shared" si="21"/>
        <v/>
      </c>
      <c r="Y69" s="5" t="str">
        <f t="shared" si="22"/>
        <v/>
      </c>
      <c r="Z69" s="5" t="str">
        <f t="shared" si="23"/>
        <v/>
      </c>
      <c r="AA69" s="9"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3">
        <v>61</v>
      </c>
      <c r="B70" s="203"/>
      <c r="C70" s="164"/>
      <c r="D70" s="164"/>
      <c r="E70" s="184"/>
      <c r="F70" s="164"/>
      <c r="G70" s="165"/>
      <c r="H70" s="57"/>
      <c r="I70" s="129"/>
      <c r="J70" s="57"/>
      <c r="K70" s="129"/>
      <c r="L70" s="57"/>
      <c r="M70" s="186"/>
      <c r="N70" s="58"/>
      <c r="O70" s="58"/>
      <c r="S70" s="189"/>
      <c r="T70" s="67"/>
      <c r="V70" s="5" t="str">
        <f t="shared" si="19"/>
        <v/>
      </c>
      <c r="W70" s="5" t="str">
        <f t="shared" si="20"/>
        <v/>
      </c>
      <c r="X70" s="5" t="str">
        <f t="shared" si="21"/>
        <v/>
      </c>
      <c r="Y70" s="5" t="str">
        <f t="shared" si="22"/>
        <v/>
      </c>
      <c r="Z70" s="5" t="str">
        <f t="shared" si="23"/>
        <v/>
      </c>
      <c r="AA70" s="9"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3">
        <v>62</v>
      </c>
      <c r="B71" s="203"/>
      <c r="C71" s="164"/>
      <c r="D71" s="164"/>
      <c r="E71" s="184"/>
      <c r="F71" s="164"/>
      <c r="G71" s="165"/>
      <c r="H71" s="57"/>
      <c r="I71" s="129"/>
      <c r="J71" s="57"/>
      <c r="K71" s="129"/>
      <c r="L71" s="57"/>
      <c r="M71" s="186"/>
      <c r="N71" s="58"/>
      <c r="O71" s="58"/>
      <c r="S71" s="189"/>
      <c r="T71" s="67"/>
      <c r="V71" s="5" t="str">
        <f t="shared" si="19"/>
        <v/>
      </c>
      <c r="W71" s="5" t="str">
        <f t="shared" si="20"/>
        <v/>
      </c>
      <c r="X71" s="5" t="str">
        <f t="shared" si="21"/>
        <v/>
      </c>
      <c r="Y71" s="5" t="str">
        <f t="shared" si="22"/>
        <v/>
      </c>
      <c r="Z71" s="5" t="str">
        <f t="shared" si="23"/>
        <v/>
      </c>
      <c r="AA71" s="9"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3">
        <v>63</v>
      </c>
      <c r="B72" s="203"/>
      <c r="C72" s="164"/>
      <c r="D72" s="164"/>
      <c r="E72" s="184"/>
      <c r="F72" s="164"/>
      <c r="G72" s="165"/>
      <c r="H72" s="57"/>
      <c r="I72" s="129"/>
      <c r="J72" s="57"/>
      <c r="K72" s="129"/>
      <c r="L72" s="57"/>
      <c r="M72" s="186"/>
      <c r="N72" s="58"/>
      <c r="O72" s="58"/>
      <c r="S72" s="189"/>
      <c r="T72" s="67"/>
      <c r="V72" s="5" t="str">
        <f t="shared" si="19"/>
        <v/>
      </c>
      <c r="W72" s="5" t="str">
        <f t="shared" si="20"/>
        <v/>
      </c>
      <c r="X72" s="5" t="str">
        <f t="shared" si="21"/>
        <v/>
      </c>
      <c r="Y72" s="5" t="str">
        <f t="shared" si="22"/>
        <v/>
      </c>
      <c r="Z72" s="5" t="str">
        <f t="shared" si="23"/>
        <v/>
      </c>
      <c r="AA72" s="9"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3">
        <v>64</v>
      </c>
      <c r="B73" s="203"/>
      <c r="C73" s="164"/>
      <c r="D73" s="164"/>
      <c r="E73" s="184"/>
      <c r="F73" s="164"/>
      <c r="G73" s="165"/>
      <c r="H73" s="57"/>
      <c r="I73" s="129"/>
      <c r="J73" s="57"/>
      <c r="K73" s="129"/>
      <c r="L73" s="57"/>
      <c r="M73" s="186"/>
      <c r="N73" s="58"/>
      <c r="O73" s="58"/>
      <c r="S73" s="189"/>
      <c r="T73" s="67"/>
      <c r="V73" s="5" t="str">
        <f t="shared" si="19"/>
        <v/>
      </c>
      <c r="W73" s="5" t="str">
        <f t="shared" si="20"/>
        <v/>
      </c>
      <c r="X73" s="5" t="str">
        <f t="shared" si="21"/>
        <v/>
      </c>
      <c r="Y73" s="5" t="str">
        <f t="shared" si="22"/>
        <v/>
      </c>
      <c r="Z73" s="5" t="str">
        <f t="shared" si="23"/>
        <v/>
      </c>
      <c r="AA73" s="9"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3">
        <v>65</v>
      </c>
      <c r="B74" s="203"/>
      <c r="C74" s="164"/>
      <c r="D74" s="164"/>
      <c r="E74" s="184"/>
      <c r="F74" s="164"/>
      <c r="G74" s="165"/>
      <c r="H74" s="57"/>
      <c r="I74" s="129"/>
      <c r="J74" s="57"/>
      <c r="K74" s="129"/>
      <c r="L74" s="57"/>
      <c r="M74" s="186"/>
      <c r="N74" s="58"/>
      <c r="O74" s="58"/>
      <c r="S74" s="189"/>
      <c r="T74" s="67"/>
      <c r="V74" s="5" t="str">
        <f t="shared" si="19"/>
        <v/>
      </c>
      <c r="W74" s="5" t="str">
        <f t="shared" si="20"/>
        <v/>
      </c>
      <c r="X74" s="5" t="str">
        <f t="shared" si="21"/>
        <v/>
      </c>
      <c r="Y74" s="5" t="str">
        <f t="shared" si="22"/>
        <v/>
      </c>
      <c r="Z74" s="5" t="str">
        <f t="shared" si="23"/>
        <v/>
      </c>
      <c r="AA74" s="9"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3">
        <v>66</v>
      </c>
      <c r="B75" s="203"/>
      <c r="C75" s="164"/>
      <c r="D75" s="164"/>
      <c r="E75" s="184"/>
      <c r="F75" s="164"/>
      <c r="G75" s="165"/>
      <c r="H75" s="57"/>
      <c r="I75" s="129"/>
      <c r="J75" s="57"/>
      <c r="K75" s="129"/>
      <c r="L75" s="57"/>
      <c r="M75" s="186"/>
      <c r="N75" s="58"/>
      <c r="O75" s="58"/>
      <c r="S75" s="189"/>
      <c r="T75" s="67"/>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9"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3">
        <v>67</v>
      </c>
      <c r="B76" s="203"/>
      <c r="C76" s="164"/>
      <c r="D76" s="164"/>
      <c r="E76" s="184"/>
      <c r="F76" s="164"/>
      <c r="G76" s="165"/>
      <c r="H76" s="57"/>
      <c r="I76" s="129"/>
      <c r="J76" s="57"/>
      <c r="K76" s="129"/>
      <c r="L76" s="57"/>
      <c r="M76" s="186"/>
      <c r="N76" s="58"/>
      <c r="O76" s="58"/>
      <c r="S76" s="189"/>
      <c r="T76" s="67"/>
      <c r="V76" s="5" t="str">
        <f t="shared" si="32"/>
        <v/>
      </c>
      <c r="W76" s="5" t="str">
        <f t="shared" si="33"/>
        <v/>
      </c>
      <c r="X76" s="5" t="str">
        <f t="shared" si="34"/>
        <v/>
      </c>
      <c r="Y76" s="5" t="str">
        <f t="shared" si="35"/>
        <v/>
      </c>
      <c r="Z76" s="5" t="str">
        <f t="shared" si="36"/>
        <v/>
      </c>
      <c r="AA76" s="9"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3">
        <v>68</v>
      </c>
      <c r="B77" s="203"/>
      <c r="C77" s="164"/>
      <c r="D77" s="164"/>
      <c r="E77" s="184"/>
      <c r="F77" s="164"/>
      <c r="G77" s="165"/>
      <c r="H77" s="57"/>
      <c r="I77" s="129"/>
      <c r="J77" s="57"/>
      <c r="K77" s="129"/>
      <c r="L77" s="57"/>
      <c r="M77" s="186"/>
      <c r="N77" s="58"/>
      <c r="O77" s="58"/>
      <c r="S77" s="189"/>
      <c r="T77" s="67"/>
      <c r="V77" s="5" t="str">
        <f t="shared" si="32"/>
        <v/>
      </c>
      <c r="W77" s="5" t="str">
        <f t="shared" si="33"/>
        <v/>
      </c>
      <c r="X77" s="5" t="str">
        <f t="shared" si="34"/>
        <v/>
      </c>
      <c r="Y77" s="5" t="str">
        <f t="shared" si="35"/>
        <v/>
      </c>
      <c r="Z77" s="5" t="str">
        <f t="shared" si="36"/>
        <v/>
      </c>
      <c r="AA77" s="9"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3">
        <v>69</v>
      </c>
      <c r="B78" s="203"/>
      <c r="C78" s="164"/>
      <c r="D78" s="164"/>
      <c r="E78" s="184"/>
      <c r="F78" s="164"/>
      <c r="G78" s="165"/>
      <c r="H78" s="57"/>
      <c r="I78" s="129"/>
      <c r="J78" s="57"/>
      <c r="K78" s="129"/>
      <c r="L78" s="57"/>
      <c r="M78" s="186"/>
      <c r="N78" s="58"/>
      <c r="O78" s="58"/>
      <c r="S78" s="189"/>
      <c r="T78" s="67"/>
      <c r="V78" s="5" t="str">
        <f t="shared" si="32"/>
        <v/>
      </c>
      <c r="W78" s="5" t="str">
        <f t="shared" si="33"/>
        <v/>
      </c>
      <c r="X78" s="5" t="str">
        <f t="shared" si="34"/>
        <v/>
      </c>
      <c r="Y78" s="5" t="str">
        <f t="shared" si="35"/>
        <v/>
      </c>
      <c r="Z78" s="5" t="str">
        <f t="shared" si="36"/>
        <v/>
      </c>
      <c r="AA78" s="9"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3">
        <v>70</v>
      </c>
      <c r="B79" s="203"/>
      <c r="C79" s="164"/>
      <c r="D79" s="164"/>
      <c r="E79" s="184"/>
      <c r="F79" s="164"/>
      <c r="G79" s="165"/>
      <c r="H79" s="57"/>
      <c r="I79" s="129"/>
      <c r="J79" s="57"/>
      <c r="K79" s="129"/>
      <c r="L79" s="57"/>
      <c r="M79" s="186"/>
      <c r="N79" s="58"/>
      <c r="O79" s="58"/>
      <c r="S79" s="189"/>
      <c r="T79" s="67"/>
      <c r="V79" s="5" t="str">
        <f t="shared" si="32"/>
        <v/>
      </c>
      <c r="W79" s="5" t="str">
        <f t="shared" si="33"/>
        <v/>
      </c>
      <c r="X79" s="5" t="str">
        <f t="shared" si="34"/>
        <v/>
      </c>
      <c r="Y79" s="5" t="str">
        <f t="shared" si="35"/>
        <v/>
      </c>
      <c r="Z79" s="5" t="str">
        <f t="shared" si="36"/>
        <v/>
      </c>
      <c r="AA79" s="9"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3">
        <v>71</v>
      </c>
      <c r="B80" s="203"/>
      <c r="C80" s="164"/>
      <c r="D80" s="164"/>
      <c r="E80" s="184"/>
      <c r="F80" s="164"/>
      <c r="G80" s="165"/>
      <c r="H80" s="57"/>
      <c r="I80" s="129"/>
      <c r="J80" s="57"/>
      <c r="K80" s="129"/>
      <c r="L80" s="57"/>
      <c r="M80" s="186"/>
      <c r="N80" s="58"/>
      <c r="O80" s="58"/>
      <c r="S80" s="66"/>
      <c r="T80" s="67"/>
      <c r="V80" s="5" t="str">
        <f t="shared" si="32"/>
        <v/>
      </c>
      <c r="W80" s="5" t="str">
        <f t="shared" si="33"/>
        <v/>
      </c>
      <c r="X80" s="5" t="str">
        <f t="shared" si="34"/>
        <v/>
      </c>
      <c r="Y80" s="5" t="str">
        <f t="shared" si="35"/>
        <v/>
      </c>
      <c r="Z80" s="5" t="str">
        <f t="shared" si="36"/>
        <v/>
      </c>
      <c r="AA80" s="9"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3">
        <v>72</v>
      </c>
      <c r="B81" s="203"/>
      <c r="C81" s="164"/>
      <c r="D81" s="164"/>
      <c r="E81" s="184"/>
      <c r="F81" s="164"/>
      <c r="G81" s="165"/>
      <c r="H81" s="57"/>
      <c r="I81" s="129"/>
      <c r="J81" s="57"/>
      <c r="K81" s="129"/>
      <c r="L81" s="57"/>
      <c r="M81" s="186"/>
      <c r="N81" s="58"/>
      <c r="O81" s="58"/>
      <c r="S81" s="66"/>
      <c r="T81" s="67"/>
      <c r="V81" s="5" t="str">
        <f t="shared" si="32"/>
        <v/>
      </c>
      <c r="W81" s="5" t="str">
        <f t="shared" si="33"/>
        <v/>
      </c>
      <c r="X81" s="5" t="str">
        <f t="shared" si="34"/>
        <v/>
      </c>
      <c r="Y81" s="5" t="str">
        <f t="shared" si="35"/>
        <v/>
      </c>
      <c r="Z81" s="5" t="str">
        <f t="shared" si="36"/>
        <v/>
      </c>
      <c r="AA81" s="9"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3">
        <v>73</v>
      </c>
      <c r="B82" s="203"/>
      <c r="C82" s="164"/>
      <c r="D82" s="164"/>
      <c r="E82" s="184"/>
      <c r="F82" s="164"/>
      <c r="G82" s="165"/>
      <c r="H82" s="57"/>
      <c r="I82" s="129"/>
      <c r="J82" s="57"/>
      <c r="K82" s="129"/>
      <c r="L82" s="57"/>
      <c r="M82" s="186"/>
      <c r="N82" s="58"/>
      <c r="O82" s="58"/>
      <c r="S82" s="66"/>
      <c r="T82" s="67"/>
      <c r="V82" s="5" t="str">
        <f t="shared" si="32"/>
        <v/>
      </c>
      <c r="W82" s="5" t="str">
        <f t="shared" si="33"/>
        <v/>
      </c>
      <c r="X82" s="5" t="str">
        <f t="shared" si="34"/>
        <v/>
      </c>
      <c r="Y82" s="5" t="str">
        <f t="shared" si="35"/>
        <v/>
      </c>
      <c r="Z82" s="5" t="str">
        <f t="shared" si="36"/>
        <v/>
      </c>
      <c r="AA82" s="9"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3">
        <v>74</v>
      </c>
      <c r="B83" s="203"/>
      <c r="C83" s="164"/>
      <c r="D83" s="164"/>
      <c r="E83" s="184"/>
      <c r="F83" s="164"/>
      <c r="G83" s="165"/>
      <c r="H83" s="57"/>
      <c r="I83" s="129"/>
      <c r="J83" s="57"/>
      <c r="K83" s="129"/>
      <c r="L83" s="57"/>
      <c r="M83" s="186"/>
      <c r="N83" s="58"/>
      <c r="O83" s="58"/>
      <c r="S83" s="66"/>
      <c r="T83" s="67"/>
      <c r="V83" s="5" t="str">
        <f t="shared" si="32"/>
        <v/>
      </c>
      <c r="W83" s="5" t="str">
        <f t="shared" si="33"/>
        <v/>
      </c>
      <c r="X83" s="5" t="str">
        <f t="shared" si="34"/>
        <v/>
      </c>
      <c r="Y83" s="5" t="str">
        <f t="shared" si="35"/>
        <v/>
      </c>
      <c r="Z83" s="5" t="str">
        <f t="shared" si="36"/>
        <v/>
      </c>
      <c r="AA83" s="9"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3">
        <v>75</v>
      </c>
      <c r="B84" s="203"/>
      <c r="C84" s="164"/>
      <c r="D84" s="164"/>
      <c r="E84" s="184"/>
      <c r="F84" s="164"/>
      <c r="G84" s="165"/>
      <c r="H84" s="57"/>
      <c r="I84" s="129"/>
      <c r="J84" s="57"/>
      <c r="K84" s="129"/>
      <c r="L84" s="57"/>
      <c r="M84" s="186"/>
      <c r="N84" s="58"/>
      <c r="O84" s="58"/>
      <c r="S84" s="66"/>
      <c r="T84" s="67"/>
      <c r="V84" s="5" t="str">
        <f t="shared" si="32"/>
        <v/>
      </c>
      <c r="W84" s="5" t="str">
        <f t="shared" si="33"/>
        <v/>
      </c>
      <c r="X84" s="5" t="str">
        <f t="shared" si="34"/>
        <v/>
      </c>
      <c r="Y84" s="5" t="str">
        <f t="shared" si="35"/>
        <v/>
      </c>
      <c r="Z84" s="5" t="str">
        <f t="shared" si="36"/>
        <v/>
      </c>
      <c r="AA84" s="9"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3">
        <v>76</v>
      </c>
      <c r="B85" s="203"/>
      <c r="C85" s="164"/>
      <c r="D85" s="164"/>
      <c r="E85" s="184"/>
      <c r="F85" s="164"/>
      <c r="G85" s="165"/>
      <c r="H85" s="57"/>
      <c r="I85" s="129"/>
      <c r="J85" s="57"/>
      <c r="K85" s="129"/>
      <c r="L85" s="57"/>
      <c r="M85" s="186"/>
      <c r="N85" s="58"/>
      <c r="O85" s="58"/>
      <c r="S85" s="66"/>
      <c r="T85" s="67"/>
      <c r="V85" s="5" t="str">
        <f t="shared" si="32"/>
        <v/>
      </c>
      <c r="W85" s="5" t="str">
        <f t="shared" si="33"/>
        <v/>
      </c>
      <c r="X85" s="5" t="str">
        <f t="shared" si="34"/>
        <v/>
      </c>
      <c r="Y85" s="5" t="str">
        <f t="shared" si="35"/>
        <v/>
      </c>
      <c r="Z85" s="5" t="str">
        <f t="shared" si="36"/>
        <v/>
      </c>
      <c r="AA85" s="9"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3">
        <v>77</v>
      </c>
      <c r="B86" s="203"/>
      <c r="C86" s="164"/>
      <c r="D86" s="164"/>
      <c r="E86" s="184"/>
      <c r="F86" s="164"/>
      <c r="G86" s="165"/>
      <c r="H86" s="57"/>
      <c r="I86" s="129"/>
      <c r="J86" s="57"/>
      <c r="K86" s="129"/>
      <c r="L86" s="57"/>
      <c r="M86" s="186"/>
      <c r="N86" s="58"/>
      <c r="O86" s="58"/>
      <c r="S86" s="66"/>
      <c r="T86" s="67"/>
      <c r="V86" s="5" t="str">
        <f t="shared" si="32"/>
        <v/>
      </c>
      <c r="W86" s="5" t="str">
        <f t="shared" si="33"/>
        <v/>
      </c>
      <c r="X86" s="5" t="str">
        <f t="shared" si="34"/>
        <v/>
      </c>
      <c r="Y86" s="5" t="str">
        <f t="shared" si="35"/>
        <v/>
      </c>
      <c r="Z86" s="5" t="str">
        <f t="shared" si="36"/>
        <v/>
      </c>
      <c r="AA86" s="9"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3">
        <v>78</v>
      </c>
      <c r="B87" s="203"/>
      <c r="C87" s="164"/>
      <c r="D87" s="164"/>
      <c r="E87" s="184"/>
      <c r="F87" s="164"/>
      <c r="G87" s="165"/>
      <c r="H87" s="57"/>
      <c r="I87" s="129"/>
      <c r="J87" s="57"/>
      <c r="K87" s="129"/>
      <c r="L87" s="57"/>
      <c r="M87" s="186"/>
      <c r="N87" s="58"/>
      <c r="O87" s="58"/>
      <c r="S87" s="66"/>
      <c r="T87" s="67"/>
      <c r="V87" s="5" t="str">
        <f t="shared" si="32"/>
        <v/>
      </c>
      <c r="W87" s="5" t="str">
        <f t="shared" si="33"/>
        <v/>
      </c>
      <c r="X87" s="5" t="str">
        <f t="shared" si="34"/>
        <v/>
      </c>
      <c r="Y87" s="5" t="str">
        <f t="shared" si="35"/>
        <v/>
      </c>
      <c r="Z87" s="5" t="str">
        <f t="shared" si="36"/>
        <v/>
      </c>
      <c r="AA87" s="9"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3">
        <v>79</v>
      </c>
      <c r="B88" s="203"/>
      <c r="C88" s="164"/>
      <c r="D88" s="164"/>
      <c r="E88" s="184"/>
      <c r="F88" s="164"/>
      <c r="G88" s="165"/>
      <c r="H88" s="57"/>
      <c r="I88" s="129"/>
      <c r="J88" s="57"/>
      <c r="K88" s="129"/>
      <c r="L88" s="57"/>
      <c r="M88" s="186"/>
      <c r="N88" s="58"/>
      <c r="O88" s="58"/>
      <c r="S88" s="66"/>
      <c r="T88" s="67"/>
      <c r="V88" s="5" t="str">
        <f t="shared" si="32"/>
        <v/>
      </c>
      <c r="W88" s="5" t="str">
        <f t="shared" si="33"/>
        <v/>
      </c>
      <c r="X88" s="5" t="str">
        <f t="shared" si="34"/>
        <v/>
      </c>
      <c r="Y88" s="5" t="str">
        <f t="shared" si="35"/>
        <v/>
      </c>
      <c r="Z88" s="5" t="str">
        <f t="shared" si="36"/>
        <v/>
      </c>
      <c r="AA88" s="9"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3">
        <v>80</v>
      </c>
      <c r="B89" s="203"/>
      <c r="C89" s="164"/>
      <c r="D89" s="164"/>
      <c r="E89" s="184"/>
      <c r="F89" s="164"/>
      <c r="G89" s="165"/>
      <c r="H89" s="57"/>
      <c r="I89" s="129"/>
      <c r="J89" s="57"/>
      <c r="K89" s="129"/>
      <c r="L89" s="57"/>
      <c r="M89" s="186"/>
      <c r="N89" s="58"/>
      <c r="O89" s="58"/>
      <c r="S89" s="66"/>
      <c r="T89" s="67"/>
      <c r="V89" s="5" t="str">
        <f t="shared" si="32"/>
        <v/>
      </c>
      <c r="W89" s="5" t="str">
        <f t="shared" si="33"/>
        <v/>
      </c>
      <c r="X89" s="5" t="str">
        <f t="shared" si="34"/>
        <v/>
      </c>
      <c r="Y89" s="5" t="str">
        <f t="shared" si="35"/>
        <v/>
      </c>
      <c r="Z89" s="5" t="str">
        <f t="shared" si="36"/>
        <v/>
      </c>
      <c r="AA89" s="9"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3">
        <v>81</v>
      </c>
      <c r="B90" s="203"/>
      <c r="C90" s="164"/>
      <c r="D90" s="164"/>
      <c r="E90" s="184"/>
      <c r="F90" s="164"/>
      <c r="G90" s="165"/>
      <c r="H90" s="57"/>
      <c r="I90" s="129"/>
      <c r="J90" s="57"/>
      <c r="K90" s="129"/>
      <c r="L90" s="57"/>
      <c r="M90" s="186"/>
      <c r="N90" s="58"/>
      <c r="O90" s="58"/>
      <c r="S90" s="66"/>
      <c r="T90" s="67"/>
      <c r="V90" s="5" t="str">
        <f t="shared" si="32"/>
        <v/>
      </c>
      <c r="W90" s="5" t="str">
        <f t="shared" si="33"/>
        <v/>
      </c>
      <c r="X90" s="5" t="str">
        <f t="shared" si="34"/>
        <v/>
      </c>
      <c r="Y90" s="5" t="str">
        <f t="shared" si="35"/>
        <v/>
      </c>
      <c r="Z90" s="5" t="str">
        <f t="shared" si="36"/>
        <v/>
      </c>
      <c r="AA90" s="9"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3">
        <v>82</v>
      </c>
      <c r="B91" s="203"/>
      <c r="C91" s="164"/>
      <c r="D91" s="164"/>
      <c r="E91" s="184"/>
      <c r="F91" s="164"/>
      <c r="G91" s="165"/>
      <c r="H91" s="57"/>
      <c r="I91" s="129"/>
      <c r="J91" s="57"/>
      <c r="K91" s="129"/>
      <c r="L91" s="57"/>
      <c r="M91" s="186"/>
      <c r="N91" s="58"/>
      <c r="O91" s="58"/>
      <c r="S91" s="66"/>
      <c r="T91" s="67"/>
      <c r="V91" s="5" t="str">
        <f t="shared" si="32"/>
        <v/>
      </c>
      <c r="W91" s="5" t="str">
        <f t="shared" si="33"/>
        <v/>
      </c>
      <c r="X91" s="5" t="str">
        <f t="shared" si="34"/>
        <v/>
      </c>
      <c r="Y91" s="5" t="str">
        <f t="shared" si="35"/>
        <v/>
      </c>
      <c r="Z91" s="5" t="str">
        <f t="shared" si="36"/>
        <v/>
      </c>
      <c r="AA91" s="9"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3">
        <v>83</v>
      </c>
      <c r="B92" s="203"/>
      <c r="C92" s="164"/>
      <c r="D92" s="164"/>
      <c r="E92" s="184"/>
      <c r="F92" s="164"/>
      <c r="G92" s="165"/>
      <c r="H92" s="57"/>
      <c r="I92" s="129"/>
      <c r="J92" s="57"/>
      <c r="K92" s="129"/>
      <c r="L92" s="57"/>
      <c r="M92" s="186"/>
      <c r="N92" s="58"/>
      <c r="O92" s="58"/>
      <c r="S92" s="66"/>
      <c r="T92" s="67"/>
      <c r="V92" s="5" t="str">
        <f t="shared" si="32"/>
        <v/>
      </c>
      <c r="W92" s="5" t="str">
        <f t="shared" si="33"/>
        <v/>
      </c>
      <c r="X92" s="5" t="str">
        <f t="shared" si="34"/>
        <v/>
      </c>
      <c r="Y92" s="5" t="str">
        <f t="shared" si="35"/>
        <v/>
      </c>
      <c r="Z92" s="5" t="str">
        <f t="shared" si="36"/>
        <v/>
      </c>
      <c r="AA92" s="9"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3">
        <v>84</v>
      </c>
      <c r="B93" s="203"/>
      <c r="C93" s="164"/>
      <c r="D93" s="164"/>
      <c r="E93" s="184"/>
      <c r="F93" s="164"/>
      <c r="G93" s="165"/>
      <c r="H93" s="57"/>
      <c r="I93" s="129"/>
      <c r="J93" s="57"/>
      <c r="K93" s="129"/>
      <c r="L93" s="57"/>
      <c r="M93" s="186"/>
      <c r="N93" s="58"/>
      <c r="O93" s="58"/>
      <c r="S93" s="66"/>
      <c r="T93" s="67"/>
      <c r="V93" s="5" t="str">
        <f t="shared" si="32"/>
        <v/>
      </c>
      <c r="W93" s="5" t="str">
        <f t="shared" si="33"/>
        <v/>
      </c>
      <c r="X93" s="5" t="str">
        <f t="shared" si="34"/>
        <v/>
      </c>
      <c r="Y93" s="5" t="str">
        <f t="shared" si="35"/>
        <v/>
      </c>
      <c r="Z93" s="5" t="str">
        <f t="shared" si="36"/>
        <v/>
      </c>
      <c r="AA93" s="9"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3">
        <v>85</v>
      </c>
      <c r="B94" s="203"/>
      <c r="C94" s="164"/>
      <c r="D94" s="164"/>
      <c r="E94" s="184"/>
      <c r="F94" s="164"/>
      <c r="G94" s="165"/>
      <c r="H94" s="57"/>
      <c r="I94" s="129"/>
      <c r="J94" s="57"/>
      <c r="K94" s="129"/>
      <c r="L94" s="57"/>
      <c r="M94" s="186"/>
      <c r="N94" s="58"/>
      <c r="O94" s="58"/>
      <c r="V94" s="5" t="str">
        <f t="shared" si="32"/>
        <v/>
      </c>
      <c r="W94" s="5" t="str">
        <f t="shared" si="33"/>
        <v/>
      </c>
      <c r="X94" s="5" t="str">
        <f t="shared" si="34"/>
        <v/>
      </c>
      <c r="Y94" s="5" t="str">
        <f t="shared" si="35"/>
        <v/>
      </c>
      <c r="Z94" s="5" t="str">
        <f t="shared" si="36"/>
        <v/>
      </c>
      <c r="AA94" s="9"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3">
        <v>86</v>
      </c>
      <c r="B95" s="203"/>
      <c r="C95" s="164"/>
      <c r="D95" s="164"/>
      <c r="E95" s="184"/>
      <c r="F95" s="164"/>
      <c r="G95" s="165"/>
      <c r="H95" s="57"/>
      <c r="I95" s="129"/>
      <c r="J95" s="57"/>
      <c r="K95" s="129"/>
      <c r="L95" s="57"/>
      <c r="M95" s="186"/>
      <c r="N95" s="58"/>
      <c r="O95" s="58"/>
      <c r="V95" s="5" t="str">
        <f t="shared" si="32"/>
        <v/>
      </c>
      <c r="W95" s="5" t="str">
        <f t="shared" si="33"/>
        <v/>
      </c>
      <c r="X95" s="5" t="str">
        <f t="shared" si="34"/>
        <v/>
      </c>
      <c r="Y95" s="5" t="str">
        <f t="shared" si="35"/>
        <v/>
      </c>
      <c r="Z95" s="5" t="str">
        <f t="shared" si="36"/>
        <v/>
      </c>
      <c r="AA95" s="9"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3">
        <v>87</v>
      </c>
      <c r="B96" s="203"/>
      <c r="C96" s="164"/>
      <c r="D96" s="164"/>
      <c r="E96" s="184"/>
      <c r="F96" s="164"/>
      <c r="G96" s="165"/>
      <c r="H96" s="57"/>
      <c r="I96" s="129"/>
      <c r="J96" s="57"/>
      <c r="K96" s="129"/>
      <c r="L96" s="57"/>
      <c r="M96" s="186"/>
      <c r="N96" s="58"/>
      <c r="O96" s="58"/>
      <c r="V96" s="5" t="str">
        <f t="shared" si="32"/>
        <v/>
      </c>
      <c r="W96" s="5" t="str">
        <f t="shared" si="33"/>
        <v/>
      </c>
      <c r="X96" s="5" t="str">
        <f t="shared" si="34"/>
        <v/>
      </c>
      <c r="Y96" s="5" t="str">
        <f t="shared" si="35"/>
        <v/>
      </c>
      <c r="Z96" s="5" t="str">
        <f t="shared" si="36"/>
        <v/>
      </c>
      <c r="AA96" s="9"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3">
        <v>88</v>
      </c>
      <c r="B97" s="203"/>
      <c r="C97" s="164"/>
      <c r="D97" s="164"/>
      <c r="E97" s="184"/>
      <c r="F97" s="164"/>
      <c r="G97" s="165"/>
      <c r="H97" s="57"/>
      <c r="I97" s="129"/>
      <c r="J97" s="57"/>
      <c r="K97" s="129"/>
      <c r="L97" s="57"/>
      <c r="M97" s="186"/>
      <c r="N97" s="58"/>
      <c r="O97" s="58"/>
      <c r="V97" s="5" t="str">
        <f t="shared" si="32"/>
        <v/>
      </c>
      <c r="W97" s="5" t="str">
        <f t="shared" si="33"/>
        <v/>
      </c>
      <c r="X97" s="5" t="str">
        <f t="shared" si="34"/>
        <v/>
      </c>
      <c r="Y97" s="5" t="str">
        <f t="shared" si="35"/>
        <v/>
      </c>
      <c r="Z97" s="5" t="str">
        <f t="shared" si="36"/>
        <v/>
      </c>
      <c r="AA97" s="9"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3">
        <v>89</v>
      </c>
      <c r="B98" s="203"/>
      <c r="C98" s="164"/>
      <c r="D98" s="164"/>
      <c r="E98" s="184"/>
      <c r="F98" s="164"/>
      <c r="G98" s="165"/>
      <c r="H98" s="57"/>
      <c r="I98" s="129"/>
      <c r="J98" s="57"/>
      <c r="K98" s="129"/>
      <c r="L98" s="57"/>
      <c r="M98" s="186"/>
      <c r="N98" s="58"/>
      <c r="O98" s="58"/>
      <c r="V98" s="5" t="str">
        <f t="shared" si="32"/>
        <v/>
      </c>
      <c r="W98" s="5" t="str">
        <f t="shared" si="33"/>
        <v/>
      </c>
      <c r="X98" s="5" t="str">
        <f t="shared" si="34"/>
        <v/>
      </c>
      <c r="Y98" s="5" t="str">
        <f t="shared" si="35"/>
        <v/>
      </c>
      <c r="Z98" s="5" t="str">
        <f t="shared" si="36"/>
        <v/>
      </c>
      <c r="AA98" s="9"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2">
        <v>90</v>
      </c>
      <c r="B99" s="204"/>
      <c r="C99" s="179"/>
      <c r="D99" s="179"/>
      <c r="E99" s="185"/>
      <c r="F99" s="179"/>
      <c r="G99" s="180"/>
      <c r="H99" s="59"/>
      <c r="I99" s="130"/>
      <c r="J99" s="57"/>
      <c r="K99" s="130"/>
      <c r="L99" s="59"/>
      <c r="M99" s="187"/>
      <c r="N99" s="60"/>
      <c r="O99" s="60"/>
      <c r="V99" s="86" t="str">
        <f t="shared" si="32"/>
        <v/>
      </c>
      <c r="W99" s="86" t="str">
        <f t="shared" si="33"/>
        <v/>
      </c>
      <c r="X99" s="86" t="str">
        <f t="shared" si="34"/>
        <v/>
      </c>
      <c r="Y99" s="86" t="str">
        <f t="shared" si="35"/>
        <v/>
      </c>
      <c r="Z99" s="86" t="str">
        <f t="shared" si="36"/>
        <v/>
      </c>
      <c r="AA99" s="87" t="str">
        <f>IF(F99="男",data_kyogisha!A91,"")</f>
        <v/>
      </c>
      <c r="AB99" s="86" t="str">
        <f t="shared" si="29"/>
        <v/>
      </c>
      <c r="AC99" s="86" t="str">
        <f t="shared" si="30"/>
        <v/>
      </c>
      <c r="AD99" s="86" t="str">
        <f t="shared" si="37"/>
        <v/>
      </c>
      <c r="AE99" s="86" t="str">
        <f t="shared" si="31"/>
        <v/>
      </c>
      <c r="AF99" s="86" t="str">
        <f t="shared" si="38"/>
        <v/>
      </c>
      <c r="AG99" s="86" t="str">
        <f>IF(F99="女",data_kyogisha!A91,"")</f>
        <v/>
      </c>
      <c r="AH99" s="86">
        <f t="shared" si="39"/>
        <v>0</v>
      </c>
      <c r="AI99" s="1" t="str">
        <f t="shared" si="40"/>
        <v/>
      </c>
      <c r="AJ99" s="86">
        <f t="shared" si="44"/>
        <v>0</v>
      </c>
      <c r="AK99" s="1" t="str">
        <f t="shared" si="41"/>
        <v/>
      </c>
      <c r="AL99" s="86">
        <f t="shared" si="46"/>
        <v>0</v>
      </c>
      <c r="AM99" s="1" t="str">
        <f t="shared" si="42"/>
        <v/>
      </c>
      <c r="AN99" s="86">
        <f t="shared" si="45"/>
        <v>0</v>
      </c>
      <c r="AO99" s="1" t="str">
        <f t="shared" si="43"/>
        <v/>
      </c>
    </row>
    <row r="100" spans="1:41">
      <c r="B100" s="182"/>
      <c r="C100" s="5"/>
      <c r="D100" s="5"/>
      <c r="E100" s="158" t="s">
        <v>4903</v>
      </c>
      <c r="F100" s="5">
        <f>SUM(H100:L100)</f>
        <v>0</v>
      </c>
      <c r="G100" s="5"/>
      <c r="H100" s="1">
        <f>COUNTA(H10:H99)</f>
        <v>0</v>
      </c>
      <c r="J100" s="1">
        <f>COUNTA(J10:J99)</f>
        <v>0</v>
      </c>
      <c r="L100" s="1">
        <f>COUNTA(L10:L99)</f>
        <v>0</v>
      </c>
      <c r="AI100" s="1" t="e">
        <f>IF(AND(#REF!="男",N100="○"),AA100,"")</f>
        <v>#REF!</v>
      </c>
      <c r="AK100" s="1" t="e">
        <f>IF(AND(#REF!="男",O100="○"),AA100,"")</f>
        <v>#REF!</v>
      </c>
    </row>
    <row r="101" spans="1:41">
      <c r="B101" s="183"/>
      <c r="E101" s="13" t="s">
        <v>4904</v>
      </c>
      <c r="F101" s="1">
        <f>③リレー情報確認!F14+③リレー情報確認!L14+③リレー情報確認!R14+③リレー情報確認!X14</f>
        <v>0</v>
      </c>
    </row>
    <row r="102" spans="1:41">
      <c r="B102" s="183"/>
      <c r="E102" s="13" t="s">
        <v>2</v>
      </c>
      <c r="F102" s="1">
        <f>COUNTIF(F10:F99,"男")</f>
        <v>0</v>
      </c>
    </row>
    <row r="103" spans="1:41" ht="14.25" thickBot="1">
      <c r="B103" s="183"/>
      <c r="E103" s="1" t="s">
        <v>48</v>
      </c>
      <c r="F103" s="1">
        <f>COUNTIF(F10:F99,"女")</f>
        <v>0</v>
      </c>
    </row>
    <row r="104" spans="1:41">
      <c r="A104" s="163"/>
      <c r="E104" s="1" t="s">
        <v>4905</v>
      </c>
      <c r="F104" s="1">
        <f>SUM(F102:F103)</f>
        <v>0</v>
      </c>
      <c r="H104" s="163"/>
      <c r="I104" s="163"/>
      <c r="J104" s="163"/>
      <c r="K104" s="163"/>
      <c r="L104" s="163"/>
      <c r="M104" s="163"/>
      <c r="N104" s="163"/>
      <c r="O104" s="163"/>
      <c r="V104" s="160"/>
      <c r="W104" s="160"/>
      <c r="X104" s="160"/>
      <c r="Y104" s="160"/>
      <c r="Z104" s="160"/>
      <c r="AA104" s="160"/>
      <c r="AB104" s="160"/>
      <c r="AC104" s="160"/>
      <c r="AD104" s="160"/>
      <c r="AE104" s="160"/>
      <c r="AF104" s="160"/>
      <c r="AG104" s="160"/>
      <c r="AH104" s="160"/>
      <c r="AI104" s="160"/>
      <c r="AJ104" s="160"/>
      <c r="AK104" s="160"/>
      <c r="AL104" s="160"/>
      <c r="AM104" s="160"/>
      <c r="AN104" s="160"/>
      <c r="AO104" s="160"/>
    </row>
  </sheetData>
  <sheetProtection sheet="1" objects="1" scenarios="1" selectLockedCells="1"/>
  <mergeCells count="1">
    <mergeCell ref="M3:O3"/>
  </mergeCells>
  <phoneticPr fontId="8"/>
  <dataValidations count="9">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IF(F10="","",IF(F10="男",$S$10:$S$38,$T$10:$T$37))</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IF(F10="","",IF(F10="男",$S$10:$S$38,$T$10:$T$37))</formula1>
    </dataValidation>
    <dataValidation type="list" allowBlank="1" showInputMessage="1" showErrorMessage="1" sqref="J10:J99">
      <formula1>IF(F10="","",IF(F10="男",$S$10:$S$38,$T$10:$T$37))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V20" sqref="V20"/>
    </sheetView>
  </sheetViews>
  <sheetFormatPr defaultColWidth="9" defaultRowHeight="13.5"/>
  <cols>
    <col min="1" max="1" width="1.875" style="37" customWidth="1"/>
    <col min="2" max="2" width="4.5" style="37" hidden="1" customWidth="1"/>
    <col min="3" max="3" width="3" style="37" hidden="1" customWidth="1"/>
    <col min="4" max="4" width="14.5" style="37" customWidth="1"/>
    <col min="5" max="5" width="11.375" style="37" customWidth="1"/>
    <col min="6" max="6" width="8.5" style="37" bestFit="1" customWidth="1"/>
    <col min="7" max="7" width="5" style="38" customWidth="1"/>
    <col min="8" max="9" width="2.2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1.37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2.37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132</v>
      </c>
      <c r="G1" s="62" t="s">
        <v>66</v>
      </c>
      <c r="H1" s="39"/>
      <c r="J1" s="387" t="str">
        <f>IF(①団体情報入力!C5="","",①団体情報入力!C5)</f>
        <v/>
      </c>
      <c r="K1" s="388"/>
      <c r="L1" s="389"/>
      <c r="M1" s="35"/>
      <c r="O1" s="62" t="s">
        <v>112</v>
      </c>
      <c r="P1" s="399" t="str">
        <f>IF(①団体情報入力!C6="","",①団体情報入力!C6)</f>
        <v/>
      </c>
      <c r="Q1" s="400"/>
      <c r="R1" s="401"/>
      <c r="T1" s="39"/>
      <c r="W1" s="94"/>
    </row>
    <row r="2" spans="1:24">
      <c r="H2" s="39"/>
      <c r="N2" s="39"/>
      <c r="T2" s="39"/>
    </row>
    <row r="3" spans="1:24" s="101" customFormat="1">
      <c r="A3" s="102"/>
      <c r="B3" s="98"/>
      <c r="D3" s="99" t="s">
        <v>131</v>
      </c>
      <c r="E3" s="100"/>
      <c r="F3" s="100"/>
      <c r="G3" s="100"/>
      <c r="H3" s="100"/>
      <c r="I3" s="100"/>
      <c r="J3" s="100"/>
      <c r="K3" s="100"/>
      <c r="L3" s="100"/>
      <c r="M3" s="100"/>
      <c r="N3" s="100"/>
      <c r="O3" s="100"/>
      <c r="P3" s="114"/>
      <c r="Q3" s="114"/>
      <c r="R3" s="114"/>
      <c r="S3" s="114"/>
      <c r="T3" s="114"/>
      <c r="U3" s="114"/>
      <c r="V3" s="114"/>
      <c r="W3" s="114"/>
    </row>
    <row r="4" spans="1:24" s="101" customFormat="1">
      <c r="A4" s="102"/>
      <c r="B4" s="98"/>
      <c r="D4" s="99" t="s">
        <v>133</v>
      </c>
      <c r="E4" s="100"/>
      <c r="F4" s="100"/>
      <c r="G4" s="100"/>
      <c r="H4" s="100"/>
      <c r="I4" s="100"/>
      <c r="J4" s="100"/>
      <c r="K4" s="100"/>
      <c r="L4" s="100"/>
      <c r="M4" s="100"/>
      <c r="N4" s="100"/>
      <c r="O4" s="100"/>
      <c r="P4" s="114"/>
      <c r="Q4" s="114"/>
      <c r="R4" s="114"/>
      <c r="S4" s="114"/>
      <c r="T4" s="114"/>
      <c r="U4" s="114"/>
      <c r="V4" s="114"/>
      <c r="W4" s="114"/>
    </row>
    <row r="5" spans="1:24">
      <c r="H5" s="102"/>
      <c r="N5" s="102"/>
      <c r="T5" s="102"/>
    </row>
    <row r="6" spans="1:24" s="103" customFormat="1">
      <c r="A6" s="111"/>
      <c r="B6" s="391" t="s">
        <v>98</v>
      </c>
      <c r="C6" s="391"/>
      <c r="D6" s="391"/>
      <c r="E6" s="391"/>
      <c r="F6" s="391"/>
      <c r="G6" s="112"/>
      <c r="H6" s="393" t="s">
        <v>99</v>
      </c>
      <c r="I6" s="394"/>
      <c r="J6" s="394"/>
      <c r="K6" s="394"/>
      <c r="L6" s="395"/>
      <c r="M6" s="113"/>
      <c r="N6" s="392" t="s">
        <v>100</v>
      </c>
      <c r="O6" s="392"/>
      <c r="P6" s="392"/>
      <c r="Q6" s="392"/>
      <c r="R6" s="392"/>
      <c r="S6" s="113"/>
      <c r="T6" s="392" t="s">
        <v>101</v>
      </c>
      <c r="U6" s="392"/>
      <c r="V6" s="392"/>
      <c r="W6" s="392"/>
      <c r="X6" s="392"/>
    </row>
    <row r="7" spans="1:24">
      <c r="B7" s="214" t="s">
        <v>85</v>
      </c>
      <c r="C7" s="214" t="s">
        <v>0</v>
      </c>
      <c r="D7" s="214" t="s">
        <v>89</v>
      </c>
      <c r="E7" s="214" t="s">
        <v>119</v>
      </c>
      <c r="F7" s="214" t="s">
        <v>40</v>
      </c>
      <c r="H7" s="212" t="s">
        <v>85</v>
      </c>
      <c r="I7" s="212" t="s">
        <v>0</v>
      </c>
      <c r="J7" s="214" t="s">
        <v>89</v>
      </c>
      <c r="K7" s="214" t="s">
        <v>119</v>
      </c>
      <c r="L7" s="214" t="s">
        <v>40</v>
      </c>
      <c r="N7" s="212" t="s">
        <v>85</v>
      </c>
      <c r="O7" s="212" t="s">
        <v>0</v>
      </c>
      <c r="P7" s="214" t="s">
        <v>89</v>
      </c>
      <c r="Q7" s="214" t="s">
        <v>119</v>
      </c>
      <c r="R7" s="214" t="s">
        <v>40</v>
      </c>
      <c r="T7" s="212" t="s">
        <v>85</v>
      </c>
      <c r="U7" s="212" t="s">
        <v>0</v>
      </c>
      <c r="V7" s="214" t="s">
        <v>89</v>
      </c>
      <c r="W7" s="214" t="s">
        <v>119</v>
      </c>
      <c r="X7" s="214" t="s">
        <v>40</v>
      </c>
    </row>
    <row r="8" spans="1:24">
      <c r="B8" s="104">
        <v>1</v>
      </c>
      <c r="C8" s="104" t="str">
        <f>IF(②選手情報入力!$AI$9&lt;1,"",VLOOKUP(B8,②選手情報入力!$AH$10:$AI$99,2,FALSE))</f>
        <v/>
      </c>
      <c r="D8" s="83" t="str">
        <f>IF(C8="","",VLOOKUP(C8,data_kyogisha!A:F,6,0))</f>
        <v/>
      </c>
      <c r="E8" s="83" t="str">
        <f>IF(C8="","",C8)</f>
        <v/>
      </c>
      <c r="F8" s="390" t="str">
        <f>IF(②選手情報入力!N5="","",②選手情報入力!N5)</f>
        <v/>
      </c>
      <c r="H8" s="104">
        <v>1</v>
      </c>
      <c r="I8" s="104" t="str">
        <f>IF(②選手情報入力!$AK$9&lt;1,"",VLOOKUP(H8,②選手情報入力!$AJ$10:$AK$99,2,FALSE))</f>
        <v/>
      </c>
      <c r="J8" s="83" t="str">
        <f>IF(I8="","",VLOOKUP(I8,data_kyogisha!A:F,6,0))</f>
        <v/>
      </c>
      <c r="K8" s="83" t="str">
        <f>IF(I8="","",I8)</f>
        <v/>
      </c>
      <c r="L8" s="396" t="str">
        <f>IF(②選手情報入力!O5="","",②選手情報入力!O5)</f>
        <v/>
      </c>
      <c r="N8" s="104">
        <v>1</v>
      </c>
      <c r="O8" s="104" t="str">
        <f>IF(②選手情報入力!$AM$9&lt;1,"",VLOOKUP(N8,②選手情報入力!$AL$10:$AM$99,2,FALSE))</f>
        <v/>
      </c>
      <c r="P8" s="83" t="str">
        <f>IF(O8="","",VLOOKUP(O8,data_kyogisha!A:F,6,0))</f>
        <v/>
      </c>
      <c r="Q8" s="83" t="str">
        <f>IF(O8="","",O8)</f>
        <v/>
      </c>
      <c r="R8" s="390" t="str">
        <f>IF(②選手情報入力!N6="","",②選手情報入力!N6)</f>
        <v/>
      </c>
      <c r="T8" s="104">
        <v>1</v>
      </c>
      <c r="U8" s="104" t="str">
        <f>IF(②選手情報入力!$AO$9&lt;1,"",VLOOKUP(T8,②選手情報入力!$AN$10:$AO$99,2,FALSE))</f>
        <v/>
      </c>
      <c r="V8" s="83" t="str">
        <f>IF(U8="","",VLOOKUP(U8,data_kyogisha!A:F,6,0))</f>
        <v/>
      </c>
      <c r="W8" s="83" t="str">
        <f>IF(U8="","",U8)</f>
        <v/>
      </c>
      <c r="X8" s="390" t="str">
        <f>IF(②選手情報入力!O6="","",②選手情報入力!O6)</f>
        <v/>
      </c>
    </row>
    <row r="9" spans="1:24">
      <c r="B9" s="105">
        <v>2</v>
      </c>
      <c r="C9" s="213" t="str">
        <f>IF(②選手情報入力!$AI$9&lt;2,"",VLOOKUP(B9,②選手情報入力!$AH$10:$AI$99,2,FALSE))</f>
        <v/>
      </c>
      <c r="D9" s="84" t="str">
        <f>IF(C9="","",VLOOKUP(C9,data_kyogisha!A:F,6,0))</f>
        <v/>
      </c>
      <c r="E9" s="84" t="str">
        <f t="shared" ref="E9:E13" si="0">IF(C9="","",C9)</f>
        <v/>
      </c>
      <c r="F9" s="390"/>
      <c r="H9" s="105">
        <v>2</v>
      </c>
      <c r="I9" s="105" t="str">
        <f>IF(②選手情報入力!$AK$9&lt;2,"",VLOOKUP(H9,②選手情報入力!$AJ$10:$AK$99,2,FALSE))</f>
        <v/>
      </c>
      <c r="J9" s="84" t="str">
        <f>IF(I9="","",VLOOKUP(I9,data_kyogisha!A:F,6,0))</f>
        <v/>
      </c>
      <c r="K9" s="84" t="str">
        <f t="shared" ref="K9:K13" si="1">IF(I9="","",I9)</f>
        <v/>
      </c>
      <c r="L9" s="397"/>
      <c r="N9" s="105">
        <v>2</v>
      </c>
      <c r="O9" s="105" t="str">
        <f>IF(②選手情報入力!$AM$9&lt;2,"",VLOOKUP(N9,②選手情報入力!$AL$10:$AM$99,2,FALSE))</f>
        <v/>
      </c>
      <c r="P9" s="84" t="str">
        <f>IF(O9="","",VLOOKUP(O9,data_kyogisha!A:F,6,0))</f>
        <v/>
      </c>
      <c r="Q9" s="84" t="str">
        <f t="shared" ref="Q9:Q13" si="2">IF(O9="","",O9)</f>
        <v/>
      </c>
      <c r="R9" s="390"/>
      <c r="T9" s="105">
        <v>2</v>
      </c>
      <c r="U9" s="105" t="str">
        <f>IF(②選手情報入力!$AO$9&lt;2,"",VLOOKUP(T9,②選手情報入力!$AN$10:$AO$99,2,FALSE))</f>
        <v/>
      </c>
      <c r="V9" s="84" t="str">
        <f>IF(U9="","",VLOOKUP(U9,data_kyogisha!A:F,6,0))</f>
        <v/>
      </c>
      <c r="W9" s="84" t="str">
        <f t="shared" ref="W9:W13" si="3">IF(U9="","",U9)</f>
        <v/>
      </c>
      <c r="X9" s="390"/>
    </row>
    <row r="10" spans="1:24">
      <c r="B10" s="105">
        <v>3</v>
      </c>
      <c r="C10" s="105" t="str">
        <f>IF(②選手情報入力!$AI$9&lt;3,"",VLOOKUP(B10,②選手情報入力!$AH$10:$AI$99,2,FALSE))</f>
        <v/>
      </c>
      <c r="D10" s="84" t="str">
        <f>IF(C10="","",VLOOKUP(C10,data_kyogisha!A:F,6,0))</f>
        <v/>
      </c>
      <c r="E10" s="84" t="str">
        <f t="shared" si="0"/>
        <v/>
      </c>
      <c r="F10" s="390"/>
      <c r="H10" s="105">
        <v>3</v>
      </c>
      <c r="I10" s="105" t="str">
        <f>IF(②選手情報入力!$AK$9&lt;3,"",VLOOKUP(H10,②選手情報入力!$AJ$10:$AK$99,2,FALSE))</f>
        <v/>
      </c>
      <c r="J10" s="84" t="str">
        <f>IF(I10="","",VLOOKUP(I10,data_kyogisha!A:F,6,0))</f>
        <v/>
      </c>
      <c r="K10" s="84" t="str">
        <f t="shared" si="1"/>
        <v/>
      </c>
      <c r="L10" s="397"/>
      <c r="N10" s="105">
        <v>3</v>
      </c>
      <c r="O10" s="105" t="str">
        <f>IF(②選手情報入力!$AM$9&lt;3,"",VLOOKUP(N10,②選手情報入力!$AL$10:$AM$99,2,FALSE))</f>
        <v/>
      </c>
      <c r="P10" s="84" t="str">
        <f>IF(O10="","",VLOOKUP(O10,data_kyogisha!A:F,6,0))</f>
        <v/>
      </c>
      <c r="Q10" s="84" t="str">
        <f t="shared" si="2"/>
        <v/>
      </c>
      <c r="R10" s="390"/>
      <c r="T10" s="105">
        <v>3</v>
      </c>
      <c r="U10" s="105" t="str">
        <f>IF(②選手情報入力!$AO$9&lt;3,"",VLOOKUP(T10,②選手情報入力!$AN$10:$AO$99,2,FALSE))</f>
        <v/>
      </c>
      <c r="V10" s="84" t="str">
        <f>IF(U10="","",VLOOKUP(U10,data_kyogisha!A:F,6,0))</f>
        <v/>
      </c>
      <c r="W10" s="84" t="str">
        <f t="shared" si="3"/>
        <v/>
      </c>
      <c r="X10" s="390"/>
    </row>
    <row r="11" spans="1:24">
      <c r="B11" s="105">
        <v>4</v>
      </c>
      <c r="C11" s="105" t="str">
        <f>IF(②選手情報入力!$AI$9&lt;4,"",VLOOKUP(B11,②選手情報入力!$AH$10:$AI$99,2,FALSE))</f>
        <v/>
      </c>
      <c r="D11" s="84" t="str">
        <f>IF(C11="","",VLOOKUP(C11,data_kyogisha!A:F,6,0))</f>
        <v/>
      </c>
      <c r="E11" s="84" t="str">
        <f t="shared" si="0"/>
        <v/>
      </c>
      <c r="F11" s="390"/>
      <c r="H11" s="105">
        <v>4</v>
      </c>
      <c r="I11" s="105" t="str">
        <f>IF(②選手情報入力!$AK$9&lt;4,"",VLOOKUP(H11,②選手情報入力!$AJ$10:$AK$99,2,FALSE))</f>
        <v/>
      </c>
      <c r="J11" s="84" t="str">
        <f>IF(I11="","",VLOOKUP(I11,data_kyogisha!A:F,6,0))</f>
        <v/>
      </c>
      <c r="K11" s="84" t="str">
        <f t="shared" si="1"/>
        <v/>
      </c>
      <c r="L11" s="397"/>
      <c r="N11" s="105">
        <v>4</v>
      </c>
      <c r="O11" s="105" t="str">
        <f>IF(②選手情報入力!$AM$9&lt;4,"",VLOOKUP(N11,②選手情報入力!$AL$10:$AM$99,2,FALSE))</f>
        <v/>
      </c>
      <c r="P11" s="84" t="str">
        <f>IF(O11="","",VLOOKUP(O11,data_kyogisha!A:F,6,0))</f>
        <v/>
      </c>
      <c r="Q11" s="84" t="str">
        <f t="shared" si="2"/>
        <v/>
      </c>
      <c r="R11" s="390"/>
      <c r="T11" s="105">
        <v>4</v>
      </c>
      <c r="U11" s="105" t="str">
        <f>IF(②選手情報入力!$AO$9&lt;4,"",VLOOKUP(T11,②選手情報入力!$AN$10:$AO$99,2,FALSE))</f>
        <v/>
      </c>
      <c r="V11" s="84" t="str">
        <f>IF(U11="","",VLOOKUP(U11,data_kyogisha!A:F,6,0))</f>
        <v/>
      </c>
      <c r="W11" s="84" t="str">
        <f t="shared" si="3"/>
        <v/>
      </c>
      <c r="X11" s="390"/>
    </row>
    <row r="12" spans="1:24">
      <c r="B12" s="105">
        <v>5</v>
      </c>
      <c r="C12" s="105" t="str">
        <f>IF(②選手情報入力!$AI$9&lt;5,"",VLOOKUP(B12,②選手情報入力!$AH$10:$AI$99,2,FALSE))</f>
        <v/>
      </c>
      <c r="D12" s="84" t="str">
        <f>IF(C12="","",VLOOKUP(C12,data_kyogisha!A:F,6,0))</f>
        <v/>
      </c>
      <c r="E12" s="84" t="str">
        <f t="shared" si="0"/>
        <v/>
      </c>
      <c r="F12" s="390"/>
      <c r="H12" s="105">
        <v>5</v>
      </c>
      <c r="I12" s="105" t="str">
        <f>IF(②選手情報入力!$AK$9&lt;5,"",VLOOKUP(H12,②選手情報入力!$AJ$10:$AK$99,2,FALSE))</f>
        <v/>
      </c>
      <c r="J12" s="84" t="str">
        <f>IF(I12="","",VLOOKUP(I12,data_kyogisha!A:F,6,0))</f>
        <v/>
      </c>
      <c r="K12" s="84" t="str">
        <f t="shared" si="1"/>
        <v/>
      </c>
      <c r="L12" s="397"/>
      <c r="N12" s="105">
        <v>5</v>
      </c>
      <c r="O12" s="105" t="str">
        <f>IF(②選手情報入力!$AM$9&lt;5,"",VLOOKUP(N12,②選手情報入力!$AL$10:$AM$99,2,FALSE))</f>
        <v/>
      </c>
      <c r="P12" s="84" t="str">
        <f>IF(O12="","",VLOOKUP(O12,data_kyogisha!A:F,6,0))</f>
        <v/>
      </c>
      <c r="Q12" s="84" t="str">
        <f t="shared" si="2"/>
        <v/>
      </c>
      <c r="R12" s="390"/>
      <c r="T12" s="105">
        <v>5</v>
      </c>
      <c r="U12" s="105" t="str">
        <f>IF(②選手情報入力!$AO$9&lt;5,"",VLOOKUP(T12,②選手情報入力!$AN$10:$AO$99,2,FALSE))</f>
        <v/>
      </c>
      <c r="V12" s="84" t="str">
        <f>IF(U12="","",VLOOKUP(U12,data_kyogisha!A:F,6,0))</f>
        <v/>
      </c>
      <c r="W12" s="84" t="str">
        <f t="shared" si="3"/>
        <v/>
      </c>
      <c r="X12" s="390"/>
    </row>
    <row r="13" spans="1:24">
      <c r="B13" s="106">
        <v>6</v>
      </c>
      <c r="C13" s="161" t="str">
        <f>IF(②選手情報入力!$AI$9&lt;6,"",VLOOKUP(B13,②選手情報入力!$AH$10:$AI$99,2,FALSE))</f>
        <v/>
      </c>
      <c r="D13" s="85" t="str">
        <f>IF(C13="","",VLOOKUP(C13,data_kyogisha!A:F,6,0))</f>
        <v/>
      </c>
      <c r="E13" s="85" t="str">
        <f t="shared" si="0"/>
        <v/>
      </c>
      <c r="F13" s="390"/>
      <c r="H13" s="106">
        <v>6</v>
      </c>
      <c r="I13" s="106" t="str">
        <f>IF(②選手情報入力!$AK$9&lt;6,"",VLOOKUP(H13,②選手情報入力!$AJ$10:$AK$99,2,FALSE))</f>
        <v/>
      </c>
      <c r="J13" s="85" t="str">
        <f>IF(I13="","",VLOOKUP(I13,data_kyogisha!A:F,6,0))</f>
        <v/>
      </c>
      <c r="K13" s="85" t="str">
        <f t="shared" si="1"/>
        <v/>
      </c>
      <c r="L13" s="398"/>
      <c r="N13" s="106">
        <v>6</v>
      </c>
      <c r="O13" s="106" t="str">
        <f>IF(②選手情報入力!$AM$9&lt;6,"",VLOOKUP(N13,②選手情報入力!$AL$10:$AM$99,2,FALSE))</f>
        <v/>
      </c>
      <c r="P13" s="85" t="str">
        <f>IF(O13="","",VLOOKUP(O13,data_kyogisha!A:F,6,0))</f>
        <v/>
      </c>
      <c r="Q13" s="85" t="str">
        <f t="shared" si="2"/>
        <v/>
      </c>
      <c r="R13" s="390"/>
      <c r="T13" s="106">
        <v>6</v>
      </c>
      <c r="U13" s="106" t="str">
        <f>IF(②選手情報入力!$AO$9&lt;6,"",VLOOKUP(T13,②選手情報入力!$AN$10:$AO$99,2,FALSE))</f>
        <v/>
      </c>
      <c r="V13" s="85" t="str">
        <f>IF(U13="","",VLOOKUP(U13,data_kyogisha!A:F,6,0))</f>
        <v/>
      </c>
      <c r="W13" s="85" t="str">
        <f t="shared" si="3"/>
        <v/>
      </c>
      <c r="X13" s="390"/>
    </row>
    <row r="14" spans="1:24">
      <c r="C14" s="107"/>
      <c r="D14" s="108" t="s">
        <v>64</v>
      </c>
      <c r="E14" s="109"/>
      <c r="F14" s="110">
        <f>IF(②選手情報入力!AI9&gt;=4,1,0)</f>
        <v>0</v>
      </c>
      <c r="H14" s="107"/>
      <c r="I14" s="107"/>
      <c r="J14" s="108" t="s">
        <v>64</v>
      </c>
      <c r="K14" s="109"/>
      <c r="L14" s="110">
        <f>IF(②選手情報入力!AK9&gt;=4,1,0)</f>
        <v>0</v>
      </c>
      <c r="N14" s="107"/>
      <c r="O14" s="107"/>
      <c r="P14" s="108" t="s">
        <v>64</v>
      </c>
      <c r="Q14" s="109"/>
      <c r="R14" s="110">
        <f>IF(②選手情報入力!AM9&gt;=4,1,0)</f>
        <v>0</v>
      </c>
      <c r="T14" s="107"/>
      <c r="U14" s="107"/>
      <c r="V14" s="108" t="s">
        <v>64</v>
      </c>
      <c r="W14" s="109"/>
      <c r="X14" s="110">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8"/>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B8" sqref="B8"/>
    </sheetView>
  </sheetViews>
  <sheetFormatPr defaultColWidth="9" defaultRowHeight="13.5"/>
  <cols>
    <col min="1" max="1" width="26.25" style="116" customWidth="1"/>
    <col min="2" max="2" width="10" style="116" customWidth="1"/>
    <col min="3" max="3" width="4.875" style="116" customWidth="1"/>
    <col min="4" max="4" width="10.875" style="116" customWidth="1"/>
    <col min="5" max="5" width="26.25" style="116" customWidth="1"/>
    <col min="6" max="6" width="15.5" style="116" customWidth="1"/>
    <col min="7" max="7" width="3.75" style="116" customWidth="1"/>
    <col min="8" max="8" width="9" style="116"/>
    <col min="9" max="9" width="9" style="116" customWidth="1"/>
    <col min="10" max="13" width="9" style="116" hidden="1" customWidth="1"/>
    <col min="14" max="15" width="9" style="116" customWidth="1"/>
    <col min="16" max="16384" width="9" style="116"/>
  </cols>
  <sheetData>
    <row r="1" spans="1:7" ht="17.25">
      <c r="A1" s="36" t="s">
        <v>5610</v>
      </c>
      <c r="B1" s="115"/>
      <c r="C1" s="402" t="s">
        <v>5613</v>
      </c>
      <c r="D1" s="402"/>
      <c r="E1" s="402"/>
      <c r="F1" s="402"/>
      <c r="G1" s="402"/>
    </row>
    <row r="2" spans="1:7" ht="19.5" thickBot="1">
      <c r="A2" s="403"/>
      <c r="B2" s="403"/>
      <c r="C2" s="403"/>
      <c r="D2" s="403"/>
      <c r="E2" s="403"/>
      <c r="F2" s="403"/>
      <c r="G2" s="403"/>
    </row>
    <row r="3" spans="1:7" ht="19.5" customHeight="1" thickBot="1">
      <c r="A3" s="177" t="s">
        <v>142</v>
      </c>
      <c r="B3" s="178" t="s">
        <v>4921</v>
      </c>
      <c r="C3" s="407" t="str">
        <f>IF(①団体情報入力!C8="","",①団体情報入力!C8)</f>
        <v/>
      </c>
      <c r="D3" s="407"/>
      <c r="E3" s="408"/>
      <c r="F3" s="117" t="s">
        <v>47</v>
      </c>
      <c r="G3" s="115"/>
    </row>
    <row r="4" spans="1:7" ht="22.5" customHeight="1" thickBot="1">
      <c r="A4" s="141" t="str">
        <f>IF(①団体情報入力!C7="","",①団体情報入力!C7)</f>
        <v/>
      </c>
      <c r="B4" s="201" t="s">
        <v>5393</v>
      </c>
      <c r="C4" s="404" t="str">
        <f>IF(①団体情報入力!C3="","",①団体情報入力!C3)</f>
        <v/>
      </c>
      <c r="D4" s="405"/>
      <c r="E4" s="405"/>
      <c r="F4" s="406"/>
      <c r="G4" s="118"/>
    </row>
    <row r="5" spans="1:7" ht="21" customHeight="1" thickBot="1">
      <c r="A5" s="410" t="s">
        <v>137</v>
      </c>
      <c r="B5" s="421"/>
      <c r="C5" s="137"/>
      <c r="D5" s="120"/>
      <c r="E5" s="410"/>
      <c r="F5" s="410"/>
      <c r="G5" s="154"/>
    </row>
    <row r="6" spans="1:7" ht="21" customHeight="1">
      <c r="A6" s="121" t="s">
        <v>138</v>
      </c>
      <c r="B6" s="413">
        <f>②選手情報入力!F100</f>
        <v>0</v>
      </c>
      <c r="C6" s="414"/>
      <c r="D6" s="120"/>
      <c r="E6" s="142" t="s">
        <v>180</v>
      </c>
      <c r="F6" s="143">
        <f>B6*700</f>
        <v>0</v>
      </c>
      <c r="G6" s="115"/>
    </row>
    <row r="7" spans="1:7" ht="21" customHeight="1" thickBot="1">
      <c r="A7" s="122" t="s">
        <v>139</v>
      </c>
      <c r="B7" s="415">
        <f>②選手情報入力!F101</f>
        <v>0</v>
      </c>
      <c r="C7" s="416"/>
      <c r="D7" s="120"/>
      <c r="E7" s="146" t="s">
        <v>181</v>
      </c>
      <c r="F7" s="147">
        <f>B7*1000</f>
        <v>0</v>
      </c>
      <c r="G7" s="115"/>
    </row>
    <row r="8" spans="1:7" ht="21" customHeight="1" thickTop="1" thickBot="1">
      <c r="A8" s="148" t="s">
        <v>183</v>
      </c>
      <c r="B8" s="152">
        <f>①団体情報入力!C10</f>
        <v>0</v>
      </c>
      <c r="C8" s="138" t="s">
        <v>141</v>
      </c>
      <c r="E8" s="144" t="s">
        <v>4919</v>
      </c>
      <c r="F8" s="145">
        <f>B8*800</f>
        <v>0</v>
      </c>
      <c r="G8" s="115"/>
    </row>
    <row r="9" spans="1:7" ht="18.75" customHeight="1" thickBot="1">
      <c r="E9" s="173" t="s">
        <v>182</v>
      </c>
      <c r="F9" s="174">
        <f>SUM(F6:F8)</f>
        <v>0</v>
      </c>
      <c r="G9" s="115"/>
    </row>
    <row r="10" spans="1:7" ht="18.75" customHeight="1" thickBot="1">
      <c r="A10" s="417" t="s">
        <v>143</v>
      </c>
      <c r="B10" s="418"/>
      <c r="C10" s="418"/>
      <c r="D10" s="418"/>
      <c r="E10" s="175" t="s">
        <v>4920</v>
      </c>
      <c r="F10" s="176" t="str">
        <f>IF(②選手情報入力!F104=0,"",②選手情報入力!F104)</f>
        <v/>
      </c>
      <c r="G10" s="125"/>
    </row>
    <row r="11" spans="1:7" ht="18.75" customHeight="1">
      <c r="A11" s="149" t="str">
        <f>IF(①団体情報入力!A12="","",①団体情報入力!A12)</f>
        <v/>
      </c>
      <c r="B11" s="419" t="str">
        <f>IF(①団体情報入力!E12="","",①団体情報入力!E12)</f>
        <v/>
      </c>
      <c r="C11" s="419"/>
      <c r="D11" s="420"/>
      <c r="G11" s="115"/>
    </row>
    <row r="12" spans="1:7" ht="18.75" customHeight="1" thickBot="1">
      <c r="A12" s="150" t="str">
        <f>IF(①団体情報入力!A13="","",①団体情報入力!A13)</f>
        <v/>
      </c>
      <c r="B12" s="411" t="str">
        <f>IF(①団体情報入力!E13="","",①団体情報入力!E13)</f>
        <v/>
      </c>
      <c r="C12" s="411"/>
      <c r="D12" s="412"/>
      <c r="E12" s="409">
        <f ca="1">TODAY()</f>
        <v>43524</v>
      </c>
      <c r="F12" s="409"/>
      <c r="G12" s="115"/>
    </row>
    <row r="13" spans="1:7" ht="17.25">
      <c r="A13" s="159" t="s">
        <v>5614</v>
      </c>
      <c r="B13" s="154"/>
      <c r="C13" s="154"/>
      <c r="D13" s="154"/>
      <c r="E13" s="154"/>
      <c r="F13" s="154"/>
      <c r="G13" s="115"/>
    </row>
    <row r="14" spans="1:7" ht="15">
      <c r="A14" s="124"/>
      <c r="B14" s="88"/>
      <c r="C14" s="88"/>
      <c r="D14" s="123"/>
      <c r="G14" s="115"/>
    </row>
    <row r="15" spans="1:7" ht="14.25">
      <c r="B15" s="119"/>
      <c r="C15" s="119"/>
      <c r="D15" s="123"/>
      <c r="G15" s="115"/>
    </row>
    <row r="16" spans="1:7" ht="14.25">
      <c r="D16" s="123"/>
      <c r="G16" s="115"/>
    </row>
    <row r="17" spans="1:7" ht="14.25">
      <c r="A17" s="123"/>
      <c r="B17" s="123"/>
      <c r="C17" s="123"/>
      <c r="D17" s="123"/>
      <c r="G17" s="115"/>
    </row>
    <row r="18" spans="1:7" ht="14.25">
      <c r="A18" s="125"/>
      <c r="B18" s="125"/>
      <c r="C18" s="125"/>
      <c r="D18" s="125"/>
      <c r="E18" s="125"/>
      <c r="F18" s="125"/>
      <c r="G18" s="115"/>
    </row>
    <row r="19" spans="1:7" ht="14.25">
      <c r="A19" s="123"/>
      <c r="B19" s="123"/>
      <c r="C19" s="123"/>
      <c r="D19" s="123"/>
      <c r="G19" s="115"/>
    </row>
    <row r="20" spans="1:7" ht="18.75">
      <c r="A20" s="126"/>
      <c r="B20" s="126"/>
      <c r="C20" s="126"/>
      <c r="D20" s="126"/>
      <c r="G20" s="115"/>
    </row>
    <row r="21" spans="1:7" ht="18.75">
      <c r="A21" s="126"/>
      <c r="B21" s="126"/>
      <c r="C21" s="126"/>
      <c r="D21" s="126"/>
      <c r="E21" s="126"/>
      <c r="F21" s="126"/>
      <c r="G21" s="115"/>
    </row>
    <row r="22" spans="1:7" ht="14.25">
      <c r="A22" s="127"/>
      <c r="B22" s="123"/>
      <c r="C22" s="123"/>
      <c r="D22" s="123"/>
      <c r="E22" s="128"/>
      <c r="F22" s="123"/>
    </row>
    <row r="23" spans="1:7" ht="14.25">
      <c r="A23" s="127"/>
      <c r="B23" s="123"/>
      <c r="C23" s="123"/>
      <c r="D23" s="123"/>
      <c r="E23" s="128"/>
      <c r="F23" s="123"/>
    </row>
    <row r="24" spans="1:7" ht="14.25">
      <c r="A24" s="127"/>
      <c r="B24" s="123"/>
      <c r="C24" s="123"/>
      <c r="D24" s="123"/>
      <c r="E24" s="128"/>
      <c r="F24" s="123"/>
    </row>
    <row r="25" spans="1:7" ht="14.25">
      <c r="A25" s="127"/>
      <c r="B25" s="123"/>
      <c r="C25" s="123"/>
      <c r="D25" s="123"/>
      <c r="E25" s="128"/>
      <c r="F25" s="123"/>
    </row>
    <row r="26" spans="1:7" ht="14.25">
      <c r="A26" s="127"/>
      <c r="B26" s="123"/>
      <c r="C26" s="123"/>
      <c r="D26" s="123"/>
      <c r="E26" s="128"/>
      <c r="F26" s="123"/>
    </row>
    <row r="27" spans="1:7" ht="14.25">
      <c r="A27" s="127"/>
      <c r="B27" s="123"/>
      <c r="C27" s="123"/>
      <c r="D27" s="123"/>
      <c r="E27" s="128"/>
      <c r="F27" s="123"/>
    </row>
    <row r="28" spans="1:7" ht="14.25">
      <c r="A28" s="127"/>
      <c r="B28" s="123"/>
      <c r="C28" s="123"/>
      <c r="D28" s="123"/>
      <c r="E28" s="128"/>
      <c r="F28" s="123"/>
    </row>
    <row r="29" spans="1:7" ht="14.25">
      <c r="A29" s="127"/>
      <c r="B29" s="123"/>
      <c r="C29" s="123"/>
      <c r="D29" s="123"/>
      <c r="E29" s="128"/>
      <c r="F29" s="123"/>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8"/>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election activeCell="K17" sqref="K17"/>
    </sheetView>
  </sheetViews>
  <sheetFormatPr defaultRowHeight="13.5"/>
  <cols>
    <col min="1" max="1" width="9" style="116"/>
    <col min="2" max="2" width="108.5" style="116" customWidth="1"/>
    <col min="3" max="16384" width="9" style="116"/>
  </cols>
  <sheetData>
    <row r="2" spans="2:2" ht="24.75">
      <c r="B2" s="207" t="s">
        <v>5397</v>
      </c>
    </row>
    <row r="3" spans="2:2" ht="18.75">
      <c r="B3" s="205" t="s">
        <v>5396</v>
      </c>
    </row>
    <row r="4" spans="2:2" ht="18.75">
      <c r="B4" s="206"/>
    </row>
    <row r="13" spans="2:2" ht="37.5">
      <c r="B13" s="205" t="s">
        <v>5395</v>
      </c>
    </row>
    <row r="14" spans="2:2" ht="18.75">
      <c r="B14" s="206"/>
    </row>
    <row r="23" spans="2:2" ht="18.75">
      <c r="B23" s="205" t="s">
        <v>5394</v>
      </c>
    </row>
  </sheetData>
  <sheetProtection sheet="1" objects="1" scenarios="1" selectLockedCells="1" selectUnlockedCells="1"/>
  <phoneticPr fontId="4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　　　　　</vt:lpstr>
      <vt:lpstr>種目情報</vt:lpstr>
      <vt:lpstr>data_kyogisha</vt:lpstr>
      <vt:lpstr>data_team</vt:lpstr>
      <vt:lpstr>所属</vt:lpstr>
      <vt:lpstr>④申し込み表!Print_Area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2019-02-17T07:39:23Z</cp:lastPrinted>
  <dcterms:created xsi:type="dcterms:W3CDTF">2013-01-03T14:12:28Z</dcterms:created>
  <dcterms:modified xsi:type="dcterms:W3CDTF">2019-02-28T11:09:46Z</dcterms:modified>
</cp:coreProperties>
</file>