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Desktop\2018市スポ\申込ファイル\市スポ記録会エントリーファイル\"/>
    </mc:Choice>
  </mc:AlternateContent>
  <bookViews>
    <workbookView xWindow="0" yWindow="24240" windowWidth="23040" windowHeight="9555" tabRatio="925"/>
  </bookViews>
  <sheets>
    <sheet name="注意事項" sheetId="4" r:id="rId1"/>
    <sheet name="①団体情報入力" sheetId="7" r:id="rId2"/>
    <sheet name="②選手情報入力" sheetId="3" r:id="rId3"/>
    <sheet name="③リレー情報確認" sheetId="5" r:id="rId4"/>
    <sheet name="④種目別人数" sheetId="17" r:id="rId5"/>
    <sheet name="⑤申込一覧表" sheetId="21" r:id="rId6"/>
    <sheet name="⑥リレーの選手が反映されない場合の対処" sheetId="24" r:id="rId7"/>
    <sheet name="　　　　　" sheetId="14" r:id="rId8"/>
    <sheet name="種目情報" sheetId="18" r:id="rId9"/>
    <sheet name="data_kyogisha" sheetId="2" r:id="rId10"/>
    <sheet name="data_team" sheetId="19" r:id="rId11"/>
    <sheet name="小学校団体名一覧" sheetId="23" state="hidden" r:id="rId12"/>
  </sheets>
  <externalReferences>
    <externalReference r:id="rId13"/>
    <externalReference r:id="rId14"/>
    <externalReference r:id="rId15"/>
  </externalReferences>
  <definedNames>
    <definedName name="otoko" localSheetId="6">[1]一覧表!#REF!</definedName>
    <definedName name="otoko">[1]一覧表!#REF!</definedName>
    <definedName name="_xlnm.Print_Area" localSheetId="4">④種目別人数!$A$1:$H$35</definedName>
    <definedName name="_xlnm.Print_Area" localSheetId="5">⑤申込一覧表!$A$1:$L$102</definedName>
    <definedName name="_xlnm.Print_Titles" localSheetId="5">⑤申込一覧表!$1:$9</definedName>
    <definedName name="sin" localSheetId="6">[1]一覧表!#REF!</definedName>
    <definedName name="sin">[1]一覧表!#REF!</definedName>
    <definedName name="X" localSheetId="6">[1]一覧表!#REF!</definedName>
    <definedName name="X">[1]一覧表!#REF!</definedName>
    <definedName name="おもて" localSheetId="6">[1]一覧表!#REF!</definedName>
    <definedName name="おもて">[1]一覧表!#REF!</definedName>
    <definedName name="リレー">[2]一覧表!$R$13</definedName>
    <definedName name="女子種目">[3]一覧表!$U$13:$U$28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 localSheetId="6">[1]一覧表!#REF!</definedName>
    <definedName name="団体カテゴリー">[1]一覧表!#REF!</definedName>
    <definedName name="団体申し込み">[1]一覧表!#REF!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G33" i="17" l="1"/>
  <c r="C26" i="17"/>
  <c r="K26" i="17"/>
  <c r="L26" i="17" s="1"/>
  <c r="M26" i="17"/>
  <c r="N26" i="17"/>
  <c r="G26" i="17" s="1"/>
  <c r="K27" i="17"/>
  <c r="L27" i="17" s="1"/>
  <c r="C27" i="17" s="1"/>
  <c r="M27" i="17"/>
  <c r="N27" i="17"/>
  <c r="G27" i="17" s="1"/>
  <c r="M14" i="17" l="1"/>
  <c r="N14" i="17" s="1"/>
  <c r="G14" i="17" s="1"/>
  <c r="M15" i="17"/>
  <c r="N15" i="17" s="1"/>
  <c r="G15" i="17" s="1"/>
  <c r="K14" i="17"/>
  <c r="L14" i="17" s="1"/>
  <c r="C14" i="17" s="1"/>
  <c r="K15" i="17"/>
  <c r="L15" i="17" s="1"/>
  <c r="C15" i="17" s="1"/>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P1" i="5"/>
  <c r="D7" i="17"/>
  <c r="C6" i="17"/>
  <c r="B7" i="17"/>
  <c r="C4" i="7"/>
  <c r="C5" i="7"/>
  <c r="J1" i="5" s="1"/>
  <c r="C6" i="7"/>
  <c r="P2" i="7"/>
  <c r="P3" i="7" s="1"/>
  <c r="F6" i="21" l="1"/>
  <c r="F103" i="3" l="1"/>
  <c r="F102" i="3"/>
  <c r="F104" i="3" s="1"/>
  <c r="L100" i="3"/>
  <c r="J100" i="3"/>
  <c r="H100" i="3"/>
  <c r="AS99" i="3"/>
  <c r="AQ99" i="3"/>
  <c r="AO99" i="3"/>
  <c r="AM99" i="3"/>
  <c r="AK99" i="3"/>
  <c r="AI99" i="3"/>
  <c r="AG99" i="3"/>
  <c r="AF99" i="3"/>
  <c r="AE99" i="3"/>
  <c r="AD99" i="3"/>
  <c r="AC99" i="3"/>
  <c r="AB99" i="3"/>
  <c r="AA99" i="3"/>
  <c r="Z99" i="3"/>
  <c r="Y99" i="3"/>
  <c r="X99" i="3"/>
  <c r="W99" i="3"/>
  <c r="V99" i="3"/>
  <c r="AS98" i="3"/>
  <c r="AQ98" i="3"/>
  <c r="AO98" i="3"/>
  <c r="AM98" i="3"/>
  <c r="AK98" i="3"/>
  <c r="AI98" i="3"/>
  <c r="AG98" i="3"/>
  <c r="AF98" i="3"/>
  <c r="AE98" i="3"/>
  <c r="AD98" i="3"/>
  <c r="AC98" i="3"/>
  <c r="AB98" i="3"/>
  <c r="AA98" i="3"/>
  <c r="Z98" i="3"/>
  <c r="Y98" i="3"/>
  <c r="X98" i="3"/>
  <c r="W98" i="3"/>
  <c r="V98" i="3"/>
  <c r="AS97" i="3"/>
  <c r="AQ97" i="3"/>
  <c r="AO97" i="3"/>
  <c r="AM97" i="3"/>
  <c r="AK97" i="3"/>
  <c r="AI97" i="3"/>
  <c r="AG97" i="3"/>
  <c r="AF97" i="3"/>
  <c r="AE97" i="3"/>
  <c r="AD97" i="3"/>
  <c r="AC97" i="3"/>
  <c r="AB97" i="3"/>
  <c r="AA97" i="3"/>
  <c r="Z97" i="3"/>
  <c r="Y97" i="3"/>
  <c r="X97" i="3"/>
  <c r="W97" i="3"/>
  <c r="V97" i="3"/>
  <c r="AS96" i="3"/>
  <c r="AQ96" i="3"/>
  <c r="AO96" i="3"/>
  <c r="AM96" i="3"/>
  <c r="AK96" i="3"/>
  <c r="AI96" i="3"/>
  <c r="AG96" i="3"/>
  <c r="AF96" i="3"/>
  <c r="AE96" i="3"/>
  <c r="AD96" i="3"/>
  <c r="AC96" i="3"/>
  <c r="AB96" i="3"/>
  <c r="AA96" i="3"/>
  <c r="Z96" i="3"/>
  <c r="Y96" i="3"/>
  <c r="X96" i="3"/>
  <c r="W96" i="3"/>
  <c r="V96" i="3"/>
  <c r="AS95" i="3"/>
  <c r="AQ95" i="3"/>
  <c r="AO95" i="3"/>
  <c r="AM95" i="3"/>
  <c r="AK95" i="3"/>
  <c r="AI95" i="3"/>
  <c r="AG95" i="3"/>
  <c r="AF95" i="3"/>
  <c r="AE95" i="3"/>
  <c r="AD95" i="3"/>
  <c r="AC95" i="3"/>
  <c r="AB95" i="3"/>
  <c r="AA95" i="3"/>
  <c r="Z95" i="3"/>
  <c r="Y95" i="3"/>
  <c r="X95" i="3"/>
  <c r="W95" i="3"/>
  <c r="V95" i="3"/>
  <c r="AS94" i="3"/>
  <c r="AQ94" i="3"/>
  <c r="AO94" i="3"/>
  <c r="AM94" i="3"/>
  <c r="AK94" i="3"/>
  <c r="AI94" i="3"/>
  <c r="AG94" i="3"/>
  <c r="AF94" i="3"/>
  <c r="AE94" i="3"/>
  <c r="AD94" i="3"/>
  <c r="AC94" i="3"/>
  <c r="AB94" i="3"/>
  <c r="AA94" i="3"/>
  <c r="Z94" i="3"/>
  <c r="Y94" i="3"/>
  <c r="X94" i="3"/>
  <c r="W94" i="3"/>
  <c r="V94" i="3"/>
  <c r="AS93" i="3"/>
  <c r="AQ93" i="3"/>
  <c r="AO93" i="3"/>
  <c r="AM93" i="3"/>
  <c r="AK93" i="3"/>
  <c r="AI93" i="3"/>
  <c r="AG93" i="3"/>
  <c r="AF93" i="3"/>
  <c r="AE93" i="3"/>
  <c r="AD93" i="3"/>
  <c r="AC93" i="3"/>
  <c r="AB93" i="3"/>
  <c r="AA93" i="3"/>
  <c r="Z93" i="3"/>
  <c r="Y93" i="3"/>
  <c r="X93" i="3"/>
  <c r="W93" i="3"/>
  <c r="V93" i="3"/>
  <c r="AS92" i="3"/>
  <c r="AQ92" i="3"/>
  <c r="AO92" i="3"/>
  <c r="AM92" i="3"/>
  <c r="AK92" i="3"/>
  <c r="AI92" i="3"/>
  <c r="AG92" i="3"/>
  <c r="AF92" i="3"/>
  <c r="AE92" i="3"/>
  <c r="AD92" i="3"/>
  <c r="AC92" i="3"/>
  <c r="AB92" i="3"/>
  <c r="AA92" i="3"/>
  <c r="Z92" i="3"/>
  <c r="Y92" i="3"/>
  <c r="X92" i="3"/>
  <c r="W92" i="3"/>
  <c r="V92" i="3"/>
  <c r="AS91" i="3"/>
  <c r="AQ91" i="3"/>
  <c r="AO91" i="3"/>
  <c r="AM91" i="3"/>
  <c r="AK91" i="3"/>
  <c r="AI91" i="3"/>
  <c r="AG91" i="3"/>
  <c r="AF91" i="3"/>
  <c r="AE91" i="3"/>
  <c r="AD91" i="3"/>
  <c r="AC91" i="3"/>
  <c r="AB91" i="3"/>
  <c r="AA91" i="3"/>
  <c r="Z91" i="3"/>
  <c r="Y91" i="3"/>
  <c r="X91" i="3"/>
  <c r="W91" i="3"/>
  <c r="V91" i="3"/>
  <c r="AS90" i="3"/>
  <c r="AQ90" i="3"/>
  <c r="AO90" i="3"/>
  <c r="AM90" i="3"/>
  <c r="AK90" i="3"/>
  <c r="AI90" i="3"/>
  <c r="AG90" i="3"/>
  <c r="AF90" i="3"/>
  <c r="AE90" i="3"/>
  <c r="AD90" i="3"/>
  <c r="AC90" i="3"/>
  <c r="AB90" i="3"/>
  <c r="AA90" i="3"/>
  <c r="Z90" i="3"/>
  <c r="Y90" i="3"/>
  <c r="X90" i="3"/>
  <c r="W90" i="3"/>
  <c r="V90" i="3"/>
  <c r="AS89" i="3"/>
  <c r="AQ89" i="3"/>
  <c r="AO89" i="3"/>
  <c r="AM89" i="3"/>
  <c r="AK89" i="3"/>
  <c r="AI89" i="3"/>
  <c r="AG89" i="3"/>
  <c r="AF89" i="3"/>
  <c r="AE89" i="3"/>
  <c r="AD89" i="3"/>
  <c r="AC89" i="3"/>
  <c r="AB89" i="3"/>
  <c r="AA89" i="3"/>
  <c r="Z89" i="3"/>
  <c r="Y89" i="3"/>
  <c r="X89" i="3"/>
  <c r="W89" i="3"/>
  <c r="V89" i="3"/>
  <c r="AS88" i="3"/>
  <c r="AQ88" i="3"/>
  <c r="AO88" i="3"/>
  <c r="AM88" i="3"/>
  <c r="AK88" i="3"/>
  <c r="AI88" i="3"/>
  <c r="AG88" i="3"/>
  <c r="AF88" i="3"/>
  <c r="AE88" i="3"/>
  <c r="AD88" i="3"/>
  <c r="AC88" i="3"/>
  <c r="AB88" i="3"/>
  <c r="AA88" i="3"/>
  <c r="Z88" i="3"/>
  <c r="Y88" i="3"/>
  <c r="X88" i="3"/>
  <c r="W88" i="3"/>
  <c r="V88" i="3"/>
  <c r="AS87" i="3"/>
  <c r="AQ87" i="3"/>
  <c r="AO87" i="3"/>
  <c r="AM87" i="3"/>
  <c r="AK87" i="3"/>
  <c r="AI87" i="3"/>
  <c r="AG87" i="3"/>
  <c r="AF87" i="3"/>
  <c r="AE87" i="3"/>
  <c r="AD87" i="3"/>
  <c r="AC87" i="3"/>
  <c r="AB87" i="3"/>
  <c r="AA87" i="3"/>
  <c r="Z87" i="3"/>
  <c r="Y87" i="3"/>
  <c r="X87" i="3"/>
  <c r="W87" i="3"/>
  <c r="V87" i="3"/>
  <c r="AS86" i="3"/>
  <c r="AQ86" i="3"/>
  <c r="AO86" i="3"/>
  <c r="AM86" i="3"/>
  <c r="AK86" i="3"/>
  <c r="AI86" i="3"/>
  <c r="AG86" i="3"/>
  <c r="AF86" i="3"/>
  <c r="AE86" i="3"/>
  <c r="AD86" i="3"/>
  <c r="AC86" i="3"/>
  <c r="AB86" i="3"/>
  <c r="AA86" i="3"/>
  <c r="Z86" i="3"/>
  <c r="Y86" i="3"/>
  <c r="X86" i="3"/>
  <c r="W86" i="3"/>
  <c r="V86" i="3"/>
  <c r="AS85" i="3"/>
  <c r="AQ85" i="3"/>
  <c r="AO85" i="3"/>
  <c r="AM85" i="3"/>
  <c r="AK85" i="3"/>
  <c r="AI85" i="3"/>
  <c r="AG85" i="3"/>
  <c r="AF85" i="3"/>
  <c r="AE85" i="3"/>
  <c r="AD85" i="3"/>
  <c r="AC85" i="3"/>
  <c r="AB85" i="3"/>
  <c r="AA85" i="3"/>
  <c r="Z85" i="3"/>
  <c r="Y85" i="3"/>
  <c r="X85" i="3"/>
  <c r="W85" i="3"/>
  <c r="V85" i="3"/>
  <c r="AS84" i="3"/>
  <c r="AQ84" i="3"/>
  <c r="AO84" i="3"/>
  <c r="AM84" i="3"/>
  <c r="AK84" i="3"/>
  <c r="AI84" i="3"/>
  <c r="AG84" i="3"/>
  <c r="AF84" i="3"/>
  <c r="AE84" i="3"/>
  <c r="AD84" i="3"/>
  <c r="AC84" i="3"/>
  <c r="AB84" i="3"/>
  <c r="AA84" i="3"/>
  <c r="Z84" i="3"/>
  <c r="Y84" i="3"/>
  <c r="X84" i="3"/>
  <c r="W84" i="3"/>
  <c r="V84" i="3"/>
  <c r="AS83" i="3"/>
  <c r="AQ83" i="3"/>
  <c r="AO83" i="3"/>
  <c r="AM83" i="3"/>
  <c r="AK83" i="3"/>
  <c r="AI83" i="3"/>
  <c r="AG83" i="3"/>
  <c r="AF83" i="3"/>
  <c r="AE83" i="3"/>
  <c r="AD83" i="3"/>
  <c r="AC83" i="3"/>
  <c r="AB83" i="3"/>
  <c r="AA83" i="3"/>
  <c r="Z83" i="3"/>
  <c r="Y83" i="3"/>
  <c r="X83" i="3"/>
  <c r="W83" i="3"/>
  <c r="V83" i="3"/>
  <c r="AS82" i="3"/>
  <c r="AQ82" i="3"/>
  <c r="AO82" i="3"/>
  <c r="AM82" i="3"/>
  <c r="AK82" i="3"/>
  <c r="AI82" i="3"/>
  <c r="AG82" i="3"/>
  <c r="AF82" i="3"/>
  <c r="AE82" i="3"/>
  <c r="AD82" i="3"/>
  <c r="AC82" i="3"/>
  <c r="AB82" i="3"/>
  <c r="AA82" i="3"/>
  <c r="Z82" i="3"/>
  <c r="Y82" i="3"/>
  <c r="X82" i="3"/>
  <c r="W82" i="3"/>
  <c r="V82" i="3"/>
  <c r="AS81" i="3"/>
  <c r="AQ81" i="3"/>
  <c r="AO81" i="3"/>
  <c r="AM81" i="3"/>
  <c r="AK81" i="3"/>
  <c r="AI81" i="3"/>
  <c r="AG81" i="3"/>
  <c r="AF81" i="3"/>
  <c r="AE81" i="3"/>
  <c r="AD81" i="3"/>
  <c r="AC81" i="3"/>
  <c r="AB81" i="3"/>
  <c r="AA81" i="3"/>
  <c r="Z81" i="3"/>
  <c r="Y81" i="3"/>
  <c r="X81" i="3"/>
  <c r="W81" i="3"/>
  <c r="V81" i="3"/>
  <c r="AS80" i="3"/>
  <c r="AQ80" i="3"/>
  <c r="AO80" i="3"/>
  <c r="AM80" i="3"/>
  <c r="AK80" i="3"/>
  <c r="AI80" i="3"/>
  <c r="AG80" i="3"/>
  <c r="AF80" i="3"/>
  <c r="AE80" i="3"/>
  <c r="AD80" i="3"/>
  <c r="AC80" i="3"/>
  <c r="AB80" i="3"/>
  <c r="AA80" i="3"/>
  <c r="Z80" i="3"/>
  <c r="Y80" i="3"/>
  <c r="X80" i="3"/>
  <c r="W80" i="3"/>
  <c r="V80" i="3"/>
  <c r="AS79" i="3"/>
  <c r="AQ79" i="3"/>
  <c r="AO79" i="3"/>
  <c r="AM79" i="3"/>
  <c r="AK79" i="3"/>
  <c r="AI79" i="3"/>
  <c r="AG79" i="3"/>
  <c r="AF79" i="3"/>
  <c r="AE79" i="3"/>
  <c r="AD79" i="3"/>
  <c r="AC79" i="3"/>
  <c r="AB79" i="3"/>
  <c r="AA79" i="3"/>
  <c r="Z79" i="3"/>
  <c r="Y79" i="3"/>
  <c r="X79" i="3"/>
  <c r="W79" i="3"/>
  <c r="V79" i="3"/>
  <c r="AS78" i="3"/>
  <c r="AQ78" i="3"/>
  <c r="AO78" i="3"/>
  <c r="AM78" i="3"/>
  <c r="AK78" i="3"/>
  <c r="AI78" i="3"/>
  <c r="AG78" i="3"/>
  <c r="AF78" i="3"/>
  <c r="AE78" i="3"/>
  <c r="AD78" i="3"/>
  <c r="AC78" i="3"/>
  <c r="AB78" i="3"/>
  <c r="AA78" i="3"/>
  <c r="Z78" i="3"/>
  <c r="Y78" i="3"/>
  <c r="X78" i="3"/>
  <c r="W78" i="3"/>
  <c r="V78" i="3"/>
  <c r="AS77" i="3"/>
  <c r="AQ77" i="3"/>
  <c r="AO77" i="3"/>
  <c r="AM77" i="3"/>
  <c r="AK77" i="3"/>
  <c r="AI77" i="3"/>
  <c r="AG77" i="3"/>
  <c r="AF77" i="3"/>
  <c r="AE77" i="3"/>
  <c r="AD77" i="3"/>
  <c r="AC77" i="3"/>
  <c r="AB77" i="3"/>
  <c r="AA77" i="3"/>
  <c r="Z77" i="3"/>
  <c r="Y77" i="3"/>
  <c r="X77" i="3"/>
  <c r="W77" i="3"/>
  <c r="V77" i="3"/>
  <c r="AS76" i="3"/>
  <c r="AQ76" i="3"/>
  <c r="AO76" i="3"/>
  <c r="AM76" i="3"/>
  <c r="AK76" i="3"/>
  <c r="AI76" i="3"/>
  <c r="AG76" i="3"/>
  <c r="AF76" i="3"/>
  <c r="AE76" i="3"/>
  <c r="AD76" i="3"/>
  <c r="AC76" i="3"/>
  <c r="AB76" i="3"/>
  <c r="AA76" i="3"/>
  <c r="Z76" i="3"/>
  <c r="Y76" i="3"/>
  <c r="X76" i="3"/>
  <c r="W76" i="3"/>
  <c r="V76" i="3"/>
  <c r="AS75" i="3"/>
  <c r="AQ75" i="3"/>
  <c r="AO75" i="3"/>
  <c r="AM75" i="3"/>
  <c r="AK75" i="3"/>
  <c r="AI75" i="3"/>
  <c r="AG75" i="3"/>
  <c r="AF75" i="3"/>
  <c r="AE75" i="3"/>
  <c r="AD75" i="3"/>
  <c r="AC75" i="3"/>
  <c r="AB75" i="3"/>
  <c r="AA75" i="3"/>
  <c r="Z75" i="3"/>
  <c r="Y75" i="3"/>
  <c r="X75" i="3"/>
  <c r="W75" i="3"/>
  <c r="V75" i="3"/>
  <c r="AS74" i="3"/>
  <c r="AQ74" i="3"/>
  <c r="AO74" i="3"/>
  <c r="AM74" i="3"/>
  <c r="AK74" i="3"/>
  <c r="AI74" i="3"/>
  <c r="AG74" i="3"/>
  <c r="AF74" i="3"/>
  <c r="AE74" i="3"/>
  <c r="AD74" i="3"/>
  <c r="AC74" i="3"/>
  <c r="AB74" i="3"/>
  <c r="AA74" i="3"/>
  <c r="Z74" i="3"/>
  <c r="Y74" i="3"/>
  <c r="X74" i="3"/>
  <c r="W74" i="3"/>
  <c r="V74" i="3"/>
  <c r="AS73" i="3"/>
  <c r="AQ73" i="3"/>
  <c r="AO73" i="3"/>
  <c r="AM73" i="3"/>
  <c r="AK73" i="3"/>
  <c r="AI73" i="3"/>
  <c r="AG73" i="3"/>
  <c r="AF73" i="3"/>
  <c r="AE73" i="3"/>
  <c r="AD73" i="3"/>
  <c r="AC73" i="3"/>
  <c r="AB73" i="3"/>
  <c r="AA73" i="3"/>
  <c r="Z73" i="3"/>
  <c r="Y73" i="3"/>
  <c r="X73" i="3"/>
  <c r="W73" i="3"/>
  <c r="V73" i="3"/>
  <c r="AS72" i="3"/>
  <c r="AQ72" i="3"/>
  <c r="AO72" i="3"/>
  <c r="AM72" i="3"/>
  <c r="AK72" i="3"/>
  <c r="AI72" i="3"/>
  <c r="AG72" i="3"/>
  <c r="AF72" i="3"/>
  <c r="AE72" i="3"/>
  <c r="AD72" i="3"/>
  <c r="AC72" i="3"/>
  <c r="AB72" i="3"/>
  <c r="AA72" i="3"/>
  <c r="Z72" i="3"/>
  <c r="Y72" i="3"/>
  <c r="X72" i="3"/>
  <c r="W72" i="3"/>
  <c r="V72" i="3"/>
  <c r="AS71" i="3"/>
  <c r="AQ71" i="3"/>
  <c r="AO71" i="3"/>
  <c r="AM71" i="3"/>
  <c r="AK71" i="3"/>
  <c r="AI71" i="3"/>
  <c r="AG71" i="3"/>
  <c r="AF71" i="3"/>
  <c r="AE71" i="3"/>
  <c r="AD71" i="3"/>
  <c r="AC71" i="3"/>
  <c r="AB71" i="3"/>
  <c r="AA71" i="3"/>
  <c r="Z71" i="3"/>
  <c r="Y71" i="3"/>
  <c r="X71" i="3"/>
  <c r="W71" i="3"/>
  <c r="V71" i="3"/>
  <c r="AS70" i="3"/>
  <c r="AQ70" i="3"/>
  <c r="AO70" i="3"/>
  <c r="AM70" i="3"/>
  <c r="AK70" i="3"/>
  <c r="AI70" i="3"/>
  <c r="AG70" i="3"/>
  <c r="AF70" i="3"/>
  <c r="AE70" i="3"/>
  <c r="AD70" i="3"/>
  <c r="AC70" i="3"/>
  <c r="AB70" i="3"/>
  <c r="AA70" i="3"/>
  <c r="Z70" i="3"/>
  <c r="Y70" i="3"/>
  <c r="X70" i="3"/>
  <c r="W70" i="3"/>
  <c r="V70" i="3"/>
  <c r="AS69" i="3"/>
  <c r="AQ69" i="3"/>
  <c r="AO69" i="3"/>
  <c r="AM69" i="3"/>
  <c r="AK69" i="3"/>
  <c r="AI69" i="3"/>
  <c r="AG69" i="3"/>
  <c r="AF69" i="3"/>
  <c r="AE69" i="3"/>
  <c r="AD69" i="3"/>
  <c r="AC69" i="3"/>
  <c r="AB69" i="3"/>
  <c r="AA69" i="3"/>
  <c r="Z69" i="3"/>
  <c r="Y69" i="3"/>
  <c r="X69" i="3"/>
  <c r="W69" i="3"/>
  <c r="V69" i="3"/>
  <c r="AS68" i="3"/>
  <c r="AQ68" i="3"/>
  <c r="AO68" i="3"/>
  <c r="AM68" i="3"/>
  <c r="AK68" i="3"/>
  <c r="AI68" i="3"/>
  <c r="AG68" i="3"/>
  <c r="AF68" i="3"/>
  <c r="AE68" i="3"/>
  <c r="AD68" i="3"/>
  <c r="AC68" i="3"/>
  <c r="AB68" i="3"/>
  <c r="AA68" i="3"/>
  <c r="Z68" i="3"/>
  <c r="Y68" i="3"/>
  <c r="X68" i="3"/>
  <c r="W68" i="3"/>
  <c r="V68" i="3"/>
  <c r="AS67" i="3"/>
  <c r="AQ67" i="3"/>
  <c r="AO67" i="3"/>
  <c r="AM67" i="3"/>
  <c r="AK67" i="3"/>
  <c r="AI67" i="3"/>
  <c r="AG67" i="3"/>
  <c r="AF67" i="3"/>
  <c r="AE67" i="3"/>
  <c r="AD67" i="3"/>
  <c r="AC67" i="3"/>
  <c r="AB67" i="3"/>
  <c r="AA67" i="3"/>
  <c r="Z67" i="3"/>
  <c r="Y67" i="3"/>
  <c r="X67" i="3"/>
  <c r="W67" i="3"/>
  <c r="V67" i="3"/>
  <c r="AS66" i="3"/>
  <c r="AQ66" i="3"/>
  <c r="AO66" i="3"/>
  <c r="AM66" i="3"/>
  <c r="AK66" i="3"/>
  <c r="AI66" i="3"/>
  <c r="AG66" i="3"/>
  <c r="AF66" i="3"/>
  <c r="AE66" i="3"/>
  <c r="AD66" i="3"/>
  <c r="AC66" i="3"/>
  <c r="AB66" i="3"/>
  <c r="AA66" i="3"/>
  <c r="Z66" i="3"/>
  <c r="Y66" i="3"/>
  <c r="X66" i="3"/>
  <c r="W66" i="3"/>
  <c r="V66" i="3"/>
  <c r="AS65" i="3"/>
  <c r="AQ65" i="3"/>
  <c r="AO65" i="3"/>
  <c r="AM65" i="3"/>
  <c r="AK65" i="3"/>
  <c r="AI65" i="3"/>
  <c r="AG65" i="3"/>
  <c r="AF65" i="3"/>
  <c r="AE65" i="3"/>
  <c r="AD65" i="3"/>
  <c r="AC65" i="3"/>
  <c r="AB65" i="3"/>
  <c r="AA65" i="3"/>
  <c r="Z65" i="3"/>
  <c r="Y65" i="3"/>
  <c r="X65" i="3"/>
  <c r="W65" i="3"/>
  <c r="V65" i="3"/>
  <c r="AS64" i="3"/>
  <c r="AQ64" i="3"/>
  <c r="AO64" i="3"/>
  <c r="AM64" i="3"/>
  <c r="AK64" i="3"/>
  <c r="AI64" i="3"/>
  <c r="AG64" i="3"/>
  <c r="AF64" i="3"/>
  <c r="AE64" i="3"/>
  <c r="AD64" i="3"/>
  <c r="AC64" i="3"/>
  <c r="AB64" i="3"/>
  <c r="AA64" i="3"/>
  <c r="Z64" i="3"/>
  <c r="Y64" i="3"/>
  <c r="X64" i="3"/>
  <c r="W64" i="3"/>
  <c r="V64" i="3"/>
  <c r="AS63" i="3"/>
  <c r="AQ63" i="3"/>
  <c r="AO63" i="3"/>
  <c r="AM63" i="3"/>
  <c r="AK63" i="3"/>
  <c r="AI63" i="3"/>
  <c r="AG63" i="3"/>
  <c r="AF63" i="3"/>
  <c r="AE63" i="3"/>
  <c r="AD63" i="3"/>
  <c r="AC63" i="3"/>
  <c r="AB63" i="3"/>
  <c r="AA63" i="3"/>
  <c r="Z63" i="3"/>
  <c r="Y63" i="3"/>
  <c r="X63" i="3"/>
  <c r="W63" i="3"/>
  <c r="V63" i="3"/>
  <c r="AS62" i="3"/>
  <c r="AQ62" i="3"/>
  <c r="AO62" i="3"/>
  <c r="AM62" i="3"/>
  <c r="AK62" i="3"/>
  <c r="AI62" i="3"/>
  <c r="AG62" i="3"/>
  <c r="AF62" i="3"/>
  <c r="AE62" i="3"/>
  <c r="AD62" i="3"/>
  <c r="AC62" i="3"/>
  <c r="AB62" i="3"/>
  <c r="AA62" i="3"/>
  <c r="Z62" i="3"/>
  <c r="Y62" i="3"/>
  <c r="X62" i="3"/>
  <c r="W62" i="3"/>
  <c r="V62" i="3"/>
  <c r="AS61" i="3"/>
  <c r="AQ61" i="3"/>
  <c r="AO61" i="3"/>
  <c r="AM61" i="3"/>
  <c r="AK61" i="3"/>
  <c r="AI61" i="3"/>
  <c r="AG61" i="3"/>
  <c r="AF61" i="3"/>
  <c r="AE61" i="3"/>
  <c r="AD61" i="3"/>
  <c r="AC61" i="3"/>
  <c r="AB61" i="3"/>
  <c r="AA61" i="3"/>
  <c r="Z61" i="3"/>
  <c r="Y61" i="3"/>
  <c r="X61" i="3"/>
  <c r="W61" i="3"/>
  <c r="V61" i="3"/>
  <c r="AS60" i="3"/>
  <c r="AQ60" i="3"/>
  <c r="AO60" i="3"/>
  <c r="AM60" i="3"/>
  <c r="AK60" i="3"/>
  <c r="AI60" i="3"/>
  <c r="AG60" i="3"/>
  <c r="AF60" i="3"/>
  <c r="AE60" i="3"/>
  <c r="AD60" i="3"/>
  <c r="AC60" i="3"/>
  <c r="AB60" i="3"/>
  <c r="AA60" i="3"/>
  <c r="Z60" i="3"/>
  <c r="Y60" i="3"/>
  <c r="X60" i="3"/>
  <c r="W60" i="3"/>
  <c r="V60" i="3"/>
  <c r="AS59" i="3"/>
  <c r="AQ59" i="3"/>
  <c r="AO59" i="3"/>
  <c r="AM59" i="3"/>
  <c r="AK59" i="3"/>
  <c r="AI59" i="3"/>
  <c r="AG59" i="3"/>
  <c r="AF59" i="3"/>
  <c r="AE59" i="3"/>
  <c r="AD59" i="3"/>
  <c r="AC59" i="3"/>
  <c r="AB59" i="3"/>
  <c r="AA59" i="3"/>
  <c r="Z59" i="3"/>
  <c r="Y59" i="3"/>
  <c r="X59" i="3"/>
  <c r="W59" i="3"/>
  <c r="V59" i="3"/>
  <c r="AS58" i="3"/>
  <c r="AQ58" i="3"/>
  <c r="AO58" i="3"/>
  <c r="AM58" i="3"/>
  <c r="AK58" i="3"/>
  <c r="AI58" i="3"/>
  <c r="AG58" i="3"/>
  <c r="AF58" i="3"/>
  <c r="AE58" i="3"/>
  <c r="AD58" i="3"/>
  <c r="AC58" i="3"/>
  <c r="AB58" i="3"/>
  <c r="AA58" i="3"/>
  <c r="Z58" i="3"/>
  <c r="Y58" i="3"/>
  <c r="X58" i="3"/>
  <c r="W58" i="3"/>
  <c r="V58" i="3"/>
  <c r="AS57" i="3"/>
  <c r="AQ57" i="3"/>
  <c r="AO57" i="3"/>
  <c r="AM57" i="3"/>
  <c r="AK57" i="3"/>
  <c r="AI57" i="3"/>
  <c r="AG57" i="3"/>
  <c r="AF57" i="3"/>
  <c r="AE57" i="3"/>
  <c r="AD57" i="3"/>
  <c r="AC57" i="3"/>
  <c r="AB57" i="3"/>
  <c r="AA57" i="3"/>
  <c r="Z57" i="3"/>
  <c r="Y57" i="3"/>
  <c r="X57" i="3"/>
  <c r="W57" i="3"/>
  <c r="V57" i="3"/>
  <c r="AS56" i="3"/>
  <c r="AQ56" i="3"/>
  <c r="AO56" i="3"/>
  <c r="AM56" i="3"/>
  <c r="AK56" i="3"/>
  <c r="AI56" i="3"/>
  <c r="AG56" i="3"/>
  <c r="AF56" i="3"/>
  <c r="AE56" i="3"/>
  <c r="AD56" i="3"/>
  <c r="AC56" i="3"/>
  <c r="AB56" i="3"/>
  <c r="AA56" i="3"/>
  <c r="Z56" i="3"/>
  <c r="Y56" i="3"/>
  <c r="X56" i="3"/>
  <c r="W56" i="3"/>
  <c r="V56" i="3"/>
  <c r="AS55" i="3"/>
  <c r="AQ55" i="3"/>
  <c r="AO55" i="3"/>
  <c r="AM55" i="3"/>
  <c r="AK55" i="3"/>
  <c r="AI55" i="3"/>
  <c r="AG55" i="3"/>
  <c r="AF55" i="3"/>
  <c r="AE55" i="3"/>
  <c r="AD55" i="3"/>
  <c r="AC55" i="3"/>
  <c r="AB55" i="3"/>
  <c r="AA55" i="3"/>
  <c r="Z55" i="3"/>
  <c r="Y55" i="3"/>
  <c r="X55" i="3"/>
  <c r="W55" i="3"/>
  <c r="V55" i="3"/>
  <c r="AS54" i="3"/>
  <c r="AQ54" i="3"/>
  <c r="AO54" i="3"/>
  <c r="AM54" i="3"/>
  <c r="AK54" i="3"/>
  <c r="AI54" i="3"/>
  <c r="AG54" i="3"/>
  <c r="AF54" i="3"/>
  <c r="AE54" i="3"/>
  <c r="AD54" i="3"/>
  <c r="AC54" i="3"/>
  <c r="AB54" i="3"/>
  <c r="AA54" i="3"/>
  <c r="Z54" i="3"/>
  <c r="Y54" i="3"/>
  <c r="X54" i="3"/>
  <c r="W54" i="3"/>
  <c r="V54" i="3"/>
  <c r="AS53" i="3"/>
  <c r="AQ53" i="3"/>
  <c r="AO53" i="3"/>
  <c r="AM53" i="3"/>
  <c r="AK53" i="3"/>
  <c r="AI53" i="3"/>
  <c r="AG53" i="3"/>
  <c r="AF53" i="3"/>
  <c r="AE53" i="3"/>
  <c r="AD53" i="3"/>
  <c r="AC53" i="3"/>
  <c r="AB53" i="3"/>
  <c r="AA53" i="3"/>
  <c r="Z53" i="3"/>
  <c r="Y53" i="3"/>
  <c r="X53" i="3"/>
  <c r="W53" i="3"/>
  <c r="V53" i="3"/>
  <c r="AS52" i="3"/>
  <c r="AQ52" i="3"/>
  <c r="AO52" i="3"/>
  <c r="AM52" i="3"/>
  <c r="AK52" i="3"/>
  <c r="AI52" i="3"/>
  <c r="AG52" i="3"/>
  <c r="AF52" i="3"/>
  <c r="AE52" i="3"/>
  <c r="AD52" i="3"/>
  <c r="AC52" i="3"/>
  <c r="AB52" i="3"/>
  <c r="AA52" i="3"/>
  <c r="Z52" i="3"/>
  <c r="Y52" i="3"/>
  <c r="X52" i="3"/>
  <c r="W52" i="3"/>
  <c r="V52" i="3"/>
  <c r="AS51" i="3"/>
  <c r="AQ51" i="3"/>
  <c r="AO51" i="3"/>
  <c r="AM51" i="3"/>
  <c r="AK51" i="3"/>
  <c r="AI51" i="3"/>
  <c r="AG51" i="3"/>
  <c r="AF51" i="3"/>
  <c r="AE51" i="3"/>
  <c r="AD51" i="3"/>
  <c r="AC51" i="3"/>
  <c r="AB51" i="3"/>
  <c r="AA51" i="3"/>
  <c r="Z51" i="3"/>
  <c r="Y51" i="3"/>
  <c r="X51" i="3"/>
  <c r="W51" i="3"/>
  <c r="V51" i="3"/>
  <c r="AS50" i="3"/>
  <c r="AQ50" i="3"/>
  <c r="AO50" i="3"/>
  <c r="AM50" i="3"/>
  <c r="AK50" i="3"/>
  <c r="AI50" i="3"/>
  <c r="AG50" i="3"/>
  <c r="AF50" i="3"/>
  <c r="AE50" i="3"/>
  <c r="AD50" i="3"/>
  <c r="AC50" i="3"/>
  <c r="AB50" i="3"/>
  <c r="AA50" i="3"/>
  <c r="Z50" i="3"/>
  <c r="Y50" i="3"/>
  <c r="X50" i="3"/>
  <c r="W50" i="3"/>
  <c r="V50" i="3"/>
  <c r="AS49" i="3"/>
  <c r="AQ49" i="3"/>
  <c r="AO49" i="3"/>
  <c r="AM49" i="3"/>
  <c r="AK49" i="3"/>
  <c r="AI49" i="3"/>
  <c r="AG49" i="3"/>
  <c r="AF49" i="3"/>
  <c r="AE49" i="3"/>
  <c r="AD49" i="3"/>
  <c r="AC49" i="3"/>
  <c r="AB49" i="3"/>
  <c r="AA49" i="3"/>
  <c r="Z49" i="3"/>
  <c r="Y49" i="3"/>
  <c r="X49" i="3"/>
  <c r="W49" i="3"/>
  <c r="V49" i="3"/>
  <c r="AS48" i="3"/>
  <c r="AQ48" i="3"/>
  <c r="AO48" i="3"/>
  <c r="AM48" i="3"/>
  <c r="AK48" i="3"/>
  <c r="AI48" i="3"/>
  <c r="AG48" i="3"/>
  <c r="AF48" i="3"/>
  <c r="AE48" i="3"/>
  <c r="AD48" i="3"/>
  <c r="AC48" i="3"/>
  <c r="AB48" i="3"/>
  <c r="AA48" i="3"/>
  <c r="Z48" i="3"/>
  <c r="Y48" i="3"/>
  <c r="X48" i="3"/>
  <c r="W48" i="3"/>
  <c r="V48" i="3"/>
  <c r="AS47" i="3"/>
  <c r="AQ47" i="3"/>
  <c r="AO47" i="3"/>
  <c r="AM47" i="3"/>
  <c r="AK47" i="3"/>
  <c r="AI47" i="3"/>
  <c r="AG47" i="3"/>
  <c r="AF47" i="3"/>
  <c r="AE47" i="3"/>
  <c r="AD47" i="3"/>
  <c r="AC47" i="3"/>
  <c r="AB47" i="3"/>
  <c r="AA47" i="3"/>
  <c r="Z47" i="3"/>
  <c r="Y47" i="3"/>
  <c r="X47" i="3"/>
  <c r="W47" i="3"/>
  <c r="V47" i="3"/>
  <c r="AS46" i="3"/>
  <c r="AQ46" i="3"/>
  <c r="AO46" i="3"/>
  <c r="AM46" i="3"/>
  <c r="AK46" i="3"/>
  <c r="AI46" i="3"/>
  <c r="AG46" i="3"/>
  <c r="AF46" i="3"/>
  <c r="AE46" i="3"/>
  <c r="AD46" i="3"/>
  <c r="AC46" i="3"/>
  <c r="AB46" i="3"/>
  <c r="AA46" i="3"/>
  <c r="Z46" i="3"/>
  <c r="Y46" i="3"/>
  <c r="X46" i="3"/>
  <c r="W46" i="3"/>
  <c r="V46" i="3"/>
  <c r="AS45" i="3"/>
  <c r="AQ45" i="3"/>
  <c r="AO45" i="3"/>
  <c r="AM45" i="3"/>
  <c r="AK45" i="3"/>
  <c r="AI45" i="3"/>
  <c r="AG45" i="3"/>
  <c r="AF45" i="3"/>
  <c r="AE45" i="3"/>
  <c r="AD45" i="3"/>
  <c r="AC45" i="3"/>
  <c r="AB45" i="3"/>
  <c r="AA45" i="3"/>
  <c r="Z45" i="3"/>
  <c r="Y45" i="3"/>
  <c r="X45" i="3"/>
  <c r="W45" i="3"/>
  <c r="V45" i="3"/>
  <c r="AS44" i="3"/>
  <c r="AQ44" i="3"/>
  <c r="AO44" i="3"/>
  <c r="AM44" i="3"/>
  <c r="AK44" i="3"/>
  <c r="AI44" i="3"/>
  <c r="AG44" i="3"/>
  <c r="AF44" i="3"/>
  <c r="AE44" i="3"/>
  <c r="AD44" i="3"/>
  <c r="AC44" i="3"/>
  <c r="AB44" i="3"/>
  <c r="AA44" i="3"/>
  <c r="Z44" i="3"/>
  <c r="Y44" i="3"/>
  <c r="X44" i="3"/>
  <c r="W44" i="3"/>
  <c r="V44" i="3"/>
  <c r="AS43" i="3"/>
  <c r="AQ43" i="3"/>
  <c r="AO43" i="3"/>
  <c r="AM43" i="3"/>
  <c r="AK43" i="3"/>
  <c r="AI43" i="3"/>
  <c r="AG43" i="3"/>
  <c r="AF43" i="3"/>
  <c r="AE43" i="3"/>
  <c r="AD43" i="3"/>
  <c r="AC43" i="3"/>
  <c r="AB43" i="3"/>
  <c r="AA43" i="3"/>
  <c r="Z43" i="3"/>
  <c r="Y43" i="3"/>
  <c r="X43" i="3"/>
  <c r="W43" i="3"/>
  <c r="V43" i="3"/>
  <c r="AS42" i="3"/>
  <c r="AQ42" i="3"/>
  <c r="AO42" i="3"/>
  <c r="AM42" i="3"/>
  <c r="AK42" i="3"/>
  <c r="AI42" i="3"/>
  <c r="AG42" i="3"/>
  <c r="AF42" i="3"/>
  <c r="AE42" i="3"/>
  <c r="AD42" i="3"/>
  <c r="AC42" i="3"/>
  <c r="AB42" i="3"/>
  <c r="AA42" i="3"/>
  <c r="Z42" i="3"/>
  <c r="Y42" i="3"/>
  <c r="X42" i="3"/>
  <c r="W42" i="3"/>
  <c r="V42" i="3"/>
  <c r="AS41" i="3"/>
  <c r="AQ41" i="3"/>
  <c r="AO41" i="3"/>
  <c r="AM41" i="3"/>
  <c r="AK41" i="3"/>
  <c r="AI41" i="3"/>
  <c r="AG41" i="3"/>
  <c r="AF41" i="3"/>
  <c r="AE41" i="3"/>
  <c r="AD41" i="3"/>
  <c r="AC41" i="3"/>
  <c r="AB41" i="3"/>
  <c r="AA41" i="3"/>
  <c r="Z41" i="3"/>
  <c r="Y41" i="3"/>
  <c r="X41" i="3"/>
  <c r="W41" i="3"/>
  <c r="V41" i="3"/>
  <c r="AS40" i="3"/>
  <c r="AQ40" i="3"/>
  <c r="AO40" i="3"/>
  <c r="AM40" i="3"/>
  <c r="AK40" i="3"/>
  <c r="AI40" i="3"/>
  <c r="AG40" i="3"/>
  <c r="AF40" i="3"/>
  <c r="AE40" i="3"/>
  <c r="AD40" i="3"/>
  <c r="AC40" i="3"/>
  <c r="AB40" i="3"/>
  <c r="AA40" i="3"/>
  <c r="Z40" i="3"/>
  <c r="Y40" i="3"/>
  <c r="X40" i="3"/>
  <c r="W40" i="3"/>
  <c r="V40" i="3"/>
  <c r="AS39" i="3"/>
  <c r="AQ39" i="3"/>
  <c r="AO39" i="3"/>
  <c r="AM39" i="3"/>
  <c r="AK39" i="3"/>
  <c r="AI39" i="3"/>
  <c r="AG39" i="3"/>
  <c r="AF39" i="3"/>
  <c r="AE39" i="3"/>
  <c r="AD39" i="3"/>
  <c r="AC39" i="3"/>
  <c r="AB39" i="3"/>
  <c r="AA39" i="3"/>
  <c r="Z39" i="3"/>
  <c r="Y39" i="3"/>
  <c r="X39" i="3"/>
  <c r="W39" i="3"/>
  <c r="V39" i="3"/>
  <c r="AS38" i="3"/>
  <c r="AQ38" i="3"/>
  <c r="AO38" i="3"/>
  <c r="AM38" i="3"/>
  <c r="AK38" i="3"/>
  <c r="AI38" i="3"/>
  <c r="AG38" i="3"/>
  <c r="AF38" i="3"/>
  <c r="AE38" i="3"/>
  <c r="AD38" i="3"/>
  <c r="AC38" i="3"/>
  <c r="AB38" i="3"/>
  <c r="AA38" i="3"/>
  <c r="Z38" i="3"/>
  <c r="Y38" i="3"/>
  <c r="X38" i="3"/>
  <c r="W38" i="3"/>
  <c r="V38" i="3"/>
  <c r="AS37" i="3"/>
  <c r="AQ37" i="3"/>
  <c r="AO37" i="3"/>
  <c r="AM37" i="3"/>
  <c r="AK37" i="3"/>
  <c r="AI37" i="3"/>
  <c r="AG37" i="3"/>
  <c r="AF37" i="3"/>
  <c r="AE37" i="3"/>
  <c r="AD37" i="3"/>
  <c r="AC37" i="3"/>
  <c r="AB37" i="3"/>
  <c r="AA37" i="3"/>
  <c r="Z37" i="3"/>
  <c r="Y37" i="3"/>
  <c r="X37" i="3"/>
  <c r="W37" i="3"/>
  <c r="V37" i="3"/>
  <c r="AS36" i="3"/>
  <c r="AQ36" i="3"/>
  <c r="AO36" i="3"/>
  <c r="AM36" i="3"/>
  <c r="AK36" i="3"/>
  <c r="AI36" i="3"/>
  <c r="AG36" i="3"/>
  <c r="AF36" i="3"/>
  <c r="AE36" i="3"/>
  <c r="AD36" i="3"/>
  <c r="AC36" i="3"/>
  <c r="AB36" i="3"/>
  <c r="AA36" i="3"/>
  <c r="Z36" i="3"/>
  <c r="Y36" i="3"/>
  <c r="X36" i="3"/>
  <c r="W36" i="3"/>
  <c r="V36" i="3"/>
  <c r="T36" i="3"/>
  <c r="S36" i="3"/>
  <c r="AS35" i="3"/>
  <c r="AQ35" i="3"/>
  <c r="AO35" i="3"/>
  <c r="AM35" i="3"/>
  <c r="AK35" i="3"/>
  <c r="AI35" i="3"/>
  <c r="AG35" i="3"/>
  <c r="AF35" i="3"/>
  <c r="AE35" i="3"/>
  <c r="AD35" i="3"/>
  <c r="AC35" i="3"/>
  <c r="AB35" i="3"/>
  <c r="AA35" i="3"/>
  <c r="Z35" i="3"/>
  <c r="Y35" i="3"/>
  <c r="X35" i="3"/>
  <c r="W35" i="3"/>
  <c r="V35" i="3"/>
  <c r="T35" i="3"/>
  <c r="S35" i="3"/>
  <c r="AS34" i="3"/>
  <c r="AQ34" i="3"/>
  <c r="AO34" i="3"/>
  <c r="AM34" i="3"/>
  <c r="AK34" i="3"/>
  <c r="AI34" i="3"/>
  <c r="AG34" i="3"/>
  <c r="AF34" i="3"/>
  <c r="AE34" i="3"/>
  <c r="AD34" i="3"/>
  <c r="AC34" i="3"/>
  <c r="AB34" i="3"/>
  <c r="AA34" i="3"/>
  <c r="Z34" i="3"/>
  <c r="Y34" i="3"/>
  <c r="X34" i="3"/>
  <c r="W34" i="3"/>
  <c r="V34" i="3"/>
  <c r="T34" i="3"/>
  <c r="S34" i="3"/>
  <c r="AS33" i="3"/>
  <c r="AQ33" i="3"/>
  <c r="AO33" i="3"/>
  <c r="AM33" i="3"/>
  <c r="AK33" i="3"/>
  <c r="AI33" i="3"/>
  <c r="AG33" i="3"/>
  <c r="AF33" i="3"/>
  <c r="AE33" i="3"/>
  <c r="AD33" i="3"/>
  <c r="AC33" i="3"/>
  <c r="AB33" i="3"/>
  <c r="AA33" i="3"/>
  <c r="Z33" i="3"/>
  <c r="Y33" i="3"/>
  <c r="X33" i="3"/>
  <c r="W33" i="3"/>
  <c r="V33" i="3"/>
  <c r="T33" i="3"/>
  <c r="S33" i="3"/>
  <c r="AS32" i="3"/>
  <c r="AQ32" i="3"/>
  <c r="AO32" i="3"/>
  <c r="AM32" i="3"/>
  <c r="AK32" i="3"/>
  <c r="AI32" i="3"/>
  <c r="AG32" i="3"/>
  <c r="AF32" i="3"/>
  <c r="AE32" i="3"/>
  <c r="AD32" i="3"/>
  <c r="AC32" i="3"/>
  <c r="AB32" i="3"/>
  <c r="AA32" i="3"/>
  <c r="Z32" i="3"/>
  <c r="Y32" i="3"/>
  <c r="X32" i="3"/>
  <c r="W32" i="3"/>
  <c r="V32" i="3"/>
  <c r="T32" i="3"/>
  <c r="S32" i="3"/>
  <c r="AS31" i="3"/>
  <c r="AQ31" i="3"/>
  <c r="AO31" i="3"/>
  <c r="AM31" i="3"/>
  <c r="AK31" i="3"/>
  <c r="AI31" i="3"/>
  <c r="AG31" i="3"/>
  <c r="AF31" i="3"/>
  <c r="AE31" i="3"/>
  <c r="AD31" i="3"/>
  <c r="AC31" i="3"/>
  <c r="AB31" i="3"/>
  <c r="AA31" i="3"/>
  <c r="Z31" i="3"/>
  <c r="Y31" i="3"/>
  <c r="X31" i="3"/>
  <c r="W31" i="3"/>
  <c r="V31" i="3"/>
  <c r="T31" i="3"/>
  <c r="S31" i="3"/>
  <c r="AS30" i="3"/>
  <c r="AQ30" i="3"/>
  <c r="AO30" i="3"/>
  <c r="AM30" i="3"/>
  <c r="AK30" i="3"/>
  <c r="AI30" i="3"/>
  <c r="AG30" i="3"/>
  <c r="AF30" i="3"/>
  <c r="AE30" i="3"/>
  <c r="AD30" i="3"/>
  <c r="AC30" i="3"/>
  <c r="AB30" i="3"/>
  <c r="AA30" i="3"/>
  <c r="Z30" i="3"/>
  <c r="Y30" i="3"/>
  <c r="X30" i="3"/>
  <c r="W30" i="3"/>
  <c r="V30" i="3"/>
  <c r="T30" i="3"/>
  <c r="S30" i="3"/>
  <c r="AS29" i="3"/>
  <c r="AQ29" i="3"/>
  <c r="AO29" i="3"/>
  <c r="AM29" i="3"/>
  <c r="AK29" i="3"/>
  <c r="AI29" i="3"/>
  <c r="AG29" i="3"/>
  <c r="AF29" i="3"/>
  <c r="AE29" i="3"/>
  <c r="AD29" i="3"/>
  <c r="AC29" i="3"/>
  <c r="AB29" i="3"/>
  <c r="AA29" i="3"/>
  <c r="Z29" i="3"/>
  <c r="Y29" i="3"/>
  <c r="X29" i="3"/>
  <c r="W29" i="3"/>
  <c r="V29" i="3"/>
  <c r="AS28" i="3"/>
  <c r="AQ28" i="3"/>
  <c r="AO28" i="3"/>
  <c r="AM28" i="3"/>
  <c r="AK28" i="3"/>
  <c r="AI28" i="3"/>
  <c r="AG28" i="3"/>
  <c r="AF28" i="3"/>
  <c r="AE28" i="3"/>
  <c r="AD28" i="3"/>
  <c r="AC28" i="3"/>
  <c r="AB28" i="3"/>
  <c r="AA28" i="3"/>
  <c r="Z28" i="3"/>
  <c r="Y28" i="3"/>
  <c r="X28" i="3"/>
  <c r="W28" i="3"/>
  <c r="V28" i="3"/>
  <c r="T28" i="3"/>
  <c r="S28" i="3"/>
  <c r="AS27" i="3"/>
  <c r="AQ27" i="3"/>
  <c r="AO27" i="3"/>
  <c r="AM27" i="3"/>
  <c r="AK27" i="3"/>
  <c r="AI27" i="3"/>
  <c r="AF27" i="3"/>
  <c r="AE27" i="3"/>
  <c r="AD27" i="3"/>
  <c r="AC27" i="3"/>
  <c r="AB27" i="3"/>
  <c r="Z27" i="3"/>
  <c r="Y27" i="3"/>
  <c r="X27" i="3"/>
  <c r="W27" i="3"/>
  <c r="V27" i="3"/>
  <c r="T27" i="3"/>
  <c r="S27" i="3"/>
  <c r="AS26" i="3"/>
  <c r="AQ26" i="3"/>
  <c r="AO26" i="3"/>
  <c r="AM26" i="3"/>
  <c r="AK26" i="3"/>
  <c r="AI26" i="3"/>
  <c r="AF26" i="3"/>
  <c r="AE26" i="3"/>
  <c r="AD26" i="3"/>
  <c r="AC26" i="3"/>
  <c r="AB26" i="3"/>
  <c r="Z26" i="3"/>
  <c r="Y26" i="3"/>
  <c r="X26" i="3"/>
  <c r="W26" i="3"/>
  <c r="V26" i="3"/>
  <c r="T26" i="3"/>
  <c r="S26" i="3"/>
  <c r="AS25" i="3"/>
  <c r="AQ25" i="3"/>
  <c r="AO25" i="3"/>
  <c r="AM25" i="3"/>
  <c r="AK25" i="3"/>
  <c r="AI25" i="3"/>
  <c r="AF25" i="3"/>
  <c r="AE25" i="3"/>
  <c r="AD25" i="3"/>
  <c r="AC25" i="3"/>
  <c r="AB25" i="3"/>
  <c r="Z25" i="3"/>
  <c r="Y25" i="3"/>
  <c r="X25" i="3"/>
  <c r="W25" i="3"/>
  <c r="V25" i="3"/>
  <c r="T25" i="3"/>
  <c r="S25" i="3"/>
  <c r="AS24" i="3"/>
  <c r="AQ24" i="3"/>
  <c r="AO24" i="3"/>
  <c r="AM24" i="3"/>
  <c r="AK24" i="3"/>
  <c r="AI24" i="3"/>
  <c r="AF24" i="3"/>
  <c r="AE24" i="3"/>
  <c r="AD24" i="3"/>
  <c r="AC24" i="3"/>
  <c r="AB24" i="3"/>
  <c r="Z24" i="3"/>
  <c r="Y24" i="3"/>
  <c r="X24" i="3"/>
  <c r="W24" i="3"/>
  <c r="V24" i="3"/>
  <c r="T24" i="3"/>
  <c r="S24" i="3"/>
  <c r="AS23" i="3"/>
  <c r="AQ23" i="3"/>
  <c r="AO23" i="3"/>
  <c r="AM23" i="3"/>
  <c r="AK23" i="3"/>
  <c r="AI23" i="3"/>
  <c r="AF23" i="3"/>
  <c r="AE23" i="3"/>
  <c r="AD23" i="3"/>
  <c r="AC23" i="3"/>
  <c r="AB23" i="3"/>
  <c r="Z23" i="3"/>
  <c r="Y23" i="3"/>
  <c r="X23" i="3"/>
  <c r="W23" i="3"/>
  <c r="V23" i="3"/>
  <c r="T23" i="3"/>
  <c r="S23" i="3"/>
  <c r="AS22" i="3"/>
  <c r="AQ22" i="3"/>
  <c r="AO22" i="3"/>
  <c r="AM22" i="3"/>
  <c r="AK22" i="3"/>
  <c r="AI22" i="3"/>
  <c r="AF22" i="3"/>
  <c r="AE22" i="3"/>
  <c r="AD22" i="3"/>
  <c r="AC22" i="3"/>
  <c r="AB22" i="3"/>
  <c r="Z22" i="3"/>
  <c r="Y22" i="3"/>
  <c r="X22" i="3"/>
  <c r="W22" i="3"/>
  <c r="V22" i="3"/>
  <c r="T22" i="3"/>
  <c r="S22" i="3"/>
  <c r="AS21" i="3"/>
  <c r="AQ21" i="3"/>
  <c r="AO21" i="3"/>
  <c r="AM21" i="3"/>
  <c r="AK21" i="3"/>
  <c r="AI21" i="3"/>
  <c r="AF21" i="3"/>
  <c r="AE21" i="3"/>
  <c r="AD21" i="3"/>
  <c r="AC21" i="3"/>
  <c r="AB21" i="3"/>
  <c r="Z21" i="3"/>
  <c r="Y21" i="3"/>
  <c r="X21" i="3"/>
  <c r="W21" i="3"/>
  <c r="V21" i="3"/>
  <c r="T21" i="3"/>
  <c r="S21" i="3"/>
  <c r="AS20" i="3"/>
  <c r="AQ20" i="3"/>
  <c r="AO20" i="3"/>
  <c r="AM20" i="3"/>
  <c r="AK20" i="3"/>
  <c r="AI20" i="3"/>
  <c r="AF20" i="3"/>
  <c r="AE20" i="3"/>
  <c r="AD20" i="3"/>
  <c r="AC20" i="3"/>
  <c r="AB20" i="3"/>
  <c r="Z20" i="3"/>
  <c r="Y20" i="3"/>
  <c r="X20" i="3"/>
  <c r="W20" i="3"/>
  <c r="V20" i="3"/>
  <c r="T20" i="3"/>
  <c r="S20" i="3"/>
  <c r="AS19" i="3"/>
  <c r="AQ19" i="3"/>
  <c r="AO19" i="3"/>
  <c r="AM19" i="3"/>
  <c r="AK19" i="3"/>
  <c r="AI19" i="3"/>
  <c r="AF19" i="3"/>
  <c r="AE19" i="3"/>
  <c r="AD19" i="3"/>
  <c r="AC19" i="3"/>
  <c r="AB19" i="3"/>
  <c r="Z19" i="3"/>
  <c r="Y19" i="3"/>
  <c r="X19" i="3"/>
  <c r="W19" i="3"/>
  <c r="V19" i="3"/>
  <c r="T19" i="3"/>
  <c r="S19" i="3"/>
  <c r="AS18" i="3"/>
  <c r="AQ18" i="3"/>
  <c r="AO18" i="3"/>
  <c r="AM18" i="3"/>
  <c r="AK18" i="3"/>
  <c r="AI18" i="3"/>
  <c r="AF18" i="3"/>
  <c r="AE18" i="3"/>
  <c r="AD18" i="3"/>
  <c r="AC18" i="3"/>
  <c r="AB18" i="3"/>
  <c r="Z18" i="3"/>
  <c r="Y18" i="3"/>
  <c r="X18" i="3"/>
  <c r="W18" i="3"/>
  <c r="V18" i="3"/>
  <c r="T18" i="3"/>
  <c r="S18" i="3"/>
  <c r="AS17" i="3"/>
  <c r="AQ17" i="3"/>
  <c r="AO17" i="3"/>
  <c r="AM17" i="3"/>
  <c r="AK17" i="3"/>
  <c r="AI17" i="3"/>
  <c r="AF17" i="3"/>
  <c r="AE17" i="3"/>
  <c r="AD17" i="3"/>
  <c r="AC17" i="3"/>
  <c r="AB17" i="3"/>
  <c r="Z17" i="3"/>
  <c r="Y17" i="3"/>
  <c r="X17" i="3"/>
  <c r="W17" i="3"/>
  <c r="V17" i="3"/>
  <c r="T17" i="3"/>
  <c r="S17" i="3"/>
  <c r="AS16" i="3"/>
  <c r="AQ16" i="3"/>
  <c r="AO16" i="3"/>
  <c r="AM16" i="3"/>
  <c r="AK16" i="3"/>
  <c r="AI16" i="3"/>
  <c r="AF16" i="3"/>
  <c r="AE16" i="3"/>
  <c r="AD16" i="3"/>
  <c r="AC16" i="3"/>
  <c r="AB16" i="3"/>
  <c r="Z16" i="3"/>
  <c r="Y16" i="3"/>
  <c r="X16" i="3"/>
  <c r="W16" i="3"/>
  <c r="V16" i="3"/>
  <c r="T16" i="3"/>
  <c r="S16" i="3"/>
  <c r="AS15" i="3"/>
  <c r="AQ15" i="3"/>
  <c r="AO15" i="3"/>
  <c r="AM15" i="3"/>
  <c r="AK15" i="3"/>
  <c r="AI15" i="3"/>
  <c r="AF15" i="3"/>
  <c r="AE15" i="3"/>
  <c r="AD15" i="3"/>
  <c r="AC15" i="3"/>
  <c r="AB15" i="3"/>
  <c r="Z15" i="3"/>
  <c r="Y15" i="3"/>
  <c r="X15" i="3"/>
  <c r="W15" i="3"/>
  <c r="V15" i="3"/>
  <c r="T15" i="3"/>
  <c r="S15" i="3"/>
  <c r="AS14" i="3"/>
  <c r="AQ14" i="3"/>
  <c r="AO14" i="3"/>
  <c r="AM14" i="3"/>
  <c r="AK14" i="3"/>
  <c r="AI14" i="3"/>
  <c r="AF14" i="3"/>
  <c r="AE14" i="3"/>
  <c r="AD14" i="3"/>
  <c r="AC14" i="3"/>
  <c r="AB14" i="3"/>
  <c r="Z14" i="3"/>
  <c r="Y14" i="3"/>
  <c r="X14" i="3"/>
  <c r="W14" i="3"/>
  <c r="V14" i="3"/>
  <c r="T14" i="3"/>
  <c r="S14" i="3"/>
  <c r="AS13" i="3"/>
  <c r="AQ13" i="3"/>
  <c r="AO13" i="3"/>
  <c r="AM13" i="3"/>
  <c r="AK13" i="3"/>
  <c r="AI13" i="3"/>
  <c r="AF13" i="3"/>
  <c r="AE13" i="3"/>
  <c r="AD13" i="3"/>
  <c r="AC13" i="3"/>
  <c r="AB13" i="3"/>
  <c r="Z13" i="3"/>
  <c r="Y13" i="3"/>
  <c r="X13" i="3"/>
  <c r="W13" i="3"/>
  <c r="V13" i="3"/>
  <c r="T13" i="3"/>
  <c r="S13" i="3"/>
  <c r="AS12" i="3"/>
  <c r="AQ12" i="3"/>
  <c r="AO12" i="3"/>
  <c r="AM12" i="3"/>
  <c r="AK12" i="3"/>
  <c r="AI12" i="3"/>
  <c r="AF12" i="3"/>
  <c r="AE12" i="3"/>
  <c r="AD12" i="3"/>
  <c r="AC12" i="3"/>
  <c r="AB12" i="3"/>
  <c r="Z12" i="3"/>
  <c r="Y12" i="3"/>
  <c r="X12" i="3"/>
  <c r="W12" i="3"/>
  <c r="V12" i="3"/>
  <c r="T12" i="3"/>
  <c r="S12" i="3"/>
  <c r="AS11" i="3"/>
  <c r="AQ11" i="3"/>
  <c r="AO11" i="3"/>
  <c r="AM11" i="3"/>
  <c r="AK11" i="3"/>
  <c r="AI11" i="3"/>
  <c r="AF11" i="3"/>
  <c r="AE11" i="3"/>
  <c r="AD11" i="3"/>
  <c r="AC11" i="3"/>
  <c r="AB11" i="3"/>
  <c r="Z11" i="3"/>
  <c r="Y11" i="3"/>
  <c r="X11" i="3"/>
  <c r="W11" i="3"/>
  <c r="V11" i="3"/>
  <c r="T11" i="3"/>
  <c r="S11" i="3"/>
  <c r="AS10" i="3"/>
  <c r="AR10" i="3"/>
  <c r="AR11" i="3" s="1"/>
  <c r="AR12" i="3" s="1"/>
  <c r="AR13" i="3" s="1"/>
  <c r="AR14" i="3" s="1"/>
  <c r="AR15" i="3" s="1"/>
  <c r="AR16" i="3" s="1"/>
  <c r="AR17" i="3" s="1"/>
  <c r="AR18" i="3" s="1"/>
  <c r="AR19" i="3" s="1"/>
  <c r="AR20" i="3" s="1"/>
  <c r="AR21" i="3" s="1"/>
  <c r="AR22" i="3" s="1"/>
  <c r="AR23" i="3" s="1"/>
  <c r="AR24" i="3" s="1"/>
  <c r="AR25" i="3" s="1"/>
  <c r="AR26" i="3" s="1"/>
  <c r="AR27" i="3" s="1"/>
  <c r="AR28" i="3" s="1"/>
  <c r="AR29" i="3" s="1"/>
  <c r="AR30" i="3" s="1"/>
  <c r="AR31" i="3" s="1"/>
  <c r="AR32" i="3" s="1"/>
  <c r="AR33" i="3" s="1"/>
  <c r="AR34" i="3" s="1"/>
  <c r="AR35" i="3" s="1"/>
  <c r="AR36" i="3" s="1"/>
  <c r="AR37" i="3" s="1"/>
  <c r="AR38" i="3" s="1"/>
  <c r="AR39" i="3" s="1"/>
  <c r="AR40" i="3" s="1"/>
  <c r="AR41" i="3" s="1"/>
  <c r="AR42" i="3" s="1"/>
  <c r="AR43" i="3" s="1"/>
  <c r="AR44" i="3" s="1"/>
  <c r="AR45" i="3" s="1"/>
  <c r="AR46" i="3" s="1"/>
  <c r="AR47" i="3" s="1"/>
  <c r="AR48" i="3" s="1"/>
  <c r="AR49" i="3" s="1"/>
  <c r="AR50" i="3" s="1"/>
  <c r="AR51" i="3" s="1"/>
  <c r="AR52" i="3" s="1"/>
  <c r="AR53" i="3" s="1"/>
  <c r="AR54" i="3" s="1"/>
  <c r="AR55" i="3" s="1"/>
  <c r="AR56" i="3" s="1"/>
  <c r="AR57" i="3" s="1"/>
  <c r="AR58" i="3" s="1"/>
  <c r="AR59" i="3" s="1"/>
  <c r="AR60" i="3" s="1"/>
  <c r="AR61" i="3" s="1"/>
  <c r="AR62" i="3" s="1"/>
  <c r="AR63" i="3" s="1"/>
  <c r="AR64" i="3" s="1"/>
  <c r="AR65" i="3" s="1"/>
  <c r="AR66" i="3" s="1"/>
  <c r="AR67" i="3" s="1"/>
  <c r="AR68" i="3" s="1"/>
  <c r="AR69" i="3" s="1"/>
  <c r="AR70" i="3" s="1"/>
  <c r="AR71" i="3" s="1"/>
  <c r="AR72" i="3" s="1"/>
  <c r="AR73" i="3" s="1"/>
  <c r="AR74" i="3" s="1"/>
  <c r="AR75" i="3" s="1"/>
  <c r="AR76" i="3" s="1"/>
  <c r="AR77" i="3" s="1"/>
  <c r="AR78" i="3" s="1"/>
  <c r="AR79" i="3" s="1"/>
  <c r="AR80" i="3" s="1"/>
  <c r="AR81" i="3" s="1"/>
  <c r="AR82" i="3" s="1"/>
  <c r="AR83" i="3" s="1"/>
  <c r="AR84" i="3" s="1"/>
  <c r="AR85" i="3" s="1"/>
  <c r="AR86" i="3" s="1"/>
  <c r="AR87" i="3" s="1"/>
  <c r="AR88" i="3" s="1"/>
  <c r="AR89" i="3" s="1"/>
  <c r="AR90" i="3" s="1"/>
  <c r="AR91" i="3" s="1"/>
  <c r="AR92" i="3" s="1"/>
  <c r="AR93" i="3" s="1"/>
  <c r="AR94" i="3" s="1"/>
  <c r="AR95" i="3" s="1"/>
  <c r="AR96" i="3" s="1"/>
  <c r="AR97" i="3" s="1"/>
  <c r="AR98" i="3" s="1"/>
  <c r="AR99" i="3" s="1"/>
  <c r="AQ10" i="3"/>
  <c r="AP10" i="3"/>
  <c r="AP11" i="3" s="1"/>
  <c r="AP12" i="3" s="1"/>
  <c r="AP13" i="3" s="1"/>
  <c r="AP14" i="3" s="1"/>
  <c r="AP15" i="3" s="1"/>
  <c r="AP16" i="3" s="1"/>
  <c r="AP17" i="3" s="1"/>
  <c r="AP18" i="3" s="1"/>
  <c r="AP19" i="3" s="1"/>
  <c r="AP20" i="3" s="1"/>
  <c r="AP21" i="3" s="1"/>
  <c r="AP22" i="3" s="1"/>
  <c r="AP23" i="3" s="1"/>
  <c r="AP24" i="3" s="1"/>
  <c r="AP25" i="3" s="1"/>
  <c r="AP26" i="3" s="1"/>
  <c r="AP27" i="3" s="1"/>
  <c r="AP28" i="3" s="1"/>
  <c r="AP29" i="3" s="1"/>
  <c r="AP30" i="3" s="1"/>
  <c r="AP31" i="3" s="1"/>
  <c r="AP32" i="3" s="1"/>
  <c r="AP33" i="3" s="1"/>
  <c r="AP34" i="3" s="1"/>
  <c r="AP35" i="3" s="1"/>
  <c r="AP36" i="3" s="1"/>
  <c r="AP37" i="3" s="1"/>
  <c r="AP38" i="3" s="1"/>
  <c r="AP39" i="3" s="1"/>
  <c r="AP40" i="3" s="1"/>
  <c r="AP41" i="3" s="1"/>
  <c r="AP42" i="3" s="1"/>
  <c r="AP43" i="3" s="1"/>
  <c r="AP44" i="3" s="1"/>
  <c r="AP45" i="3" s="1"/>
  <c r="AP46" i="3" s="1"/>
  <c r="AP47" i="3" s="1"/>
  <c r="AP48" i="3" s="1"/>
  <c r="AP49" i="3" s="1"/>
  <c r="AP50" i="3" s="1"/>
  <c r="AP51" i="3" s="1"/>
  <c r="AP52" i="3" s="1"/>
  <c r="AP53" i="3" s="1"/>
  <c r="AP54" i="3" s="1"/>
  <c r="AP55" i="3" s="1"/>
  <c r="AP56" i="3" s="1"/>
  <c r="AP57" i="3" s="1"/>
  <c r="AP58" i="3" s="1"/>
  <c r="AP59" i="3" s="1"/>
  <c r="AP60" i="3" s="1"/>
  <c r="AP61" i="3" s="1"/>
  <c r="AP62" i="3" s="1"/>
  <c r="AP63" i="3" s="1"/>
  <c r="AP64" i="3" s="1"/>
  <c r="AP65" i="3" s="1"/>
  <c r="AP66" i="3" s="1"/>
  <c r="AP67" i="3" s="1"/>
  <c r="AP68" i="3" s="1"/>
  <c r="AP69" i="3" s="1"/>
  <c r="AP70" i="3" s="1"/>
  <c r="AP71" i="3" s="1"/>
  <c r="AP72" i="3" s="1"/>
  <c r="AP73" i="3" s="1"/>
  <c r="AP74" i="3" s="1"/>
  <c r="AP75" i="3" s="1"/>
  <c r="AP76" i="3" s="1"/>
  <c r="AP77" i="3" s="1"/>
  <c r="AP78" i="3" s="1"/>
  <c r="AP79" i="3" s="1"/>
  <c r="AP80" i="3" s="1"/>
  <c r="AP81" i="3" s="1"/>
  <c r="AP82" i="3" s="1"/>
  <c r="AP83" i="3" s="1"/>
  <c r="AP84" i="3" s="1"/>
  <c r="AP85" i="3" s="1"/>
  <c r="AP86" i="3" s="1"/>
  <c r="AP87" i="3" s="1"/>
  <c r="AP88" i="3" s="1"/>
  <c r="AP89" i="3" s="1"/>
  <c r="AP90" i="3" s="1"/>
  <c r="AP91" i="3" s="1"/>
  <c r="AP92" i="3" s="1"/>
  <c r="AP93" i="3" s="1"/>
  <c r="AP94" i="3" s="1"/>
  <c r="AP95" i="3" s="1"/>
  <c r="AP96" i="3" s="1"/>
  <c r="AP97" i="3" s="1"/>
  <c r="AP98" i="3" s="1"/>
  <c r="AP99" i="3" s="1"/>
  <c r="AO10" i="3"/>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M10" i="3"/>
  <c r="AL10" i="3"/>
  <c r="AL11" i="3" s="1"/>
  <c r="AL12" i="3" s="1"/>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K10" i="3"/>
  <c r="AJ10" i="3"/>
  <c r="AJ11" i="3" s="1"/>
  <c r="AJ12" i="3" s="1"/>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I10" i="3"/>
  <c r="AH10" i="3"/>
  <c r="AH11" i="3" s="1"/>
  <c r="AH12" i="3" s="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F10" i="3"/>
  <c r="AE10" i="3"/>
  <c r="AD10" i="3"/>
  <c r="AC10" i="3"/>
  <c r="AB10" i="3"/>
  <c r="Z10" i="3"/>
  <c r="Y10" i="3"/>
  <c r="X10" i="3"/>
  <c r="W10" i="3"/>
  <c r="V10" i="3"/>
  <c r="F100" i="3" l="1"/>
  <c r="AO9" i="3"/>
  <c r="AI9" i="3"/>
  <c r="AQ9" i="3"/>
  <c r="AM9" i="3"/>
  <c r="AS9" i="3"/>
  <c r="AK9" i="3"/>
  <c r="C35" i="17"/>
  <c r="Q3" i="7" l="1"/>
  <c r="P4" i="7" s="1"/>
  <c r="Q4" i="7" l="1"/>
  <c r="P5" i="7" l="1"/>
  <c r="Q5" i="7"/>
  <c r="F14" i="5"/>
  <c r="C28" i="17" s="1"/>
  <c r="L14" i="5"/>
  <c r="C29" i="17" s="1"/>
  <c r="R14" i="5"/>
  <c r="X14" i="5"/>
  <c r="F26" i="5"/>
  <c r="G29" i="17" s="1"/>
  <c r="L26" i="5"/>
  <c r="G30" i="17" s="1"/>
  <c r="E3" i="2"/>
  <c r="E4" i="2"/>
  <c r="E5" i="2"/>
  <c r="E6" i="2"/>
  <c r="E7" i="2"/>
  <c r="E8" i="2"/>
  <c r="E9" i="2"/>
  <c r="E10" i="2"/>
  <c r="E11" i="2"/>
  <c r="E12" i="2"/>
  <c r="E13" i="2"/>
  <c r="E14" i="2"/>
  <c r="E15" i="2"/>
  <c r="E16" i="2"/>
  <c r="E17" i="2"/>
  <c r="E18" i="2"/>
  <c r="E19" i="2"/>
  <c r="E20" i="2"/>
  <c r="I20" i="2" s="1"/>
  <c r="E21" i="2"/>
  <c r="I21" i="2" s="1"/>
  <c r="X21" i="2"/>
  <c r="E22" i="2"/>
  <c r="I22" i="2" s="1"/>
  <c r="E23" i="2"/>
  <c r="I23" i="2" s="1"/>
  <c r="E24" i="2"/>
  <c r="I24" i="2" s="1"/>
  <c r="E25" i="2"/>
  <c r="I25" i="2" s="1"/>
  <c r="X25" i="2"/>
  <c r="E26" i="2"/>
  <c r="I26" i="2" s="1"/>
  <c r="E27" i="2"/>
  <c r="I27" i="2" s="1"/>
  <c r="E28" i="2"/>
  <c r="I28" i="2" s="1"/>
  <c r="E29" i="2"/>
  <c r="I29" i="2" s="1"/>
  <c r="X29" i="2"/>
  <c r="E30" i="2"/>
  <c r="I30" i="2" s="1"/>
  <c r="E31" i="2"/>
  <c r="I31" i="2" s="1"/>
  <c r="E32" i="2"/>
  <c r="I32" i="2" s="1"/>
  <c r="E33" i="2"/>
  <c r="I33" i="2" s="1"/>
  <c r="X33" i="2"/>
  <c r="E34" i="2"/>
  <c r="I34" i="2" s="1"/>
  <c r="E35" i="2"/>
  <c r="I35" i="2" s="1"/>
  <c r="E36" i="2"/>
  <c r="I36" i="2" s="1"/>
  <c r="E37" i="2"/>
  <c r="I37" i="2" s="1"/>
  <c r="X37" i="2"/>
  <c r="O9" i="5"/>
  <c r="A15" i="19" s="1"/>
  <c r="B15" i="19" s="1"/>
  <c r="O10" i="5"/>
  <c r="A16" i="19" s="1"/>
  <c r="B16" i="19" s="1"/>
  <c r="O11" i="5"/>
  <c r="A17" i="19" s="1"/>
  <c r="B17" i="19" s="1"/>
  <c r="O12" i="5"/>
  <c r="A18" i="19" s="1"/>
  <c r="B18" i="19" s="1"/>
  <c r="O13" i="5"/>
  <c r="A19" i="19" s="1"/>
  <c r="B19" i="19" s="1"/>
  <c r="O8" i="5"/>
  <c r="A14" i="19" s="1"/>
  <c r="B14" i="19" s="1"/>
  <c r="M20" i="17"/>
  <c r="N20" i="17" s="1"/>
  <c r="G20" i="17" s="1"/>
  <c r="M21" i="17"/>
  <c r="N21" i="17" s="1"/>
  <c r="G21" i="17" s="1"/>
  <c r="M22" i="17"/>
  <c r="N22" i="17" s="1"/>
  <c r="G22" i="17" s="1"/>
  <c r="M23" i="17"/>
  <c r="N23" i="17" s="1"/>
  <c r="G23" i="17" s="1"/>
  <c r="M24" i="17"/>
  <c r="N24" i="17" s="1"/>
  <c r="G24" i="17" s="1"/>
  <c r="M25" i="17"/>
  <c r="N25" i="17" s="1"/>
  <c r="G25" i="17" s="1"/>
  <c r="K20" i="17"/>
  <c r="L20" i="17" s="1"/>
  <c r="C20" i="17" s="1"/>
  <c r="K21" i="17"/>
  <c r="L21" i="17" s="1"/>
  <c r="C21" i="17" s="1"/>
  <c r="K22" i="17"/>
  <c r="L22" i="17" s="1"/>
  <c r="C22" i="17" s="1"/>
  <c r="K23" i="17"/>
  <c r="L23" i="17" s="1"/>
  <c r="C23" i="17" s="1"/>
  <c r="K24" i="17"/>
  <c r="L24" i="17" s="1"/>
  <c r="C24" i="17" s="1"/>
  <c r="K25" i="17"/>
  <c r="L25" i="17" s="1"/>
  <c r="C25" i="17" s="1"/>
  <c r="M11" i="17"/>
  <c r="N11" i="17" s="1"/>
  <c r="G11" i="17" s="1"/>
  <c r="M12" i="17"/>
  <c r="M13" i="17"/>
  <c r="M16" i="17"/>
  <c r="M17" i="17"/>
  <c r="N17" i="17" s="1"/>
  <c r="G17" i="17" s="1"/>
  <c r="M18" i="17"/>
  <c r="N18" i="17" s="1"/>
  <c r="G18" i="17" s="1"/>
  <c r="M19" i="17"/>
  <c r="N19" i="17" s="1"/>
  <c r="G19" i="17" s="1"/>
  <c r="K11" i="17"/>
  <c r="K12" i="17"/>
  <c r="L12" i="17" s="1"/>
  <c r="C12" i="17" s="1"/>
  <c r="K13" i="17"/>
  <c r="L13" i="17" s="1"/>
  <c r="C13" i="17" s="1"/>
  <c r="K16" i="17"/>
  <c r="L16" i="17" s="1"/>
  <c r="C16" i="17" s="1"/>
  <c r="K17" i="17"/>
  <c r="L17" i="17" s="1"/>
  <c r="C17" i="17" s="1"/>
  <c r="K18" i="17"/>
  <c r="L18" i="17" s="1"/>
  <c r="C18" i="17" s="1"/>
  <c r="K19" i="17"/>
  <c r="L19" i="17" s="1"/>
  <c r="C19" i="17" s="1"/>
  <c r="G34" i="17"/>
  <c r="I21" i="5"/>
  <c r="A33" i="19" s="1"/>
  <c r="B33" i="19" s="1"/>
  <c r="I22" i="5"/>
  <c r="A34" i="19" s="1"/>
  <c r="B34" i="19" s="1"/>
  <c r="I23" i="5"/>
  <c r="A35" i="19" s="1"/>
  <c r="B35" i="19" s="1"/>
  <c r="I24" i="5"/>
  <c r="A36" i="19" s="1"/>
  <c r="B36" i="19" s="1"/>
  <c r="I25" i="5"/>
  <c r="A37" i="19" s="1"/>
  <c r="B37" i="19" s="1"/>
  <c r="I20" i="5"/>
  <c r="A32" i="19" s="1"/>
  <c r="B32" i="19" s="1"/>
  <c r="C21" i="5"/>
  <c r="A27" i="19" s="1"/>
  <c r="C22" i="5"/>
  <c r="A28" i="19" s="1"/>
  <c r="C23" i="5"/>
  <c r="A29" i="19" s="1"/>
  <c r="C24" i="5"/>
  <c r="A30" i="19" s="1"/>
  <c r="C25" i="5"/>
  <c r="A31" i="19" s="1"/>
  <c r="C20" i="5"/>
  <c r="A26" i="19" s="1"/>
  <c r="B26" i="19" s="1"/>
  <c r="I9" i="5"/>
  <c r="A9" i="19" s="1"/>
  <c r="B9" i="19" s="1"/>
  <c r="I10" i="5"/>
  <c r="A10" i="19" s="1"/>
  <c r="B10" i="19" s="1"/>
  <c r="I11" i="5"/>
  <c r="A11" i="19" s="1"/>
  <c r="B11" i="19" s="1"/>
  <c r="I12" i="5"/>
  <c r="A12" i="19" s="1"/>
  <c r="B12" i="19" s="1"/>
  <c r="I13" i="5"/>
  <c r="A13" i="19" s="1"/>
  <c r="B13" i="19" s="1"/>
  <c r="I8" i="5"/>
  <c r="A8" i="19" s="1"/>
  <c r="B8" i="19" s="1"/>
  <c r="C9" i="5"/>
  <c r="A3" i="19" s="1"/>
  <c r="B3" i="19" s="1"/>
  <c r="C10" i="5"/>
  <c r="A4" i="19" s="1"/>
  <c r="B4" i="19" s="1"/>
  <c r="C11" i="5"/>
  <c r="A5" i="19" s="1"/>
  <c r="B5" i="19" s="1"/>
  <c r="C12" i="5"/>
  <c r="A6" i="19" s="1"/>
  <c r="B6" i="19" s="1"/>
  <c r="C13" i="5"/>
  <c r="A7" i="19" s="1"/>
  <c r="B7" i="19" s="1"/>
  <c r="C8" i="5"/>
  <c r="A2" i="19" s="1"/>
  <c r="B2" i="19" s="1"/>
  <c r="L102" i="21"/>
  <c r="K102" i="21"/>
  <c r="L101" i="21"/>
  <c r="K101" i="21"/>
  <c r="L100" i="21"/>
  <c r="K100" i="21"/>
  <c r="L99" i="21"/>
  <c r="K99" i="21"/>
  <c r="L98" i="21"/>
  <c r="K98" i="21"/>
  <c r="L97" i="21"/>
  <c r="K97" i="21"/>
  <c r="L96" i="21"/>
  <c r="K96" i="21"/>
  <c r="L95" i="21"/>
  <c r="K95" i="21"/>
  <c r="L94" i="21"/>
  <c r="K94" i="21"/>
  <c r="L93" i="21"/>
  <c r="K93" i="21"/>
  <c r="L92" i="21"/>
  <c r="K92" i="21"/>
  <c r="L91" i="21"/>
  <c r="K91" i="21"/>
  <c r="L90" i="21"/>
  <c r="K90" i="21"/>
  <c r="L89" i="21"/>
  <c r="K89" i="21"/>
  <c r="L88" i="21"/>
  <c r="K88" i="21"/>
  <c r="L87" i="21"/>
  <c r="K87" i="21"/>
  <c r="L86" i="21"/>
  <c r="K86" i="21"/>
  <c r="L85" i="21"/>
  <c r="K85" i="21"/>
  <c r="L84" i="21"/>
  <c r="K84" i="21"/>
  <c r="L83" i="21"/>
  <c r="K83" i="21"/>
  <c r="L82" i="21"/>
  <c r="K82" i="21"/>
  <c r="L81" i="21"/>
  <c r="K81" i="21"/>
  <c r="L80" i="21"/>
  <c r="K80" i="21"/>
  <c r="L79" i="21"/>
  <c r="K79" i="21"/>
  <c r="L78" i="21"/>
  <c r="K78" i="21"/>
  <c r="L77" i="21"/>
  <c r="K77" i="21"/>
  <c r="L76" i="21"/>
  <c r="K76" i="21"/>
  <c r="L75" i="21"/>
  <c r="K75" i="21"/>
  <c r="L74" i="21"/>
  <c r="K74" i="21"/>
  <c r="L73" i="21"/>
  <c r="K73" i="21"/>
  <c r="L72" i="21"/>
  <c r="K72" i="21"/>
  <c r="L71" i="21"/>
  <c r="K71" i="21"/>
  <c r="L70" i="21"/>
  <c r="K70" i="21"/>
  <c r="L69" i="21"/>
  <c r="K69" i="21"/>
  <c r="L68" i="21"/>
  <c r="K68" i="21"/>
  <c r="L67" i="21"/>
  <c r="K67" i="21"/>
  <c r="L66" i="21"/>
  <c r="K66" i="21"/>
  <c r="L65" i="21"/>
  <c r="K65" i="21"/>
  <c r="L64" i="21"/>
  <c r="K64" i="21"/>
  <c r="L63" i="21"/>
  <c r="K63" i="21"/>
  <c r="L62" i="21"/>
  <c r="K62" i="21"/>
  <c r="L61" i="21"/>
  <c r="K61" i="21"/>
  <c r="L60" i="21"/>
  <c r="K60" i="21"/>
  <c r="L59" i="21"/>
  <c r="K59" i="21"/>
  <c r="L58" i="21"/>
  <c r="K58" i="21"/>
  <c r="L57" i="21"/>
  <c r="K57" i="21"/>
  <c r="L56" i="21"/>
  <c r="K56" i="21"/>
  <c r="L55" i="21"/>
  <c r="K55" i="21"/>
  <c r="L54" i="21"/>
  <c r="K54" i="21"/>
  <c r="L53" i="21"/>
  <c r="K53" i="21"/>
  <c r="L52" i="21"/>
  <c r="K52" i="21"/>
  <c r="L51" i="21"/>
  <c r="K51" i="21"/>
  <c r="L50" i="21"/>
  <c r="K50" i="21"/>
  <c r="L49" i="21"/>
  <c r="K49" i="21"/>
  <c r="L48" i="21"/>
  <c r="K48" i="21"/>
  <c r="L47" i="21"/>
  <c r="K47" i="21"/>
  <c r="L46" i="21"/>
  <c r="K46" i="21"/>
  <c r="L45" i="21"/>
  <c r="K45" i="21"/>
  <c r="L44" i="21"/>
  <c r="K44" i="21"/>
  <c r="L43" i="21"/>
  <c r="K43" i="21"/>
  <c r="L42" i="21"/>
  <c r="K42" i="21"/>
  <c r="L41" i="21"/>
  <c r="K41" i="21"/>
  <c r="L40" i="21"/>
  <c r="K40" i="21"/>
  <c r="L39" i="21"/>
  <c r="K39" i="21"/>
  <c r="L38" i="21"/>
  <c r="K38" i="21"/>
  <c r="L37" i="21"/>
  <c r="K37" i="21"/>
  <c r="L36" i="21"/>
  <c r="K36" i="21"/>
  <c r="L35" i="21"/>
  <c r="K35" i="21"/>
  <c r="L34" i="21"/>
  <c r="K34" i="21"/>
  <c r="L33" i="21"/>
  <c r="K33" i="21"/>
  <c r="L32" i="21"/>
  <c r="K32" i="21"/>
  <c r="L31" i="21"/>
  <c r="K31" i="21"/>
  <c r="L30" i="21"/>
  <c r="K30" i="21"/>
  <c r="L29" i="21"/>
  <c r="K29" i="21"/>
  <c r="L28" i="21"/>
  <c r="K28" i="21"/>
  <c r="L27" i="21"/>
  <c r="K27" i="21"/>
  <c r="L26" i="21"/>
  <c r="K26" i="21"/>
  <c r="L25" i="21"/>
  <c r="K25" i="21"/>
  <c r="L24" i="21"/>
  <c r="K24" i="21"/>
  <c r="L23" i="21"/>
  <c r="K23" i="21"/>
  <c r="L22" i="21"/>
  <c r="K22" i="21"/>
  <c r="L21" i="21"/>
  <c r="K21" i="21"/>
  <c r="L20" i="21"/>
  <c r="K20" i="21"/>
  <c r="L19" i="21"/>
  <c r="K19" i="21"/>
  <c r="L18" i="21"/>
  <c r="K18" i="21"/>
  <c r="L17" i="21"/>
  <c r="K17" i="21"/>
  <c r="L16" i="21"/>
  <c r="K16" i="21"/>
  <c r="L15" i="21"/>
  <c r="K15" i="21"/>
  <c r="L14" i="21"/>
  <c r="K14" i="21"/>
  <c r="J102" i="21"/>
  <c r="J101" i="21"/>
  <c r="J100" i="21"/>
  <c r="J99" i="21"/>
  <c r="J98" i="21"/>
  <c r="J97" i="21"/>
  <c r="J96" i="21"/>
  <c r="J95" i="21"/>
  <c r="J94" i="21"/>
  <c r="J93" i="21"/>
  <c r="J92" i="21"/>
  <c r="J91" i="21"/>
  <c r="J90" i="21"/>
  <c r="J89" i="21"/>
  <c r="J88" i="21"/>
  <c r="J87" i="21"/>
  <c r="J86" i="21"/>
  <c r="J85" i="21"/>
  <c r="J84" i="21"/>
  <c r="J83" i="21"/>
  <c r="J82" i="21"/>
  <c r="J81" i="21"/>
  <c r="J80" i="21"/>
  <c r="J79" i="21"/>
  <c r="J78" i="21"/>
  <c r="J77" i="21"/>
  <c r="J76" i="21"/>
  <c r="J75" i="21"/>
  <c r="J74" i="21"/>
  <c r="J73" i="21"/>
  <c r="J72" i="21"/>
  <c r="J71" i="21"/>
  <c r="J70" i="21"/>
  <c r="J69" i="21"/>
  <c r="J68" i="21"/>
  <c r="J67" i="21"/>
  <c r="J66" i="21"/>
  <c r="J65" i="21"/>
  <c r="J64" i="21"/>
  <c r="J63" i="21"/>
  <c r="J62" i="21"/>
  <c r="J61" i="21"/>
  <c r="J60" i="21"/>
  <c r="J59" i="21"/>
  <c r="J58" i="21"/>
  <c r="J57" i="21"/>
  <c r="J56" i="21"/>
  <c r="J55" i="21"/>
  <c r="J54" i="21"/>
  <c r="J53" i="21"/>
  <c r="J52" i="21"/>
  <c r="J51" i="21"/>
  <c r="J50" i="21"/>
  <c r="J49" i="21"/>
  <c r="J4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J17" i="21"/>
  <c r="J16" i="21"/>
  <c r="J15" i="21"/>
  <c r="J14" i="21"/>
  <c r="F20" i="5"/>
  <c r="K11" i="21" s="1"/>
  <c r="L20" i="5"/>
  <c r="L11" i="21" s="1"/>
  <c r="X8" i="5"/>
  <c r="J11" i="21" s="1"/>
  <c r="R8" i="5"/>
  <c r="L10" i="21" s="1"/>
  <c r="L13" i="21"/>
  <c r="K13" i="21"/>
  <c r="J13" i="21"/>
  <c r="D1" i="7"/>
  <c r="D11" i="21"/>
  <c r="D10" i="21"/>
  <c r="C33" i="17"/>
  <c r="L8" i="5"/>
  <c r="K10" i="21" s="1"/>
  <c r="F8" i="5"/>
  <c r="G28" i="17"/>
  <c r="C30" i="17"/>
  <c r="P13" i="5"/>
  <c r="E90" i="2"/>
  <c r="X90" i="2" s="1"/>
  <c r="I90" i="2"/>
  <c r="E78" i="2"/>
  <c r="I78" i="2" s="1"/>
  <c r="X78" i="2"/>
  <c r="E72" i="2"/>
  <c r="X72" i="2" s="1"/>
  <c r="E67" i="2"/>
  <c r="I67" i="2" s="1"/>
  <c r="E50" i="2"/>
  <c r="X50" i="2" s="1"/>
  <c r="I50" i="2"/>
  <c r="E47" i="2"/>
  <c r="I47" i="2" s="1"/>
  <c r="E46" i="2"/>
  <c r="X46" i="2" s="1"/>
  <c r="E45" i="2"/>
  <c r="I45" i="2" s="1"/>
  <c r="E44" i="2"/>
  <c r="X44" i="2" s="1"/>
  <c r="I44" i="2"/>
  <c r="E43" i="2"/>
  <c r="I43" i="2" s="1"/>
  <c r="X43" i="2"/>
  <c r="E42" i="2"/>
  <c r="X42" i="2" s="1"/>
  <c r="E85" i="2"/>
  <c r="I85" i="2" s="1"/>
  <c r="E84" i="2"/>
  <c r="X84" i="2" s="1"/>
  <c r="I84" i="2"/>
  <c r="E83" i="2"/>
  <c r="I83" i="2" s="1"/>
  <c r="E82" i="2"/>
  <c r="X82" i="2" s="1"/>
  <c r="E81" i="2"/>
  <c r="I81" i="2" s="1"/>
  <c r="E80" i="2"/>
  <c r="X80" i="2" s="1"/>
  <c r="I80" i="2"/>
  <c r="E79" i="2"/>
  <c r="I79" i="2" s="1"/>
  <c r="X79" i="2"/>
  <c r="E77" i="2"/>
  <c r="X77" i="2" s="1"/>
  <c r="E74" i="2"/>
  <c r="I74" i="2" s="1"/>
  <c r="E71" i="2"/>
  <c r="X71" i="2" s="1"/>
  <c r="I71" i="2"/>
  <c r="E70" i="2"/>
  <c r="I70" i="2" s="1"/>
  <c r="E69" i="2"/>
  <c r="X69" i="2" s="1"/>
  <c r="E68" i="2"/>
  <c r="I68" i="2" s="1"/>
  <c r="E66" i="2"/>
  <c r="X66" i="2" s="1"/>
  <c r="I66" i="2"/>
  <c r="E65" i="2"/>
  <c r="I65" i="2" s="1"/>
  <c r="X65" i="2"/>
  <c r="E64" i="2"/>
  <c r="X64" i="2" s="1"/>
  <c r="E63" i="2"/>
  <c r="I63" i="2" s="1"/>
  <c r="E62" i="2"/>
  <c r="X62" i="2" s="1"/>
  <c r="I62" i="2"/>
  <c r="E61" i="2"/>
  <c r="I61" i="2" s="1"/>
  <c r="E60" i="2"/>
  <c r="X60" i="2" s="1"/>
  <c r="E59" i="2"/>
  <c r="I59" i="2" s="1"/>
  <c r="E58" i="2"/>
  <c r="X58" i="2" s="1"/>
  <c r="I58" i="2"/>
  <c r="E57" i="2"/>
  <c r="I57" i="2" s="1"/>
  <c r="E56" i="2"/>
  <c r="X56" i="2" s="1"/>
  <c r="E55" i="2"/>
  <c r="I55" i="2" s="1"/>
  <c r="E54" i="2"/>
  <c r="X54" i="2" s="1"/>
  <c r="I54" i="2"/>
  <c r="E53" i="2"/>
  <c r="I53" i="2" s="1"/>
  <c r="E52" i="2"/>
  <c r="X52" i="2" s="1"/>
  <c r="E51" i="2"/>
  <c r="I51" i="2" s="1"/>
  <c r="E49" i="2"/>
  <c r="X49" i="2" s="1"/>
  <c r="I49" i="2"/>
  <c r="E48" i="2"/>
  <c r="I48" i="2" s="1"/>
  <c r="X48" i="2"/>
  <c r="E41" i="2"/>
  <c r="X41" i="2" s="1"/>
  <c r="E40" i="2"/>
  <c r="I40" i="2" s="1"/>
  <c r="E39" i="2"/>
  <c r="X39" i="2" s="1"/>
  <c r="I39" i="2"/>
  <c r="E38" i="2"/>
  <c r="I38" i="2" s="1"/>
  <c r="C1" i="21"/>
  <c r="A4" i="17"/>
  <c r="G3" i="17"/>
  <c r="M28" i="17"/>
  <c r="N28" i="17" s="1"/>
  <c r="M29" i="17"/>
  <c r="N29" i="17" s="1"/>
  <c r="M30" i="17"/>
  <c r="M31" i="17"/>
  <c r="N31" i="17" s="1"/>
  <c r="E102" i="21"/>
  <c r="D102" i="21"/>
  <c r="E101" i="21"/>
  <c r="D101" i="21"/>
  <c r="E100" i="21"/>
  <c r="D100" i="21"/>
  <c r="E99" i="21"/>
  <c r="D99" i="21"/>
  <c r="E98" i="21"/>
  <c r="D98" i="2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J10" i="21"/>
  <c r="J1" i="21"/>
  <c r="B14" i="21"/>
  <c r="C14" i="21"/>
  <c r="F14" i="21"/>
  <c r="G14" i="21"/>
  <c r="H14" i="21"/>
  <c r="I14" i="21"/>
  <c r="B15" i="21"/>
  <c r="C15" i="21"/>
  <c r="F15" i="21"/>
  <c r="G15" i="21"/>
  <c r="H15" i="21"/>
  <c r="I15" i="21"/>
  <c r="B16" i="21"/>
  <c r="C16" i="21"/>
  <c r="F16" i="21"/>
  <c r="G16" i="21"/>
  <c r="H16" i="21"/>
  <c r="I16" i="21"/>
  <c r="B17" i="21"/>
  <c r="C17" i="21"/>
  <c r="F17" i="21"/>
  <c r="G17" i="21"/>
  <c r="H17" i="21"/>
  <c r="I17" i="21"/>
  <c r="B18" i="21"/>
  <c r="C18" i="21"/>
  <c r="F18" i="21"/>
  <c r="G18" i="21"/>
  <c r="H18" i="21"/>
  <c r="I18" i="21"/>
  <c r="B19" i="21"/>
  <c r="C19" i="21"/>
  <c r="F19" i="21"/>
  <c r="G19" i="21"/>
  <c r="H19" i="21"/>
  <c r="I19" i="21"/>
  <c r="B20" i="21"/>
  <c r="C20" i="21"/>
  <c r="F20" i="21"/>
  <c r="G20" i="21"/>
  <c r="H20" i="21"/>
  <c r="I20" i="21"/>
  <c r="B21" i="21"/>
  <c r="C21" i="21"/>
  <c r="F21" i="21"/>
  <c r="G21" i="21"/>
  <c r="H21" i="21"/>
  <c r="I21" i="21"/>
  <c r="B22" i="21"/>
  <c r="C22" i="21"/>
  <c r="F22" i="21"/>
  <c r="G22" i="21"/>
  <c r="H22" i="21"/>
  <c r="I22" i="21"/>
  <c r="B23" i="21"/>
  <c r="C23" i="21"/>
  <c r="F23" i="21"/>
  <c r="G23" i="21"/>
  <c r="H23" i="21"/>
  <c r="I23" i="21"/>
  <c r="B24" i="21"/>
  <c r="C24" i="21"/>
  <c r="F24" i="21"/>
  <c r="G24" i="21"/>
  <c r="H24" i="21"/>
  <c r="I24" i="21"/>
  <c r="B25" i="21"/>
  <c r="C25" i="21"/>
  <c r="F25" i="21"/>
  <c r="G25" i="21"/>
  <c r="H25" i="21"/>
  <c r="I25" i="21"/>
  <c r="B26" i="21"/>
  <c r="C26" i="21"/>
  <c r="F26" i="21"/>
  <c r="G26" i="21"/>
  <c r="H26" i="21"/>
  <c r="I26" i="21"/>
  <c r="B27" i="21"/>
  <c r="C27" i="21"/>
  <c r="F27" i="21"/>
  <c r="G27" i="21"/>
  <c r="H27" i="21"/>
  <c r="I27" i="21"/>
  <c r="B28" i="21"/>
  <c r="C28" i="21"/>
  <c r="F28" i="21"/>
  <c r="G28" i="21"/>
  <c r="H28" i="21"/>
  <c r="I28" i="21"/>
  <c r="B29" i="21"/>
  <c r="C29" i="21"/>
  <c r="F29" i="21"/>
  <c r="G29" i="21"/>
  <c r="H29" i="21"/>
  <c r="I29" i="21"/>
  <c r="B30" i="21"/>
  <c r="C30" i="21"/>
  <c r="F30" i="21"/>
  <c r="G30" i="21"/>
  <c r="H30" i="21"/>
  <c r="I30" i="21"/>
  <c r="B31" i="21"/>
  <c r="C31" i="21"/>
  <c r="F31" i="21"/>
  <c r="G31" i="21"/>
  <c r="H31" i="21"/>
  <c r="I31" i="21"/>
  <c r="B32" i="21"/>
  <c r="C32" i="21"/>
  <c r="F32" i="21"/>
  <c r="G32" i="21"/>
  <c r="H32" i="21"/>
  <c r="I32" i="21"/>
  <c r="B33" i="21"/>
  <c r="C33" i="21"/>
  <c r="F33" i="21"/>
  <c r="G33" i="21"/>
  <c r="H33" i="21"/>
  <c r="I33" i="21"/>
  <c r="B34" i="21"/>
  <c r="C34" i="21"/>
  <c r="F34" i="21"/>
  <c r="G34" i="21"/>
  <c r="H34" i="21"/>
  <c r="I34" i="21"/>
  <c r="B35" i="21"/>
  <c r="C35" i="21"/>
  <c r="F35" i="21"/>
  <c r="G35" i="21"/>
  <c r="H35" i="21"/>
  <c r="I35" i="21"/>
  <c r="B36" i="21"/>
  <c r="C36" i="21"/>
  <c r="F36" i="21"/>
  <c r="G36" i="21"/>
  <c r="H36" i="21"/>
  <c r="I36" i="21"/>
  <c r="B37" i="21"/>
  <c r="C37" i="21"/>
  <c r="F37" i="21"/>
  <c r="G37" i="21"/>
  <c r="H37" i="21"/>
  <c r="I37" i="21"/>
  <c r="B38" i="21"/>
  <c r="C38" i="21"/>
  <c r="F38" i="21"/>
  <c r="G38" i="21"/>
  <c r="H38" i="21"/>
  <c r="I38" i="21"/>
  <c r="B39" i="21"/>
  <c r="C39" i="21"/>
  <c r="F39" i="21"/>
  <c r="G39" i="21"/>
  <c r="H39" i="21"/>
  <c r="I39" i="21"/>
  <c r="B40" i="21"/>
  <c r="C40" i="21"/>
  <c r="F40" i="21"/>
  <c r="G40" i="21"/>
  <c r="H40" i="21"/>
  <c r="I40" i="21"/>
  <c r="B41" i="21"/>
  <c r="C41" i="21"/>
  <c r="F41" i="21"/>
  <c r="G41" i="21"/>
  <c r="H41" i="21"/>
  <c r="I41" i="21"/>
  <c r="B42" i="21"/>
  <c r="C42" i="21"/>
  <c r="F42" i="21"/>
  <c r="G42" i="21"/>
  <c r="H42" i="21"/>
  <c r="I42" i="21"/>
  <c r="B43" i="21"/>
  <c r="C43" i="21"/>
  <c r="F43" i="21"/>
  <c r="G43" i="21"/>
  <c r="H43" i="21"/>
  <c r="I43" i="21"/>
  <c r="B44" i="21"/>
  <c r="C44" i="21"/>
  <c r="F44" i="21"/>
  <c r="G44" i="21"/>
  <c r="H44" i="21"/>
  <c r="I44" i="21"/>
  <c r="B45" i="21"/>
  <c r="C45" i="21"/>
  <c r="F45" i="21"/>
  <c r="G45" i="21"/>
  <c r="H45" i="21"/>
  <c r="I45" i="21"/>
  <c r="B46" i="21"/>
  <c r="C46" i="21"/>
  <c r="F46" i="21"/>
  <c r="G46" i="21"/>
  <c r="H46" i="21"/>
  <c r="I46" i="21"/>
  <c r="B47" i="21"/>
  <c r="C47" i="21"/>
  <c r="F47" i="21"/>
  <c r="G47" i="21"/>
  <c r="H47" i="21"/>
  <c r="I47" i="21"/>
  <c r="B48" i="21"/>
  <c r="C48" i="21"/>
  <c r="F48" i="21"/>
  <c r="G48" i="21"/>
  <c r="H48" i="21"/>
  <c r="I48" i="21"/>
  <c r="B49" i="21"/>
  <c r="C49" i="21"/>
  <c r="F49" i="21"/>
  <c r="G49" i="21"/>
  <c r="H49" i="21"/>
  <c r="I49" i="21"/>
  <c r="B50" i="21"/>
  <c r="C50" i="21"/>
  <c r="F50" i="21"/>
  <c r="G50" i="21"/>
  <c r="H50" i="21"/>
  <c r="I50" i="21"/>
  <c r="B51" i="21"/>
  <c r="C51" i="21"/>
  <c r="F51" i="21"/>
  <c r="G51" i="21"/>
  <c r="H51" i="21"/>
  <c r="I51" i="21"/>
  <c r="B52" i="21"/>
  <c r="C52" i="21"/>
  <c r="F52" i="21"/>
  <c r="G52" i="21"/>
  <c r="H52" i="21"/>
  <c r="I52" i="21"/>
  <c r="B53" i="21"/>
  <c r="C53" i="21"/>
  <c r="F53" i="21"/>
  <c r="G53" i="21"/>
  <c r="H53" i="21"/>
  <c r="I53" i="21"/>
  <c r="B54" i="21"/>
  <c r="C54" i="21"/>
  <c r="F54" i="21"/>
  <c r="G54" i="21"/>
  <c r="H54" i="21"/>
  <c r="I54" i="21"/>
  <c r="B55" i="21"/>
  <c r="C55" i="21"/>
  <c r="F55" i="21"/>
  <c r="G55" i="21"/>
  <c r="H55" i="21"/>
  <c r="I55" i="21"/>
  <c r="B56" i="21"/>
  <c r="C56" i="21"/>
  <c r="F56" i="21"/>
  <c r="G56" i="21"/>
  <c r="H56" i="21"/>
  <c r="I56" i="21"/>
  <c r="B57" i="21"/>
  <c r="C57" i="21"/>
  <c r="F57" i="21"/>
  <c r="G57" i="21"/>
  <c r="H57" i="21"/>
  <c r="I57" i="21"/>
  <c r="B58" i="21"/>
  <c r="C58" i="21"/>
  <c r="F58" i="21"/>
  <c r="G58" i="21"/>
  <c r="H58" i="21"/>
  <c r="I58" i="21"/>
  <c r="B59" i="21"/>
  <c r="C59" i="21"/>
  <c r="F59" i="21"/>
  <c r="G59" i="21"/>
  <c r="H59" i="21"/>
  <c r="I59" i="21"/>
  <c r="B60" i="21"/>
  <c r="C60" i="21"/>
  <c r="F60" i="21"/>
  <c r="G60" i="21"/>
  <c r="H60" i="21"/>
  <c r="I60" i="21"/>
  <c r="B61" i="21"/>
  <c r="C61" i="21"/>
  <c r="F61" i="21"/>
  <c r="G61" i="21"/>
  <c r="H61" i="21"/>
  <c r="I61" i="21"/>
  <c r="B62" i="21"/>
  <c r="C62" i="21"/>
  <c r="F62" i="21"/>
  <c r="G62" i="21"/>
  <c r="H62" i="21"/>
  <c r="I62" i="21"/>
  <c r="B63" i="21"/>
  <c r="C63" i="21"/>
  <c r="F63" i="21"/>
  <c r="G63" i="21"/>
  <c r="H63" i="21"/>
  <c r="I63" i="21"/>
  <c r="B64" i="21"/>
  <c r="C64" i="21"/>
  <c r="F64" i="21"/>
  <c r="G64" i="21"/>
  <c r="H64" i="21"/>
  <c r="I64" i="21"/>
  <c r="B65" i="21"/>
  <c r="C65" i="21"/>
  <c r="F65" i="21"/>
  <c r="G65" i="21"/>
  <c r="H65" i="21"/>
  <c r="I65" i="21"/>
  <c r="B66" i="21"/>
  <c r="C66" i="21"/>
  <c r="F66" i="21"/>
  <c r="G66" i="21"/>
  <c r="H66" i="21"/>
  <c r="I66" i="21"/>
  <c r="B67" i="21"/>
  <c r="C67" i="21"/>
  <c r="F67" i="21"/>
  <c r="G67" i="21"/>
  <c r="H67" i="21"/>
  <c r="I67" i="21"/>
  <c r="B68" i="21"/>
  <c r="C68" i="21"/>
  <c r="F68" i="21"/>
  <c r="G68" i="21"/>
  <c r="H68" i="21"/>
  <c r="I68" i="21"/>
  <c r="B69" i="21"/>
  <c r="C69" i="21"/>
  <c r="F69" i="21"/>
  <c r="G69" i="21"/>
  <c r="H69" i="21"/>
  <c r="I69" i="21"/>
  <c r="B70" i="21"/>
  <c r="C70" i="21"/>
  <c r="F70" i="21"/>
  <c r="G70" i="21"/>
  <c r="H70" i="21"/>
  <c r="I70" i="21"/>
  <c r="B71" i="21"/>
  <c r="C71" i="21"/>
  <c r="F71" i="21"/>
  <c r="G71" i="21"/>
  <c r="H71" i="21"/>
  <c r="I71" i="21"/>
  <c r="B72" i="21"/>
  <c r="C72" i="21"/>
  <c r="F72" i="21"/>
  <c r="G72" i="21"/>
  <c r="H72" i="21"/>
  <c r="I72" i="21"/>
  <c r="B73" i="21"/>
  <c r="C73" i="21"/>
  <c r="F73" i="21"/>
  <c r="G73" i="21"/>
  <c r="H73" i="21"/>
  <c r="I73" i="21"/>
  <c r="B74" i="21"/>
  <c r="C74" i="21"/>
  <c r="F74" i="21"/>
  <c r="G74" i="21"/>
  <c r="H74" i="21"/>
  <c r="I74" i="21"/>
  <c r="B75" i="21"/>
  <c r="C75" i="21"/>
  <c r="F75" i="21"/>
  <c r="G75" i="21"/>
  <c r="H75" i="21"/>
  <c r="I75" i="21"/>
  <c r="B76" i="21"/>
  <c r="C76" i="21"/>
  <c r="F76" i="21"/>
  <c r="G76" i="21"/>
  <c r="H76" i="21"/>
  <c r="I76" i="21"/>
  <c r="B77" i="21"/>
  <c r="C77" i="21"/>
  <c r="F77" i="21"/>
  <c r="G77" i="21"/>
  <c r="H77" i="21"/>
  <c r="I77" i="21"/>
  <c r="B78" i="21"/>
  <c r="C78" i="21"/>
  <c r="F78" i="21"/>
  <c r="G78" i="21"/>
  <c r="H78" i="21"/>
  <c r="I78" i="21"/>
  <c r="B79" i="21"/>
  <c r="C79" i="21"/>
  <c r="F79" i="21"/>
  <c r="G79" i="21"/>
  <c r="H79" i="21"/>
  <c r="I79" i="21"/>
  <c r="B80" i="21"/>
  <c r="C80" i="21"/>
  <c r="F80" i="21"/>
  <c r="G80" i="21"/>
  <c r="H80" i="21"/>
  <c r="I80" i="21"/>
  <c r="B81" i="21"/>
  <c r="C81" i="21"/>
  <c r="F81" i="21"/>
  <c r="G81" i="21"/>
  <c r="H81" i="21"/>
  <c r="I81" i="21"/>
  <c r="B82" i="21"/>
  <c r="C82" i="21"/>
  <c r="F82" i="21"/>
  <c r="G82" i="21"/>
  <c r="H82" i="21"/>
  <c r="I82" i="21"/>
  <c r="B83" i="21"/>
  <c r="C83" i="21"/>
  <c r="F83" i="21"/>
  <c r="G83" i="21"/>
  <c r="H83" i="21"/>
  <c r="I83" i="21"/>
  <c r="B84" i="21"/>
  <c r="C84" i="21"/>
  <c r="F84" i="21"/>
  <c r="G84" i="21"/>
  <c r="H84" i="21"/>
  <c r="I84" i="21"/>
  <c r="B85" i="21"/>
  <c r="C85" i="21"/>
  <c r="F85" i="21"/>
  <c r="G85" i="21"/>
  <c r="H85" i="21"/>
  <c r="I85" i="21"/>
  <c r="B86" i="21"/>
  <c r="C86" i="21"/>
  <c r="F86" i="21"/>
  <c r="G86" i="21"/>
  <c r="H86" i="21"/>
  <c r="I86" i="21"/>
  <c r="B87" i="21"/>
  <c r="C87" i="21"/>
  <c r="F87" i="21"/>
  <c r="G87" i="21"/>
  <c r="H87" i="21"/>
  <c r="I87" i="21"/>
  <c r="B88" i="21"/>
  <c r="C88" i="21"/>
  <c r="F88" i="21"/>
  <c r="G88" i="21"/>
  <c r="H88" i="21"/>
  <c r="I88" i="21"/>
  <c r="B89" i="21"/>
  <c r="C89" i="21"/>
  <c r="F89" i="21"/>
  <c r="G89" i="21"/>
  <c r="H89" i="21"/>
  <c r="I89" i="21"/>
  <c r="B90" i="21"/>
  <c r="C90" i="21"/>
  <c r="F90" i="21"/>
  <c r="G90" i="21"/>
  <c r="H90" i="21"/>
  <c r="I90" i="21"/>
  <c r="B91" i="21"/>
  <c r="C91" i="21"/>
  <c r="F91" i="21"/>
  <c r="G91" i="21"/>
  <c r="H91" i="21"/>
  <c r="I91" i="21"/>
  <c r="B92" i="21"/>
  <c r="C92" i="21"/>
  <c r="F92" i="21"/>
  <c r="G92" i="21"/>
  <c r="H92" i="21"/>
  <c r="I92" i="21"/>
  <c r="B93" i="21"/>
  <c r="C93" i="21"/>
  <c r="F93" i="21"/>
  <c r="G93" i="21"/>
  <c r="H93" i="21"/>
  <c r="I93" i="21"/>
  <c r="B94" i="21"/>
  <c r="C94" i="21"/>
  <c r="F94" i="21"/>
  <c r="G94" i="21"/>
  <c r="H94" i="21"/>
  <c r="I94" i="21"/>
  <c r="B95" i="21"/>
  <c r="C95" i="21"/>
  <c r="F95" i="21"/>
  <c r="G95" i="21"/>
  <c r="H95" i="21"/>
  <c r="I95" i="21"/>
  <c r="B96" i="21"/>
  <c r="C96" i="21"/>
  <c r="F96" i="21"/>
  <c r="G96" i="21"/>
  <c r="H96" i="21"/>
  <c r="I96" i="21"/>
  <c r="B97" i="21"/>
  <c r="C97" i="21"/>
  <c r="F97" i="21"/>
  <c r="G97" i="21"/>
  <c r="H97" i="21"/>
  <c r="I97" i="21"/>
  <c r="B98" i="21"/>
  <c r="C98" i="21"/>
  <c r="F98" i="21"/>
  <c r="G98" i="21"/>
  <c r="H98" i="21"/>
  <c r="I98" i="21"/>
  <c r="B99" i="21"/>
  <c r="C99" i="21"/>
  <c r="F99" i="21"/>
  <c r="G99" i="21"/>
  <c r="H99" i="21"/>
  <c r="I99" i="21"/>
  <c r="B100" i="21"/>
  <c r="C100" i="21"/>
  <c r="F100" i="21"/>
  <c r="G100" i="21"/>
  <c r="H100" i="21"/>
  <c r="I100" i="21"/>
  <c r="B101" i="21"/>
  <c r="C101" i="21"/>
  <c r="F101" i="21"/>
  <c r="G101" i="21"/>
  <c r="H101" i="21"/>
  <c r="I101" i="21"/>
  <c r="B102" i="21"/>
  <c r="C102" i="21"/>
  <c r="F102" i="21"/>
  <c r="G102" i="21"/>
  <c r="H102" i="21"/>
  <c r="I102" i="21"/>
  <c r="G13" i="21"/>
  <c r="H13" i="21"/>
  <c r="I13" i="21"/>
  <c r="F13" i="21"/>
  <c r="C13" i="21"/>
  <c r="B13" i="21"/>
  <c r="E73" i="2"/>
  <c r="E75" i="2"/>
  <c r="E76" i="2"/>
  <c r="E86" i="2"/>
  <c r="E87" i="2"/>
  <c r="E88" i="2"/>
  <c r="E89" i="2"/>
  <c r="E91" i="2"/>
  <c r="F35" i="17"/>
  <c r="N12" i="17"/>
  <c r="G12" i="17" s="1"/>
  <c r="N13" i="17"/>
  <c r="G13" i="17" s="1"/>
  <c r="N16" i="17"/>
  <c r="G16" i="17" s="1"/>
  <c r="N30" i="17"/>
  <c r="M10" i="17"/>
  <c r="N10" i="17" s="1"/>
  <c r="G10" i="17" s="1"/>
  <c r="K28" i="17"/>
  <c r="L28" i="17" s="1"/>
  <c r="K29" i="17"/>
  <c r="L29" i="17" s="1"/>
  <c r="K30" i="17"/>
  <c r="L30" i="17" s="1"/>
  <c r="K31" i="17"/>
  <c r="L31" i="17" s="1"/>
  <c r="L11" i="17"/>
  <c r="C11" i="17" s="1"/>
  <c r="K10" i="17"/>
  <c r="L10" i="17" s="1"/>
  <c r="C10" i="17" s="1"/>
  <c r="E2" i="2"/>
  <c r="AG90" i="2"/>
  <c r="AF90" i="2"/>
  <c r="AH90" i="2"/>
  <c r="W90" i="2"/>
  <c r="AA90" i="2"/>
  <c r="AE90" i="2"/>
  <c r="Y90" i="2"/>
  <c r="AB90" i="2"/>
  <c r="Z90" i="2"/>
  <c r="AC90" i="2"/>
  <c r="AD90" i="2"/>
  <c r="AG86" i="2"/>
  <c r="AF86" i="2"/>
  <c r="AH86" i="2"/>
  <c r="AE86" i="2"/>
  <c r="W86" i="2"/>
  <c r="Z86" i="2"/>
  <c r="AA86" i="2"/>
  <c r="Y86" i="2"/>
  <c r="AB86" i="2"/>
  <c r="AC86" i="2"/>
  <c r="AD86" i="2"/>
  <c r="AG82" i="2"/>
  <c r="AF82" i="2"/>
  <c r="AH82" i="2"/>
  <c r="W82" i="2"/>
  <c r="AA82" i="2"/>
  <c r="Y82" i="2"/>
  <c r="AB82" i="2"/>
  <c r="Z82" i="2"/>
  <c r="AC82" i="2"/>
  <c r="AE82" i="2"/>
  <c r="AD82" i="2"/>
  <c r="AG78" i="2"/>
  <c r="AF78" i="2"/>
  <c r="AH78" i="2"/>
  <c r="W78" i="2"/>
  <c r="AE78" i="2"/>
  <c r="Z78" i="2"/>
  <c r="AA78" i="2"/>
  <c r="AB78" i="2"/>
  <c r="AC78" i="2"/>
  <c r="Y78" i="2"/>
  <c r="AD78" i="2"/>
  <c r="AG74" i="2"/>
  <c r="AF74" i="2"/>
  <c r="AH74" i="2"/>
  <c r="W74" i="2"/>
  <c r="Y74" i="2"/>
  <c r="AC74" i="2"/>
  <c r="AD74" i="2"/>
  <c r="Z74" i="2"/>
  <c r="AE74" i="2"/>
  <c r="AA74" i="2"/>
  <c r="AB74" i="2"/>
  <c r="AG70" i="2"/>
  <c r="AF70" i="2"/>
  <c r="AH70" i="2"/>
  <c r="W70" i="2"/>
  <c r="AE70" i="2"/>
  <c r="Y70" i="2"/>
  <c r="Z70" i="2"/>
  <c r="AC70" i="2"/>
  <c r="AD70" i="2"/>
  <c r="AB70" i="2"/>
  <c r="AA70" i="2"/>
  <c r="AG66" i="2"/>
  <c r="AF66" i="2"/>
  <c r="AH66" i="2"/>
  <c r="W66" i="2"/>
  <c r="Z66" i="2"/>
  <c r="AB66" i="2"/>
  <c r="AC66" i="2"/>
  <c r="AA66" i="2"/>
  <c r="AD66" i="2"/>
  <c r="Y66" i="2"/>
  <c r="AE66" i="2"/>
  <c r="AG62" i="2"/>
  <c r="AF62" i="2"/>
  <c r="AH62" i="2"/>
  <c r="W62" i="2"/>
  <c r="AE62" i="2"/>
  <c r="AB62" i="2"/>
  <c r="AC62" i="2"/>
  <c r="AA62" i="2"/>
  <c r="Y62" i="2"/>
  <c r="AD62" i="2"/>
  <c r="Z62" i="2"/>
  <c r="AG58" i="2"/>
  <c r="AF58" i="2"/>
  <c r="AH58" i="2"/>
  <c r="W58" i="2"/>
  <c r="Z58" i="2"/>
  <c r="AB58" i="2"/>
  <c r="AC58" i="2"/>
  <c r="AA58" i="2"/>
  <c r="AE58" i="2"/>
  <c r="AD58" i="2"/>
  <c r="Y58" i="2"/>
  <c r="AG54" i="2"/>
  <c r="AF54" i="2"/>
  <c r="AH54" i="2"/>
  <c r="W54" i="2"/>
  <c r="AE54" i="2"/>
  <c r="AB54" i="2"/>
  <c r="Y54" i="2"/>
  <c r="AC54" i="2"/>
  <c r="AA54" i="2"/>
  <c r="Z54" i="2"/>
  <c r="AD54" i="2"/>
  <c r="AG50" i="2"/>
  <c r="AF50" i="2"/>
  <c r="AH50" i="2"/>
  <c r="W50" i="2"/>
  <c r="Z50" i="2"/>
  <c r="AB50" i="2"/>
  <c r="AC50" i="2"/>
  <c r="Y50" i="2"/>
  <c r="AA50" i="2"/>
  <c r="AD50" i="2"/>
  <c r="AE50" i="2"/>
  <c r="AG46" i="2"/>
  <c r="AF46" i="2"/>
  <c r="AH46" i="2"/>
  <c r="W46" i="2"/>
  <c r="AE46" i="2"/>
  <c r="AB46" i="2"/>
  <c r="Y46" i="2"/>
  <c r="AC46" i="2"/>
  <c r="AA46" i="2"/>
  <c r="Z46" i="2"/>
  <c r="AD46" i="2"/>
  <c r="AG42" i="2"/>
  <c r="AF42" i="2"/>
  <c r="AH42" i="2"/>
  <c r="W42" i="2"/>
  <c r="Z42" i="2"/>
  <c r="AB42" i="2"/>
  <c r="AC42" i="2"/>
  <c r="AA42" i="2"/>
  <c r="AE42" i="2"/>
  <c r="AD42" i="2"/>
  <c r="Y42" i="2"/>
  <c r="AG38" i="2"/>
  <c r="AF38" i="2"/>
  <c r="AH38" i="2"/>
  <c r="W38" i="2"/>
  <c r="AE38" i="2"/>
  <c r="AB38" i="2"/>
  <c r="Y38" i="2"/>
  <c r="AC38" i="2"/>
  <c r="AA38" i="2"/>
  <c r="AD38" i="2"/>
  <c r="Z38" i="2"/>
  <c r="P9" i="5"/>
  <c r="AF89" i="2"/>
  <c r="AE89" i="2"/>
  <c r="AG89" i="2"/>
  <c r="Z89" i="2"/>
  <c r="AH89" i="2"/>
  <c r="Y89" i="2"/>
  <c r="AA89" i="2"/>
  <c r="AD89" i="2"/>
  <c r="AB89" i="2"/>
  <c r="AC89" i="2"/>
  <c r="W89" i="2"/>
  <c r="AF85" i="2"/>
  <c r="AE85" i="2"/>
  <c r="AG85" i="2"/>
  <c r="Z85" i="2"/>
  <c r="AA85" i="2"/>
  <c r="AD85" i="2"/>
  <c r="W85" i="2"/>
  <c r="AB85" i="2"/>
  <c r="AH85" i="2"/>
  <c r="Y85" i="2"/>
  <c r="AC85" i="2"/>
  <c r="AF81" i="2"/>
  <c r="AE81" i="2"/>
  <c r="AG81" i="2"/>
  <c r="Z81" i="2"/>
  <c r="AH81" i="2"/>
  <c r="Y81" i="2"/>
  <c r="AA81" i="2"/>
  <c r="W81" i="2"/>
  <c r="AD81" i="2"/>
  <c r="AB81" i="2"/>
  <c r="AC81" i="2"/>
  <c r="AF77" i="2"/>
  <c r="AE77" i="2"/>
  <c r="AG77" i="2"/>
  <c r="Y77" i="2"/>
  <c r="Z77" i="2"/>
  <c r="AH77" i="2"/>
  <c r="AA77" i="2"/>
  <c r="AD77" i="2"/>
  <c r="AB77" i="2"/>
  <c r="W77" i="2"/>
  <c r="AC77" i="2"/>
  <c r="AF73" i="2"/>
  <c r="AE73" i="2"/>
  <c r="AG73" i="2"/>
  <c r="Z73" i="2"/>
  <c r="AH73" i="2"/>
  <c r="AC73" i="2"/>
  <c r="AB73" i="2"/>
  <c r="AA73" i="2"/>
  <c r="W73" i="2"/>
  <c r="AD73" i="2"/>
  <c r="Y73" i="2"/>
  <c r="AF69" i="2"/>
  <c r="AE69" i="2"/>
  <c r="AG69" i="2"/>
  <c r="W69" i="2"/>
  <c r="AC69" i="2"/>
  <c r="AB69" i="2"/>
  <c r="Y69" i="2"/>
  <c r="AD69" i="2"/>
  <c r="AH69" i="2"/>
  <c r="Z69" i="2"/>
  <c r="AA69" i="2"/>
  <c r="AF65" i="2"/>
  <c r="AE65" i="2"/>
  <c r="AG65" i="2"/>
  <c r="W65" i="2"/>
  <c r="AB65" i="2"/>
  <c r="AH65" i="2"/>
  <c r="Y65" i="2"/>
  <c r="AC65" i="2"/>
  <c r="Z65" i="2"/>
  <c r="AA65" i="2"/>
  <c r="AD65" i="2"/>
  <c r="AF61" i="2"/>
  <c r="AE61" i="2"/>
  <c r="AG61" i="2"/>
  <c r="Y61" i="2"/>
  <c r="AB61" i="2"/>
  <c r="Z61" i="2"/>
  <c r="AC61" i="2"/>
  <c r="AH61" i="2"/>
  <c r="W61" i="2"/>
  <c r="AA61" i="2"/>
  <c r="AD61" i="2"/>
  <c r="AF57" i="2"/>
  <c r="AE57" i="2"/>
  <c r="Z57" i="2"/>
  <c r="AG57" i="2"/>
  <c r="AB57" i="2"/>
  <c r="AH57" i="2"/>
  <c r="W57" i="2"/>
  <c r="AC57" i="2"/>
  <c r="Y57" i="2"/>
  <c r="AA57" i="2"/>
  <c r="AD57" i="2"/>
  <c r="AF53" i="2"/>
  <c r="AE53" i="2"/>
  <c r="Z53" i="2"/>
  <c r="AG53" i="2"/>
  <c r="Y53" i="2"/>
  <c r="AB53" i="2"/>
  <c r="AC53" i="2"/>
  <c r="AH53" i="2"/>
  <c r="W53" i="2"/>
  <c r="AA53" i="2"/>
  <c r="AD53" i="2"/>
  <c r="AF49" i="2"/>
  <c r="AE49" i="2"/>
  <c r="Z49" i="2"/>
  <c r="AG49" i="2"/>
  <c r="AB49" i="2"/>
  <c r="AH49" i="2"/>
  <c r="W49" i="2"/>
  <c r="AC49" i="2"/>
  <c r="AA49" i="2"/>
  <c r="Y49" i="2"/>
  <c r="AD49" i="2"/>
  <c r="AF45" i="2"/>
  <c r="AE45" i="2"/>
  <c r="Z45" i="2"/>
  <c r="AG45" i="2"/>
  <c r="Y45" i="2"/>
  <c r="AB45" i="2"/>
  <c r="AC45" i="2"/>
  <c r="AH45" i="2"/>
  <c r="W45" i="2"/>
  <c r="AA45" i="2"/>
  <c r="AD45" i="2"/>
  <c r="AF41" i="2"/>
  <c r="AE41" i="2"/>
  <c r="Z41" i="2"/>
  <c r="AG41" i="2"/>
  <c r="AB41" i="2"/>
  <c r="AH41" i="2"/>
  <c r="W41" i="2"/>
  <c r="AC41" i="2"/>
  <c r="Y41" i="2"/>
  <c r="AA41" i="2"/>
  <c r="AD41" i="2"/>
  <c r="AE88" i="2"/>
  <c r="AH88" i="2"/>
  <c r="Y88" i="2"/>
  <c r="Z88" i="2"/>
  <c r="AG88" i="2"/>
  <c r="AA88" i="2"/>
  <c r="AF88" i="2"/>
  <c r="AB88" i="2"/>
  <c r="W88" i="2"/>
  <c r="AC88" i="2"/>
  <c r="AD88" i="2"/>
  <c r="AE84" i="2"/>
  <c r="AF84" i="2"/>
  <c r="Y84" i="2"/>
  <c r="AG84" i="2"/>
  <c r="Z84" i="2"/>
  <c r="W84" i="2"/>
  <c r="AA84" i="2"/>
  <c r="AH84" i="2"/>
  <c r="AB84" i="2"/>
  <c r="AC84" i="2"/>
  <c r="AD84" i="2"/>
  <c r="AE80" i="2"/>
  <c r="AH80" i="2"/>
  <c r="Y80" i="2"/>
  <c r="Z80" i="2"/>
  <c r="AA80" i="2"/>
  <c r="AB80" i="2"/>
  <c r="AG80" i="2"/>
  <c r="W80" i="2"/>
  <c r="AC80" i="2"/>
  <c r="AF80" i="2"/>
  <c r="AD80" i="2"/>
  <c r="AE76" i="2"/>
  <c r="Z76" i="2"/>
  <c r="AF76" i="2"/>
  <c r="AG76" i="2"/>
  <c r="W76" i="2"/>
  <c r="AA76" i="2"/>
  <c r="Y76" i="2"/>
  <c r="AB76" i="2"/>
  <c r="AC76" i="2"/>
  <c r="AH76" i="2"/>
  <c r="AD76" i="2"/>
  <c r="AE72" i="2"/>
  <c r="Z72" i="2"/>
  <c r="AH72" i="2"/>
  <c r="W72" i="2"/>
  <c r="Y72" i="2"/>
  <c r="AC72" i="2"/>
  <c r="AG72" i="2"/>
  <c r="AA72" i="2"/>
  <c r="AF72" i="2"/>
  <c r="AB72" i="2"/>
  <c r="AD72" i="2"/>
  <c r="AE68" i="2"/>
  <c r="Z68" i="2"/>
  <c r="AF68" i="2"/>
  <c r="Y68" i="2"/>
  <c r="AG68" i="2"/>
  <c r="AC68" i="2"/>
  <c r="W68" i="2"/>
  <c r="AA68" i="2"/>
  <c r="AH68" i="2"/>
  <c r="AB68" i="2"/>
  <c r="AD68" i="2"/>
  <c r="AE64" i="2"/>
  <c r="Z64" i="2"/>
  <c r="AH64" i="2"/>
  <c r="AB64" i="2"/>
  <c r="AC64" i="2"/>
  <c r="Y64" i="2"/>
  <c r="AA64" i="2"/>
  <c r="AD64" i="2"/>
  <c r="AG64" i="2"/>
  <c r="AF64" i="2"/>
  <c r="W64" i="2"/>
  <c r="Y60" i="2"/>
  <c r="AE60" i="2"/>
  <c r="Z60" i="2"/>
  <c r="AF60" i="2"/>
  <c r="AB60" i="2"/>
  <c r="AG60" i="2"/>
  <c r="AC60" i="2"/>
  <c r="AA60" i="2"/>
  <c r="AD60" i="2"/>
  <c r="AH60" i="2"/>
  <c r="W60" i="2"/>
  <c r="Y56" i="2"/>
  <c r="AE56" i="2"/>
  <c r="Z56" i="2"/>
  <c r="AH56" i="2"/>
  <c r="W56" i="2"/>
  <c r="AB56" i="2"/>
  <c r="AC56" i="2"/>
  <c r="AG56" i="2"/>
  <c r="AA56" i="2"/>
  <c r="AF56" i="2"/>
  <c r="AD56" i="2"/>
  <c r="Y52" i="2"/>
  <c r="AE52" i="2"/>
  <c r="Z52" i="2"/>
  <c r="AF52" i="2"/>
  <c r="AB52" i="2"/>
  <c r="AG52" i="2"/>
  <c r="AC52" i="2"/>
  <c r="AA52" i="2"/>
  <c r="AH52" i="2"/>
  <c r="W52" i="2"/>
  <c r="AD52" i="2"/>
  <c r="Y48" i="2"/>
  <c r="AE48" i="2"/>
  <c r="Z48" i="2"/>
  <c r="AH48" i="2"/>
  <c r="W48" i="2"/>
  <c r="AB48" i="2"/>
  <c r="AC48" i="2"/>
  <c r="AA48" i="2"/>
  <c r="AF48" i="2"/>
  <c r="AD48" i="2"/>
  <c r="AG48" i="2"/>
  <c r="Y44" i="2"/>
  <c r="AE44" i="2"/>
  <c r="Z44" i="2"/>
  <c r="AF44" i="2"/>
  <c r="AB44" i="2"/>
  <c r="AG44" i="2"/>
  <c r="AC44" i="2"/>
  <c r="AA44" i="2"/>
  <c r="W44" i="2"/>
  <c r="AD44" i="2"/>
  <c r="AH44" i="2"/>
  <c r="Y40" i="2"/>
  <c r="AE40" i="2"/>
  <c r="Z40" i="2"/>
  <c r="AH40" i="2"/>
  <c r="W40" i="2"/>
  <c r="AB40" i="2"/>
  <c r="AC40" i="2"/>
  <c r="AG40" i="2"/>
  <c r="AA40" i="2"/>
  <c r="AF40" i="2"/>
  <c r="AD40" i="2"/>
  <c r="AH91" i="2"/>
  <c r="AG91" i="2"/>
  <c r="W91" i="2"/>
  <c r="Y91" i="2"/>
  <c r="AA91" i="2"/>
  <c r="AD91" i="2"/>
  <c r="AB91" i="2"/>
  <c r="AF91" i="2"/>
  <c r="AE91" i="2"/>
  <c r="AC91" i="2"/>
  <c r="Z91" i="2"/>
  <c r="AH87" i="2"/>
  <c r="W87" i="2"/>
  <c r="AF87" i="2"/>
  <c r="AE87" i="2"/>
  <c r="Y87" i="2"/>
  <c r="AA87" i="2"/>
  <c r="AD87" i="2"/>
  <c r="Z87" i="2"/>
  <c r="AB87" i="2"/>
  <c r="AC87" i="2"/>
  <c r="AG87" i="2"/>
  <c r="AH83" i="2"/>
  <c r="AG83" i="2"/>
  <c r="W83" i="2"/>
  <c r="Y83" i="2"/>
  <c r="AF83" i="2"/>
  <c r="AE83" i="2"/>
  <c r="AA83" i="2"/>
  <c r="AD83" i="2"/>
  <c r="AB83" i="2"/>
  <c r="AC83" i="2"/>
  <c r="Z83" i="2"/>
  <c r="AH79" i="2"/>
  <c r="W79" i="2"/>
  <c r="AF79" i="2"/>
  <c r="AE79" i="2"/>
  <c r="Y79" i="2"/>
  <c r="AA79" i="2"/>
  <c r="AD79" i="2"/>
  <c r="AG79" i="2"/>
  <c r="Z79" i="2"/>
  <c r="AB79" i="2"/>
  <c r="AC79" i="2"/>
  <c r="AH75" i="2"/>
  <c r="Y75" i="2"/>
  <c r="AG75" i="2"/>
  <c r="Z75" i="2"/>
  <c r="AC75" i="2"/>
  <c r="W75" i="2"/>
  <c r="AD75" i="2"/>
  <c r="AA75" i="2"/>
  <c r="AF75" i="2"/>
  <c r="AE75" i="2"/>
  <c r="AB75" i="2"/>
  <c r="AH71" i="2"/>
  <c r="Y71" i="2"/>
  <c r="AF71" i="2"/>
  <c r="AE71" i="2"/>
  <c r="AC71" i="2"/>
  <c r="Z71" i="2"/>
  <c r="AA71" i="2"/>
  <c r="AB71" i="2"/>
  <c r="AG71" i="2"/>
  <c r="W71" i="2"/>
  <c r="AD71" i="2"/>
  <c r="AH67" i="2"/>
  <c r="Y67" i="2"/>
  <c r="AG67" i="2"/>
  <c r="AB67" i="2"/>
  <c r="W67" i="2"/>
  <c r="AC67" i="2"/>
  <c r="AF67" i="2"/>
  <c r="AE67" i="2"/>
  <c r="Z67" i="2"/>
  <c r="AD67" i="2"/>
  <c r="AA67" i="2"/>
  <c r="AH63" i="2"/>
  <c r="Y63" i="2"/>
  <c r="W63" i="2"/>
  <c r="AB63" i="2"/>
  <c r="AF63" i="2"/>
  <c r="AE63" i="2"/>
  <c r="Z63" i="2"/>
  <c r="AC63" i="2"/>
  <c r="AD63" i="2"/>
  <c r="AG63" i="2"/>
  <c r="AA63" i="2"/>
  <c r="AH59" i="2"/>
  <c r="W59" i="2"/>
  <c r="Y59" i="2"/>
  <c r="AG59" i="2"/>
  <c r="AB59" i="2"/>
  <c r="Z59" i="2"/>
  <c r="AC59" i="2"/>
  <c r="AD59" i="2"/>
  <c r="AF59" i="2"/>
  <c r="AE59" i="2"/>
  <c r="AA59" i="2"/>
  <c r="AH55" i="2"/>
  <c r="W55" i="2"/>
  <c r="Y55" i="2"/>
  <c r="AB55" i="2"/>
  <c r="AF55" i="2"/>
  <c r="AE55" i="2"/>
  <c r="AC55" i="2"/>
  <c r="Z55" i="2"/>
  <c r="AD55" i="2"/>
  <c r="AA55" i="2"/>
  <c r="AG55" i="2"/>
  <c r="AH51" i="2"/>
  <c r="W51" i="2"/>
  <c r="Y51" i="2"/>
  <c r="AG51" i="2"/>
  <c r="AB51" i="2"/>
  <c r="Z51" i="2"/>
  <c r="AC51" i="2"/>
  <c r="AF51" i="2"/>
  <c r="AE51" i="2"/>
  <c r="AD51" i="2"/>
  <c r="AA51" i="2"/>
  <c r="AH47" i="2"/>
  <c r="W47" i="2"/>
  <c r="Y47" i="2"/>
  <c r="AB47" i="2"/>
  <c r="AF47" i="2"/>
  <c r="AE47" i="2"/>
  <c r="AC47" i="2"/>
  <c r="AD47" i="2"/>
  <c r="AG47" i="2"/>
  <c r="Z47" i="2"/>
  <c r="AA47" i="2"/>
  <c r="AH43" i="2"/>
  <c r="W43" i="2"/>
  <c r="Y43" i="2"/>
  <c r="AG43" i="2"/>
  <c r="AB43" i="2"/>
  <c r="Z43" i="2"/>
  <c r="AC43" i="2"/>
  <c r="AD43" i="2"/>
  <c r="AF43" i="2"/>
  <c r="AE43" i="2"/>
  <c r="AA43" i="2"/>
  <c r="AH39" i="2"/>
  <c r="W39" i="2"/>
  <c r="Y39" i="2"/>
  <c r="AB39" i="2"/>
  <c r="AF39" i="2"/>
  <c r="AE39" i="2"/>
  <c r="AC39" i="2"/>
  <c r="Z39" i="2"/>
  <c r="AD39" i="2"/>
  <c r="AA39" i="2"/>
  <c r="AG39" i="2"/>
  <c r="AG30" i="2"/>
  <c r="AB30" i="2"/>
  <c r="AA30" i="2"/>
  <c r="AF30" i="2"/>
  <c r="AH30" i="2"/>
  <c r="W30" i="2"/>
  <c r="AC30" i="2"/>
  <c r="AE30" i="2"/>
  <c r="Y30" i="2"/>
  <c r="AD30" i="2"/>
  <c r="Z30" i="2"/>
  <c r="AF37" i="2"/>
  <c r="AE37" i="2"/>
  <c r="Z37" i="2"/>
  <c r="AB37" i="2"/>
  <c r="AA37" i="2"/>
  <c r="AG37" i="2"/>
  <c r="AC37" i="2"/>
  <c r="Y37" i="2"/>
  <c r="AH37" i="2"/>
  <c r="W37" i="2"/>
  <c r="AD37" i="2"/>
  <c r="AF33" i="2"/>
  <c r="AE33" i="2"/>
  <c r="Z33" i="2"/>
  <c r="Y33" i="2"/>
  <c r="AG33" i="2"/>
  <c r="AC33" i="2"/>
  <c r="AH33" i="2"/>
  <c r="W33" i="2"/>
  <c r="AD33" i="2"/>
  <c r="AF29" i="2"/>
  <c r="AE29" i="2"/>
  <c r="Z29" i="2"/>
  <c r="Y29" i="2"/>
  <c r="AG29" i="2"/>
  <c r="AC29" i="2"/>
  <c r="AH29" i="2"/>
  <c r="W29" i="2"/>
  <c r="AD29" i="2"/>
  <c r="AF25" i="2"/>
  <c r="AE25" i="2"/>
  <c r="Z25" i="2"/>
  <c r="AB25" i="2"/>
  <c r="AG25" i="2"/>
  <c r="AC25" i="2"/>
  <c r="AH25" i="2"/>
  <c r="W25" i="2"/>
  <c r="AD25" i="2"/>
  <c r="Y25" i="2"/>
  <c r="AA25" i="2"/>
  <c r="AG26" i="2"/>
  <c r="AB26" i="2"/>
  <c r="AE26" i="2"/>
  <c r="Z26" i="2"/>
  <c r="AA26" i="2"/>
  <c r="AF26" i="2"/>
  <c r="AH26" i="2"/>
  <c r="W26" i="2"/>
  <c r="AC26" i="2"/>
  <c r="Y26" i="2"/>
  <c r="AD26" i="2"/>
  <c r="Y36" i="2"/>
  <c r="AB36" i="2"/>
  <c r="AF36" i="2"/>
  <c r="AH36" i="2"/>
  <c r="W36" i="2"/>
  <c r="AE36" i="2"/>
  <c r="Z36" i="2"/>
  <c r="AC36" i="2"/>
  <c r="AA36" i="2"/>
  <c r="AG36" i="2"/>
  <c r="AD36" i="2"/>
  <c r="Y32" i="2"/>
  <c r="AB32" i="2"/>
  <c r="AF32" i="2"/>
  <c r="AH32" i="2"/>
  <c r="AE32" i="2"/>
  <c r="Z32" i="2"/>
  <c r="AC32" i="2"/>
  <c r="W32" i="2"/>
  <c r="AA32" i="2"/>
  <c r="AG32" i="2"/>
  <c r="AD32" i="2"/>
  <c r="Y28" i="2"/>
  <c r="AB28" i="2"/>
  <c r="AH28" i="2"/>
  <c r="AE28" i="2"/>
  <c r="Z28" i="2"/>
  <c r="AC28" i="2"/>
  <c r="W28" i="2"/>
  <c r="AG28" i="2"/>
  <c r="AD28" i="2"/>
  <c r="AF28" i="2"/>
  <c r="AA28" i="2"/>
  <c r="Y24" i="2"/>
  <c r="AB24" i="2"/>
  <c r="AF24" i="2"/>
  <c r="AE24" i="2"/>
  <c r="Z24" i="2"/>
  <c r="AC24" i="2"/>
  <c r="W24" i="2"/>
  <c r="AA24" i="2"/>
  <c r="AG24" i="2"/>
  <c r="AD24" i="2"/>
  <c r="AH24" i="2"/>
  <c r="AG34" i="2"/>
  <c r="AF34" i="2"/>
  <c r="AH34" i="2"/>
  <c r="W34" i="2"/>
  <c r="AC34" i="2"/>
  <c r="Y34" i="2"/>
  <c r="AD34" i="2"/>
  <c r="AE34" i="2"/>
  <c r="Z34" i="2"/>
  <c r="AA34" i="2"/>
  <c r="AG22" i="2"/>
  <c r="AB22" i="2"/>
  <c r="Z22" i="2"/>
  <c r="AF22" i="2"/>
  <c r="AH22" i="2"/>
  <c r="W22" i="2"/>
  <c r="AC22" i="2"/>
  <c r="Y22" i="2"/>
  <c r="AD22" i="2"/>
  <c r="AA22" i="2"/>
  <c r="AH35" i="2"/>
  <c r="W35" i="2"/>
  <c r="AB35" i="2"/>
  <c r="AG35" i="2"/>
  <c r="Y35" i="2"/>
  <c r="AC35" i="2"/>
  <c r="AF35" i="2"/>
  <c r="AE35" i="2"/>
  <c r="Z35" i="2"/>
  <c r="AD35" i="2"/>
  <c r="AA35" i="2"/>
  <c r="AH31" i="2"/>
  <c r="W31" i="2"/>
  <c r="Y31" i="2"/>
  <c r="AC31" i="2"/>
  <c r="AF31" i="2"/>
  <c r="AE31" i="2"/>
  <c r="Z31" i="2"/>
  <c r="AD31" i="2"/>
  <c r="AG31" i="2"/>
  <c r="AH27" i="2"/>
  <c r="W27" i="2"/>
  <c r="AB27" i="2"/>
  <c r="Y27" i="2"/>
  <c r="AC27" i="2"/>
  <c r="AF27" i="2"/>
  <c r="AE27" i="2"/>
  <c r="Z27" i="2"/>
  <c r="AD27" i="2"/>
  <c r="AG27" i="2"/>
  <c r="AH23" i="2"/>
  <c r="W23" i="2"/>
  <c r="AB23" i="2"/>
  <c r="AG23" i="2"/>
  <c r="AA23" i="2"/>
  <c r="Y23" i="2"/>
  <c r="AC23" i="2"/>
  <c r="AF23" i="2"/>
  <c r="Z23" i="2"/>
  <c r="AD23" i="2"/>
  <c r="AA18" i="2"/>
  <c r="Y21" i="2"/>
  <c r="AA21" i="2"/>
  <c r="W21" i="2"/>
  <c r="Z21" i="2"/>
  <c r="AB21" i="2"/>
  <c r="AG21" i="2"/>
  <c r="AC21" i="2"/>
  <c r="AH21" i="2"/>
  <c r="AD21" i="2"/>
  <c r="AG17" i="2"/>
  <c r="AA14" i="2"/>
  <c r="AF20" i="2"/>
  <c r="AH20" i="2"/>
  <c r="W20" i="2"/>
  <c r="AA20" i="2"/>
  <c r="AG20" i="2"/>
  <c r="AD20" i="2"/>
  <c r="Y20" i="2"/>
  <c r="AB20" i="2"/>
  <c r="AE20" i="2"/>
  <c r="Z20" i="2"/>
  <c r="AC20" i="2"/>
  <c r="AF16" i="2"/>
  <c r="AH16" i="2"/>
  <c r="W16" i="2"/>
  <c r="AA16" i="2"/>
  <c r="AG16" i="2"/>
  <c r="AD16" i="2"/>
  <c r="Y16" i="2"/>
  <c r="AB16" i="2"/>
  <c r="AE16" i="2"/>
  <c r="Z16" i="2"/>
  <c r="AC16" i="2"/>
  <c r="AG19" i="2"/>
  <c r="AA19" i="2"/>
  <c r="AH19" i="2"/>
  <c r="W19" i="2"/>
  <c r="AB19" i="2"/>
  <c r="Y19" i="2"/>
  <c r="AC19" i="2"/>
  <c r="Z19" i="2"/>
  <c r="AD19" i="2"/>
  <c r="AG15" i="2"/>
  <c r="AA15" i="2"/>
  <c r="AH15" i="2"/>
  <c r="W15" i="2"/>
  <c r="AB15" i="2"/>
  <c r="AD15" i="2"/>
  <c r="Y15" i="2"/>
  <c r="AC15" i="2"/>
  <c r="AF15" i="2"/>
  <c r="AE15" i="2"/>
  <c r="Z15" i="2"/>
  <c r="AE13" i="2"/>
  <c r="Y13" i="2"/>
  <c r="AA13" i="2"/>
  <c r="AG13" i="2"/>
  <c r="Z13" i="2"/>
  <c r="AF13" i="2"/>
  <c r="AH13" i="2"/>
  <c r="AC13" i="2"/>
  <c r="W13" i="2"/>
  <c r="AD13" i="2"/>
  <c r="AE9" i="2"/>
  <c r="Y9" i="2"/>
  <c r="AG9" i="2"/>
  <c r="Z9" i="2"/>
  <c r="AF9" i="2"/>
  <c r="AH9" i="2"/>
  <c r="AC9" i="2"/>
  <c r="W9" i="2"/>
  <c r="AD9" i="2"/>
  <c r="AD5" i="2"/>
  <c r="W12" i="2"/>
  <c r="AA12" i="2"/>
  <c r="AF12" i="2"/>
  <c r="AE12" i="2"/>
  <c r="Y12" i="2"/>
  <c r="AB12" i="2"/>
  <c r="AG12" i="2"/>
  <c r="Z12" i="2"/>
  <c r="AC12" i="2"/>
  <c r="AH12" i="2"/>
  <c r="AD12" i="2"/>
  <c r="W8" i="2"/>
  <c r="AA8" i="2"/>
  <c r="AF8" i="2"/>
  <c r="AE8" i="2"/>
  <c r="Y8" i="2"/>
  <c r="AB8" i="2"/>
  <c r="AG8" i="2"/>
  <c r="Z8" i="2"/>
  <c r="AC8" i="2"/>
  <c r="AH8" i="2"/>
  <c r="AD8" i="2"/>
  <c r="Y4" i="2"/>
  <c r="AG4" i="2"/>
  <c r="Z4" i="2"/>
  <c r="AC4" i="2"/>
  <c r="AH4" i="2"/>
  <c r="AD4" i="2"/>
  <c r="AF11" i="2"/>
  <c r="AH11" i="2"/>
  <c r="AA11" i="2"/>
  <c r="W11" i="2"/>
  <c r="AB11" i="2"/>
  <c r="AE11" i="2"/>
  <c r="Y11" i="2"/>
  <c r="AC11" i="2"/>
  <c r="AG11" i="2"/>
  <c r="Z11" i="2"/>
  <c r="AD11" i="2"/>
  <c r="AC7" i="2"/>
  <c r="AH3" i="2"/>
  <c r="Y3" i="2"/>
  <c r="AC3" i="2"/>
  <c r="AG3" i="2"/>
  <c r="Z3" i="2"/>
  <c r="AD3" i="2"/>
  <c r="T3" i="2"/>
  <c r="S57" i="2"/>
  <c r="S45" i="2"/>
  <c r="Q37" i="2"/>
  <c r="U21" i="2"/>
  <c r="O56" i="2"/>
  <c r="S83" i="2"/>
  <c r="V75" i="2"/>
  <c r="Q47" i="2"/>
  <c r="O70" i="2"/>
  <c r="L37" i="2"/>
  <c r="Q23" i="2"/>
  <c r="O88" i="2"/>
  <c r="I88" i="2"/>
  <c r="X88" i="2"/>
  <c r="O63" i="2"/>
  <c r="G44" i="2"/>
  <c r="G41" i="2"/>
  <c r="G36" i="2"/>
  <c r="O16" i="2"/>
  <c r="I76" i="2"/>
  <c r="X76" i="2"/>
  <c r="Q58" i="2"/>
  <c r="X53" i="2"/>
  <c r="V47" i="2"/>
  <c r="S40" i="2"/>
  <c r="V35" i="2"/>
  <c r="F19" i="2"/>
  <c r="I86" i="2"/>
  <c r="X86" i="2"/>
  <c r="X83" i="2"/>
  <c r="J79" i="2"/>
  <c r="O72" i="2"/>
  <c r="L70" i="2"/>
  <c r="X70" i="2"/>
  <c r="Q66" i="2"/>
  <c r="X61" i="2"/>
  <c r="Q55" i="2"/>
  <c r="F39" i="2"/>
  <c r="S26" i="2"/>
  <c r="G77" i="2"/>
  <c r="L59" i="2"/>
  <c r="L54" i="2"/>
  <c r="X47" i="2"/>
  <c r="U20" i="2"/>
  <c r="I91" i="2"/>
  <c r="F87" i="2"/>
  <c r="I87" i="2"/>
  <c r="X87" i="2"/>
  <c r="G80" i="2"/>
  <c r="O73" i="2"/>
  <c r="I73" i="2"/>
  <c r="X73" i="2"/>
  <c r="O67" i="2"/>
  <c r="O62" i="2"/>
  <c r="U43" i="2"/>
  <c r="I89" i="2"/>
  <c r="X89" i="2"/>
  <c r="O85" i="2"/>
  <c r="F75" i="2"/>
  <c r="I75" i="2"/>
  <c r="X75" i="2"/>
  <c r="T65" i="2"/>
  <c r="Q63" i="2"/>
  <c r="F57" i="2"/>
  <c r="X57" i="2"/>
  <c r="S54" i="2"/>
  <c r="S48" i="2"/>
  <c r="L45" i="2"/>
  <c r="O42" i="2"/>
  <c r="G38" i="2"/>
  <c r="G33" i="2"/>
  <c r="U29" i="2"/>
  <c r="F23" i="2"/>
  <c r="H23" i="2"/>
  <c r="G21" i="2"/>
  <c r="G17" i="2"/>
  <c r="U13" i="2"/>
  <c r="O12" i="2"/>
  <c r="G8" i="2"/>
  <c r="U75" i="2"/>
  <c r="L75" i="2"/>
  <c r="O75" i="2"/>
  <c r="S84" i="2"/>
  <c r="R75" i="2"/>
  <c r="S21" i="2"/>
  <c r="Q85" i="2"/>
  <c r="L84" i="2"/>
  <c r="Q75" i="2"/>
  <c r="H75" i="2"/>
  <c r="T57" i="2"/>
  <c r="V53" i="2"/>
  <c r="S41" i="2"/>
  <c r="S12" i="2"/>
  <c r="V91" i="2"/>
  <c r="U89" i="2"/>
  <c r="U33" i="2"/>
  <c r="Q9" i="2"/>
  <c r="O91" i="2"/>
  <c r="S89" i="2"/>
  <c r="S70" i="2"/>
  <c r="M47" i="2"/>
  <c r="O37" i="2"/>
  <c r="S33" i="2"/>
  <c r="H19" i="2"/>
  <c r="O9" i="2"/>
  <c r="M53" i="2"/>
  <c r="S51" i="2"/>
  <c r="R47" i="2"/>
  <c r="G47" i="2"/>
  <c r="U37" i="2"/>
  <c r="G37" i="2"/>
  <c r="O28" i="2"/>
  <c r="V23" i="2"/>
  <c r="L21" i="2"/>
  <c r="Q11" i="2"/>
  <c r="U9" i="2"/>
  <c r="L8" i="2"/>
  <c r="R91" i="2"/>
  <c r="M83" i="2"/>
  <c r="M69" i="2"/>
  <c r="J65" i="2"/>
  <c r="O64" i="2"/>
  <c r="L62" i="2"/>
  <c r="L61" i="2"/>
  <c r="S59" i="2"/>
  <c r="R53" i="2"/>
  <c r="L51" i="2"/>
  <c r="S47" i="2"/>
  <c r="L47" i="2"/>
  <c r="L41" i="2"/>
  <c r="U23" i="2"/>
  <c r="L23" i="2"/>
  <c r="S22" i="2"/>
  <c r="V19" i="2"/>
  <c r="G11" i="2"/>
  <c r="S9" i="2"/>
  <c r="G9" i="2"/>
  <c r="Q91" i="2"/>
  <c r="F91" i="2"/>
  <c r="H91" i="2"/>
  <c r="G83" i="2"/>
  <c r="O78" i="2"/>
  <c r="G69" i="2"/>
  <c r="S67" i="2"/>
  <c r="O59" i="2"/>
  <c r="Q53" i="2"/>
  <c r="G53" i="2"/>
  <c r="U41" i="2"/>
  <c r="V39" i="2"/>
  <c r="L36" i="2"/>
  <c r="U91" i="2"/>
  <c r="L91" i="2"/>
  <c r="O89" i="2"/>
  <c r="R83" i="2"/>
  <c r="O79" i="2"/>
  <c r="S69" i="2"/>
  <c r="O65" i="2"/>
  <c r="S64" i="2"/>
  <c r="R61" i="2"/>
  <c r="O57" i="2"/>
  <c r="S53" i="2"/>
  <c r="L53" i="2"/>
  <c r="O51" i="2"/>
  <c r="O41" i="2"/>
  <c r="S38" i="2"/>
  <c r="O33" i="2"/>
  <c r="O11" i="2"/>
  <c r="T9" i="2"/>
  <c r="L9" i="2"/>
  <c r="M39" i="2"/>
  <c r="R69" i="2"/>
  <c r="L69" i="2"/>
  <c r="Q61" i="2"/>
  <c r="S91" i="2"/>
  <c r="M91" i="2"/>
  <c r="G91" i="2"/>
  <c r="O87" i="2"/>
  <c r="V83" i="2"/>
  <c r="Q83" i="2"/>
  <c r="S81" i="2"/>
  <c r="S76" i="2"/>
  <c r="S75" i="2"/>
  <c r="M75" i="2"/>
  <c r="G75" i="2"/>
  <c r="V69" i="2"/>
  <c r="Q69" i="2"/>
  <c r="L67" i="2"/>
  <c r="U61" i="2"/>
  <c r="O61" i="2"/>
  <c r="F61" i="2"/>
  <c r="H61" i="2"/>
  <c r="U51" i="2"/>
  <c r="Q41" i="2"/>
  <c r="R39" i="2"/>
  <c r="S30" i="2"/>
  <c r="S23" i="2"/>
  <c r="M23" i="2"/>
  <c r="G23" i="2"/>
  <c r="Q21" i="2"/>
  <c r="O17" i="2"/>
  <c r="U11" i="2"/>
  <c r="L11" i="2"/>
  <c r="T4" i="2"/>
  <c r="L83" i="2"/>
  <c r="V61" i="2"/>
  <c r="S39" i="2"/>
  <c r="L39" i="2"/>
  <c r="U83" i="2"/>
  <c r="O83" i="2"/>
  <c r="F83" i="2"/>
  <c r="H83" i="2"/>
  <c r="O77" i="2"/>
  <c r="L76" i="2"/>
  <c r="U69" i="2"/>
  <c r="O69" i="2"/>
  <c r="F69" i="2"/>
  <c r="H69" i="2"/>
  <c r="S62" i="2"/>
  <c r="S61" i="2"/>
  <c r="M61" i="2"/>
  <c r="G61" i="2"/>
  <c r="O44" i="2"/>
  <c r="S42" i="2"/>
  <c r="Q39" i="2"/>
  <c r="G39" i="2"/>
  <c r="M35" i="2"/>
  <c r="O30" i="2"/>
  <c r="S11" i="2"/>
  <c r="G74" i="2"/>
  <c r="G71" i="2"/>
  <c r="Q71" i="2"/>
  <c r="F27" i="2"/>
  <c r="J27" i="2"/>
  <c r="P27" i="2"/>
  <c r="T27" i="2"/>
  <c r="H27" i="2"/>
  <c r="M27" i="2"/>
  <c r="V27" i="2"/>
  <c r="G24" i="2"/>
  <c r="U24" i="2"/>
  <c r="O15" i="2"/>
  <c r="L89" i="2"/>
  <c r="Q88" i="2"/>
  <c r="T87" i="2"/>
  <c r="J87" i="2"/>
  <c r="U84" i="2"/>
  <c r="O81" i="2"/>
  <c r="S78" i="2"/>
  <c r="Q77" i="2"/>
  <c r="U76" i="2"/>
  <c r="S72" i="2"/>
  <c r="U70" i="2"/>
  <c r="G63" i="2"/>
  <c r="G59" i="2"/>
  <c r="U59" i="2"/>
  <c r="U54" i="2"/>
  <c r="O54" i="2"/>
  <c r="G48" i="2"/>
  <c r="O48" i="2"/>
  <c r="F41" i="2"/>
  <c r="J41" i="2"/>
  <c r="P41" i="2"/>
  <c r="T41" i="2"/>
  <c r="H41" i="2"/>
  <c r="M41" i="2"/>
  <c r="R41" i="2"/>
  <c r="V41" i="2"/>
  <c r="G29" i="2"/>
  <c r="L29" i="2"/>
  <c r="U27" i="2"/>
  <c r="L27" i="2"/>
  <c r="G20" i="2"/>
  <c r="L20" i="2"/>
  <c r="F11" i="2"/>
  <c r="H11" i="2" s="1"/>
  <c r="J11" i="2"/>
  <c r="P11" i="2"/>
  <c r="T11" i="2"/>
  <c r="M11" i="2"/>
  <c r="R11" i="2"/>
  <c r="V11" i="2"/>
  <c r="S87" i="2"/>
  <c r="S86" i="2"/>
  <c r="L81" i="2"/>
  <c r="Q80" i="2"/>
  <c r="Q74" i="2"/>
  <c r="J73" i="2"/>
  <c r="O66" i="2"/>
  <c r="U45" i="2"/>
  <c r="O45" i="2"/>
  <c r="L43" i="2"/>
  <c r="G28" i="2"/>
  <c r="Q28" i="2"/>
  <c r="L28" i="2"/>
  <c r="U28" i="2"/>
  <c r="S27" i="2"/>
  <c r="S24" i="2"/>
  <c r="G13" i="2"/>
  <c r="L13" i="2"/>
  <c r="P87" i="2"/>
  <c r="O86" i="2"/>
  <c r="O84" i="2"/>
  <c r="U81" i="2"/>
  <c r="O80" i="2"/>
  <c r="O76" i="2"/>
  <c r="O74" i="2"/>
  <c r="O71" i="2"/>
  <c r="G67" i="2"/>
  <c r="U67" i="2"/>
  <c r="G66" i="2"/>
  <c r="U62" i="2"/>
  <c r="S49" i="2"/>
  <c r="G42" i="2"/>
  <c r="Q42" i="2"/>
  <c r="L42" i="2"/>
  <c r="U42" i="2"/>
  <c r="G40" i="2"/>
  <c r="O40" i="2"/>
  <c r="F35" i="2"/>
  <c r="H35" i="2"/>
  <c r="S31" i="2"/>
  <c r="S28" i="2"/>
  <c r="Q27" i="2"/>
  <c r="G27" i="2"/>
  <c r="L24" i="2"/>
  <c r="S15" i="2"/>
  <c r="G12" i="2"/>
  <c r="Q12" i="2"/>
  <c r="L12" i="2"/>
  <c r="U12" i="2"/>
  <c r="J57" i="2"/>
  <c r="S56" i="2"/>
  <c r="U53" i="2"/>
  <c r="O53" i="2"/>
  <c r="F53" i="2"/>
  <c r="H53" i="2"/>
  <c r="U47" i="2"/>
  <c r="O47" i="2"/>
  <c r="F47" i="2"/>
  <c r="H47" i="2"/>
  <c r="U39" i="2"/>
  <c r="O39" i="2"/>
  <c r="H39" i="2"/>
  <c r="S37" i="2"/>
  <c r="U36" i="2"/>
  <c r="L33" i="2"/>
  <c r="M19" i="2"/>
  <c r="V9" i="2"/>
  <c r="R9" i="2"/>
  <c r="U8" i="2"/>
  <c r="T5" i="2"/>
  <c r="J5" i="2"/>
  <c r="G5" i="2"/>
  <c r="G87" i="2"/>
  <c r="L87" i="2"/>
  <c r="Q87" i="2"/>
  <c r="U87" i="2"/>
  <c r="H87" i="2"/>
  <c r="M87" i="2"/>
  <c r="R87" i="2"/>
  <c r="V87" i="2"/>
  <c r="O82" i="2"/>
  <c r="S82" i="2"/>
  <c r="S66" i="2"/>
  <c r="L66" i="2"/>
  <c r="U66" i="2"/>
  <c r="S63" i="2"/>
  <c r="L63" i="2"/>
  <c r="U63" i="2"/>
  <c r="F52" i="2"/>
  <c r="O52" i="2"/>
  <c r="S52" i="2"/>
  <c r="S34" i="2"/>
  <c r="S25" i="2"/>
  <c r="L25" i="2"/>
  <c r="U25" i="2"/>
  <c r="G25" i="2"/>
  <c r="Q25" i="2"/>
  <c r="S16" i="2"/>
  <c r="Q16" i="2"/>
  <c r="L16" i="2"/>
  <c r="U16" i="2"/>
  <c r="G16" i="2"/>
  <c r="T79" i="2"/>
  <c r="T73" i="2"/>
  <c r="S65" i="2"/>
  <c r="P57" i="2"/>
  <c r="P4" i="2"/>
  <c r="G79" i="2"/>
  <c r="L79" i="2"/>
  <c r="Q79" i="2"/>
  <c r="U79" i="2"/>
  <c r="F79" i="2"/>
  <c r="H79" i="2"/>
  <c r="M79" i="2"/>
  <c r="R79" i="2"/>
  <c r="V79" i="2"/>
  <c r="G73" i="2"/>
  <c r="L73" i="2"/>
  <c r="Q73" i="2"/>
  <c r="U73" i="2"/>
  <c r="F73" i="2"/>
  <c r="H73" i="2"/>
  <c r="M73" i="2"/>
  <c r="R73" i="2"/>
  <c r="V73" i="2"/>
  <c r="O68" i="2"/>
  <c r="S68" i="2"/>
  <c r="S58" i="2"/>
  <c r="L58" i="2"/>
  <c r="U58" i="2"/>
  <c r="S55" i="2"/>
  <c r="L55" i="2"/>
  <c r="U55" i="2"/>
  <c r="G49" i="2"/>
  <c r="L49" i="2"/>
  <c r="Q49" i="2"/>
  <c r="U49" i="2"/>
  <c r="F49" i="2"/>
  <c r="J49" i="2"/>
  <c r="T49" i="2"/>
  <c r="H49" i="2"/>
  <c r="M49" i="2"/>
  <c r="R49" i="2"/>
  <c r="V49" i="2"/>
  <c r="P49" i="2"/>
  <c r="G31" i="2"/>
  <c r="L31" i="2"/>
  <c r="Q31" i="2"/>
  <c r="U31" i="2"/>
  <c r="F31" i="2"/>
  <c r="H31" i="2"/>
  <c r="P31" i="2"/>
  <c r="M31" i="2"/>
  <c r="R31" i="2"/>
  <c r="V31" i="2"/>
  <c r="J31" i="2"/>
  <c r="T31" i="2"/>
  <c r="S88" i="2"/>
  <c r="L88" i="2"/>
  <c r="U88" i="2"/>
  <c r="S85" i="2"/>
  <c r="L85" i="2"/>
  <c r="U85" i="2"/>
  <c r="G65" i="2"/>
  <c r="L65" i="2"/>
  <c r="Q65" i="2"/>
  <c r="U65" i="2"/>
  <c r="F65" i="2"/>
  <c r="H65" i="2"/>
  <c r="M65" i="2"/>
  <c r="R65" i="2"/>
  <c r="V65" i="2"/>
  <c r="O60" i="2"/>
  <c r="S60" i="2"/>
  <c r="S50" i="2"/>
  <c r="G50" i="2"/>
  <c r="L50" i="2"/>
  <c r="U50" i="2"/>
  <c r="Q50" i="2"/>
  <c r="S32" i="2"/>
  <c r="G32" i="2"/>
  <c r="Q32" i="2"/>
  <c r="L32" i="2"/>
  <c r="U32" i="2"/>
  <c r="S18" i="2"/>
  <c r="P79" i="2"/>
  <c r="P73" i="2"/>
  <c r="G58" i="2"/>
  <c r="G55" i="2"/>
  <c r="O90" i="2"/>
  <c r="S90" i="2"/>
  <c r="S80" i="2"/>
  <c r="L80" i="2"/>
  <c r="U80" i="2"/>
  <c r="S77" i="2"/>
  <c r="L77" i="2"/>
  <c r="U77" i="2"/>
  <c r="S74" i="2"/>
  <c r="L74" i="2"/>
  <c r="U74" i="2"/>
  <c r="S71" i="2"/>
  <c r="L71" i="2"/>
  <c r="U71" i="2"/>
  <c r="G57" i="2"/>
  <c r="L57" i="2"/>
  <c r="Q57" i="2"/>
  <c r="U57" i="2"/>
  <c r="H57" i="2"/>
  <c r="M57" i="2"/>
  <c r="R57" i="2"/>
  <c r="V57" i="2"/>
  <c r="G46" i="2"/>
  <c r="O46" i="2"/>
  <c r="S46" i="2"/>
  <c r="G15" i="2"/>
  <c r="L15" i="2"/>
  <c r="Q15" i="2"/>
  <c r="U15" i="2"/>
  <c r="T15" i="2"/>
  <c r="F15" i="2"/>
  <c r="H15" i="2" s="1"/>
  <c r="J15" i="2"/>
  <c r="P15" i="2"/>
  <c r="M15" i="2"/>
  <c r="R15" i="2"/>
  <c r="V15" i="2"/>
  <c r="M4" i="2"/>
  <c r="V4" i="2"/>
  <c r="Q4" i="2"/>
  <c r="U4" i="2"/>
  <c r="J4" i="2"/>
  <c r="G88" i="2"/>
  <c r="G85" i="2"/>
  <c r="S79" i="2"/>
  <c r="S73" i="2"/>
  <c r="P65" i="2"/>
  <c r="O58" i="2"/>
  <c r="O55" i="2"/>
  <c r="O50" i="2"/>
  <c r="O49" i="2"/>
  <c r="O32" i="2"/>
  <c r="O31" i="2"/>
  <c r="S19" i="2"/>
  <c r="O8" i="2"/>
  <c r="T91" i="2"/>
  <c r="P91" i="2"/>
  <c r="J91" i="2"/>
  <c r="Q89" i="2"/>
  <c r="G89" i="2"/>
  <c r="Q84" i="2"/>
  <c r="G84" i="2"/>
  <c r="T83" i="2"/>
  <c r="P83" i="2"/>
  <c r="J83" i="2"/>
  <c r="Q81" i="2"/>
  <c r="G81" i="2"/>
  <c r="Q76" i="2"/>
  <c r="G76" i="2"/>
  <c r="T75" i="2"/>
  <c r="P75" i="2"/>
  <c r="J75" i="2"/>
  <c r="Q70" i="2"/>
  <c r="G70" i="2"/>
  <c r="T69" i="2"/>
  <c r="P69" i="2"/>
  <c r="J69" i="2"/>
  <c r="Q67" i="2"/>
  <c r="Q62" i="2"/>
  <c r="G62" i="2"/>
  <c r="T61" i="2"/>
  <c r="P61" i="2"/>
  <c r="J61" i="2"/>
  <c r="Q59" i="2"/>
  <c r="Q54" i="2"/>
  <c r="G54" i="2"/>
  <c r="T53" i="2"/>
  <c r="P53" i="2"/>
  <c r="J53" i="2"/>
  <c r="Q51" i="2"/>
  <c r="G51" i="2"/>
  <c r="T47" i="2"/>
  <c r="P47" i="2"/>
  <c r="J47" i="2"/>
  <c r="Q45" i="2"/>
  <c r="G45" i="2"/>
  <c r="S43" i="2"/>
  <c r="T39" i="2"/>
  <c r="P39" i="2"/>
  <c r="J39" i="2"/>
  <c r="O38" i="2"/>
  <c r="S36" i="2"/>
  <c r="U35" i="2"/>
  <c r="Q35" i="2"/>
  <c r="L35" i="2"/>
  <c r="G35" i="2"/>
  <c r="Q33" i="2"/>
  <c r="S29" i="2"/>
  <c r="Q24" i="2"/>
  <c r="T23" i="2"/>
  <c r="P23" i="2"/>
  <c r="J23" i="2"/>
  <c r="S20" i="2"/>
  <c r="U19" i="2"/>
  <c r="Q19" i="2"/>
  <c r="L19" i="2"/>
  <c r="G19" i="2"/>
  <c r="Q17" i="2"/>
  <c r="S13" i="2"/>
  <c r="S8" i="2"/>
  <c r="Q7" i="2"/>
  <c r="P3" i="2"/>
  <c r="O43" i="2"/>
  <c r="O36" i="2"/>
  <c r="O19" i="2"/>
  <c r="O13" i="2"/>
  <c r="S35" i="2"/>
  <c r="Q43" i="2"/>
  <c r="G43" i="2"/>
  <c r="Q36" i="2"/>
  <c r="T35" i="2"/>
  <c r="P35" i="2"/>
  <c r="J35" i="2"/>
  <c r="Q29" i="2"/>
  <c r="Q20" i="2"/>
  <c r="T19" i="2"/>
  <c r="P19" i="2"/>
  <c r="J19" i="2"/>
  <c r="Q13" i="2"/>
  <c r="Q8" i="2"/>
  <c r="T7" i="2"/>
  <c r="U3" i="2"/>
  <c r="Q3" i="2"/>
  <c r="V3" i="2"/>
  <c r="L3" i="2"/>
  <c r="G72" i="2"/>
  <c r="L72" i="2"/>
  <c r="Q72" i="2"/>
  <c r="U72" i="2"/>
  <c r="F71" i="2"/>
  <c r="H71" i="2"/>
  <c r="J71" i="2"/>
  <c r="M71" i="2"/>
  <c r="P71" i="2"/>
  <c r="R71" i="2"/>
  <c r="T71" i="2"/>
  <c r="V71" i="2"/>
  <c r="G68" i="2"/>
  <c r="L68" i="2"/>
  <c r="Q68" i="2"/>
  <c r="U68" i="2"/>
  <c r="F67" i="2"/>
  <c r="H67" i="2"/>
  <c r="J67" i="2"/>
  <c r="M67" i="2"/>
  <c r="P67" i="2"/>
  <c r="R67" i="2"/>
  <c r="T67" i="2"/>
  <c r="V67" i="2"/>
  <c r="G64" i="2"/>
  <c r="L64" i="2"/>
  <c r="Q64" i="2"/>
  <c r="U64" i="2"/>
  <c r="F63" i="2"/>
  <c r="H63" i="2"/>
  <c r="J63" i="2"/>
  <c r="M63" i="2"/>
  <c r="P63" i="2"/>
  <c r="R63" i="2"/>
  <c r="T63" i="2"/>
  <c r="V63" i="2"/>
  <c r="G60" i="2"/>
  <c r="L60" i="2"/>
  <c r="Q60" i="2"/>
  <c r="U60" i="2"/>
  <c r="F59" i="2"/>
  <c r="H59" i="2"/>
  <c r="J59" i="2"/>
  <c r="M59" i="2"/>
  <c r="P59" i="2"/>
  <c r="R59" i="2"/>
  <c r="T59" i="2"/>
  <c r="V59" i="2"/>
  <c r="U90" i="2"/>
  <c r="Q90" i="2"/>
  <c r="L90" i="2"/>
  <c r="G90" i="2"/>
  <c r="V89" i="2"/>
  <c r="T89" i="2"/>
  <c r="R89" i="2"/>
  <c r="P89" i="2"/>
  <c r="M89" i="2"/>
  <c r="J89" i="2"/>
  <c r="F89" i="2"/>
  <c r="H89" i="2"/>
  <c r="U86" i="2"/>
  <c r="Q86" i="2"/>
  <c r="L86" i="2"/>
  <c r="G86" i="2"/>
  <c r="V85" i="2"/>
  <c r="T85" i="2"/>
  <c r="R85" i="2"/>
  <c r="P85" i="2"/>
  <c r="M85" i="2"/>
  <c r="J85" i="2"/>
  <c r="F85" i="2"/>
  <c r="H85" i="2"/>
  <c r="U82" i="2"/>
  <c r="Q82" i="2"/>
  <c r="L82" i="2"/>
  <c r="G82" i="2"/>
  <c r="V81" i="2"/>
  <c r="T81" i="2"/>
  <c r="R81" i="2"/>
  <c r="P81" i="2"/>
  <c r="M81" i="2"/>
  <c r="J81" i="2"/>
  <c r="F81" i="2"/>
  <c r="H81" i="2"/>
  <c r="U78" i="2"/>
  <c r="Q78" i="2"/>
  <c r="L78" i="2"/>
  <c r="G78" i="2"/>
  <c r="V77" i="2"/>
  <c r="T77" i="2"/>
  <c r="R77" i="2"/>
  <c r="P77" i="2"/>
  <c r="M77" i="2"/>
  <c r="J77" i="2"/>
  <c r="F77" i="2"/>
  <c r="H77" i="2"/>
  <c r="U56" i="2"/>
  <c r="Q56" i="2"/>
  <c r="L56" i="2"/>
  <c r="G56" i="2"/>
  <c r="V55" i="2"/>
  <c r="T55" i="2"/>
  <c r="R55" i="2"/>
  <c r="P55" i="2"/>
  <c r="M55" i="2"/>
  <c r="J55" i="2"/>
  <c r="F55" i="2"/>
  <c r="H55" i="2"/>
  <c r="U52" i="2"/>
  <c r="Q52" i="2"/>
  <c r="L52" i="2"/>
  <c r="G52" i="2"/>
  <c r="V51" i="2"/>
  <c r="T51" i="2"/>
  <c r="R51" i="2"/>
  <c r="P51" i="2"/>
  <c r="M51" i="2"/>
  <c r="J51" i="2"/>
  <c r="F51" i="2"/>
  <c r="H51" i="2"/>
  <c r="U46" i="2"/>
  <c r="Q46" i="2"/>
  <c r="L46" i="2"/>
  <c r="V45" i="2"/>
  <c r="T45" i="2"/>
  <c r="R45" i="2"/>
  <c r="P45" i="2"/>
  <c r="M45" i="2"/>
  <c r="J45" i="2"/>
  <c r="F45" i="2"/>
  <c r="H45" i="2"/>
  <c r="S44" i="2"/>
  <c r="V43" i="2"/>
  <c r="T43" i="2"/>
  <c r="R43" i="2"/>
  <c r="P43" i="2"/>
  <c r="M43" i="2"/>
  <c r="J43" i="2"/>
  <c r="F43" i="2"/>
  <c r="H43" i="2"/>
  <c r="U38" i="2"/>
  <c r="Q38" i="2"/>
  <c r="L38" i="2"/>
  <c r="V37" i="2"/>
  <c r="T37" i="2"/>
  <c r="R37" i="2"/>
  <c r="P37" i="2"/>
  <c r="M37" i="2"/>
  <c r="J37" i="2"/>
  <c r="F37" i="2"/>
  <c r="H37" i="2"/>
  <c r="U34" i="2"/>
  <c r="Q34" i="2"/>
  <c r="L34" i="2"/>
  <c r="G34" i="2"/>
  <c r="V33" i="2"/>
  <c r="T33" i="2"/>
  <c r="R33" i="2"/>
  <c r="P33" i="2"/>
  <c r="M33" i="2"/>
  <c r="J33" i="2"/>
  <c r="F33" i="2"/>
  <c r="H33" i="2"/>
  <c r="U30" i="2"/>
  <c r="Q30" i="2"/>
  <c r="L30" i="2"/>
  <c r="G30" i="2"/>
  <c r="V29" i="2"/>
  <c r="T29" i="2"/>
  <c r="P29" i="2"/>
  <c r="M29" i="2"/>
  <c r="J29" i="2"/>
  <c r="F29" i="2"/>
  <c r="H29" i="2"/>
  <c r="U26" i="2"/>
  <c r="Q26" i="2"/>
  <c r="L26" i="2"/>
  <c r="G26" i="2"/>
  <c r="V25" i="2"/>
  <c r="T25" i="2"/>
  <c r="P25" i="2"/>
  <c r="M25" i="2"/>
  <c r="J25" i="2"/>
  <c r="F25" i="2"/>
  <c r="H25" i="2"/>
  <c r="U22" i="2"/>
  <c r="Q22" i="2"/>
  <c r="L22" i="2"/>
  <c r="G22" i="2"/>
  <c r="V21" i="2"/>
  <c r="T21" i="2"/>
  <c r="P21" i="2"/>
  <c r="M21" i="2"/>
  <c r="J21" i="2"/>
  <c r="F21" i="2"/>
  <c r="H21" i="2"/>
  <c r="P17" i="2"/>
  <c r="G14" i="2"/>
  <c r="V13" i="2"/>
  <c r="T13" i="2"/>
  <c r="R13" i="2"/>
  <c r="P13" i="2"/>
  <c r="M13" i="2"/>
  <c r="J13" i="2"/>
  <c r="F13" i="2"/>
  <c r="H13" i="2" s="1"/>
  <c r="P9" i="2"/>
  <c r="M9" i="2"/>
  <c r="J9" i="2"/>
  <c r="F9" i="2"/>
  <c r="H9" i="2" s="1"/>
  <c r="F50" i="2"/>
  <c r="H50" i="2"/>
  <c r="J50" i="2"/>
  <c r="M50" i="2"/>
  <c r="P50" i="2"/>
  <c r="R50" i="2"/>
  <c r="T50" i="2"/>
  <c r="V50" i="2"/>
  <c r="F46" i="2"/>
  <c r="H46" i="2"/>
  <c r="J46" i="2"/>
  <c r="M46" i="2"/>
  <c r="P46" i="2"/>
  <c r="R46" i="2"/>
  <c r="T46" i="2"/>
  <c r="V46" i="2"/>
  <c r="F42" i="2"/>
  <c r="H42" i="2"/>
  <c r="J42" i="2"/>
  <c r="M42" i="2"/>
  <c r="P42" i="2"/>
  <c r="R42" i="2"/>
  <c r="T42" i="2"/>
  <c r="V42" i="2"/>
  <c r="F38" i="2"/>
  <c r="H38" i="2"/>
  <c r="J38" i="2"/>
  <c r="M38" i="2"/>
  <c r="P38" i="2"/>
  <c r="R38" i="2"/>
  <c r="T38" i="2"/>
  <c r="V38" i="2"/>
  <c r="V90" i="2"/>
  <c r="T90" i="2"/>
  <c r="R90" i="2"/>
  <c r="P90" i="2"/>
  <c r="M90" i="2"/>
  <c r="J90" i="2"/>
  <c r="F90" i="2"/>
  <c r="H90" i="2"/>
  <c r="V88" i="2"/>
  <c r="T88" i="2"/>
  <c r="R88" i="2"/>
  <c r="P88" i="2"/>
  <c r="M88" i="2"/>
  <c r="J88" i="2"/>
  <c r="F88" i="2"/>
  <c r="H88" i="2"/>
  <c r="V86" i="2"/>
  <c r="T86" i="2"/>
  <c r="R86" i="2"/>
  <c r="P86" i="2"/>
  <c r="M86" i="2"/>
  <c r="J86" i="2"/>
  <c r="F86" i="2"/>
  <c r="H86" i="2"/>
  <c r="V84" i="2"/>
  <c r="T84" i="2"/>
  <c r="R84" i="2"/>
  <c r="P84" i="2"/>
  <c r="M84" i="2"/>
  <c r="J84" i="2"/>
  <c r="F84" i="2"/>
  <c r="H84" i="2"/>
  <c r="V82" i="2"/>
  <c r="T82" i="2"/>
  <c r="R82" i="2"/>
  <c r="P82" i="2"/>
  <c r="M82" i="2"/>
  <c r="J82" i="2"/>
  <c r="F82" i="2"/>
  <c r="H82" i="2"/>
  <c r="V80" i="2"/>
  <c r="T80" i="2"/>
  <c r="R80" i="2"/>
  <c r="P80" i="2"/>
  <c r="M80" i="2"/>
  <c r="J80" i="2"/>
  <c r="F80" i="2"/>
  <c r="H80" i="2"/>
  <c r="V78" i="2"/>
  <c r="T78" i="2"/>
  <c r="R78" i="2"/>
  <c r="P78" i="2"/>
  <c r="M78" i="2"/>
  <c r="J78" i="2"/>
  <c r="F78" i="2"/>
  <c r="H78" i="2"/>
  <c r="V76" i="2"/>
  <c r="T76" i="2"/>
  <c r="R76" i="2"/>
  <c r="P76" i="2"/>
  <c r="M76" i="2"/>
  <c r="J76" i="2"/>
  <c r="F76" i="2"/>
  <c r="H76" i="2"/>
  <c r="V74" i="2"/>
  <c r="T74" i="2"/>
  <c r="R74" i="2"/>
  <c r="P74" i="2"/>
  <c r="M74" i="2"/>
  <c r="J74" i="2"/>
  <c r="F74" i="2"/>
  <c r="H74" i="2"/>
  <c r="V72" i="2"/>
  <c r="T72" i="2"/>
  <c r="R72" i="2"/>
  <c r="P72" i="2"/>
  <c r="M72" i="2"/>
  <c r="J72" i="2"/>
  <c r="F72" i="2"/>
  <c r="H72" i="2"/>
  <c r="V70" i="2"/>
  <c r="T70" i="2"/>
  <c r="R70" i="2"/>
  <c r="P70" i="2"/>
  <c r="M70" i="2"/>
  <c r="J70" i="2"/>
  <c r="F70" i="2"/>
  <c r="H70" i="2"/>
  <c r="V68" i="2"/>
  <c r="T68" i="2"/>
  <c r="R68" i="2"/>
  <c r="P68" i="2"/>
  <c r="M68" i="2"/>
  <c r="J68" i="2"/>
  <c r="F68" i="2"/>
  <c r="H68" i="2"/>
  <c r="V66" i="2"/>
  <c r="T66" i="2"/>
  <c r="R66" i="2"/>
  <c r="P66" i="2"/>
  <c r="M66" i="2"/>
  <c r="J66" i="2"/>
  <c r="F66" i="2"/>
  <c r="H66" i="2"/>
  <c r="V64" i="2"/>
  <c r="T64" i="2"/>
  <c r="R64" i="2"/>
  <c r="P64" i="2"/>
  <c r="M64" i="2"/>
  <c r="J64" i="2"/>
  <c r="F64" i="2"/>
  <c r="H64" i="2"/>
  <c r="V62" i="2"/>
  <c r="T62" i="2"/>
  <c r="R62" i="2"/>
  <c r="P62" i="2"/>
  <c r="M62" i="2"/>
  <c r="J62" i="2"/>
  <c r="F62" i="2"/>
  <c r="H62" i="2"/>
  <c r="V60" i="2"/>
  <c r="T60" i="2"/>
  <c r="R60" i="2"/>
  <c r="P60" i="2"/>
  <c r="M60" i="2"/>
  <c r="J60" i="2"/>
  <c r="F60" i="2"/>
  <c r="H60" i="2"/>
  <c r="V58" i="2"/>
  <c r="T58" i="2"/>
  <c r="R58" i="2"/>
  <c r="P58" i="2"/>
  <c r="M58" i="2"/>
  <c r="J58" i="2"/>
  <c r="F58" i="2"/>
  <c r="H58" i="2"/>
  <c r="V56" i="2"/>
  <c r="T56" i="2"/>
  <c r="R56" i="2"/>
  <c r="P56" i="2"/>
  <c r="M56" i="2"/>
  <c r="J56" i="2"/>
  <c r="F56" i="2"/>
  <c r="H56" i="2"/>
  <c r="V54" i="2"/>
  <c r="T54" i="2"/>
  <c r="R54" i="2"/>
  <c r="P54" i="2"/>
  <c r="M54" i="2"/>
  <c r="J54" i="2"/>
  <c r="F54" i="2"/>
  <c r="H54" i="2"/>
  <c r="V52" i="2"/>
  <c r="T52" i="2"/>
  <c r="R52" i="2"/>
  <c r="P52" i="2"/>
  <c r="M52" i="2"/>
  <c r="J52" i="2"/>
  <c r="H52" i="2"/>
  <c r="U48" i="2"/>
  <c r="Q48" i="2"/>
  <c r="L48" i="2"/>
  <c r="U44" i="2"/>
  <c r="Q44" i="2"/>
  <c r="L44" i="2"/>
  <c r="U40" i="2"/>
  <c r="Q40" i="2"/>
  <c r="L40" i="2"/>
  <c r="F48" i="2"/>
  <c r="H48" i="2"/>
  <c r="J48" i="2"/>
  <c r="M48" i="2"/>
  <c r="P48" i="2"/>
  <c r="R48" i="2"/>
  <c r="T48" i="2"/>
  <c r="V48" i="2"/>
  <c r="F44" i="2"/>
  <c r="H44" i="2"/>
  <c r="J44" i="2"/>
  <c r="M44" i="2"/>
  <c r="P44" i="2"/>
  <c r="R44" i="2"/>
  <c r="T44" i="2"/>
  <c r="V44" i="2"/>
  <c r="F40" i="2"/>
  <c r="H40" i="2"/>
  <c r="J40" i="2"/>
  <c r="M40" i="2"/>
  <c r="P40" i="2"/>
  <c r="R40" i="2"/>
  <c r="T40" i="2"/>
  <c r="V40" i="2"/>
  <c r="V36" i="2"/>
  <c r="T36" i="2"/>
  <c r="R36" i="2"/>
  <c r="P36" i="2"/>
  <c r="M36" i="2"/>
  <c r="J36" i="2"/>
  <c r="F36" i="2"/>
  <c r="H36" i="2"/>
  <c r="V34" i="2"/>
  <c r="T34" i="2"/>
  <c r="R34" i="2"/>
  <c r="P34" i="2"/>
  <c r="M34" i="2"/>
  <c r="J34" i="2"/>
  <c r="F34" i="2"/>
  <c r="H34" i="2"/>
  <c r="V32" i="2"/>
  <c r="T32" i="2"/>
  <c r="R32" i="2"/>
  <c r="P32" i="2"/>
  <c r="M32" i="2"/>
  <c r="J32" i="2"/>
  <c r="F32" i="2"/>
  <c r="H32" i="2"/>
  <c r="V30" i="2"/>
  <c r="T30" i="2"/>
  <c r="R30" i="2"/>
  <c r="P30" i="2"/>
  <c r="M30" i="2"/>
  <c r="J30" i="2"/>
  <c r="F30" i="2"/>
  <c r="H30" i="2"/>
  <c r="V28" i="2"/>
  <c r="T28" i="2"/>
  <c r="R28" i="2"/>
  <c r="P28" i="2"/>
  <c r="M28" i="2"/>
  <c r="J28" i="2"/>
  <c r="F28" i="2"/>
  <c r="H28" i="2"/>
  <c r="V26" i="2"/>
  <c r="T26" i="2"/>
  <c r="R26" i="2"/>
  <c r="P26" i="2"/>
  <c r="M26" i="2"/>
  <c r="J26" i="2"/>
  <c r="F26" i="2"/>
  <c r="H26" i="2"/>
  <c r="V24" i="2"/>
  <c r="T24" i="2"/>
  <c r="R24" i="2"/>
  <c r="P24" i="2"/>
  <c r="M24" i="2"/>
  <c r="J24" i="2"/>
  <c r="F24" i="2"/>
  <c r="H24" i="2"/>
  <c r="V22" i="2"/>
  <c r="T22" i="2"/>
  <c r="R22" i="2"/>
  <c r="P22" i="2"/>
  <c r="M22" i="2"/>
  <c r="J22" i="2"/>
  <c r="F22" i="2"/>
  <c r="H22" i="2"/>
  <c r="V20" i="2"/>
  <c r="T20" i="2"/>
  <c r="R20" i="2"/>
  <c r="P20" i="2"/>
  <c r="M20" i="2"/>
  <c r="J20" i="2"/>
  <c r="F20" i="2"/>
  <c r="H20" i="2"/>
  <c r="V16" i="2"/>
  <c r="T16" i="2"/>
  <c r="R16" i="2"/>
  <c r="P16" i="2"/>
  <c r="M16" i="2"/>
  <c r="J16" i="2"/>
  <c r="F16" i="2"/>
  <c r="H16" i="2" s="1"/>
  <c r="M14" i="2"/>
  <c r="V12" i="2"/>
  <c r="T12" i="2"/>
  <c r="R12" i="2"/>
  <c r="P12" i="2"/>
  <c r="M12" i="2"/>
  <c r="J12" i="2"/>
  <c r="F12" i="2"/>
  <c r="H12" i="2" s="1"/>
  <c r="V8" i="2"/>
  <c r="T8" i="2"/>
  <c r="R8" i="2"/>
  <c r="P8" i="2"/>
  <c r="M8" i="2"/>
  <c r="J8" i="2"/>
  <c r="F8" i="2"/>
  <c r="H8" i="2" s="1"/>
  <c r="J6" i="2"/>
  <c r="L4" i="2"/>
  <c r="R4" i="2"/>
  <c r="G4" i="2"/>
  <c r="G3" i="2"/>
  <c r="F4" i="2"/>
  <c r="H4" i="2" s="1"/>
  <c r="M3" i="2"/>
  <c r="J3" i="2"/>
  <c r="F3" i="2"/>
  <c r="H3" i="2" s="1"/>
  <c r="R23" i="2"/>
  <c r="O23" i="2"/>
  <c r="AE21" i="2"/>
  <c r="AB34" i="2"/>
  <c r="AA33" i="2"/>
  <c r="AB29" i="2"/>
  <c r="R21" i="2"/>
  <c r="R25" i="2"/>
  <c r="O21" i="2"/>
  <c r="AE19" i="2"/>
  <c r="AF21" i="2"/>
  <c r="AE22" i="2"/>
  <c r="AA29" i="2"/>
  <c r="O34" i="2"/>
  <c r="R35" i="2"/>
  <c r="AF19" i="2"/>
  <c r="AE23" i="2"/>
  <c r="AA27" i="2"/>
  <c r="AA31" i="2"/>
  <c r="AB31" i="2"/>
  <c r="AB33" i="2"/>
  <c r="R27" i="2"/>
  <c r="O25" i="2"/>
  <c r="O27" i="2"/>
  <c r="R29" i="2"/>
  <c r="O35" i="2"/>
  <c r="O20" i="2"/>
  <c r="O24" i="2"/>
  <c r="R19" i="2"/>
  <c r="O29" i="2"/>
  <c r="O22" i="2"/>
  <c r="O26" i="2"/>
  <c r="O4" i="2"/>
  <c r="S4" i="2"/>
  <c r="O3" i="2"/>
  <c r="S3" i="2"/>
  <c r="R3" i="2"/>
  <c r="U9" i="5"/>
  <c r="A21" i="19" s="1"/>
  <c r="B21" i="19" s="1"/>
  <c r="U8" i="5"/>
  <c r="A20" i="19" s="1"/>
  <c r="B20" i="19" s="1"/>
  <c r="U10" i="5"/>
  <c r="A22" i="19" s="1"/>
  <c r="B22" i="19" s="1"/>
  <c r="U11" i="5"/>
  <c r="A23" i="19" s="1"/>
  <c r="B23" i="19" s="1"/>
  <c r="U13" i="5"/>
  <c r="A25" i="19" s="1"/>
  <c r="B25" i="19" s="1"/>
  <c r="U12" i="5"/>
  <c r="A24" i="19" s="1"/>
  <c r="B24" i="19" s="1"/>
  <c r="O6" i="2" l="1"/>
  <c r="Q6" i="2"/>
  <c r="O5" i="2"/>
  <c r="M5" i="2"/>
  <c r="P5" i="2"/>
  <c r="Y5" i="2"/>
  <c r="F5" i="2"/>
  <c r="H5" i="2" s="1"/>
  <c r="S5" i="2"/>
  <c r="U5" i="2"/>
  <c r="AH5" i="2"/>
  <c r="AG5" i="2"/>
  <c r="R5" i="2"/>
  <c r="V5" i="2"/>
  <c r="L5" i="2"/>
  <c r="Q5" i="2"/>
  <c r="AC5" i="2"/>
  <c r="Z5" i="2"/>
  <c r="P11" i="5"/>
  <c r="D24" i="5"/>
  <c r="D22" i="5"/>
  <c r="A91" i="2"/>
  <c r="X91" i="2" s="1"/>
  <c r="B91" i="2"/>
  <c r="C29" i="19"/>
  <c r="B29" i="19"/>
  <c r="I17" i="2"/>
  <c r="AF17" i="2" s="1"/>
  <c r="A17" i="2"/>
  <c r="B17" i="2"/>
  <c r="I13" i="2"/>
  <c r="AB13" i="2" s="1"/>
  <c r="A13" i="2"/>
  <c r="B13" i="2"/>
  <c r="I9" i="2"/>
  <c r="AB9" i="2" s="1"/>
  <c r="B9" i="2"/>
  <c r="A9" i="2"/>
  <c r="I5" i="2"/>
  <c r="W5" i="2" s="1"/>
  <c r="B5" i="2"/>
  <c r="B30" i="19"/>
  <c r="C30" i="19"/>
  <c r="I18" i="2"/>
  <c r="AF18" i="2" s="1"/>
  <c r="A18" i="2"/>
  <c r="B18" i="2"/>
  <c r="I14" i="2"/>
  <c r="AE14" i="2" s="1"/>
  <c r="B14" i="2"/>
  <c r="A14" i="2"/>
  <c r="I10" i="2"/>
  <c r="B10" i="2"/>
  <c r="A10" i="2"/>
  <c r="I6" i="2"/>
  <c r="AA6" i="2" s="1"/>
  <c r="B6" i="2"/>
  <c r="T6" i="2"/>
  <c r="V14" i="2"/>
  <c r="M18" i="2"/>
  <c r="V18" i="2"/>
  <c r="U18" i="2"/>
  <c r="AD6" i="2"/>
  <c r="AD14" i="2"/>
  <c r="C28" i="19"/>
  <c r="B28" i="19"/>
  <c r="I16" i="2"/>
  <c r="A16" i="2"/>
  <c r="B16" i="2"/>
  <c r="I12" i="2"/>
  <c r="A12" i="2"/>
  <c r="B12" i="2"/>
  <c r="I8" i="2"/>
  <c r="B8" i="2"/>
  <c r="A8" i="2"/>
  <c r="B4" i="2"/>
  <c r="AC6" i="2"/>
  <c r="AF10" i="2"/>
  <c r="AF14" i="2"/>
  <c r="AB18" i="2"/>
  <c r="B2" i="2"/>
  <c r="C31" i="19"/>
  <c r="B31" i="19"/>
  <c r="C27" i="19"/>
  <c r="B27" i="19"/>
  <c r="I19" i="2"/>
  <c r="A19" i="2"/>
  <c r="B19" i="2"/>
  <c r="I15" i="2"/>
  <c r="B15" i="2"/>
  <c r="A15" i="2"/>
  <c r="I11" i="2"/>
  <c r="B11" i="2"/>
  <c r="A11" i="2"/>
  <c r="I7" i="2"/>
  <c r="W7" i="2" s="1"/>
  <c r="B7" i="2"/>
  <c r="I3" i="2"/>
  <c r="A3" i="2" s="1"/>
  <c r="B3" i="2"/>
  <c r="P6" i="7"/>
  <c r="Q6" i="7"/>
  <c r="AA9" i="2"/>
  <c r="L30" i="19"/>
  <c r="D12" i="5"/>
  <c r="D22" i="19"/>
  <c r="J10" i="5"/>
  <c r="J20" i="5"/>
  <c r="L26" i="19"/>
  <c r="L28" i="19"/>
  <c r="J8" i="19"/>
  <c r="C24" i="19"/>
  <c r="J22" i="5"/>
  <c r="O18" i="2"/>
  <c r="M6" i="2"/>
  <c r="V6" i="2"/>
  <c r="H14" i="2"/>
  <c r="P14" i="2"/>
  <c r="P18" i="2"/>
  <c r="U6" i="2"/>
  <c r="L14" i="2"/>
  <c r="G18" i="2"/>
  <c r="S6" i="2"/>
  <c r="Y6" i="2"/>
  <c r="Z6" i="2"/>
  <c r="AH10" i="2"/>
  <c r="AC14" i="2"/>
  <c r="AB14" i="2"/>
  <c r="Z14" i="2"/>
  <c r="AC18" i="2"/>
  <c r="AG18" i="2"/>
  <c r="Z18" i="2"/>
  <c r="P6" i="2"/>
  <c r="J10" i="2"/>
  <c r="F14" i="2"/>
  <c r="R14" i="2"/>
  <c r="F18" i="2"/>
  <c r="H18" i="2" s="1"/>
  <c r="R18" i="2"/>
  <c r="G6" i="2"/>
  <c r="Q14" i="2"/>
  <c r="L18" i="2"/>
  <c r="S14" i="2"/>
  <c r="O14" i="2"/>
  <c r="AG6" i="2"/>
  <c r="W14" i="2"/>
  <c r="AG14" i="2"/>
  <c r="W18" i="2"/>
  <c r="AD18" i="2"/>
  <c r="AE18" i="2"/>
  <c r="F6" i="2"/>
  <c r="H6" i="2" s="1"/>
  <c r="R6" i="2"/>
  <c r="T10" i="2"/>
  <c r="J14" i="2"/>
  <c r="T14" i="2"/>
  <c r="J18" i="2"/>
  <c r="T18" i="2"/>
  <c r="L6" i="2"/>
  <c r="Q10" i="2"/>
  <c r="U14" i="2"/>
  <c r="Q18" i="2"/>
  <c r="O10" i="2"/>
  <c r="S10" i="2"/>
  <c r="AH6" i="2"/>
  <c r="AH14" i="2"/>
  <c r="Y14" i="2"/>
  <c r="AH18" i="2"/>
  <c r="Y18" i="2"/>
  <c r="J8" i="5"/>
  <c r="D20" i="5"/>
  <c r="L2" i="2"/>
  <c r="AH2" i="2"/>
  <c r="S2" i="2"/>
  <c r="J2" i="2"/>
  <c r="D8" i="5"/>
  <c r="I2" i="19" s="1"/>
  <c r="J12" i="5"/>
  <c r="I12" i="19" s="1"/>
  <c r="D10" i="5"/>
  <c r="AC2" i="2"/>
  <c r="Q2" i="2"/>
  <c r="V2" i="2"/>
  <c r="T2" i="2"/>
  <c r="I2" i="2"/>
  <c r="W2" i="2" s="1"/>
  <c r="P2" i="2"/>
  <c r="AG2" i="2"/>
  <c r="AG10" i="3"/>
  <c r="W8" i="5" s="1"/>
  <c r="H20" i="19" s="1"/>
  <c r="M2" i="2"/>
  <c r="G2" i="2"/>
  <c r="Z2" i="2"/>
  <c r="AA2" i="2"/>
  <c r="AD2" i="2"/>
  <c r="O2" i="2"/>
  <c r="R2" i="2"/>
  <c r="AE2" i="2"/>
  <c r="F2" i="2"/>
  <c r="H2" i="2" s="1"/>
  <c r="U2" i="2"/>
  <c r="Y2" i="2"/>
  <c r="K36" i="19"/>
  <c r="J24" i="5"/>
  <c r="J21" i="5"/>
  <c r="P12" i="5"/>
  <c r="J25" i="5"/>
  <c r="I37" i="19" s="1"/>
  <c r="J13" i="5"/>
  <c r="I13" i="19" s="1"/>
  <c r="J9" i="5"/>
  <c r="I9" i="19" s="1"/>
  <c r="D23" i="5"/>
  <c r="D11" i="5"/>
  <c r="I5" i="19" s="1"/>
  <c r="AG21" i="3"/>
  <c r="M10" i="2"/>
  <c r="V10" i="2"/>
  <c r="U10" i="2"/>
  <c r="F17" i="2"/>
  <c r="H17" i="2" s="1"/>
  <c r="R17" i="2"/>
  <c r="U7" i="2"/>
  <c r="S17" i="2"/>
  <c r="V7" i="2"/>
  <c r="AD7" i="2"/>
  <c r="Y7" i="2"/>
  <c r="AA7" i="2"/>
  <c r="AD10" i="2"/>
  <c r="AC10" i="2"/>
  <c r="AA10" i="2"/>
  <c r="AD17" i="2"/>
  <c r="AB17" i="2"/>
  <c r="AH17" i="2"/>
  <c r="AG17" i="3"/>
  <c r="AG14" i="3"/>
  <c r="W12" i="5" s="1"/>
  <c r="H24" i="19" s="1"/>
  <c r="P10" i="2"/>
  <c r="G10" i="2"/>
  <c r="J17" i="2"/>
  <c r="T17" i="2"/>
  <c r="J7" i="2"/>
  <c r="O7" i="2"/>
  <c r="G7" i="2"/>
  <c r="L17" i="2"/>
  <c r="U17" i="2"/>
  <c r="R7" i="2"/>
  <c r="F7" i="2"/>
  <c r="H7" i="2" s="1"/>
  <c r="Z7" i="2"/>
  <c r="AE7" i="2"/>
  <c r="AH7" i="2"/>
  <c r="Y10" i="2"/>
  <c r="W10" i="2"/>
  <c r="Z10" i="2"/>
  <c r="W17" i="2"/>
  <c r="Z17" i="2"/>
  <c r="AA17" i="2"/>
  <c r="F10" i="2"/>
  <c r="H10" i="2" s="1"/>
  <c r="R10" i="2"/>
  <c r="L10" i="2"/>
  <c r="M17" i="2"/>
  <c r="V17" i="2"/>
  <c r="P7" i="2"/>
  <c r="L7" i="2"/>
  <c r="S7" i="2"/>
  <c r="M7" i="2"/>
  <c r="AG7" i="2"/>
  <c r="AB7" i="2"/>
  <c r="AF7" i="2"/>
  <c r="AE10" i="2"/>
  <c r="AB10" i="2"/>
  <c r="AG10" i="2"/>
  <c r="AC17" i="2"/>
  <c r="AE17" i="2"/>
  <c r="Y17" i="2"/>
  <c r="AG25" i="3"/>
  <c r="V13" i="5"/>
  <c r="D13" i="5"/>
  <c r="D25" i="5"/>
  <c r="AA17" i="3"/>
  <c r="P8" i="5"/>
  <c r="I14" i="19" s="1"/>
  <c r="D21" i="5"/>
  <c r="V9" i="5"/>
  <c r="J11" i="5"/>
  <c r="I11" i="19" s="1"/>
  <c r="P10" i="5"/>
  <c r="I16" i="19" s="1"/>
  <c r="D9" i="5"/>
  <c r="I3" i="19" s="1"/>
  <c r="J23" i="5"/>
  <c r="X34" i="2"/>
  <c r="X30" i="2"/>
  <c r="X26" i="2"/>
  <c r="X22" i="2"/>
  <c r="AG26" i="3"/>
  <c r="AG22" i="3"/>
  <c r="AG18" i="3"/>
  <c r="I41" i="2"/>
  <c r="I52" i="2"/>
  <c r="I56" i="2"/>
  <c r="I60" i="2"/>
  <c r="I64" i="2"/>
  <c r="I69" i="2"/>
  <c r="I77" i="2"/>
  <c r="I82" i="2"/>
  <c r="I42" i="2"/>
  <c r="I46" i="2"/>
  <c r="I72" i="2"/>
  <c r="I4" i="2"/>
  <c r="A4" i="2" s="1"/>
  <c r="F101" i="3"/>
  <c r="C34" i="17" s="1"/>
  <c r="X38" i="2"/>
  <c r="I19" i="19"/>
  <c r="L19" i="19"/>
  <c r="M15" i="19"/>
  <c r="C15" i="19"/>
  <c r="D15" i="19"/>
  <c r="C18" i="19"/>
  <c r="L18" i="19"/>
  <c r="I18" i="19"/>
  <c r="V10" i="5"/>
  <c r="I22" i="19" s="1"/>
  <c r="M10" i="19"/>
  <c r="C10" i="19"/>
  <c r="I10" i="19"/>
  <c r="M32" i="19"/>
  <c r="I32" i="19"/>
  <c r="K34" i="19"/>
  <c r="C23" i="19"/>
  <c r="L5" i="19"/>
  <c r="D5" i="19"/>
  <c r="C5" i="19"/>
  <c r="D13" i="19"/>
  <c r="L9" i="19"/>
  <c r="C9" i="19"/>
  <c r="D9" i="19"/>
  <c r="K29" i="19"/>
  <c r="J37" i="19"/>
  <c r="K2" i="19"/>
  <c r="M12" i="19"/>
  <c r="I7" i="19"/>
  <c r="L3" i="19"/>
  <c r="C3" i="19"/>
  <c r="D3" i="19"/>
  <c r="L11" i="19"/>
  <c r="C11" i="19"/>
  <c r="D11" i="19"/>
  <c r="K31" i="19"/>
  <c r="D31" i="19"/>
  <c r="M27" i="19"/>
  <c r="M35" i="19"/>
  <c r="K14" i="19"/>
  <c r="M14" i="19"/>
  <c r="D14" i="19"/>
  <c r="L14" i="19"/>
  <c r="C14" i="19"/>
  <c r="L16" i="19"/>
  <c r="D16" i="19"/>
  <c r="M16" i="19"/>
  <c r="C16" i="19"/>
  <c r="J16" i="19"/>
  <c r="K16" i="19"/>
  <c r="W11" i="5"/>
  <c r="H23" i="19" s="1"/>
  <c r="V8" i="5"/>
  <c r="I20" i="19" s="1"/>
  <c r="V11" i="5"/>
  <c r="X40" i="2"/>
  <c r="X51" i="2"/>
  <c r="X55" i="2"/>
  <c r="X59" i="2"/>
  <c r="X63" i="2"/>
  <c r="X68" i="2"/>
  <c r="X74" i="2"/>
  <c r="X81" i="2"/>
  <c r="X85" i="2"/>
  <c r="X45" i="2"/>
  <c r="X67" i="2"/>
  <c r="X35" i="2"/>
  <c r="X31" i="2"/>
  <c r="X27" i="2"/>
  <c r="X23" i="2"/>
  <c r="AG27" i="3"/>
  <c r="AG23" i="3"/>
  <c r="AG19" i="3"/>
  <c r="AG15" i="3"/>
  <c r="AG11" i="3"/>
  <c r="W9" i="5" s="1"/>
  <c r="X36" i="2"/>
  <c r="X32" i="2"/>
  <c r="X28" i="2"/>
  <c r="X24" i="2"/>
  <c r="X20" i="2"/>
  <c r="AG24" i="3"/>
  <c r="K23" i="5" s="1"/>
  <c r="H35" i="19" s="1"/>
  <c r="AG20" i="3"/>
  <c r="E25" i="5" s="1"/>
  <c r="H31" i="19" s="1"/>
  <c r="AG16" i="3"/>
  <c r="E21" i="5" s="1"/>
  <c r="H27" i="19" s="1"/>
  <c r="V12" i="5"/>
  <c r="M24" i="19"/>
  <c r="M20" i="19"/>
  <c r="J20" i="19"/>
  <c r="D23" i="19"/>
  <c r="D17" i="19"/>
  <c r="D8" i="19"/>
  <c r="K15" i="19"/>
  <c r="J17" i="19"/>
  <c r="M9" i="19"/>
  <c r="I36" i="19"/>
  <c r="I35" i="19"/>
  <c r="K23" i="19"/>
  <c r="I8" i="19"/>
  <c r="I17" i="19"/>
  <c r="I4" i="19"/>
  <c r="C2" i="19"/>
  <c r="C8" i="19"/>
  <c r="D2" i="19"/>
  <c r="I26" i="19"/>
  <c r="K17" i="19"/>
  <c r="J23" i="19"/>
  <c r="L24" i="19"/>
  <c r="I24" i="19"/>
  <c r="I23" i="19"/>
  <c r="I6" i="19"/>
  <c r="D4" i="19"/>
  <c r="D10" i="19"/>
  <c r="C4" i="19"/>
  <c r="C17" i="19"/>
  <c r="I15" i="19"/>
  <c r="J15" i="19"/>
  <c r="K19" i="19"/>
  <c r="I34" i="19"/>
  <c r="I27" i="19"/>
  <c r="I30" i="19"/>
  <c r="C33" i="19"/>
  <c r="J21" i="19"/>
  <c r="J18" i="19"/>
  <c r="D18" i="19"/>
  <c r="L15" i="19"/>
  <c r="L17" i="19"/>
  <c r="J19" i="19"/>
  <c r="C12" i="19"/>
  <c r="J32" i="19"/>
  <c r="M17" i="19"/>
  <c r="J7" i="19"/>
  <c r="K13" i="19"/>
  <c r="C26" i="19"/>
  <c r="D27" i="19"/>
  <c r="K3" i="19"/>
  <c r="K30" i="19"/>
  <c r="M28" i="19"/>
  <c r="L2" i="19"/>
  <c r="L6" i="19"/>
  <c r="M29" i="19"/>
  <c r="J13" i="19"/>
  <c r="M8" i="19"/>
  <c r="L33" i="19"/>
  <c r="M30" i="19"/>
  <c r="M36" i="19"/>
  <c r="K35" i="19"/>
  <c r="C22" i="19"/>
  <c r="L4" i="19"/>
  <c r="K5" i="19"/>
  <c r="I31" i="19"/>
  <c r="L12" i="19"/>
  <c r="J10" i="19"/>
  <c r="J11" i="19"/>
  <c r="J26" i="19"/>
  <c r="L34" i="19"/>
  <c r="K37" i="19"/>
  <c r="D28" i="19"/>
  <c r="J2" i="19"/>
  <c r="L7" i="19"/>
  <c r="D6" i="19"/>
  <c r="M3" i="19"/>
  <c r="D29" i="19"/>
  <c r="L31" i="19"/>
  <c r="M13" i="19"/>
  <c r="K10" i="19"/>
  <c r="K9" i="19"/>
  <c r="J33" i="19"/>
  <c r="D26" i="19"/>
  <c r="C32" i="19"/>
  <c r="C34" i="19"/>
  <c r="D36" i="19"/>
  <c r="C37" i="19"/>
  <c r="D35" i="19"/>
  <c r="M22" i="19"/>
  <c r="L23" i="19"/>
  <c r="L20" i="19"/>
  <c r="J24" i="19"/>
  <c r="D20" i="19"/>
  <c r="J4" i="19"/>
  <c r="D7" i="19"/>
  <c r="M5" i="19"/>
  <c r="J6" i="19"/>
  <c r="I29" i="19"/>
  <c r="J27" i="19"/>
  <c r="D12" i="19"/>
  <c r="K8" i="19"/>
  <c r="K11" i="19"/>
  <c r="M26" i="19"/>
  <c r="L32" i="19"/>
  <c r="D30" i="19"/>
  <c r="M34" i="19"/>
  <c r="J36" i="19"/>
  <c r="M37" i="19"/>
  <c r="L35" i="19"/>
  <c r="L29" i="19"/>
  <c r="M23" i="19"/>
  <c r="K20" i="19"/>
  <c r="K22" i="19"/>
  <c r="K24" i="19"/>
  <c r="L22" i="19"/>
  <c r="D24" i="19"/>
  <c r="C20" i="19"/>
  <c r="K4" i="19"/>
  <c r="M2" i="19"/>
  <c r="C7" i="19"/>
  <c r="M7" i="19"/>
  <c r="J5" i="19"/>
  <c r="C6" i="19"/>
  <c r="K6" i="19"/>
  <c r="J3" i="19"/>
  <c r="C19" i="19"/>
  <c r="K18" i="19"/>
  <c r="L27" i="19"/>
  <c r="J31" i="19"/>
  <c r="M31" i="19"/>
  <c r="J12" i="19"/>
  <c r="L13" i="19"/>
  <c r="C13" i="19"/>
  <c r="J9" i="19"/>
  <c r="L8" i="19"/>
  <c r="M11" i="19"/>
  <c r="I33" i="19"/>
  <c r="M18" i="19"/>
  <c r="D33" i="19"/>
  <c r="M33" i="19"/>
  <c r="K26" i="19"/>
  <c r="D32" i="19"/>
  <c r="K32" i="19"/>
  <c r="D34" i="19"/>
  <c r="J34" i="19"/>
  <c r="L36" i="19"/>
  <c r="D37" i="19"/>
  <c r="L37" i="19"/>
  <c r="J35" i="19"/>
  <c r="J28" i="19"/>
  <c r="J22" i="19"/>
  <c r="M4" i="19"/>
  <c r="K7" i="19"/>
  <c r="M6" i="19"/>
  <c r="J14" i="19"/>
  <c r="M19" i="19"/>
  <c r="D19" i="19"/>
  <c r="J29" i="19"/>
  <c r="K27" i="19"/>
  <c r="K12" i="19"/>
  <c r="L10" i="19"/>
  <c r="I28" i="19"/>
  <c r="K33" i="19"/>
  <c r="J30" i="19"/>
  <c r="C36" i="19"/>
  <c r="C35" i="19"/>
  <c r="K28" i="19"/>
  <c r="A7" i="2" l="1"/>
  <c r="AF6" i="2"/>
  <c r="AB6" i="2"/>
  <c r="A6" i="2"/>
  <c r="AE6" i="2"/>
  <c r="W6" i="2"/>
  <c r="AG13" i="3"/>
  <c r="AF5" i="2"/>
  <c r="AA5" i="2"/>
  <c r="A5" i="2"/>
  <c r="AB5" i="2"/>
  <c r="AE5" i="2"/>
  <c r="W3" i="2"/>
  <c r="AF3" i="2"/>
  <c r="AB3" i="2"/>
  <c r="AA3" i="2"/>
  <c r="AE3" i="2"/>
  <c r="AA4" i="2"/>
  <c r="AB4" i="2"/>
  <c r="AE4" i="2"/>
  <c r="AF4" i="2"/>
  <c r="AF2" i="2"/>
  <c r="A2" i="2"/>
  <c r="AB2" i="2"/>
  <c r="X9" i="2"/>
  <c r="E20" i="5"/>
  <c r="H26" i="19" s="1"/>
  <c r="K25" i="19"/>
  <c r="E24" i="5"/>
  <c r="H30" i="19" s="1"/>
  <c r="K25" i="5"/>
  <c r="H37" i="19" s="1"/>
  <c r="P7" i="7"/>
  <c r="Q7" i="7"/>
  <c r="K22" i="5"/>
  <c r="H34" i="19" s="1"/>
  <c r="E23" i="5"/>
  <c r="H29" i="19" s="1"/>
  <c r="K21" i="5"/>
  <c r="H33" i="19" s="1"/>
  <c r="K24" i="5"/>
  <c r="H36" i="19" s="1"/>
  <c r="E22" i="5"/>
  <c r="H28" i="19" s="1"/>
  <c r="K20" i="5"/>
  <c r="H32" i="19" s="1"/>
  <c r="W13" i="5"/>
  <c r="H25" i="19" s="1"/>
  <c r="M25" i="19"/>
  <c r="D25" i="19"/>
  <c r="C21" i="19"/>
  <c r="AA14" i="3"/>
  <c r="E12" i="5" s="1"/>
  <c r="H6" i="19" s="1"/>
  <c r="I25" i="19"/>
  <c r="C25" i="19"/>
  <c r="J25" i="19"/>
  <c r="L25" i="19"/>
  <c r="D21" i="19"/>
  <c r="AA21" i="3"/>
  <c r="X19" i="2"/>
  <c r="AA27" i="3"/>
  <c r="AA25" i="3"/>
  <c r="X13" i="2"/>
  <c r="X17" i="2"/>
  <c r="AG12" i="3"/>
  <c r="W10" i="5" s="1"/>
  <c r="H22" i="19" s="1"/>
  <c r="W4" i="2"/>
  <c r="X6" i="2"/>
  <c r="M21" i="19"/>
  <c r="K21" i="19"/>
  <c r="H21" i="19"/>
  <c r="L21" i="19"/>
  <c r="I21" i="19"/>
  <c r="AA12" i="3"/>
  <c r="X7" i="2"/>
  <c r="AA15" i="3"/>
  <c r="E13" i="5" s="1"/>
  <c r="H7" i="19" s="1"/>
  <c r="X11" i="2"/>
  <c r="AA19" i="3"/>
  <c r="X14" i="2"/>
  <c r="AA22" i="3"/>
  <c r="X10" i="2"/>
  <c r="AA18" i="3"/>
  <c r="X8" i="2"/>
  <c r="AA16" i="3"/>
  <c r="X15" i="2"/>
  <c r="AA23" i="3"/>
  <c r="X18" i="2"/>
  <c r="AA26" i="3"/>
  <c r="Q12" i="5" s="1"/>
  <c r="H18" i="19" s="1"/>
  <c r="X16" i="2"/>
  <c r="AA24" i="3"/>
  <c r="X12" i="2"/>
  <c r="AA20" i="3"/>
  <c r="K12" i="5" s="1"/>
  <c r="H12" i="19" s="1"/>
  <c r="X3" i="2"/>
  <c r="AA11" i="3"/>
  <c r="E9" i="5" s="1"/>
  <c r="H3" i="19" s="1"/>
  <c r="K13" i="5" l="1"/>
  <c r="H13" i="19" s="1"/>
  <c r="Q13" i="5"/>
  <c r="H19" i="19" s="1"/>
  <c r="X5" i="2"/>
  <c r="AA13" i="3"/>
  <c r="E11" i="5" s="1"/>
  <c r="H5" i="19" s="1"/>
  <c r="Q9" i="5"/>
  <c r="H15" i="19" s="1"/>
  <c r="K10" i="5"/>
  <c r="H10" i="19" s="1"/>
  <c r="E10" i="5"/>
  <c r="H4" i="19" s="1"/>
  <c r="Q10" i="5"/>
  <c r="H16" i="19" s="1"/>
  <c r="K9" i="5"/>
  <c r="H9" i="19" s="1"/>
  <c r="X2" i="2"/>
  <c r="AA10" i="3"/>
  <c r="E8" i="5" s="1"/>
  <c r="H2" i="19" s="1"/>
  <c r="P8" i="7"/>
  <c r="Q8" i="7"/>
  <c r="X4" i="2"/>
  <c r="K11" i="5" l="1"/>
  <c r="H11" i="19" s="1"/>
  <c r="Q11" i="5"/>
  <c r="H17" i="19" s="1"/>
  <c r="Q8" i="5"/>
  <c r="H14" i="19" s="1"/>
  <c r="K8" i="5"/>
  <c r="H8" i="19" s="1"/>
  <c r="P9" i="7"/>
  <c r="Q9" i="7"/>
  <c r="P10" i="7" l="1"/>
  <c r="Q10" i="7"/>
  <c r="P11" i="7" l="1"/>
  <c r="Q11" i="7"/>
  <c r="P12" i="7" l="1"/>
  <c r="Q12" i="7"/>
  <c r="P13" i="7" l="1"/>
  <c r="Q13" i="7"/>
  <c r="P14" i="7" l="1"/>
  <c r="Q14" i="7"/>
  <c r="P15" i="7" l="1"/>
  <c r="Q15" i="7"/>
  <c r="P16" i="7" l="1"/>
  <c r="Q16" i="7"/>
  <c r="P17" i="7" l="1"/>
  <c r="Q17" i="7"/>
  <c r="P18" i="7" l="1"/>
  <c r="Q18" i="7"/>
  <c r="P19" i="7" l="1"/>
  <c r="Q19" i="7"/>
  <c r="P20" i="7" l="1"/>
  <c r="Q20" i="7"/>
  <c r="P21" i="7" l="1"/>
  <c r="Q21" i="7"/>
  <c r="P22" i="7" l="1"/>
  <c r="Q22" i="7"/>
  <c r="P23" i="7" l="1"/>
  <c r="Q23" i="7"/>
  <c r="P24" i="7" l="1"/>
  <c r="Q24" i="7"/>
  <c r="P25" i="7" l="1"/>
  <c r="Q25" i="7"/>
  <c r="P26" i="7" l="1"/>
  <c r="Q26" i="7"/>
  <c r="P27" i="7" l="1"/>
  <c r="Q27" i="7"/>
  <c r="P28" i="7" l="1"/>
  <c r="Q28" i="7"/>
  <c r="P29" i="7" l="1"/>
  <c r="Q29" i="7"/>
  <c r="P30" i="7" l="1"/>
  <c r="Q30" i="7"/>
  <c r="P31" i="7" l="1"/>
  <c r="Q31" i="7"/>
  <c r="P32" i="7" l="1"/>
  <c r="Q32" i="7"/>
  <c r="P33" i="7" l="1"/>
  <c r="Q33" i="7"/>
  <c r="P34" i="7" l="1"/>
  <c r="Q34" i="7"/>
  <c r="P35" i="7" l="1"/>
  <c r="Q35" i="7"/>
  <c r="P36" i="7" l="1"/>
  <c r="Q36" i="7"/>
  <c r="P37" i="7" l="1"/>
  <c r="Q37" i="7"/>
  <c r="P38" i="7" l="1"/>
  <c r="Q38" i="7"/>
  <c r="P39" i="7" l="1"/>
  <c r="Q39" i="7"/>
  <c r="P40" i="7" l="1"/>
  <c r="Q40" i="7"/>
  <c r="P41" i="7" l="1"/>
  <c r="Q41" i="7"/>
  <c r="P42" i="7" l="1"/>
  <c r="Q42" i="7"/>
  <c r="P43" i="7" l="1"/>
  <c r="Q43" i="7"/>
  <c r="P44" i="7" l="1"/>
  <c r="Q44" i="7"/>
  <c r="P45" i="7" l="1"/>
  <c r="Q45" i="7"/>
  <c r="P46" i="7" l="1"/>
  <c r="Q46" i="7"/>
  <c r="P47" i="7" l="1"/>
  <c r="Q47" i="7"/>
  <c r="P48" i="7" l="1"/>
  <c r="Q48" i="7"/>
  <c r="P49" i="7" l="1"/>
  <c r="Q49" i="7"/>
  <c r="P50" i="7" l="1"/>
  <c r="Q50" i="7"/>
  <c r="P51" i="7" l="1"/>
  <c r="Q51" i="7"/>
  <c r="P52" i="7" l="1"/>
  <c r="Q52" i="7"/>
  <c r="P53" i="7" l="1"/>
  <c r="Q53" i="7"/>
  <c r="P54" i="7" l="1"/>
  <c r="Q54" i="7"/>
  <c r="P55" i="7" l="1"/>
  <c r="Q55" i="7"/>
  <c r="P56" i="7" l="1"/>
  <c r="Q56" i="7"/>
  <c r="P57" i="7" l="1"/>
  <c r="Q57" i="7"/>
  <c r="P58" i="7" l="1"/>
  <c r="Q58" i="7"/>
  <c r="P59" i="7" l="1"/>
  <c r="Q59" i="7"/>
  <c r="P60" i="7" l="1"/>
  <c r="Q60" i="7"/>
  <c r="P61" i="7" l="1"/>
  <c r="Q61" i="7"/>
  <c r="P62" i="7" l="1"/>
  <c r="Q62" i="7"/>
  <c r="P63" i="7" l="1"/>
  <c r="Q63" i="7"/>
  <c r="P64" i="7" l="1"/>
  <c r="Q64" i="7"/>
  <c r="P65" i="7" l="1"/>
  <c r="Q65" i="7"/>
  <c r="P66" i="7" l="1"/>
  <c r="Q66" i="7"/>
  <c r="P67" i="7" l="1"/>
  <c r="Q67" i="7"/>
  <c r="P68" i="7" l="1"/>
  <c r="Q68" i="7"/>
  <c r="P69" i="7" l="1"/>
  <c r="Q69" i="7"/>
  <c r="P70" i="7" l="1"/>
  <c r="Q70" i="7"/>
  <c r="P71" i="7" l="1"/>
  <c r="Q71" i="7"/>
  <c r="P72" i="7" l="1"/>
  <c r="Q72" i="7"/>
  <c r="P73" i="7" l="1"/>
  <c r="Q73" i="7"/>
  <c r="P74" i="7" l="1"/>
  <c r="Q74" i="7"/>
  <c r="P75" i="7" l="1"/>
  <c r="Q75" i="7"/>
  <c r="P76" i="7" l="1"/>
  <c r="Q76" i="7"/>
  <c r="P77" i="7" l="1"/>
  <c r="Q77" i="7"/>
  <c r="P78" i="7" l="1"/>
  <c r="Q78" i="7"/>
  <c r="P79" i="7" l="1"/>
  <c r="Q79" i="7"/>
  <c r="P80" i="7" l="1"/>
  <c r="Q80" i="7"/>
  <c r="P81" i="7" l="1"/>
  <c r="Q81" i="7"/>
  <c r="P82" i="7" l="1"/>
  <c r="Q82" i="7"/>
  <c r="P83" i="7" l="1"/>
  <c r="Q83" i="7"/>
  <c r="P84" i="7" l="1"/>
  <c r="Q84" i="7"/>
  <c r="P85" i="7" l="1"/>
  <c r="Q85" i="7"/>
  <c r="P86" i="7" l="1"/>
  <c r="Q86" i="7"/>
  <c r="P87" i="7" l="1"/>
  <c r="Q87" i="7"/>
  <c r="P88" i="7" l="1"/>
  <c r="Q88" i="7"/>
  <c r="P89" i="7" l="1"/>
  <c r="Q89" i="7"/>
  <c r="P90" i="7" l="1"/>
  <c r="Q90" i="7"/>
  <c r="P91" i="7" l="1"/>
  <c r="Q91" i="7"/>
  <c r="P92" i="7" l="1"/>
  <c r="Q92" i="7"/>
  <c r="P93" i="7" l="1"/>
  <c r="Q93" i="7"/>
  <c r="P94" i="7" l="1"/>
  <c r="Q94" i="7"/>
  <c r="P95" i="7" l="1"/>
  <c r="Q95" i="7"/>
  <c r="P96" i="7" l="1"/>
  <c r="Q96" i="7"/>
  <c r="P97" i="7" l="1"/>
  <c r="Q97" i="7"/>
  <c r="P98" i="7" l="1"/>
  <c r="Q98" i="7"/>
  <c r="P99" i="7" l="1"/>
  <c r="Q99" i="7"/>
  <c r="P100" i="7" l="1"/>
  <c r="Q100" i="7"/>
  <c r="P101" i="7" l="1"/>
  <c r="Q101" i="7"/>
  <c r="P102" i="7" l="1"/>
  <c r="Q102" i="7"/>
  <c r="P103" i="7" l="1"/>
  <c r="Q103" i="7"/>
  <c r="P104" i="7" l="1"/>
  <c r="Q104" i="7"/>
  <c r="P105" i="7" l="1"/>
  <c r="Q105" i="7"/>
  <c r="P106" i="7" l="1"/>
  <c r="Q106" i="7"/>
  <c r="P107" i="7" l="1"/>
  <c r="Q107" i="7"/>
  <c r="P108" i="7" l="1"/>
  <c r="Q108" i="7"/>
  <c r="P109" i="7" l="1"/>
  <c r="Q109" i="7"/>
  <c r="P110" i="7" l="1"/>
  <c r="Q110" i="7"/>
  <c r="P111" i="7" l="1"/>
  <c r="Q111" i="7"/>
  <c r="P112" i="7" l="1"/>
  <c r="Q112" i="7"/>
  <c r="P113" i="7" l="1"/>
  <c r="Q113" i="7"/>
  <c r="P114" i="7" l="1"/>
  <c r="Q114" i="7"/>
  <c r="P115" i="7" l="1"/>
  <c r="Q115" i="7"/>
  <c r="P116" i="7" l="1"/>
  <c r="Q116" i="7"/>
  <c r="P117" i="7" l="1"/>
  <c r="Q117" i="7"/>
  <c r="P118" i="7" l="1"/>
  <c r="Q118" i="7"/>
  <c r="P119" i="7" l="1"/>
  <c r="Q119" i="7"/>
  <c r="P120" i="7" l="1"/>
  <c r="Q120" i="7"/>
  <c r="P121" i="7" l="1"/>
  <c r="Q121" i="7"/>
  <c r="P122" i="7" l="1"/>
  <c r="Q122" i="7"/>
  <c r="P123" i="7" l="1"/>
  <c r="Q123" i="7"/>
  <c r="P124" i="7" l="1"/>
  <c r="Q124" i="7"/>
  <c r="P125" i="7" l="1"/>
  <c r="Q125" i="7"/>
  <c r="P126" i="7" l="1"/>
  <c r="Q126" i="7"/>
  <c r="P127" i="7" l="1"/>
  <c r="Q127" i="7"/>
  <c r="P128" i="7" l="1"/>
  <c r="Q128" i="7"/>
  <c r="P129" i="7" l="1"/>
  <c r="Q129" i="7"/>
  <c r="P130" i="7" l="1"/>
  <c r="Q130" i="7"/>
  <c r="P131" i="7" l="1"/>
  <c r="Q131" i="7"/>
  <c r="P132" i="7" l="1"/>
  <c r="Q132" i="7"/>
  <c r="P133" i="7" l="1"/>
  <c r="Q133" i="7"/>
  <c r="P134" i="7" l="1"/>
  <c r="Q134" i="7"/>
  <c r="P135" i="7" l="1"/>
  <c r="Q135" i="7"/>
  <c r="P136" i="7" l="1"/>
  <c r="Q136" i="7"/>
  <c r="P137" i="7" l="1"/>
  <c r="Q137" i="7"/>
  <c r="P138" i="7" l="1"/>
  <c r="Q138" i="7"/>
  <c r="P139" i="7" l="1"/>
  <c r="Q139" i="7"/>
  <c r="P140" i="7" l="1"/>
  <c r="Q140" i="7"/>
  <c r="P141" i="7" l="1"/>
  <c r="Q141" i="7"/>
  <c r="P142" i="7" l="1"/>
  <c r="Q142" i="7"/>
  <c r="P143" i="7" l="1"/>
  <c r="Q143" i="7"/>
  <c r="P144" i="7" l="1"/>
  <c r="Q144" i="7"/>
  <c r="P145" i="7" l="1"/>
  <c r="Q145" i="7"/>
  <c r="P146" i="7" l="1"/>
  <c r="Q146" i="7"/>
  <c r="P147" i="7" l="1"/>
  <c r="Q147" i="7"/>
  <c r="P148" i="7" l="1"/>
  <c r="Q148" i="7"/>
  <c r="P149" i="7" l="1"/>
  <c r="Q149" i="7"/>
  <c r="P150" i="7" l="1"/>
  <c r="Q150" i="7"/>
  <c r="P151" i="7" l="1"/>
  <c r="Q151" i="7"/>
  <c r="P152" i="7" l="1"/>
  <c r="Q152" i="7"/>
  <c r="P153" i="7" l="1"/>
  <c r="Q153" i="7"/>
  <c r="P154" i="7" l="1"/>
  <c r="Q154" i="7"/>
  <c r="P155" i="7" l="1"/>
  <c r="Q155" i="7"/>
  <c r="P156" i="7" l="1"/>
  <c r="Q156" i="7"/>
  <c r="P157" i="7" l="1"/>
  <c r="Q157" i="7"/>
  <c r="P158" i="7" l="1"/>
  <c r="Q158" i="7"/>
  <c r="P159" i="7" l="1"/>
  <c r="Q159" i="7"/>
  <c r="P160" i="7" l="1"/>
  <c r="Q160" i="7"/>
  <c r="P161" i="7" l="1"/>
  <c r="Q161" i="7"/>
  <c r="P162" i="7" l="1"/>
  <c r="Q162" i="7"/>
  <c r="P163" i="7" l="1"/>
  <c r="Q163" i="7"/>
  <c r="P164" i="7" l="1"/>
  <c r="Q164" i="7"/>
  <c r="P165" i="7" l="1"/>
  <c r="Q165" i="7"/>
  <c r="P166" i="7" l="1"/>
  <c r="Q166" i="7"/>
  <c r="P167" i="7" l="1"/>
  <c r="Q167" i="7"/>
  <c r="P168" i="7" l="1"/>
  <c r="Q168" i="7"/>
  <c r="P169" i="7" l="1"/>
  <c r="Q169" i="7"/>
  <c r="P170" i="7" l="1"/>
  <c r="Q170" i="7"/>
  <c r="P171" i="7" l="1"/>
  <c r="Q171" i="7"/>
  <c r="P172" i="7" l="1"/>
  <c r="Q172" i="7"/>
  <c r="P173" i="7" l="1"/>
  <c r="Q173" i="7"/>
  <c r="P174" i="7" l="1"/>
  <c r="Q174" i="7"/>
  <c r="P175" i="7" l="1"/>
  <c r="Q175" i="7"/>
  <c r="P176" i="7" l="1"/>
  <c r="Q176" i="7"/>
  <c r="P177" i="7" l="1"/>
  <c r="Q177" i="7"/>
  <c r="Q178" i="7" l="1"/>
  <c r="P178" i="7"/>
  <c r="P179" i="7" l="1"/>
  <c r="Q179" i="7"/>
  <c r="Q180" i="7" l="1"/>
  <c r="P180" i="7"/>
  <c r="P181" i="7" l="1"/>
  <c r="Q181" i="7"/>
  <c r="Q182" i="7" l="1"/>
  <c r="P182" i="7"/>
  <c r="P183" i="7" l="1"/>
  <c r="Q183" i="7"/>
  <c r="Q184" i="7" l="1"/>
  <c r="P184" i="7"/>
  <c r="P185" i="7" l="1"/>
  <c r="Q185" i="7"/>
  <c r="Q186" i="7" l="1"/>
  <c r="P186" i="7"/>
  <c r="P187" i="7" l="1"/>
  <c r="Q187" i="7"/>
  <c r="Q188" i="7" l="1"/>
  <c r="P188" i="7"/>
  <c r="P189" i="7" l="1"/>
  <c r="Q189" i="7"/>
  <c r="Q190" i="7" l="1"/>
  <c r="P190" i="7"/>
  <c r="P191" i="7" l="1"/>
  <c r="Q191" i="7"/>
  <c r="Q192" i="7" l="1"/>
  <c r="P192" i="7"/>
  <c r="P193" i="7" l="1"/>
  <c r="Q193" i="7"/>
  <c r="Q194" i="7" l="1"/>
  <c r="P194" i="7"/>
  <c r="P195" i="7" l="1"/>
  <c r="Q195" i="7"/>
  <c r="Q196" i="7" l="1"/>
  <c r="P196" i="7"/>
  <c r="P197" i="7" l="1"/>
  <c r="Q197" i="7"/>
  <c r="Q198" i="7" l="1"/>
  <c r="P198" i="7"/>
  <c r="P199" i="7" l="1"/>
  <c r="Q199" i="7"/>
  <c r="Q200" i="7" l="1"/>
  <c r="P200" i="7"/>
  <c r="P201" i="7" l="1"/>
  <c r="Q201" i="7"/>
  <c r="Q202" i="7" l="1"/>
  <c r="P202" i="7"/>
  <c r="P203" i="7" l="1"/>
  <c r="Q203" i="7"/>
  <c r="Q204" i="7" l="1"/>
  <c r="P204" i="7"/>
  <c r="P205" i="7" l="1"/>
  <c r="Q205" i="7"/>
  <c r="Q206" i="7" l="1"/>
  <c r="P206" i="7"/>
  <c r="P207" i="7" l="1"/>
  <c r="Q207" i="7"/>
  <c r="Q208" i="7" l="1"/>
  <c r="P208" i="7"/>
  <c r="P209" i="7" l="1"/>
  <c r="Q209" i="7"/>
  <c r="Q210" i="7" l="1"/>
  <c r="P210" i="7"/>
  <c r="P211" i="7" l="1"/>
  <c r="Q211" i="7"/>
  <c r="Q212" i="7" l="1"/>
  <c r="P212" i="7"/>
  <c r="P213" i="7" l="1"/>
  <c r="Q213" i="7"/>
  <c r="Q214" i="7" l="1"/>
  <c r="P214" i="7"/>
  <c r="P215" i="7" l="1"/>
  <c r="Q215" i="7"/>
  <c r="Q216" i="7" l="1"/>
  <c r="P216" i="7"/>
  <c r="P217" i="7" l="1"/>
  <c r="Q217" i="7"/>
  <c r="Q218" i="7" l="1"/>
  <c r="P218" i="7"/>
  <c r="P219" i="7" l="1"/>
  <c r="Q219" i="7"/>
  <c r="Q220" i="7" l="1"/>
  <c r="P220" i="7"/>
  <c r="P221" i="7" l="1"/>
  <c r="Q221" i="7"/>
  <c r="Q222" i="7" l="1"/>
  <c r="P222" i="7"/>
  <c r="P223" i="7" l="1"/>
  <c r="Q223" i="7"/>
  <c r="Q224" i="7" l="1"/>
  <c r="P224" i="7"/>
  <c r="P225" i="7" l="1"/>
  <c r="Q225" i="7"/>
  <c r="Q226" i="7" l="1"/>
  <c r="P226" i="7"/>
  <c r="P227" i="7" l="1"/>
  <c r="Q227" i="7"/>
  <c r="Q228" i="7" l="1"/>
  <c r="P228" i="7"/>
  <c r="P229" i="7" l="1"/>
  <c r="Q229" i="7"/>
  <c r="Q230" i="7" l="1"/>
  <c r="P230" i="7"/>
  <c r="P231" i="7" l="1"/>
  <c r="Q231" i="7"/>
  <c r="Q232" i="7" l="1"/>
  <c r="P232" i="7"/>
  <c r="P233" i="7" l="1"/>
  <c r="Q233" i="7"/>
  <c r="Q234" i="7" l="1"/>
  <c r="P234" i="7"/>
  <c r="P235" i="7" l="1"/>
  <c r="Q235" i="7"/>
  <c r="Q236" i="7" l="1"/>
  <c r="P236" i="7"/>
  <c r="P237" i="7" l="1"/>
  <c r="Q237" i="7"/>
  <c r="Q238" i="7" l="1"/>
  <c r="P238" i="7"/>
  <c r="P239" i="7" l="1"/>
  <c r="Q239" i="7"/>
  <c r="Q240" i="7" l="1"/>
  <c r="P240" i="7"/>
  <c r="P241" i="7" l="1"/>
  <c r="Q241" i="7"/>
  <c r="Q242" i="7" l="1"/>
  <c r="P242" i="7"/>
  <c r="P243" i="7" l="1"/>
  <c r="Q243" i="7"/>
  <c r="Q244" i="7" l="1"/>
  <c r="P244" i="7"/>
  <c r="P245" i="7" l="1"/>
  <c r="Q245" i="7"/>
  <c r="P246" i="7" l="1"/>
  <c r="Q246" i="7"/>
  <c r="P247" i="7" l="1"/>
  <c r="Q247" i="7"/>
  <c r="P248" i="7" l="1"/>
  <c r="Q248" i="7"/>
  <c r="P249" i="7" l="1"/>
  <c r="Q249" i="7"/>
  <c r="P250" i="7" l="1"/>
  <c r="Q250" i="7"/>
  <c r="P251" i="7" l="1"/>
  <c r="Q251" i="7"/>
  <c r="P252" i="7" l="1"/>
  <c r="Q252" i="7"/>
  <c r="P253" i="7" l="1"/>
  <c r="Q253" i="7"/>
  <c r="P254" i="7" l="1"/>
  <c r="Q254" i="7"/>
  <c r="P255" i="7" l="1"/>
  <c r="Q255" i="7"/>
  <c r="P256" i="7" l="1"/>
  <c r="Q256" i="7"/>
  <c r="P257" i="7" l="1"/>
  <c r="Q257" i="7"/>
  <c r="P258" i="7" l="1"/>
  <c r="Q258" i="7"/>
  <c r="P259" i="7" l="1"/>
  <c r="Q259" i="7"/>
  <c r="P260" i="7" l="1"/>
  <c r="Q260" i="7"/>
  <c r="Q261" i="7" l="1"/>
  <c r="P261" i="7"/>
  <c r="Q262" i="7" l="1"/>
  <c r="P262" i="7"/>
  <c r="P263" i="7" l="1"/>
  <c r="Q263" i="7"/>
  <c r="Q264" i="7" l="1"/>
  <c r="P264" i="7"/>
  <c r="Q265" i="7" l="1"/>
  <c r="P265" i="7"/>
  <c r="Q266" i="7" l="1"/>
  <c r="P266" i="7"/>
  <c r="P267" i="7" l="1"/>
  <c r="Q267" i="7"/>
  <c r="Q268" i="7" l="1"/>
  <c r="P268" i="7"/>
  <c r="Q269" i="7" l="1"/>
  <c r="P269" i="7"/>
  <c r="Q270" i="7" l="1"/>
  <c r="P270" i="7"/>
  <c r="P271" i="7" l="1"/>
  <c r="Q271" i="7"/>
  <c r="Q272" i="7" l="1"/>
  <c r="P272" i="7"/>
  <c r="P273" i="7" l="1"/>
  <c r="Q273" i="7"/>
  <c r="P274" i="7" l="1"/>
  <c r="Q274" i="7"/>
  <c r="P275" i="7" l="1"/>
  <c r="Q275" i="7"/>
  <c r="Q276" i="7" l="1"/>
  <c r="P276" i="7"/>
  <c r="Q277" i="7" l="1"/>
  <c r="P277" i="7"/>
  <c r="Q278" i="7" l="1"/>
  <c r="P278" i="7"/>
  <c r="P279" i="7" l="1"/>
  <c r="Q279" i="7"/>
  <c r="Q280" i="7" l="1"/>
  <c r="P280" i="7"/>
  <c r="P281" i="7" l="1"/>
  <c r="Q281" i="7"/>
  <c r="Q282" i="7" l="1"/>
  <c r="P282" i="7"/>
  <c r="P283" i="7" l="1"/>
  <c r="Q283" i="7"/>
  <c r="Q284" i="7" l="1"/>
  <c r="P284" i="7"/>
  <c r="Q285" i="7" l="1"/>
  <c r="P285" i="7"/>
  <c r="Q286" i="7" l="1"/>
  <c r="P286" i="7"/>
  <c r="P287" i="7" l="1"/>
  <c r="Q287" i="7"/>
  <c r="Q288" i="7" l="1"/>
  <c r="P288" i="7"/>
  <c r="Q289" i="7" l="1"/>
  <c r="P289" i="7"/>
  <c r="Q290" i="7" l="1"/>
  <c r="P290" i="7"/>
  <c r="P291" i="7" l="1"/>
  <c r="Q291" i="7"/>
  <c r="Q292" i="7" l="1"/>
  <c r="P292" i="7"/>
  <c r="Q293" i="7" l="1"/>
  <c r="P293" i="7"/>
  <c r="Q294" i="7" l="1"/>
  <c r="P294" i="7"/>
  <c r="P295" i="7" l="1"/>
  <c r="Q295" i="7"/>
  <c r="Q296" i="7" l="1"/>
  <c r="P296" i="7"/>
  <c r="Q297" i="7" l="1"/>
  <c r="P297" i="7"/>
  <c r="Q298" i="7" l="1"/>
  <c r="P298" i="7"/>
  <c r="Q299" i="7" l="1"/>
  <c r="P299" i="7"/>
  <c r="Q300" i="7" l="1"/>
  <c r="P300" i="7"/>
  <c r="P301" i="7" l="1"/>
  <c r="Q301" i="7"/>
  <c r="Q302" i="7" l="1"/>
  <c r="P302" i="7"/>
  <c r="Q303" i="7" l="1"/>
  <c r="P303" i="7"/>
  <c r="Q304" i="7" l="1"/>
  <c r="P304" i="7"/>
  <c r="P305" i="7" l="1"/>
  <c r="Q305" i="7"/>
  <c r="Q306" i="7" l="1"/>
  <c r="P306" i="7"/>
  <c r="Q307" i="7" l="1"/>
  <c r="P307" i="7"/>
  <c r="Q308" i="7" l="1"/>
  <c r="P308" i="7"/>
  <c r="P309" i="7" l="1"/>
  <c r="Q309" i="7"/>
  <c r="Q310" i="7" l="1"/>
  <c r="P310" i="7"/>
  <c r="Q311" i="7" l="1"/>
  <c r="P311" i="7"/>
  <c r="Q312" i="7" l="1"/>
  <c r="P312" i="7"/>
  <c r="P313" i="7" l="1"/>
  <c r="Q313" i="7"/>
  <c r="Q314" i="7" l="1"/>
  <c r="P314" i="7"/>
  <c r="Q315" i="7" l="1"/>
  <c r="P315" i="7"/>
  <c r="Q316" i="7" l="1"/>
  <c r="P316" i="7"/>
  <c r="P317" i="7" l="1"/>
  <c r="Q317" i="7"/>
  <c r="Q318" i="7" l="1"/>
  <c r="P318" i="7"/>
  <c r="Q319" i="7" l="1"/>
  <c r="P319" i="7"/>
  <c r="Q320" i="7" l="1"/>
  <c r="P320" i="7"/>
  <c r="P321" i="7" l="1"/>
  <c r="Q321" i="7"/>
  <c r="Q322" i="7" l="1"/>
  <c r="P322" i="7"/>
  <c r="Q323" i="7" l="1"/>
  <c r="P323" i="7"/>
  <c r="Q324" i="7" l="1"/>
  <c r="P324" i="7"/>
  <c r="P325" i="7" l="1"/>
  <c r="Q325" i="7"/>
  <c r="Q326" i="7" l="1"/>
  <c r="P326" i="7"/>
  <c r="P327" i="7" l="1"/>
  <c r="Q327" i="7"/>
  <c r="Q328" i="7" l="1"/>
  <c r="P328" i="7"/>
  <c r="Q329" i="7" l="1"/>
  <c r="P329" i="7"/>
  <c r="Q330" i="7" l="1"/>
  <c r="P330" i="7"/>
  <c r="P331" i="7" l="1"/>
  <c r="Q331" i="7"/>
  <c r="Q332" i="7" l="1"/>
  <c r="P332" i="7"/>
  <c r="Q333" i="7" l="1"/>
  <c r="P333" i="7"/>
  <c r="Q334" i="7" l="1"/>
  <c r="P334" i="7"/>
  <c r="P335" i="7" l="1"/>
  <c r="Q335" i="7"/>
  <c r="Q336" i="7" l="1"/>
  <c r="P336" i="7"/>
  <c r="Q337" i="7" l="1"/>
  <c r="P337" i="7"/>
  <c r="Q338" i="7" l="1"/>
  <c r="P338" i="7"/>
  <c r="P339" i="7" l="1"/>
  <c r="Q339" i="7"/>
  <c r="Q340" i="7" l="1"/>
  <c r="P340" i="7"/>
  <c r="Q341" i="7" l="1"/>
  <c r="P341" i="7"/>
  <c r="Q342" i="7" l="1"/>
  <c r="P342" i="7"/>
  <c r="Q343" i="7" l="1"/>
  <c r="P343" i="7"/>
  <c r="Q344" i="7" l="1"/>
  <c r="P344" i="7"/>
  <c r="Q345" i="7" l="1"/>
  <c r="P345" i="7"/>
  <c r="Q346" i="7" l="1"/>
  <c r="P346" i="7"/>
  <c r="P347" i="7" l="1"/>
  <c r="Q347" i="7"/>
  <c r="Q348" i="7" l="1"/>
  <c r="P348" i="7"/>
  <c r="Q349" i="7" l="1"/>
  <c r="P349" i="7"/>
  <c r="P350" i="7" l="1"/>
  <c r="Q350" i="7"/>
  <c r="P351" i="7" l="1"/>
  <c r="Q351" i="7"/>
  <c r="Q352" i="7" l="1"/>
  <c r="P352" i="7"/>
  <c r="Q353" i="7" l="1"/>
  <c r="P353" i="7"/>
  <c r="P354" i="7" l="1"/>
  <c r="Q354" i="7"/>
  <c r="P355" i="7" l="1"/>
  <c r="Q355" i="7"/>
  <c r="Q356" i="7" l="1"/>
  <c r="P356" i="7"/>
  <c r="Q357" i="7" l="1"/>
  <c r="P357" i="7"/>
  <c r="Q358" i="7" l="1"/>
  <c r="P358" i="7"/>
  <c r="P359" i="7" l="1"/>
  <c r="Q359" i="7"/>
  <c r="Q360" i="7" l="1"/>
  <c r="P360" i="7"/>
  <c r="P361" i="7" l="1"/>
  <c r="Q361" i="7"/>
  <c r="Q362" i="7" l="1"/>
  <c r="P362" i="7"/>
  <c r="P363" i="7" l="1"/>
  <c r="Q363" i="7"/>
  <c r="Q364" i="7" l="1"/>
  <c r="P364" i="7"/>
  <c r="P365" i="7" l="1"/>
  <c r="Q365" i="7"/>
  <c r="Q366" i="7" l="1"/>
  <c r="P366" i="7"/>
  <c r="P367" i="7" l="1"/>
  <c r="Q367" i="7"/>
  <c r="Q368" i="7" l="1"/>
  <c r="P368" i="7"/>
  <c r="P369" i="7" l="1"/>
  <c r="Q369" i="7"/>
  <c r="Q370" i="7" l="1"/>
  <c r="P370" i="7"/>
  <c r="P371" i="7" l="1"/>
  <c r="Q371" i="7"/>
  <c r="Q372" i="7" l="1"/>
  <c r="P372" i="7"/>
  <c r="P373" i="7" l="1"/>
  <c r="Q373" i="7"/>
  <c r="Q374" i="7" l="1"/>
  <c r="P374" i="7"/>
  <c r="P375" i="7" l="1"/>
  <c r="Q375" i="7"/>
  <c r="Q376" i="7" l="1"/>
  <c r="P376" i="7"/>
  <c r="P377" i="7" l="1"/>
  <c r="Q377" i="7"/>
  <c r="P378" i="7" l="1"/>
  <c r="Q378" i="7"/>
  <c r="P379" i="7" l="1"/>
  <c r="Q379" i="7"/>
  <c r="Q380" i="7" l="1"/>
  <c r="P380" i="7"/>
  <c r="P381" i="7" l="1"/>
  <c r="Q381" i="7"/>
  <c r="Q382" i="7" l="1"/>
  <c r="P382" i="7"/>
  <c r="P383" i="7" l="1"/>
  <c r="Q383" i="7"/>
  <c r="Q384" i="7" l="1"/>
  <c r="P384" i="7"/>
  <c r="P385" i="7" l="1"/>
  <c r="Q385" i="7"/>
  <c r="Q386" i="7" l="1"/>
  <c r="P386" i="7"/>
  <c r="P387" i="7" l="1"/>
  <c r="Q387" i="7"/>
  <c r="Q388" i="7" l="1"/>
  <c r="P388" i="7"/>
  <c r="P389" i="7" l="1"/>
  <c r="Q389" i="7"/>
  <c r="Q390" i="7" l="1"/>
  <c r="P390" i="7"/>
  <c r="P391" i="7" l="1"/>
  <c r="Q391" i="7"/>
  <c r="Q392" i="7" l="1"/>
  <c r="P392" i="7"/>
  <c r="P393" i="7" l="1"/>
  <c r="Q393" i="7"/>
  <c r="P394" i="7" l="1"/>
  <c r="Q394" i="7"/>
  <c r="P395" i="7" l="1"/>
  <c r="Q395" i="7"/>
  <c r="P396" i="7" l="1"/>
  <c r="Q396" i="7"/>
  <c r="P397" i="7" l="1"/>
  <c r="Q397" i="7"/>
</calcChain>
</file>

<file path=xl/comments1.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<sst xmlns="http://schemas.openxmlformats.org/spreadsheetml/2006/main" count="1299" uniqueCount="866">
  <si>
    <t>ﾅﾝﾊﾞｰ</t>
    <phoneticPr fontId="2"/>
  </si>
  <si>
    <t>学年</t>
    <rPh sb="0" eb="2">
      <t>ガクネン</t>
    </rPh>
    <phoneticPr fontId="2"/>
  </si>
  <si>
    <t>男</t>
    <rPh sb="0" eb="1">
      <t>オトコ</t>
    </rPh>
    <phoneticPr fontId="2"/>
  </si>
  <si>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</si>
  <si>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</si>
  <si>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</si>
  <si>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</si>
  <si>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</si>
  <si>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</si>
  <si>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</si>
  <si>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</si>
  <si>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</si>
  <si>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</si>
  <si>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</si>
  <si>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</si>
  <si>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</si>
  <si>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</si>
  <si>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</si>
  <si>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</si>
  <si>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</si>
  <si>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</si>
  <si>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</si>
  <si>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</si>
  <si>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</si>
  <si>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</si>
  <si>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</si>
  <si>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</si>
  <si>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</si>
  <si>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</si>
  <si>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</si>
  <si>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</si>
  <si>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</si>
  <si>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</si>
  <si>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</si>
  <si>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</si>
  <si>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</si>
  <si>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</si>
  <si>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性別</t>
    <rPh sb="0" eb="2">
      <t>セイベツ</t>
    </rPh>
    <phoneticPr fontId="2"/>
  </si>
  <si>
    <t>記録</t>
    <rPh sb="0" eb="2">
      <t>キロク</t>
    </rPh>
    <phoneticPr fontId="2"/>
  </si>
  <si>
    <t>例</t>
    <rPh sb="0" eb="1">
      <t>レイ</t>
    </rPh>
    <phoneticPr fontId="2"/>
  </si>
  <si>
    <t>西三　太郎</t>
    <rPh sb="0" eb="1">
      <t>セイ</t>
    </rPh>
    <rPh sb="1" eb="2">
      <t>サン</t>
    </rPh>
    <rPh sb="3" eb="5">
      <t>タロウ</t>
    </rPh>
    <phoneticPr fontId="2"/>
  </si>
  <si>
    <t>氏　名</t>
    <rPh sb="0" eb="1">
      <t>シ</t>
    </rPh>
    <rPh sb="2" eb="3">
      <t>メイ</t>
    </rPh>
    <phoneticPr fontId="2"/>
  </si>
  <si>
    <t>A4サイズ</t>
    <phoneticPr fontId="6"/>
  </si>
  <si>
    <t>男　　　子</t>
    <rPh sb="0" eb="1">
      <t>オトコ</t>
    </rPh>
    <rPh sb="4" eb="5">
      <t>コ</t>
    </rPh>
    <phoneticPr fontId="6"/>
  </si>
  <si>
    <t>女　　　子</t>
    <rPh sb="0" eb="1">
      <t>オンナ</t>
    </rPh>
    <rPh sb="4" eb="5">
      <t>コ</t>
    </rPh>
    <phoneticPr fontId="6"/>
  </si>
  <si>
    <t>種　　目</t>
    <rPh sb="0" eb="1">
      <t>タネ</t>
    </rPh>
    <rPh sb="3" eb="4">
      <t>メ</t>
    </rPh>
    <phoneticPr fontId="6"/>
  </si>
  <si>
    <t>申込数</t>
    <rPh sb="0" eb="2">
      <t>モウシコミ</t>
    </rPh>
    <rPh sb="2" eb="3">
      <t>スウ</t>
    </rPh>
    <phoneticPr fontId="6"/>
  </si>
  <si>
    <t>種　　　目</t>
    <rPh sb="0" eb="1">
      <t>タネ</t>
    </rPh>
    <rPh sb="4" eb="5">
      <t>メ</t>
    </rPh>
    <phoneticPr fontId="6"/>
  </si>
  <si>
    <t>男種目</t>
    <rPh sb="0" eb="3">
      <t>オトコシュモク</t>
    </rPh>
    <phoneticPr fontId="6"/>
  </si>
  <si>
    <t>女種目</t>
    <rPh sb="0" eb="1">
      <t>オンナ</t>
    </rPh>
    <rPh sb="1" eb="3">
      <t>シュモク</t>
    </rPh>
    <phoneticPr fontId="6"/>
  </si>
  <si>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6"/>
  </si>
  <si>
    <t>女</t>
    <rPh sb="0" eb="1">
      <t>オンナ</t>
    </rPh>
    <phoneticPr fontId="2"/>
  </si>
  <si>
    <t>○</t>
    <phoneticPr fontId="2"/>
  </si>
  <si>
    <t>大会名</t>
    <rPh sb="0" eb="2">
      <t>タイカイ</t>
    </rPh>
    <rPh sb="2" eb="3">
      <t>メイ</t>
    </rPh>
    <phoneticPr fontId="2"/>
  </si>
  <si>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</si>
  <si>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</si>
  <si>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</si>
  <si>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</si>
  <si>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</si>
  <si>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</si>
  <si>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</si>
  <si>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</si>
  <si>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</si>
  <si>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</si>
  <si>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</si>
  <si>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申込チーム数</t>
    <rPh sb="0" eb="2">
      <t>モウシコミ</t>
    </rPh>
    <rPh sb="5" eb="6">
      <t>スウ</t>
    </rPh>
    <phoneticPr fontId="2"/>
  </si>
  <si>
    <t>②選手情報入力</t>
    <rPh sb="1" eb="3">
      <t>センシュ</t>
    </rPh>
    <rPh sb="3" eb="5">
      <t>ジョウホウ</t>
    </rPh>
    <rPh sb="5" eb="7">
      <t>ニュウリョク</t>
    </rPh>
    <phoneticPr fontId="2"/>
  </si>
  <si>
    <t>④種目別人数一覧表</t>
    <rPh sb="1" eb="4">
      <t>シュモクベツ</t>
    </rPh>
    <rPh sb="4" eb="6">
      <t>ニンズウ</t>
    </rPh>
    <rPh sb="6" eb="8">
      <t>イチラン</t>
    </rPh>
    <rPh sb="8" eb="9">
      <t>ヒョウ</t>
    </rPh>
    <phoneticPr fontId="2"/>
  </si>
  <si>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2"/>
  </si>
  <si>
    <t xml:space="preserve">チーム名 </t>
    <rPh sb="3" eb="4">
      <t>メイ</t>
    </rPh>
    <phoneticPr fontId="2"/>
  </si>
  <si>
    <t>54秒23</t>
    <rPh sb="2" eb="3">
      <t>ビョウ</t>
    </rPh>
    <phoneticPr fontId="2"/>
  </si>
  <si>
    <t>↓</t>
    <phoneticPr fontId="2"/>
  </si>
  <si>
    <t>期　日</t>
    <rPh sb="0" eb="1">
      <t>キ</t>
    </rPh>
    <rPh sb="2" eb="3">
      <t>ヒ</t>
    </rPh>
    <phoneticPr fontId="2"/>
  </si>
  <si>
    <t>会　場</t>
    <rPh sb="0" eb="1">
      <t>カイ</t>
    </rPh>
    <rPh sb="2" eb="3">
      <t>バ</t>
    </rPh>
    <phoneticPr fontId="2"/>
  </si>
  <si>
    <t>　　②選手情報の入力</t>
    <rPh sb="3" eb="5">
      <t>センシュ</t>
    </rPh>
    <rPh sb="5" eb="7">
      <t>ジョウホウ</t>
    </rPh>
    <rPh sb="8" eb="10">
      <t>ニュウリョク</t>
    </rPh>
    <phoneticPr fontId="2"/>
  </si>
  <si>
    <t>送付先</t>
    <rPh sb="0" eb="2">
      <t>ソウフ</t>
    </rPh>
    <rPh sb="2" eb="3">
      <t>サキ</t>
    </rPh>
    <phoneticPr fontId="2"/>
  </si>
  <si>
    <t>　★問い合わせ先</t>
    <rPh sb="2" eb="3">
      <t>ト</t>
    </rPh>
    <rPh sb="4" eb="5">
      <t>ア</t>
    </rPh>
    <rPh sb="7" eb="8">
      <t>サキ</t>
    </rPh>
    <phoneticPr fontId="2"/>
  </si>
  <si>
    <t>　★データ入力前にこのページの内容を必ずお読みください。</t>
    <rPh sb="5" eb="7">
      <t>ニュウリョク</t>
    </rPh>
    <rPh sb="7" eb="8">
      <t>マエ</t>
    </rPh>
    <rPh sb="15" eb="17">
      <t>ナイヨウ</t>
    </rPh>
    <rPh sb="18" eb="19">
      <t>カナラ</t>
    </rPh>
    <rPh sb="21" eb="22">
      <t>ヨ</t>
    </rPh>
    <phoneticPr fontId="2"/>
  </si>
  <si>
    <t>12秒00</t>
    <rPh sb="2" eb="3">
      <t>ビョウ</t>
    </rPh>
    <phoneticPr fontId="2"/>
  </si>
  <si>
    <t>　　 のときは整数で表示されます。</t>
    <rPh sb="7" eb="9">
      <t>セイスウ</t>
    </rPh>
    <rPh sb="10" eb="12">
      <t>ヒョウジ</t>
    </rPh>
    <phoneticPr fontId="2"/>
  </si>
  <si>
    <t>　　なっていることを確認してください。</t>
    <rPh sb="10" eb="12">
      <t>カクニン</t>
    </rPh>
    <phoneticPr fontId="2"/>
  </si>
  <si>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2"/>
  </si>
  <si>
    <t>男100m</t>
    <rPh sb="0" eb="1">
      <t>ダン</t>
    </rPh>
    <phoneticPr fontId="2"/>
  </si>
  <si>
    <t>★記録がない場合は空欄にしてください。</t>
    <rPh sb="1" eb="3">
      <t>キロク</t>
    </rPh>
    <rPh sb="6" eb="8">
      <t>バアイ</t>
    </rPh>
    <rPh sb="9" eb="11">
      <t>クウラン</t>
    </rPh>
    <phoneticPr fontId="2"/>
  </si>
  <si>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2"/>
  </si>
  <si>
    <t>Ord</t>
    <phoneticPr fontId="2"/>
  </si>
  <si>
    <r>
      <t>　　※</t>
    </r>
    <r>
      <rPr>
        <b/>
        <sz val="11"/>
        <color indexed="10"/>
        <rFont val="ＭＳ ゴシック"/>
        <family val="3"/>
        <charset val="128"/>
      </rPr>
      <t>記録は、次のとおり入力してください。</t>
    </r>
    <rPh sb="3" eb="5">
      <t>キロク</t>
    </rPh>
    <rPh sb="7" eb="8">
      <t>ツギ</t>
    </rPh>
    <rPh sb="12" eb="14">
      <t>ニュウリョク</t>
    </rPh>
    <phoneticPr fontId="2"/>
  </si>
  <si>
    <t>4分07秒00</t>
    <rPh sb="1" eb="2">
      <t>フン</t>
    </rPh>
    <rPh sb="4" eb="5">
      <t>ビョウ</t>
    </rPh>
    <phoneticPr fontId="2"/>
  </si>
  <si>
    <t>4.07.00</t>
    <phoneticPr fontId="2"/>
  </si>
  <si>
    <t>氏　名</t>
    <rPh sb="0" eb="1">
      <t>シ</t>
    </rPh>
    <rPh sb="2" eb="3">
      <t>メイ</t>
    </rPh>
    <phoneticPr fontId="2"/>
  </si>
  <si>
    <t>　＜注意事項等＞</t>
    <rPh sb="2" eb="4">
      <t>チュウイ</t>
    </rPh>
    <rPh sb="4" eb="6">
      <t>ジコウ</t>
    </rPh>
    <rPh sb="6" eb="7">
      <t>トウ</t>
    </rPh>
    <phoneticPr fontId="2"/>
  </si>
  <si>
    <t>　 ※記録が１分未満で、10分の1以下が「00」</t>
    <rPh sb="3" eb="5">
      <t>キロク</t>
    </rPh>
    <rPh sb="7" eb="8">
      <t>フン</t>
    </rPh>
    <rPh sb="8" eb="10">
      <t>ミマン</t>
    </rPh>
    <rPh sb="14" eb="15">
      <t>ブン</t>
    </rPh>
    <rPh sb="17" eb="19">
      <t>イカ</t>
    </rPh>
    <phoneticPr fontId="2"/>
  </si>
  <si>
    <t>例１</t>
    <rPh sb="0" eb="1">
      <t>レイ</t>
    </rPh>
    <phoneticPr fontId="2"/>
  </si>
  <si>
    <t>例２</t>
    <rPh sb="0" eb="1">
      <t>レイ</t>
    </rPh>
    <phoneticPr fontId="2"/>
  </si>
  <si>
    <t>例３</t>
    <rPh sb="0" eb="1">
      <t>レイ</t>
    </rPh>
    <phoneticPr fontId="2"/>
  </si>
  <si>
    <t>ｾｲｻﾝ ﾀﾛｳ</t>
    <phoneticPr fontId="2"/>
  </si>
  <si>
    <t>種目</t>
    <rPh sb="0" eb="2">
      <t>シュモク</t>
    </rPh>
    <phoneticPr fontId="39"/>
  </si>
  <si>
    <t>男4X100mR</t>
    <rPh sb="0" eb="1">
      <t>オトコ</t>
    </rPh>
    <phoneticPr fontId="39"/>
  </si>
  <si>
    <t>男子</t>
    <rPh sb="0" eb="2">
      <t>ダンシ</t>
    </rPh>
    <phoneticPr fontId="39"/>
  </si>
  <si>
    <t>女子</t>
    <rPh sb="0" eb="2">
      <t>ジョシ</t>
    </rPh>
    <phoneticPr fontId="39"/>
  </si>
  <si>
    <t>リレー</t>
    <phoneticPr fontId="39"/>
  </si>
  <si>
    <t>種目</t>
    <rPh sb="0" eb="2">
      <t>シュモク</t>
    </rPh>
    <phoneticPr fontId="39"/>
  </si>
  <si>
    <t>No</t>
    <phoneticPr fontId="39"/>
  </si>
  <si>
    <t>FLAG</t>
    <phoneticPr fontId="39"/>
  </si>
  <si>
    <t>記録</t>
    <rPh sb="0" eb="2">
      <t>キロク</t>
    </rPh>
    <phoneticPr fontId="39"/>
  </si>
  <si>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2"/>
  </si>
  <si>
    <r>
      <t xml:space="preserve">ﾌﾘｶﾞﾅ
</t>
    </r>
    <r>
      <rPr>
        <b/>
        <sz val="8"/>
        <color indexed="10"/>
        <rFont val="ＭＳ 明朝"/>
        <family val="1"/>
        <charset val="128"/>
      </rPr>
      <t>姓と名の間に
半角ｽﾍﾟｰｽ1つ</t>
    </r>
    <rPh sb="13" eb="15">
      <t>ハンカク</t>
    </rPh>
    <phoneticPr fontId="2"/>
  </si>
  <si>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2"/>
  </si>
  <si>
    <t>学校名</t>
    <rPh sb="0" eb="2">
      <t>ガッコウ</t>
    </rPh>
    <rPh sb="2" eb="3">
      <t>メイ</t>
    </rPh>
    <phoneticPr fontId="6"/>
  </si>
  <si>
    <t>ｶﾅ</t>
    <phoneticPr fontId="2"/>
  </si>
  <si>
    <t>　・必要事項を入力してください。</t>
    <rPh sb="2" eb="4">
      <t>ヒツヨウ</t>
    </rPh>
    <rPh sb="4" eb="6">
      <t>ジコウ</t>
    </rPh>
    <rPh sb="7" eb="9">
      <t>ニュウリョク</t>
    </rPh>
    <phoneticPr fontId="2"/>
  </si>
  <si>
    <t>女4X100mR</t>
    <rPh sb="0" eb="1">
      <t>オンナ</t>
    </rPh>
    <phoneticPr fontId="39"/>
  </si>
  <si>
    <t>リレー</t>
    <phoneticPr fontId="39"/>
  </si>
  <si>
    <t>ﾅﾝﾊﾞｰ</t>
    <phoneticPr fontId="39"/>
  </si>
  <si>
    <t>氏　名</t>
    <rPh sb="0" eb="1">
      <t>シ</t>
    </rPh>
    <rPh sb="2" eb="3">
      <t>メイ</t>
    </rPh>
    <phoneticPr fontId="39"/>
  </si>
  <si>
    <t>性</t>
    <rPh sb="0" eb="1">
      <t>セイ</t>
    </rPh>
    <phoneticPr fontId="39"/>
  </si>
  <si>
    <t>年</t>
    <rPh sb="0" eb="1">
      <t>ネン</t>
    </rPh>
    <phoneticPr fontId="39"/>
  </si>
  <si>
    <t>人数</t>
    <rPh sb="0" eb="2">
      <t>ニンズウ</t>
    </rPh>
    <phoneticPr fontId="39"/>
  </si>
  <si>
    <t>男　　子</t>
    <rPh sb="0" eb="1">
      <t>オトコ</t>
    </rPh>
    <rPh sb="3" eb="4">
      <t>コ</t>
    </rPh>
    <phoneticPr fontId="39"/>
  </si>
  <si>
    <t>女　　子</t>
    <rPh sb="0" eb="1">
      <t>オンナ</t>
    </rPh>
    <rPh sb="3" eb="4">
      <t>コ</t>
    </rPh>
    <phoneticPr fontId="39"/>
  </si>
  <si>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2"/>
  </si>
  <si>
    <t>男　　　子</t>
    <rPh sb="0" eb="1">
      <t>オトコ</t>
    </rPh>
    <rPh sb="4" eb="5">
      <t>コ</t>
    </rPh>
    <phoneticPr fontId="39"/>
  </si>
  <si>
    <t>女　　　子</t>
    <rPh sb="0" eb="1">
      <t>オンナ</t>
    </rPh>
    <rPh sb="4" eb="5">
      <t>コ</t>
    </rPh>
    <phoneticPr fontId="39"/>
  </si>
  <si>
    <t>大会名</t>
    <rPh sb="0" eb="2">
      <t>タイカイ</t>
    </rPh>
    <rPh sb="2" eb="3">
      <t>メイ</t>
    </rPh>
    <phoneticPr fontId="39"/>
  </si>
  <si>
    <t>一覧表用　種目名</t>
    <rPh sb="0" eb="2">
      <t>イチラン</t>
    </rPh>
    <rPh sb="2" eb="3">
      <t>ヒョウ</t>
    </rPh>
    <rPh sb="3" eb="4">
      <t>ヨウ</t>
    </rPh>
    <rPh sb="5" eb="7">
      <t>シュモク</t>
    </rPh>
    <rPh sb="7" eb="8">
      <t>メイ</t>
    </rPh>
    <phoneticPr fontId="39"/>
  </si>
  <si>
    <t>⇒</t>
    <phoneticPr fontId="2"/>
  </si>
  <si>
    <t>20m</t>
    <phoneticPr fontId="2"/>
  </si>
  <si>
    <t>20m00</t>
    <phoneticPr fontId="2"/>
  </si>
  <si>
    <t>※データを修正する場合は、必ず「Delete」キーを使用してください。</t>
    <rPh sb="5" eb="7">
      <t>シュウセイ</t>
    </rPh>
    <rPh sb="9" eb="11">
      <t>バアイ</t>
    </rPh>
    <rPh sb="13" eb="14">
      <t>カナラ</t>
    </rPh>
    <rPh sb="26" eb="28">
      <t>シヨウ</t>
    </rPh>
    <phoneticPr fontId="2"/>
  </si>
  <si>
    <t>競技者NO</t>
    <rPh sb="0" eb="3">
      <t>キョウギシャ</t>
    </rPh>
    <phoneticPr fontId="2"/>
  </si>
  <si>
    <t>リレー記録</t>
    <rPh sb="3" eb="5">
      <t>キロク</t>
    </rPh>
    <phoneticPr fontId="2"/>
  </si>
  <si>
    <t>男子</t>
    <rPh sb="0" eb="2">
      <t>ダンシ</t>
    </rPh>
    <phoneticPr fontId="2"/>
  </si>
  <si>
    <t>女子</t>
    <rPh sb="0" eb="2">
      <t>ジョシ</t>
    </rPh>
    <phoneticPr fontId="2"/>
  </si>
  <si>
    <t>女400R</t>
    <rPh sb="0" eb="1">
      <t>オンナ</t>
    </rPh>
    <phoneticPr fontId="2"/>
  </si>
  <si>
    <t>女1600R</t>
    <rPh sb="0" eb="1">
      <t>オンナ</t>
    </rPh>
    <phoneticPr fontId="2"/>
  </si>
  <si>
    <t>※必要事項を全て入力してください。</t>
    <rPh sb="1" eb="3">
      <t>ヒツヨウ</t>
    </rPh>
    <rPh sb="3" eb="5">
      <t>ジコウ</t>
    </rPh>
    <rPh sb="6" eb="7">
      <t>スベ</t>
    </rPh>
    <rPh sb="8" eb="10">
      <t>ニュウリョク</t>
    </rPh>
    <phoneticPr fontId="2"/>
  </si>
  <si>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2"/>
  </si>
  <si>
    <t>※リレーにエントリーをする選手とチームの記録を確認してください。</t>
    <rPh sb="13" eb="15">
      <t>センシュ</t>
    </rPh>
    <rPh sb="20" eb="22">
      <t>キロク</t>
    </rPh>
    <rPh sb="23" eb="25">
      <t>カクニン</t>
    </rPh>
    <phoneticPr fontId="2"/>
  </si>
  <si>
    <t>③リレー情報確認</t>
    <rPh sb="4" eb="6">
      <t>ジョウホウ</t>
    </rPh>
    <rPh sb="6" eb="8">
      <t>カクニン</t>
    </rPh>
    <phoneticPr fontId="2"/>
  </si>
  <si>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2"/>
  </si>
  <si>
    <t>パロマ瑞穂スタジアム・パロマ瑞穂北陸上競技場</t>
    <rPh sb="3" eb="5">
      <t>ミズホ</t>
    </rPh>
    <rPh sb="14" eb="16">
      <t>ミズホ</t>
    </rPh>
    <rPh sb="16" eb="17">
      <t>キタ</t>
    </rPh>
    <rPh sb="17" eb="22">
      <t>リクジョウキョウギジョウ</t>
    </rPh>
    <phoneticPr fontId="2"/>
  </si>
  <si>
    <t>勝見　昌弘　宛</t>
    <rPh sb="0" eb="2">
      <t>カツミ</t>
    </rPh>
    <rPh sb="3" eb="5">
      <t>マサヒロ</t>
    </rPh>
    <rPh sb="6" eb="7">
      <t>アテ</t>
    </rPh>
    <phoneticPr fontId="2"/>
  </si>
  <si>
    <t>種　目　数</t>
    <rPh sb="0" eb="1">
      <t>シュ</t>
    </rPh>
    <rPh sb="2" eb="3">
      <t>メ</t>
    </rPh>
    <rPh sb="4" eb="5">
      <t>スウ</t>
    </rPh>
    <phoneticPr fontId="6"/>
  </si>
  <si>
    <t>種目数</t>
    <rPh sb="0" eb="3">
      <t>シュモクスウ</t>
    </rPh>
    <phoneticPr fontId="6"/>
  </si>
  <si>
    <t>リレー</t>
    <phoneticPr fontId="6"/>
  </si>
  <si>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2"/>
  </si>
  <si>
    <t>申込責任者</t>
    <rPh sb="0" eb="2">
      <t>モウシコミ</t>
    </rPh>
    <rPh sb="2" eb="5">
      <t>セキニ</t>
    </rPh>
    <phoneticPr fontId="2"/>
  </si>
  <si>
    <t>このシートを印刷し裏面に振込明細のコピーを添付してください</t>
    <rPh sb="6" eb="8">
      <t>インサツ</t>
    </rPh>
    <rPh sb="9" eb="11">
      <t>リメン</t>
    </rPh>
    <rPh sb="12" eb="14">
      <t>フリコミ</t>
    </rPh>
    <rPh sb="14" eb="16">
      <t>メイサイ</t>
    </rPh>
    <rPh sb="21" eb="23">
      <t>テンプ</t>
    </rPh>
    <phoneticPr fontId="2"/>
  </si>
  <si>
    <t>toiawase.nagoya@gmail.com</t>
    <phoneticPr fontId="2"/>
  </si>
  <si>
    <t>メール送信期限</t>
    <rPh sb="3" eb="5">
      <t>ソウシン</t>
    </rPh>
    <rPh sb="5" eb="7">
      <t>キゲン</t>
    </rPh>
    <phoneticPr fontId="2"/>
  </si>
  <si>
    <t>書類郵送期限　</t>
    <rPh sb="0" eb="2">
      <t>ショルイ</t>
    </rPh>
    <rPh sb="2" eb="4">
      <t>ユウソウ</t>
    </rPh>
    <rPh sb="4" eb="6">
      <t>キゲン</t>
    </rPh>
    <phoneticPr fontId="2"/>
  </si>
  <si>
    <t>　★作業の流れは次のとおりです。　データの入力は①②のシートのみです。</t>
    <rPh sb="2" eb="4">
      <t>サギョウ</t>
    </rPh>
    <rPh sb="5" eb="6">
      <t>ナガ</t>
    </rPh>
    <rPh sb="8" eb="9">
      <t>ツギ</t>
    </rPh>
    <rPh sb="21" eb="23">
      <t>ニュウリョク</t>
    </rPh>
    <phoneticPr fontId="2"/>
  </si>
  <si>
    <t>・プログラム購入部数もこちらで入力となります。</t>
    <rPh sb="6" eb="8">
      <t>コウニュウ</t>
    </rPh>
    <rPh sb="8" eb="10">
      <t>ブスウ</t>
    </rPh>
    <rPh sb="15" eb="17">
      <t>ニュウリョク</t>
    </rPh>
    <phoneticPr fontId="2"/>
  </si>
  <si>
    <t>↓</t>
    <phoneticPr fontId="2"/>
  </si>
  <si>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2"/>
  </si>
  <si>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2"/>
  </si>
  <si>
    <r>
      <t>◎トラック種目・・・・分秒をドット「．」で区切り、</t>
    </r>
    <r>
      <rPr>
        <b/>
        <u/>
        <sz val="11"/>
        <color indexed="10"/>
        <rFont val="ＭＳ ゴシック"/>
        <family val="3"/>
        <charset val="128"/>
      </rPr>
      <t>100分の1秒まで入力</t>
    </r>
    <rPh sb="5" eb="7">
      <t>シュモク</t>
    </rPh>
    <phoneticPr fontId="2"/>
  </si>
  <si>
    <r>
      <t>◎フィールド種目・・・メートルを「m」で区切り、</t>
    </r>
    <r>
      <rPr>
        <b/>
        <u/>
        <sz val="11"/>
        <color indexed="10"/>
        <rFont val="ＭＳ ゴシック"/>
        <family val="3"/>
        <charset val="128"/>
      </rPr>
      <t>cm単位まで入力（「cm」の文字は入れない）</t>
    </r>
    <rPh sb="6" eb="8">
      <t>シュモク</t>
    </rPh>
    <phoneticPr fontId="2"/>
  </si>
  <si>
    <t>⇒</t>
    <phoneticPr fontId="2"/>
  </si>
  <si>
    <t>↓</t>
    <phoneticPr fontId="2"/>
  </si>
  <si>
    <t>E-mail：</t>
    <phoneticPr fontId="2"/>
  </si>
  <si>
    <r>
      <t>　・入力したファイルを送信してください。</t>
    </r>
    <r>
      <rPr>
        <b/>
        <sz val="12"/>
        <color indexed="8"/>
        <rFont val="ＭＳ 明朝"/>
        <family val="1"/>
        <charset val="128"/>
      </rPr>
      <t/>
    </r>
    <rPh sb="2" eb="4">
      <t>ニュウリョク</t>
    </rPh>
    <phoneticPr fontId="2"/>
  </si>
  <si>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2"/>
  </si>
  <si>
    <t xml:space="preserve">mail：   </t>
    <phoneticPr fontId="2"/>
  </si>
  <si>
    <t>　　③種目別人数の確認・印刷</t>
    <rPh sb="3" eb="6">
      <t>シュモクベツ</t>
    </rPh>
    <rPh sb="6" eb="8">
      <t>ニンズウ</t>
    </rPh>
    <rPh sb="9" eb="11">
      <t>カクニン</t>
    </rPh>
    <rPh sb="12" eb="14">
      <t>インサツ</t>
    </rPh>
    <phoneticPr fontId="2"/>
  </si>
  <si>
    <t>　　④ファイルの保存</t>
    <rPh sb="8" eb="10">
      <t>ホゾン</t>
    </rPh>
    <phoneticPr fontId="2"/>
  </si>
  <si>
    <t>　　⑤メール送信</t>
    <rPh sb="6" eb="8">
      <t>ソウシン</t>
    </rPh>
    <phoneticPr fontId="2"/>
  </si>
  <si>
    <t>　　⑥参加料の振込</t>
    <rPh sb="3" eb="6">
      <t>サンカリョウ</t>
    </rPh>
    <rPh sb="7" eb="9">
      <t>フリコミ</t>
    </rPh>
    <phoneticPr fontId="2"/>
  </si>
  <si>
    <t>　　⑦郵送</t>
    <rPh sb="3" eb="5">
      <t>ユウソウ</t>
    </rPh>
    <phoneticPr fontId="2"/>
  </si>
  <si>
    <t>　　⑧申込完了</t>
    <rPh sb="3" eb="5">
      <t>モウシコミ</t>
    </rPh>
    <rPh sb="5" eb="7">
      <t>カンリョウ</t>
    </rPh>
    <phoneticPr fontId="2"/>
  </si>
  <si>
    <t>①団体情報入力</t>
    <rPh sb="1" eb="3">
      <t>ダン</t>
    </rPh>
    <rPh sb="3" eb="5">
      <t>ジョウホウ</t>
    </rPh>
    <rPh sb="5" eb="7">
      <t>ニュウリョク</t>
    </rPh>
    <phoneticPr fontId="2"/>
  </si>
  <si>
    <t>団体コード</t>
    <rPh sb="0" eb="2">
      <t>ダンタイ</t>
    </rPh>
    <phoneticPr fontId="2"/>
  </si>
  <si>
    <t>団体名</t>
    <rPh sb="0" eb="2">
      <t>ダンタイ</t>
    </rPh>
    <rPh sb="2" eb="3">
      <t>メイ</t>
    </rPh>
    <phoneticPr fontId="2"/>
  </si>
  <si>
    <t>略称団体名</t>
    <rPh sb="0" eb="2">
      <t>リャクショウ</t>
    </rPh>
    <rPh sb="2" eb="4">
      <t>ダンタ</t>
    </rPh>
    <rPh sb="4" eb="5">
      <t>メイ</t>
    </rPh>
    <phoneticPr fontId="2"/>
  </si>
  <si>
    <t>団体名ﾌﾘｶﾞﾅ</t>
    <rPh sb="0" eb="3">
      <t>ダンタイメイ</t>
    </rPh>
    <phoneticPr fontId="2"/>
  </si>
  <si>
    <t>申込責任者</t>
    <rPh sb="0" eb="2">
      <t>モウシコミ</t>
    </rPh>
    <rPh sb="2" eb="5">
      <t>セキニンシャ</t>
    </rPh>
    <phoneticPr fontId="2"/>
  </si>
  <si>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2"/>
  </si>
  <si>
    <t>４年
4X100mR</t>
    <rPh sb="1" eb="2">
      <t>ネン</t>
    </rPh>
    <phoneticPr fontId="2"/>
  </si>
  <si>
    <t>５年
4X400mR</t>
    <rPh sb="1" eb="2">
      <t>ネン</t>
    </rPh>
    <phoneticPr fontId="2"/>
  </si>
  <si>
    <t>４年</t>
    <rPh sb="1" eb="2">
      <t>ネン</t>
    </rPh>
    <phoneticPr fontId="2"/>
  </si>
  <si>
    <t>５年</t>
    <rPh sb="1" eb="2">
      <t>ネン</t>
    </rPh>
    <phoneticPr fontId="2"/>
  </si>
  <si>
    <t>６年</t>
    <rPh sb="1" eb="2">
      <t>ネン</t>
    </rPh>
    <phoneticPr fontId="2"/>
  </si>
  <si>
    <t>６年
4X100mR</t>
    <rPh sb="1" eb="2">
      <t>ネン</t>
    </rPh>
    <phoneticPr fontId="2"/>
  </si>
  <si>
    <t>４年</t>
    <rPh sb="1" eb="2">
      <t>ネン</t>
    </rPh>
    <phoneticPr fontId="39"/>
  </si>
  <si>
    <t>５年</t>
    <rPh sb="1" eb="2">
      <t>ネン</t>
    </rPh>
    <phoneticPr fontId="39"/>
  </si>
  <si>
    <t>６年</t>
    <rPh sb="1" eb="2">
      <t>ネン</t>
    </rPh>
    <phoneticPr fontId="39"/>
  </si>
  <si>
    <t>４年男</t>
    <rPh sb="1" eb="2">
      <t>ネン</t>
    </rPh>
    <rPh sb="2" eb="3">
      <t>オトコ</t>
    </rPh>
    <phoneticPr fontId="2"/>
  </si>
  <si>
    <t>５年男</t>
    <rPh sb="1" eb="2">
      <t>ネン</t>
    </rPh>
    <rPh sb="2" eb="3">
      <t>オ</t>
    </rPh>
    <phoneticPr fontId="2"/>
  </si>
  <si>
    <t>6年男子</t>
    <rPh sb="1" eb="2">
      <t>ネン</t>
    </rPh>
    <rPh sb="2" eb="4">
      <t>ダンシ</t>
    </rPh>
    <phoneticPr fontId="2"/>
  </si>
  <si>
    <t>4年男子</t>
    <rPh sb="1" eb="2">
      <t>ネン</t>
    </rPh>
    <rPh sb="2" eb="4">
      <t>ダンシ</t>
    </rPh>
    <phoneticPr fontId="2"/>
  </si>
  <si>
    <t>5年男子</t>
    <rPh sb="1" eb="2">
      <t>ネン</t>
    </rPh>
    <rPh sb="2" eb="4">
      <t>ダンシ</t>
    </rPh>
    <phoneticPr fontId="2"/>
  </si>
  <si>
    <t>4年女子</t>
    <rPh sb="1" eb="2">
      <t>ネン</t>
    </rPh>
    <rPh sb="2" eb="4">
      <t>ジョシ</t>
    </rPh>
    <phoneticPr fontId="2"/>
  </si>
  <si>
    <t/>
  </si>
  <si>
    <t>5年女子</t>
    <rPh sb="1" eb="2">
      <t>ネン</t>
    </rPh>
    <rPh sb="2" eb="4">
      <t>ジョシ</t>
    </rPh>
    <phoneticPr fontId="2"/>
  </si>
  <si>
    <t>6年女子</t>
    <rPh sb="1" eb="2">
      <t>ネン</t>
    </rPh>
    <rPh sb="2" eb="4">
      <t>ジョシ</t>
    </rPh>
    <phoneticPr fontId="2"/>
  </si>
  <si>
    <t>４年４×１００ｍＲ</t>
    <rPh sb="1" eb="2">
      <t>ネン</t>
    </rPh>
    <phoneticPr fontId="6"/>
  </si>
  <si>
    <t>５年４×１００ｍＲ</t>
    <rPh sb="1" eb="2">
      <t>ネ</t>
    </rPh>
    <phoneticPr fontId="6"/>
  </si>
  <si>
    <t>６年４×１００ｍＲ</t>
    <rPh sb="1" eb="2">
      <t>n</t>
    </rPh>
    <phoneticPr fontId="6"/>
  </si>
  <si>
    <t>小4年男50m</t>
  </si>
  <si>
    <t>小5年男100m</t>
  </si>
  <si>
    <t>小6年男100m</t>
  </si>
  <si>
    <t>小4年女50m</t>
  </si>
  <si>
    <t>小5年女100m</t>
  </si>
  <si>
    <t>小6年女100m</t>
  </si>
  <si>
    <t>小4年男4X100mR</t>
  </si>
  <si>
    <t>小5年男4X100mR</t>
  </si>
  <si>
    <t>小6年男4X100mR</t>
  </si>
  <si>
    <t>小4年女4X100mR</t>
  </si>
  <si>
    <t>小5年女4X100mR</t>
  </si>
  <si>
    <t>小6年女4X100mR</t>
  </si>
  <si>
    <t>1日目種目</t>
    <rPh sb="1" eb="2">
      <t>ヒ</t>
    </rPh>
    <rPh sb="2" eb="3">
      <t>メ</t>
    </rPh>
    <rPh sb="3" eb="5">
      <t>シュモク</t>
    </rPh>
    <phoneticPr fontId="2"/>
  </si>
  <si>
    <t>６年男</t>
    <rPh sb="1" eb="2">
      <t>ネン</t>
    </rPh>
    <rPh sb="2" eb="3">
      <t>オ</t>
    </rPh>
    <phoneticPr fontId="2"/>
  </si>
  <si>
    <t>arimatsu-e@nagoya-c.ed.jp</t>
    <phoneticPr fontId="2"/>
  </si>
  <si>
    <t>※リレー種目は、各カテゴリー１チームに限ります。</t>
    <rPh sb="4" eb="6">
      <t>シュモク</t>
    </rPh>
    <rPh sb="8" eb="9">
      <t>カク</t>
    </rPh>
    <rPh sb="19" eb="20">
      <t>カギ</t>
    </rPh>
    <phoneticPr fontId="2"/>
  </si>
  <si>
    <t>※メール送信を完了してください！</t>
    <rPh sb="4" eb="6">
      <t>ソウシン</t>
    </rPh>
    <rPh sb="7" eb="9">
      <t>カンリョウ</t>
    </rPh>
    <phoneticPr fontId="2"/>
  </si>
  <si>
    <t>必着</t>
    <rPh sb="0" eb="2">
      <t>ヒッチャク</t>
    </rPh>
    <phoneticPr fontId="2"/>
  </si>
  <si>
    <t>１日目種目</t>
    <rPh sb="1" eb="3">
      <t>ニチメ</t>
    </rPh>
    <rPh sb="3" eb="5">
      <t>シュモク</t>
    </rPh>
    <phoneticPr fontId="2"/>
  </si>
  <si>
    <t>２日目1000m</t>
    <rPh sb="1" eb="2">
      <t>ヒ</t>
    </rPh>
    <rPh sb="2" eb="3">
      <t>メ</t>
    </rPh>
    <phoneticPr fontId="2"/>
  </si>
  <si>
    <t>2日目1000m</t>
    <rPh sb="1" eb="3">
      <t>ニチメ</t>
    </rPh>
    <phoneticPr fontId="2"/>
  </si>
  <si>
    <t>←入力　</t>
    <rPh sb="1" eb="3">
      <t>ニュウリョク</t>
    </rPh>
    <phoneticPr fontId="2"/>
  </si>
  <si>
    <t>4年R</t>
    <rPh sb="1" eb="2">
      <t>ネン</t>
    </rPh>
    <phoneticPr fontId="39"/>
  </si>
  <si>
    <t>5年R</t>
    <rPh sb="1" eb="2">
      <t>ネン</t>
    </rPh>
    <phoneticPr fontId="39"/>
  </si>
  <si>
    <t>6年R</t>
    <rPh sb="1" eb="2">
      <t>ネン</t>
    </rPh>
    <phoneticPr fontId="39"/>
  </si>
  <si>
    <t>部</t>
    <rPh sb="0" eb="1">
      <t>ブ</t>
    </rPh>
    <phoneticPr fontId="2"/>
  </si>
  <si>
    <t>部</t>
    <rPh sb="0" eb="1">
      <t>ブ</t>
    </rPh>
    <phoneticPr fontId="2"/>
  </si>
  <si>
    <t>参加人数</t>
    <rPh sb="0" eb="4">
      <t>サンカニンズウ</t>
    </rPh>
    <phoneticPr fontId="2"/>
  </si>
  <si>
    <t>計</t>
    <rPh sb="0" eb="1">
      <t>ケイ</t>
    </rPh>
    <phoneticPr fontId="2"/>
  </si>
  <si>
    <r>
      <t>　・プログラム代金を振り込み、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7" eb="9">
      <t>ダイキン</t>
    </rPh>
    <rPh sb="10" eb="11">
      <t>フ</t>
    </rPh>
    <rPh sb="12" eb="13">
      <t>コ</t>
    </rPh>
    <rPh sb="15" eb="18">
      <t>メイサイショ</t>
    </rPh>
    <rPh sb="24" eb="27">
      <t>シュモクベツ</t>
    </rPh>
    <rPh sb="27" eb="29">
      <t>ニンズウ</t>
    </rPh>
    <rPh sb="29" eb="31">
      <t>イチラン</t>
    </rPh>
    <rPh sb="33" eb="35">
      <t>ウラメン</t>
    </rPh>
    <rPh sb="36" eb="38">
      <t>テンプ</t>
    </rPh>
    <phoneticPr fontId="2"/>
  </si>
  <si>
    <r>
      <t>　・</t>
    </r>
    <r>
      <rPr>
        <b/>
        <sz val="11"/>
        <color indexed="10"/>
        <rFont val="ＭＳ ゴシック"/>
        <family val="3"/>
        <charset val="128"/>
      </rPr>
      <t>「種目別人数一覧」</t>
    </r>
    <r>
      <rPr>
        <b/>
        <sz val="11"/>
        <rFont val="ＭＳ ゴシック"/>
        <family val="3"/>
        <charset val="128"/>
      </rPr>
      <t>と</t>
    </r>
    <r>
      <rPr>
        <b/>
        <sz val="11"/>
        <color rgb="FFFF0000"/>
        <rFont val="ＭＳ ゴシック"/>
        <family val="3"/>
        <charset val="128"/>
      </rPr>
      <t>「申込一覧表」</t>
    </r>
    <r>
      <rPr>
        <b/>
        <sz val="11"/>
        <rFont val="ＭＳ ゴシック"/>
        <family val="3"/>
        <charset val="128"/>
      </rPr>
      <t>を郵送してください</t>
    </r>
    <rPh sb="3" eb="6">
      <t>シュモクベツ</t>
    </rPh>
    <rPh sb="6" eb="8">
      <t>ニンズウ</t>
    </rPh>
    <rPh sb="8" eb="10">
      <t>イチラン</t>
    </rPh>
    <rPh sb="20" eb="22">
      <t>ユウソウ</t>
    </rPh>
    <phoneticPr fontId="2"/>
  </si>
  <si>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2"/>
  </si>
  <si>
    <t>　・参加選手の氏名、性別、学年、申込種目、記録を入力してください。</t>
    <rPh sb="2" eb="4">
      <t>サンカ</t>
    </rPh>
    <rPh sb="4" eb="6">
      <t>センシュ</t>
    </rPh>
    <rPh sb="7" eb="9">
      <t>シメイ</t>
    </rPh>
    <rPh sb="10" eb="12">
      <t>セイベツ</t>
    </rPh>
    <rPh sb="13" eb="15">
      <t>ガクネン</t>
    </rPh>
    <rPh sb="16" eb="18">
      <t>モウシコミ</t>
    </rPh>
    <rPh sb="18" eb="20">
      <t>シュモク</t>
    </rPh>
    <rPh sb="21" eb="23">
      <t>キロク</t>
    </rPh>
    <rPh sb="24" eb="26">
      <t>ニュウリョク</t>
    </rPh>
    <phoneticPr fontId="2"/>
  </si>
  <si>
    <t>　・種目ごとの申込人数を確認してください。</t>
    <rPh sb="2" eb="4">
      <t>シュモク</t>
    </rPh>
    <rPh sb="7" eb="9">
      <t>モウシコミ</t>
    </rPh>
    <rPh sb="9" eb="11">
      <t>ニンズウ</t>
    </rPh>
    <rPh sb="12" eb="14">
      <t>カクニン</t>
    </rPh>
    <phoneticPr fontId="2"/>
  </si>
  <si>
    <t>　　①団体情報の入力</t>
    <rPh sb="3" eb="5">
      <t>ダンタイ</t>
    </rPh>
    <rPh sb="5" eb="7">
      <t>ジョウホウ</t>
    </rPh>
    <rPh sb="8" eb="10">
      <t>ニュウリョク</t>
    </rPh>
    <phoneticPr fontId="2"/>
  </si>
  <si>
    <t>小4女ｼﾞｬﾍﾞﾘｯｸﾎﾞｰﾙ投</t>
  </si>
  <si>
    <t>小5女ｼﾞｬﾍﾞﾘｯｸﾎﾞｰﾙ投</t>
  </si>
  <si>
    <t>小4女走高跳</t>
  </si>
  <si>
    <t>小4女走幅跳</t>
  </si>
  <si>
    <t>小5女走高跳</t>
  </si>
  <si>
    <t>小6女走高跳</t>
  </si>
  <si>
    <t>小5女走幅跳</t>
  </si>
  <si>
    <t>小6女走幅跳</t>
  </si>
  <si>
    <t>小6女ｼﾞｬﾍﾞﾘｯｸﾎﾞｰﾙ投</t>
  </si>
  <si>
    <t>小男50mH(0.650m)</t>
  </si>
  <si>
    <t>小4男走高跳</t>
  </si>
  <si>
    <t>小5男走高跳</t>
  </si>
  <si>
    <t>小6男走高跳</t>
  </si>
  <si>
    <t>小4男走幅跳</t>
  </si>
  <si>
    <t>小5男走幅跳</t>
  </si>
  <si>
    <t>小6男走幅跳</t>
  </si>
  <si>
    <t>小4男ｼﾞｬﾍﾞﾘｯｸﾎﾞｰﾙ投</t>
  </si>
  <si>
    <t>小5男ｼﾞｬﾍﾞﾘｯｸﾎﾞｰﾙ投</t>
  </si>
  <si>
    <t>小6男ｼﾞｬﾍﾞﾘｯｸﾎﾞｰﾙ投</t>
  </si>
  <si>
    <t>小女50mH(0.650m)</t>
  </si>
  <si>
    <t>プログラム追加購入部数</t>
    <rPh sb="5" eb="7">
      <t>ツイカ</t>
    </rPh>
    <phoneticPr fontId="2"/>
  </si>
  <si>
    <t>プログラム追加購入部数✕1000円</t>
    <rPh sb="5" eb="9">
      <t>ツイカコウニュウ</t>
    </rPh>
    <rPh sb="9" eb="11">
      <t>ブスウ</t>
    </rPh>
    <rPh sb="16" eb="17">
      <t>エン</t>
    </rPh>
    <phoneticPr fontId="2"/>
  </si>
  <si>
    <t>プログラム追加購入部数</t>
    <rPh sb="5" eb="7">
      <t>ツイ</t>
    </rPh>
    <phoneticPr fontId="2"/>
  </si>
  <si>
    <t>←プログラムは個人団体毎に１部無料でお渡しします。追加購入が必要な場合のみ必要部数を入力してください。</t>
    <phoneticPr fontId="2"/>
  </si>
  <si>
    <t>小4女1000m</t>
  </si>
  <si>
    <t>小4男1000m</t>
  </si>
  <si>
    <t>小5男1000m</t>
  </si>
  <si>
    <t>小6男1000m</t>
  </si>
  <si>
    <t>※このファイルをメールに添付して送信してください！</t>
    <rPh sb="12" eb="14">
      <t>テンプ</t>
    </rPh>
    <rPh sb="16" eb="18">
      <t>ソウシン</t>
    </rPh>
    <phoneticPr fontId="2"/>
  </si>
  <si>
    <t>　①ファイルの送信がないと受付けしたことにはなりません。</t>
    <rPh sb="7" eb="9">
      <t>ソウシン</t>
    </rPh>
    <rPh sb="13" eb="15">
      <t>ウケツ</t>
    </rPh>
    <phoneticPr fontId="2"/>
  </si>
  <si>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2"/>
  </si>
  <si>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2"/>
  </si>
  <si>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2"/>
  </si>
  <si>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2"/>
  </si>
  <si>
    <t>　　フィールド種目では、１番記録の近い組の一番最後に追加します。</t>
    <rPh sb="21" eb="25">
      <t>イチバンサイゴ</t>
    </rPh>
    <phoneticPr fontId="2"/>
  </si>
  <si>
    <t>　⑤リレー情報確認で、メンバーが反映されていることを必ず確認してください。</t>
    <rPh sb="5" eb="7">
      <t>ジョウホウ</t>
    </rPh>
    <rPh sb="7" eb="9">
      <t>カクニン</t>
    </rPh>
    <rPh sb="28" eb="30">
      <t>カクニン</t>
    </rPh>
    <phoneticPr fontId="2"/>
  </si>
  <si>
    <t>No</t>
    <phoneticPr fontId="2"/>
  </si>
  <si>
    <t>N１</t>
    <phoneticPr fontId="2"/>
  </si>
  <si>
    <t>N２</t>
    <phoneticPr fontId="2"/>
  </si>
  <si>
    <t>内山</t>
    <phoneticPr fontId="67" type="Hiragana"/>
  </si>
  <si>
    <t>ｳﾁﾔﾏ</t>
  </si>
  <si>
    <t>春岡</t>
    <phoneticPr fontId="67" type="Hiragana"/>
  </si>
  <si>
    <t>ﾊﾙｵｶ</t>
  </si>
  <si>
    <t>千種</t>
    <phoneticPr fontId="67" type="Hiragana" alignment="center"/>
  </si>
  <si>
    <t>ﾁｸｻ</t>
  </si>
  <si>
    <t>千石</t>
    <phoneticPr fontId="67" type="Hiragana"/>
  </si>
  <si>
    <t>ｾﾝｺﾞｸ</t>
  </si>
  <si>
    <t>高見</t>
    <phoneticPr fontId="67" type="Hiragana"/>
  </si>
  <si>
    <t>ﾀｶﾐ</t>
  </si>
  <si>
    <t>大和</t>
    <rPh sb="0" eb="1">
      <t>たい</t>
    </rPh>
    <rPh sb="1" eb="2">
      <t>わ</t>
    </rPh>
    <phoneticPr fontId="67" type="Hiragana"/>
  </si>
  <si>
    <t>ﾀｲﾜ</t>
  </si>
  <si>
    <t>田代</t>
    <phoneticPr fontId="67" type="Hiragana"/>
  </si>
  <si>
    <t>ﾀｼﾛ</t>
  </si>
  <si>
    <t>自由ヶ丘</t>
    <rPh sb="0" eb="4">
      <t>じゆうがおか</t>
    </rPh>
    <phoneticPr fontId="67" type="Hiragana"/>
  </si>
  <si>
    <t>ｼﾞﾕｳｶﾞｵｶ</t>
  </si>
  <si>
    <t>上野</t>
    <phoneticPr fontId="67" type="Hiragana"/>
  </si>
  <si>
    <t>ｳｴﾉ</t>
  </si>
  <si>
    <t>富士見台</t>
    <rPh sb="0" eb="4">
      <t>ふ　じ　み　だい</t>
    </rPh>
    <phoneticPr fontId="67" type="Hiragana"/>
  </si>
  <si>
    <t>ﾌｼﾞﾐﾀﾞｲ</t>
  </si>
  <si>
    <t>東山</t>
    <phoneticPr fontId="67" type="Hiragana"/>
  </si>
  <si>
    <t>ﾋｶﾞｼﾔﾏ</t>
  </si>
  <si>
    <t>星ヶ丘</t>
    <rPh sb="0" eb="3">
      <t>ほしがおか</t>
    </rPh>
    <phoneticPr fontId="67" type="Hiragana"/>
  </si>
  <si>
    <t>ﾎｼｶﾞｵｶ</t>
  </si>
  <si>
    <t>宮根</t>
    <phoneticPr fontId="67" type="Hiragana"/>
  </si>
  <si>
    <t>ﾐﾔﾈ</t>
  </si>
  <si>
    <t>見付</t>
    <phoneticPr fontId="67" type="Hiragana"/>
  </si>
  <si>
    <t>ﾐﾂｹ</t>
  </si>
  <si>
    <t>千代田橋</t>
    <rPh sb="0" eb="4">
      <t>ち　よ　だ　ばし</t>
    </rPh>
    <phoneticPr fontId="67" type="Hiragana"/>
  </si>
  <si>
    <t>ﾁﾖﾀﾞﾊﾞｼ</t>
  </si>
  <si>
    <t>旭丘</t>
    <phoneticPr fontId="67" type="Hiragana"/>
  </si>
  <si>
    <t>ｱｻﾋｶﾞｵｶ</t>
  </si>
  <si>
    <t>明倫</t>
    <phoneticPr fontId="67" type="Hiragana"/>
  </si>
  <si>
    <t>ﾒｲﾘﾝ</t>
  </si>
  <si>
    <t>筒井</t>
    <phoneticPr fontId="67" type="Hiragana"/>
  </si>
  <si>
    <t>ﾂﾂｲ</t>
  </si>
  <si>
    <t>東桜</t>
    <phoneticPr fontId="67" type="Hiragana"/>
  </si>
  <si>
    <t>ﾋｶﾞｼｻｸﾗ</t>
  </si>
  <si>
    <t>矢田</t>
    <phoneticPr fontId="67" type="Hiragana"/>
  </si>
  <si>
    <t>ﾔﾀﾞ</t>
  </si>
  <si>
    <t>山吹</t>
    <phoneticPr fontId="67" type="Hiragana"/>
  </si>
  <si>
    <t>ﾔﾏﾌﾞｷ</t>
  </si>
  <si>
    <t>東白壁</t>
    <phoneticPr fontId="67" type="Hiragana"/>
  </si>
  <si>
    <t>ﾋｶﾞｼｼﾗｶﾍﾞ</t>
  </si>
  <si>
    <t>葵</t>
    <rPh sb="0" eb="1">
      <t>あおい</t>
    </rPh>
    <phoneticPr fontId="67" type="Hiragana"/>
  </si>
  <si>
    <t>ｱｵｲ</t>
  </si>
  <si>
    <t>砂田橋</t>
    <phoneticPr fontId="67" type="Hiragana"/>
  </si>
  <si>
    <t>ｽﾅﾀﾞﾊﾞｼ</t>
  </si>
  <si>
    <t>飯田</t>
    <phoneticPr fontId="67" type="Hiragana"/>
  </si>
  <si>
    <t>ｲｲﾀﾞ</t>
  </si>
  <si>
    <t>大杉</t>
    <phoneticPr fontId="67" type="Hiragana"/>
  </si>
  <si>
    <t>ｵｵｽｷﾞ</t>
  </si>
  <si>
    <t>清水</t>
    <phoneticPr fontId="67" type="Hiragana"/>
  </si>
  <si>
    <t>ｼﾐｽﾞ</t>
  </si>
  <si>
    <t>杉村</t>
    <phoneticPr fontId="67" type="Hiragana"/>
  </si>
  <si>
    <t>ｽｷﾞﾑﾗ</t>
  </si>
  <si>
    <t>名北</t>
    <phoneticPr fontId="67" type="Hiragana"/>
  </si>
  <si>
    <t>ﾒｲﾎｸ</t>
  </si>
  <si>
    <t>金城</t>
    <phoneticPr fontId="67" type="Hiragana"/>
  </si>
  <si>
    <t>ｷﾝｼﾞｮｳ</t>
  </si>
  <si>
    <t>東志賀</t>
    <phoneticPr fontId="67" type="Hiragana"/>
  </si>
  <si>
    <t>ﾋｶﾞｼｼｶﾞ</t>
  </si>
  <si>
    <t>城北</t>
    <phoneticPr fontId="67" type="Hiragana"/>
  </si>
  <si>
    <t>ｼﾞｮｳﾎｸ</t>
  </si>
  <si>
    <t>光城</t>
    <phoneticPr fontId="67" type="Hiragana"/>
  </si>
  <si>
    <t>ｺｳｼﾞｮｳ</t>
  </si>
  <si>
    <t>六郷</t>
    <phoneticPr fontId="67" type="Hiragana"/>
  </si>
  <si>
    <t>ﾛｸｺﾞｳ</t>
  </si>
  <si>
    <t>楠</t>
    <rPh sb="0" eb="1">
      <t>くすのき</t>
    </rPh>
    <phoneticPr fontId="67" type="Hiragana"/>
  </si>
  <si>
    <t>ｸｽﾉｷ</t>
  </si>
  <si>
    <t>味鋺</t>
    <phoneticPr fontId="67" type="Hiragana"/>
  </si>
  <si>
    <t>ｱｼﾞﾏ</t>
  </si>
  <si>
    <t>西味鋺</t>
    <phoneticPr fontId="67" type="Hiragana"/>
  </si>
  <si>
    <t>ﾆｼｱｼﾞﾏ</t>
  </si>
  <si>
    <t>六郷北</t>
    <phoneticPr fontId="67" type="Hiragana"/>
  </si>
  <si>
    <t>ﾛｸｺﾞｳｷﾀ</t>
  </si>
  <si>
    <t>楠西</t>
    <phoneticPr fontId="67" type="Hiragana"/>
  </si>
  <si>
    <t>ｸｽﾉｷﾆｼ</t>
  </si>
  <si>
    <t>川中</t>
    <phoneticPr fontId="67" type="Hiragana"/>
  </si>
  <si>
    <t>ｶﾜﾅｶ</t>
  </si>
  <si>
    <t>宮前</t>
    <rPh sb="0" eb="1">
      <t>みやまえ</t>
    </rPh>
    <phoneticPr fontId="67" type="Hiragana"/>
  </si>
  <si>
    <t>ﾐﾔﾏｴ</t>
  </si>
  <si>
    <t>如意</t>
    <phoneticPr fontId="67" type="Hiragana"/>
  </si>
  <si>
    <t>ﾆｮｲ</t>
  </si>
  <si>
    <t>辻</t>
    <rPh sb="0" eb="1">
      <t>つじ</t>
    </rPh>
    <phoneticPr fontId="67" type="Hiragana"/>
  </si>
  <si>
    <t>ﾂｼﾞ</t>
  </si>
  <si>
    <t>榎</t>
    <rPh sb="0" eb="1">
      <t>えのき</t>
    </rPh>
    <phoneticPr fontId="67" type="Hiragana"/>
  </si>
  <si>
    <t>なごや西</t>
    <rPh sb="3" eb="4">
      <t>ニシ</t>
    </rPh>
    <phoneticPr fontId="2"/>
  </si>
  <si>
    <t>ﾅｺﾞﾔﾆｼ</t>
  </si>
  <si>
    <t>なごや東</t>
    <rPh sb="3" eb="4">
      <t>ヒガシ</t>
    </rPh>
    <phoneticPr fontId="2"/>
  </si>
  <si>
    <t>ﾉｺﾞﾔﾋｶﾞｼ</t>
  </si>
  <si>
    <t>栄生</t>
    <phoneticPr fontId="67" type="Hiragana"/>
  </si>
  <si>
    <t>ｻｺｳ</t>
  </si>
  <si>
    <t>上名古屋</t>
    <rPh sb="0" eb="4">
      <t>かみな　ごや</t>
    </rPh>
    <phoneticPr fontId="67" type="Hiragana"/>
  </si>
  <si>
    <t>ｶﾐﾅｺﾞﾔ</t>
  </si>
  <si>
    <t>城西</t>
    <phoneticPr fontId="67" type="Hiragana"/>
  </si>
  <si>
    <t>ｼﾞｮｳｻｲ</t>
  </si>
  <si>
    <t>児玉</t>
    <phoneticPr fontId="67" type="Hiragana"/>
  </si>
  <si>
    <t>ｺﾀﾞﾏ</t>
  </si>
  <si>
    <t>枇杷島</t>
    <phoneticPr fontId="67" type="Hiragana"/>
  </si>
  <si>
    <t>ﾋﾞﾜｼﾞﾏ</t>
  </si>
  <si>
    <t>南押切</t>
    <phoneticPr fontId="67" type="Hiragana"/>
  </si>
  <si>
    <t>ﾐﾅﾐｵｼｷﾘ</t>
  </si>
  <si>
    <t>庄内</t>
    <phoneticPr fontId="67" type="Hiragana"/>
  </si>
  <si>
    <t>ｼｮｳﾅｲ</t>
  </si>
  <si>
    <t>稲生</t>
    <phoneticPr fontId="67" type="Hiragana"/>
  </si>
  <si>
    <t>ｲﾉｳ</t>
  </si>
  <si>
    <t>山田</t>
    <phoneticPr fontId="67" type="Hiragana"/>
  </si>
  <si>
    <t>ﾔﾏﾀﾞ</t>
  </si>
  <si>
    <t>平田</t>
    <phoneticPr fontId="67" type="Hiragana"/>
  </si>
  <si>
    <t>ﾋﾗﾀ</t>
  </si>
  <si>
    <t>比良</t>
    <phoneticPr fontId="67" type="Hiragana"/>
  </si>
  <si>
    <t>ﾋﾗ</t>
  </si>
  <si>
    <t>大野木</t>
    <phoneticPr fontId="67" type="Hiragana"/>
  </si>
  <si>
    <t>ｵｵﾉｷﾞ</t>
  </si>
  <si>
    <t>浮野</t>
    <phoneticPr fontId="67" type="Hiragana"/>
  </si>
  <si>
    <t>ｳｷﾉ</t>
  </si>
  <si>
    <t>比良西</t>
    <phoneticPr fontId="67" type="Hiragana"/>
  </si>
  <si>
    <t>ﾋﾗﾆｼ</t>
  </si>
  <si>
    <t>中小田井</t>
    <rPh sb="0" eb="4">
      <t>なかお た　い</t>
    </rPh>
    <phoneticPr fontId="67" type="Hiragana"/>
  </si>
  <si>
    <t>ﾅｶｵﾀｲ</t>
  </si>
  <si>
    <t>中村</t>
    <phoneticPr fontId="67" type="Hiragana"/>
  </si>
  <si>
    <t>ﾅｶﾑﾗ</t>
  </si>
  <si>
    <t>豊臣</t>
    <phoneticPr fontId="67" type="Hiragana"/>
  </si>
  <si>
    <t>ﾄﾖﾄﾐ</t>
  </si>
  <si>
    <t>牧野</t>
    <phoneticPr fontId="67" type="Hiragana"/>
  </si>
  <si>
    <t>ﾏｷﾉ</t>
  </si>
  <si>
    <t>米野</t>
    <phoneticPr fontId="67" type="Hiragana"/>
  </si>
  <si>
    <t>ｺﾒﾉ</t>
  </si>
  <si>
    <t>日比津</t>
    <phoneticPr fontId="67" type="Hiragana"/>
  </si>
  <si>
    <t>ﾋﾋﾞﾂ</t>
  </si>
  <si>
    <t>諏訪</t>
    <phoneticPr fontId="67" type="Hiragana"/>
  </si>
  <si>
    <t>ｽﾜ</t>
  </si>
  <si>
    <t>柳</t>
    <rPh sb="0" eb="1">
      <t>やなぎ</t>
    </rPh>
    <phoneticPr fontId="67" type="Hiragana"/>
  </si>
  <si>
    <t>ﾔﾅｷﾞ</t>
  </si>
  <si>
    <t>稲葉地</t>
    <phoneticPr fontId="67" type="Hiragana"/>
  </si>
  <si>
    <t>ｲﾅﾊﾞｼﾞ</t>
  </si>
  <si>
    <t>稲西</t>
    <phoneticPr fontId="67" type="Hiragana"/>
  </si>
  <si>
    <t>ｲﾅﾆｼ</t>
  </si>
  <si>
    <t>日吉</t>
    <phoneticPr fontId="67" type="Hiragana"/>
  </si>
  <si>
    <t>ﾋﾖｼ</t>
  </si>
  <si>
    <t>千成</t>
    <rPh sb="0" eb="1">
      <t>せんなり</t>
    </rPh>
    <phoneticPr fontId="67" type="Hiragana"/>
  </si>
  <si>
    <t>ｾﾝﾅﾘ</t>
  </si>
  <si>
    <t>岩塚</t>
    <phoneticPr fontId="67" type="Hiragana"/>
  </si>
  <si>
    <t>ｲﾜﾂｶ</t>
  </si>
  <si>
    <t>八社</t>
    <phoneticPr fontId="67" type="Hiragana"/>
  </si>
  <si>
    <t>ﾊｯｼｬ</t>
  </si>
  <si>
    <t>ほのか</t>
  </si>
  <si>
    <t>ﾎﾉｶ</t>
  </si>
  <si>
    <t>笹島</t>
    <rPh sb="0" eb="1">
      <t>ささ</t>
    </rPh>
    <rPh sb="1" eb="2">
      <t>しま</t>
    </rPh>
    <phoneticPr fontId="67" type="Hiragana"/>
  </si>
  <si>
    <t>ｻｻｼﾞﾏ</t>
  </si>
  <si>
    <t>名城</t>
    <phoneticPr fontId="67" type="Hiragana"/>
  </si>
  <si>
    <t>ﾒｲｼﾞｮｳ</t>
  </si>
  <si>
    <t>御園</t>
    <phoneticPr fontId="67" type="Hiragana"/>
  </si>
  <si>
    <t>ﾐｿﾉ</t>
  </si>
  <si>
    <t>栄</t>
    <rPh sb="0" eb="1">
      <t>さかえ</t>
    </rPh>
    <phoneticPr fontId="67" type="Hiragana"/>
  </si>
  <si>
    <t>ｻｶｴ</t>
  </si>
  <si>
    <t>新栄</t>
    <phoneticPr fontId="67" type="Hiragana"/>
  </si>
  <si>
    <t>ｼﾝｻｶｴ</t>
  </si>
  <si>
    <t>松原</t>
    <phoneticPr fontId="67" type="Hiragana"/>
  </si>
  <si>
    <t>ﾏﾂﾊﾞﾗ</t>
  </si>
  <si>
    <t>橘</t>
    <rPh sb="0" eb="1">
      <t>たちばな</t>
    </rPh>
    <phoneticPr fontId="67" type="Hiragana"/>
  </si>
  <si>
    <t>ﾀﾁﾊﾞﾅ</t>
  </si>
  <si>
    <t>平和</t>
    <phoneticPr fontId="67" type="Hiragana"/>
  </si>
  <si>
    <t>ﾍｲﾜ</t>
  </si>
  <si>
    <t>老松</t>
    <phoneticPr fontId="67" type="Hiragana"/>
  </si>
  <si>
    <t>ｵｲﾏﾂ</t>
  </si>
  <si>
    <t>千早</t>
    <phoneticPr fontId="67" type="Hiragana"/>
  </si>
  <si>
    <t>ﾁﾊﾔ</t>
  </si>
  <si>
    <t>大須</t>
    <phoneticPr fontId="67" type="Hiragana"/>
  </si>
  <si>
    <t>ｵｵｽ</t>
  </si>
  <si>
    <t>正木</t>
    <phoneticPr fontId="67" type="Hiragana"/>
  </si>
  <si>
    <t>ﾏｻｷ</t>
  </si>
  <si>
    <t>鶴舞</t>
    <phoneticPr fontId="67" type="Hiragana"/>
  </si>
  <si>
    <t>ﾂﾙﾏ</t>
  </si>
  <si>
    <t>吹上</t>
    <phoneticPr fontId="67" type="Hiragana"/>
  </si>
  <si>
    <t>ﾌｷｱｹﾞ</t>
  </si>
  <si>
    <t>村雲</t>
    <phoneticPr fontId="67" type="Hiragana"/>
  </si>
  <si>
    <t>ﾇﾗｸﾓ</t>
  </si>
  <si>
    <t>松栄</t>
    <phoneticPr fontId="67" type="Hiragana"/>
  </si>
  <si>
    <t>ｼｮｳｴｲ</t>
  </si>
  <si>
    <t>御器所</t>
    <phoneticPr fontId="67" type="Hiragana"/>
  </si>
  <si>
    <t>ｺﾞｷｿ</t>
  </si>
  <si>
    <t>広路</t>
    <phoneticPr fontId="67" type="Hiragana"/>
  </si>
  <si>
    <t>ﾋﾛｼﾞ</t>
  </si>
  <si>
    <t>川原</t>
    <phoneticPr fontId="67" type="Hiragana"/>
  </si>
  <si>
    <t>ｶﾜﾊﾗ</t>
  </si>
  <si>
    <t>川原（分）</t>
    <rPh sb="3" eb="4">
      <t>ぶん</t>
    </rPh>
    <phoneticPr fontId="67" type="Hiragana"/>
  </si>
  <si>
    <t>八事</t>
    <phoneticPr fontId="67" type="Hiragana"/>
  </si>
  <si>
    <t>ﾔｺﾞﾄ</t>
  </si>
  <si>
    <t>滝川</t>
    <phoneticPr fontId="67" type="Hiragana"/>
  </si>
  <si>
    <t>ﾀｷｶﾜ</t>
  </si>
  <si>
    <t>白金</t>
    <phoneticPr fontId="67" type="Hiragana"/>
  </si>
  <si>
    <t>ｼﾗｶﾈ</t>
  </si>
  <si>
    <t>伊勝</t>
    <phoneticPr fontId="67" type="Hiragana"/>
  </si>
  <si>
    <t>ｲｶﾂ</t>
  </si>
  <si>
    <t>弥富</t>
    <phoneticPr fontId="67" type="Hiragana"/>
  </si>
  <si>
    <t>ﾔﾄﾐ</t>
  </si>
  <si>
    <t>御劔</t>
    <phoneticPr fontId="67" type="Hiragana"/>
  </si>
  <si>
    <t>ﾐﾂﾙｷﾞ</t>
  </si>
  <si>
    <t>堀田</t>
    <phoneticPr fontId="67" type="Hiragana"/>
  </si>
  <si>
    <t>ﾎﾘﾀ</t>
  </si>
  <si>
    <t>汐路</t>
    <phoneticPr fontId="67" type="Hiragana"/>
  </si>
  <si>
    <t>ｼｵｼﾞ</t>
  </si>
  <si>
    <t>高田</t>
    <phoneticPr fontId="67" type="Hiragana"/>
  </si>
  <si>
    <t>ﾀｶﾀﾞ</t>
  </si>
  <si>
    <t>瑞穂</t>
    <phoneticPr fontId="67" type="Hiragana"/>
  </si>
  <si>
    <t>ﾐｽﾞﾎ</t>
  </si>
  <si>
    <t>井戸田</t>
    <phoneticPr fontId="67" type="Hiragana"/>
  </si>
  <si>
    <t>ｲﾄﾞﾀ</t>
  </si>
  <si>
    <t>穂波</t>
    <phoneticPr fontId="67" type="Hiragana"/>
  </si>
  <si>
    <t>ﾎﾅﾐ</t>
  </si>
  <si>
    <t>豊岡</t>
    <phoneticPr fontId="67" type="Hiragana"/>
  </si>
  <si>
    <t>ﾄﾖｵｶ</t>
  </si>
  <si>
    <t>陽明</t>
    <phoneticPr fontId="67" type="Hiragana"/>
  </si>
  <si>
    <t>ﾖｳﾒｲ</t>
  </si>
  <si>
    <t>中根</t>
    <phoneticPr fontId="67" type="Hiragana"/>
  </si>
  <si>
    <t>ﾅｶﾈ</t>
  </si>
  <si>
    <t>高蔵</t>
    <phoneticPr fontId="67" type="Hiragana"/>
  </si>
  <si>
    <t>ﾀｶｸﾗ</t>
  </si>
  <si>
    <t>旗屋</t>
    <phoneticPr fontId="67" type="Hiragana"/>
  </si>
  <si>
    <t>ﾊﾀﾔ</t>
  </si>
  <si>
    <t>千年</t>
    <phoneticPr fontId="67" type="Hiragana"/>
  </si>
  <si>
    <t>ﾁﾄｾ</t>
  </si>
  <si>
    <t>船方</t>
    <phoneticPr fontId="67" type="Hiragana"/>
  </si>
  <si>
    <t>ﾌﾅｶﾀ</t>
  </si>
  <si>
    <t>白鳥</t>
    <phoneticPr fontId="67" type="Hiragana"/>
  </si>
  <si>
    <t>ｼﾛﾄﾘ</t>
  </si>
  <si>
    <t>野立</t>
    <phoneticPr fontId="67" type="Hiragana"/>
  </si>
  <si>
    <t>ﾉﾀﾞﾃ</t>
  </si>
  <si>
    <t>大宝</t>
    <phoneticPr fontId="67" type="Hiragana"/>
  </si>
  <si>
    <t>ﾀｲﾎｳ</t>
  </si>
  <si>
    <t>広見</t>
    <phoneticPr fontId="67" type="Hiragana"/>
  </si>
  <si>
    <t>ﾋﾛﾐ</t>
  </si>
  <si>
    <t>露橋</t>
    <phoneticPr fontId="67" type="Hiragana"/>
  </si>
  <si>
    <t>ﾂﾕﾊｼ</t>
  </si>
  <si>
    <t>愛知</t>
    <phoneticPr fontId="67" type="Hiragana"/>
  </si>
  <si>
    <t>ｱｲﾁ</t>
  </si>
  <si>
    <t>八熊</t>
    <phoneticPr fontId="67" type="Hiragana"/>
  </si>
  <si>
    <t>ﾔｸﾞﾏ</t>
  </si>
  <si>
    <t>昭和橋</t>
    <phoneticPr fontId="67" type="Hiragana"/>
  </si>
  <si>
    <t>ｼｮｳﾜﾊﾞｼ</t>
  </si>
  <si>
    <t>常磐</t>
    <phoneticPr fontId="67" type="Hiragana"/>
  </si>
  <si>
    <t>ﾄｷﾜ</t>
  </si>
  <si>
    <t>八幡</t>
    <phoneticPr fontId="67" type="Hiragana"/>
  </si>
  <si>
    <t>ﾔﾜﾀ</t>
  </si>
  <si>
    <t>荒子</t>
    <phoneticPr fontId="67" type="Hiragana"/>
  </si>
  <si>
    <t>ｱﾗｺ</t>
  </si>
  <si>
    <t>正色</t>
    <phoneticPr fontId="67" type="Hiragana"/>
  </si>
  <si>
    <t>ｼｮｳｼｷ</t>
  </si>
  <si>
    <t>篠原</t>
    <phoneticPr fontId="67" type="Hiragana"/>
  </si>
  <si>
    <t>ｼﾉﾊﾗ</t>
  </si>
  <si>
    <t>戸田</t>
    <phoneticPr fontId="67" type="Hiragana"/>
  </si>
  <si>
    <t>ﾄﾀﾞ</t>
  </si>
  <si>
    <t>豊治</t>
    <phoneticPr fontId="67" type="Hiragana"/>
  </si>
  <si>
    <t>ﾄﾖﾊﾙ</t>
  </si>
  <si>
    <t>千音寺</t>
    <phoneticPr fontId="67" type="Hiragana"/>
  </si>
  <si>
    <t>ｾﾝﾉﾝｼﾞ</t>
  </si>
  <si>
    <t>長須賀</t>
    <phoneticPr fontId="67" type="Hiragana"/>
  </si>
  <si>
    <t>ﾅｶﾞｽｶ</t>
  </si>
  <si>
    <t>万場</t>
    <phoneticPr fontId="67" type="Hiragana"/>
  </si>
  <si>
    <t>ﾏﾝﾊﾞ</t>
  </si>
  <si>
    <t>野田</t>
    <phoneticPr fontId="67" type="Hiragana"/>
  </si>
  <si>
    <t>ﾉﾀﾞ</t>
  </si>
  <si>
    <t>明正</t>
    <phoneticPr fontId="67" type="Hiragana"/>
  </si>
  <si>
    <t>ﾒｲｾｲ</t>
  </si>
  <si>
    <t>玉川</t>
    <phoneticPr fontId="67" type="Hiragana"/>
  </si>
  <si>
    <t>ﾀﾏｶﾞﾜ</t>
  </si>
  <si>
    <t>赤星</t>
    <phoneticPr fontId="67" type="Hiragana"/>
  </si>
  <si>
    <t>ｱｶﾎﾞｼ</t>
  </si>
  <si>
    <t>中島</t>
    <phoneticPr fontId="67" type="Hiragana"/>
  </si>
  <si>
    <t>ﾅｶｼﾞﾏ</t>
  </si>
  <si>
    <t>西中島</t>
    <phoneticPr fontId="67" type="Hiragana"/>
  </si>
  <si>
    <t>ﾆｼﾅｶｼﾞﾏ</t>
  </si>
  <si>
    <t>五反田</t>
    <phoneticPr fontId="67" type="Hiragana"/>
  </si>
  <si>
    <t>ｺﾞﾀﾝﾀﾞ</t>
  </si>
  <si>
    <t>春田</t>
    <phoneticPr fontId="67" type="Hiragana"/>
  </si>
  <si>
    <t>ﾊﾙﾀﾞ</t>
  </si>
  <si>
    <t>西前田</t>
    <phoneticPr fontId="67" type="Hiragana"/>
  </si>
  <si>
    <t>ﾆｼﾏｴﾀﾞ</t>
  </si>
  <si>
    <t>東築地</t>
    <phoneticPr fontId="67" type="Hiragana"/>
  </si>
  <si>
    <t>ﾋｶﾞｼﾂｷｼﾞ</t>
  </si>
  <si>
    <t>中川</t>
    <phoneticPr fontId="67" type="Hiragana"/>
  </si>
  <si>
    <t>ﾅｶｶﾞﾜ</t>
  </si>
  <si>
    <t>成章</t>
    <phoneticPr fontId="67" type="Hiragana"/>
  </si>
  <si>
    <t>ｾｲｼｮｳ</t>
  </si>
  <si>
    <t>大手</t>
    <phoneticPr fontId="67" type="Hiragana"/>
  </si>
  <si>
    <t>ｵｵﾃ</t>
  </si>
  <si>
    <t>港西</t>
    <phoneticPr fontId="67" type="Hiragana"/>
  </si>
  <si>
    <t>ｺｳｾｲ</t>
  </si>
  <si>
    <t>稲永</t>
    <phoneticPr fontId="67" type="Hiragana"/>
  </si>
  <si>
    <t>ｲﾅｴ</t>
  </si>
  <si>
    <t>小碓</t>
    <phoneticPr fontId="67" type="Hiragana"/>
  </si>
  <si>
    <t>ｵｳｽ</t>
  </si>
  <si>
    <t>西築地</t>
    <phoneticPr fontId="67" type="Hiragana"/>
  </si>
  <si>
    <t>ﾆｼﾂｷｼﾞ</t>
  </si>
  <si>
    <t>高木</t>
    <phoneticPr fontId="67" type="Hiragana"/>
  </si>
  <si>
    <t>ﾀｶｷﾞ</t>
  </si>
  <si>
    <t>南陽</t>
    <phoneticPr fontId="67" type="Hiragana"/>
  </si>
  <si>
    <t>ﾅﾝﾖｳ</t>
  </si>
  <si>
    <t>港楽</t>
    <phoneticPr fontId="67" type="Hiragana"/>
  </si>
  <si>
    <t>ｺｳﾗｸ</t>
  </si>
  <si>
    <t>明徳</t>
    <phoneticPr fontId="67" type="Hiragana"/>
  </si>
  <si>
    <t>ﾒｲﾄｸ</t>
  </si>
  <si>
    <t>西福田</t>
    <phoneticPr fontId="67" type="Hiragana"/>
  </si>
  <si>
    <t>ﾆｼﾌｸﾀ</t>
  </si>
  <si>
    <t>野跡</t>
    <phoneticPr fontId="67" type="Hiragana"/>
  </si>
  <si>
    <t>ﾉｾｷ</t>
  </si>
  <si>
    <t>東海</t>
    <phoneticPr fontId="67" type="Hiragana"/>
  </si>
  <si>
    <t>ﾄｳｶｲ</t>
  </si>
  <si>
    <t>当知</t>
    <phoneticPr fontId="67" type="Hiragana"/>
  </si>
  <si>
    <t>ﾄｳﾁ</t>
  </si>
  <si>
    <t>福田</t>
    <phoneticPr fontId="67" type="Hiragana"/>
  </si>
  <si>
    <t>ﾌｸﾀ</t>
  </si>
  <si>
    <t>正保</t>
    <phoneticPr fontId="67" type="Hiragana"/>
  </si>
  <si>
    <t>ｼｮｳﾎ</t>
  </si>
  <si>
    <t>神宮寺</t>
    <phoneticPr fontId="67" type="Hiragana"/>
  </si>
  <si>
    <t>ｼﾞﾝｸﾞｳｼﾞ</t>
  </si>
  <si>
    <t>福春</t>
    <rPh sb="0" eb="1">
      <t>ふくはる</t>
    </rPh>
    <phoneticPr fontId="67" type="Hiragana"/>
  </si>
  <si>
    <t>ﾌｸﾊﾙ</t>
  </si>
  <si>
    <t>豊田</t>
    <phoneticPr fontId="67" type="Hiragana"/>
  </si>
  <si>
    <t>ﾄﾖﾀﾞ</t>
  </si>
  <si>
    <t>明治</t>
    <phoneticPr fontId="67" type="Hiragana"/>
  </si>
  <si>
    <t>ﾒｲｼﾞ</t>
  </si>
  <si>
    <t>伝馬</t>
    <phoneticPr fontId="67" type="Hiragana"/>
  </si>
  <si>
    <t>ﾃﾝﾏ</t>
  </si>
  <si>
    <t>呼続</t>
    <phoneticPr fontId="67" type="Hiragana"/>
  </si>
  <si>
    <t>ﾖﾋﾞﾂｷﾞ</t>
  </si>
  <si>
    <t>白水</t>
    <phoneticPr fontId="67" type="Hiragana"/>
  </si>
  <si>
    <t>ﾊｸｽｲ</t>
  </si>
  <si>
    <t>柴田</t>
    <phoneticPr fontId="67" type="Hiragana"/>
  </si>
  <si>
    <t>ｼﾊﾞﾀ</t>
  </si>
  <si>
    <t>桜</t>
    <rPh sb="0" eb="1">
      <t>さくら　</t>
    </rPh>
    <phoneticPr fontId="67" type="Hiragana"/>
  </si>
  <si>
    <t>ｻｸﾗ</t>
  </si>
  <si>
    <t>菊住</t>
    <phoneticPr fontId="67" type="Hiragana"/>
  </si>
  <si>
    <t>ｷｸｽﾞﾐ</t>
  </si>
  <si>
    <t>道徳</t>
    <phoneticPr fontId="67" type="Hiragana"/>
  </si>
  <si>
    <t>ﾄﾞｳﾄｸ</t>
  </si>
  <si>
    <t>笠寺</t>
    <phoneticPr fontId="67" type="Hiragana"/>
  </si>
  <si>
    <t>ｶｻﾃﾞﾗ</t>
  </si>
  <si>
    <t>星崎</t>
    <phoneticPr fontId="67" type="Hiragana"/>
  </si>
  <si>
    <t>ﾎｼｻﾞｷ</t>
  </si>
  <si>
    <t>大生</t>
    <phoneticPr fontId="67" type="Hiragana"/>
  </si>
  <si>
    <t>ﾀｲｾｲ</t>
  </si>
  <si>
    <t>宝</t>
    <rPh sb="0" eb="1">
      <t>たから</t>
    </rPh>
    <phoneticPr fontId="67" type="Hiragana"/>
  </si>
  <si>
    <t>ﾀｶﾗ</t>
  </si>
  <si>
    <t>大磯</t>
    <phoneticPr fontId="67" type="Hiragana"/>
  </si>
  <si>
    <t>ｵｵｲｿ</t>
  </si>
  <si>
    <t>千鳥</t>
    <phoneticPr fontId="67" type="Hiragana"/>
  </si>
  <si>
    <t>ﾁﾄﾞﾘ</t>
  </si>
  <si>
    <t>春日野</t>
    <phoneticPr fontId="67" type="Hiragana"/>
  </si>
  <si>
    <t>ｶｽｶﾞﾉ</t>
  </si>
  <si>
    <t>笠東</t>
    <phoneticPr fontId="67" type="Hiragana"/>
  </si>
  <si>
    <t>ﾘｭｳﾄｳ</t>
  </si>
  <si>
    <t>宝南</t>
    <phoneticPr fontId="67" type="Hiragana"/>
  </si>
  <si>
    <t>ﾎｳﾅﾝ</t>
  </si>
  <si>
    <t>守山</t>
    <phoneticPr fontId="67" type="Hiragana"/>
  </si>
  <si>
    <t>ﾓﾘﾔﾏ</t>
  </si>
  <si>
    <t>小幡</t>
    <phoneticPr fontId="67" type="Hiragana"/>
  </si>
  <si>
    <t>ｵﾊﾞﾀ</t>
  </si>
  <si>
    <t>廿軒家</t>
    <phoneticPr fontId="67" type="Hiragana"/>
  </si>
  <si>
    <t>ﾆｼﾞｯｯｹﾝﾔ</t>
  </si>
  <si>
    <t>大森</t>
    <phoneticPr fontId="67" type="Hiragana"/>
  </si>
  <si>
    <t>ｵｵﾓﾘ</t>
  </si>
  <si>
    <t>瀬古</t>
    <phoneticPr fontId="67" type="Hiragana"/>
  </si>
  <si>
    <t>ｾｺ</t>
  </si>
  <si>
    <t>鳥羽見</t>
    <phoneticPr fontId="67" type="Hiragana"/>
  </si>
  <si>
    <t>ﾄﾘﾊﾞﾐ</t>
  </si>
  <si>
    <t>志段味東</t>
    <rPh sb="0" eb="4">
      <t>し　だ　み　ひがし</t>
    </rPh>
    <phoneticPr fontId="67" type="Hiragana"/>
  </si>
  <si>
    <t>ｼﾀﾞﾐﾋｶﾞｼ</t>
  </si>
  <si>
    <t>志段味西</t>
    <rPh sb="0" eb="4">
      <t>し　だ　み　にし</t>
    </rPh>
    <phoneticPr fontId="67" type="Hiragana"/>
  </si>
  <si>
    <t>ｼﾀﾞﾐﾆｼ</t>
  </si>
  <si>
    <t>白沢</t>
    <phoneticPr fontId="67" type="Hiragana"/>
  </si>
  <si>
    <t>ｼﾗｻﾜ</t>
  </si>
  <si>
    <t>苗代</t>
    <phoneticPr fontId="67" type="Hiragana"/>
  </si>
  <si>
    <t>ﾅｴｼﾛ</t>
  </si>
  <si>
    <t>本地丘</t>
    <phoneticPr fontId="67" type="Hiragana"/>
  </si>
  <si>
    <t>ﾎﾝｼﾞｶﾞｵｶ</t>
  </si>
  <si>
    <t>二城</t>
    <phoneticPr fontId="67" type="Hiragana"/>
  </si>
  <si>
    <t>ﾆｼﾞｮｳ</t>
  </si>
  <si>
    <t>天子田</t>
    <phoneticPr fontId="67" type="Hiragana"/>
  </si>
  <si>
    <t>ｱﾏｺﾀﾞ</t>
  </si>
  <si>
    <t>森孝東</t>
    <phoneticPr fontId="67" type="Hiragana"/>
  </si>
  <si>
    <t>ﾓﾘﾀｶﾋｶﾞｼ</t>
  </si>
  <si>
    <t>森孝西</t>
    <phoneticPr fontId="67" type="Hiragana"/>
  </si>
  <si>
    <t>ﾓﾘﾀｶﾆｼ</t>
  </si>
  <si>
    <t>西城</t>
    <phoneticPr fontId="67" type="Hiragana"/>
  </si>
  <si>
    <t>ﾆｼｼﾛ</t>
  </si>
  <si>
    <t>大森北</t>
    <phoneticPr fontId="67" type="Hiragana"/>
  </si>
  <si>
    <t>ｵｵﾓﾘｷﾀ</t>
  </si>
  <si>
    <t>小幡北</t>
    <phoneticPr fontId="67" type="Hiragana"/>
  </si>
  <si>
    <t>ｵﾊﾞﾀｷﾀ</t>
  </si>
  <si>
    <t>吉根</t>
    <rPh sb="0" eb="1">
      <t>き　っ　こ</t>
    </rPh>
    <phoneticPr fontId="67" type="Hiragana"/>
  </si>
  <si>
    <t>ｷｯｺ</t>
  </si>
  <si>
    <t>下志段味</t>
    <rPh sb="0" eb="1">
      <t>しも</t>
    </rPh>
    <rPh sb="1" eb="2">
      <t>　し</t>
    </rPh>
    <rPh sb="2" eb="3">
      <t>　だ</t>
    </rPh>
    <rPh sb="3" eb="4">
      <t>　み</t>
    </rPh>
    <phoneticPr fontId="67" type="Hiragana"/>
  </si>
  <si>
    <t>ｼﾓｼﾀﾞﾐ</t>
  </si>
  <si>
    <t>鳴海</t>
    <phoneticPr fontId="67" type="Hiragana"/>
  </si>
  <si>
    <t>ﾅﾙﾐ</t>
  </si>
  <si>
    <t>緑</t>
    <rPh sb="0" eb="1">
      <t>みどり</t>
    </rPh>
    <phoneticPr fontId="67" type="Hiragana"/>
  </si>
  <si>
    <t>ﾐﾄﾞﾘ</t>
  </si>
  <si>
    <t>鳴海東部</t>
    <rPh sb="0" eb="4">
      <t>なるみとうぶ</t>
    </rPh>
    <phoneticPr fontId="67" type="Hiragana"/>
  </si>
  <si>
    <t>ﾅﾙﾐﾄｳﾌﾞ</t>
  </si>
  <si>
    <t>東丘</t>
    <phoneticPr fontId="67" type="Hiragana"/>
  </si>
  <si>
    <t>ﾋｶﾞｼｶﾞｵｶ</t>
  </si>
  <si>
    <t>平子</t>
    <phoneticPr fontId="67" type="Hiragana"/>
  </si>
  <si>
    <t>ﾋﾗｺ</t>
  </si>
  <si>
    <t>鳴子</t>
    <phoneticPr fontId="67" type="Hiragana"/>
  </si>
  <si>
    <t>ﾅﾙｺ</t>
  </si>
  <si>
    <t>大高</t>
    <phoneticPr fontId="67" type="Hiragana"/>
  </si>
  <si>
    <t>ｵｵﾀﾞｶ</t>
  </si>
  <si>
    <t>有松</t>
    <phoneticPr fontId="67" type="Hiragana"/>
  </si>
  <si>
    <t>ｱﾘｱﾂ</t>
  </si>
  <si>
    <t>片平</t>
    <phoneticPr fontId="67" type="Hiragana"/>
  </si>
  <si>
    <t>ｶﾀﾋﾗ</t>
  </si>
  <si>
    <t>太子</t>
    <phoneticPr fontId="67" type="Hiragana"/>
  </si>
  <si>
    <t>ﾀｲｼ</t>
  </si>
  <si>
    <t>戸笠</t>
    <phoneticPr fontId="67" type="Hiragana"/>
  </si>
  <si>
    <t>ﾄｶﾞｻ</t>
  </si>
  <si>
    <t>浦里</t>
    <phoneticPr fontId="67" type="Hiragana"/>
  </si>
  <si>
    <t>ｳﾗｻﾞﾄ</t>
  </si>
  <si>
    <t>旭出</t>
    <phoneticPr fontId="67" type="Hiragana"/>
  </si>
  <si>
    <t>ｱｻﾋﾃﾞ</t>
  </si>
  <si>
    <t>黒石</t>
    <phoneticPr fontId="67" type="Hiragana"/>
  </si>
  <si>
    <t>ｸﾛｲｼ</t>
  </si>
  <si>
    <t>長根台</t>
    <phoneticPr fontId="67" type="Hiragana"/>
  </si>
  <si>
    <t>ﾅｶﾞﾈﾀﾞｲ</t>
  </si>
  <si>
    <t>神の倉</t>
    <phoneticPr fontId="67" type="Hiragana"/>
  </si>
  <si>
    <t>ｶﾐﾉｸﾗ</t>
  </si>
  <si>
    <t>桶狭間</t>
    <phoneticPr fontId="67" type="Hiragana"/>
  </si>
  <si>
    <t>ｵｹﾊｻﾞﾏ</t>
  </si>
  <si>
    <t>相原</t>
    <phoneticPr fontId="67" type="Hiragana"/>
  </si>
  <si>
    <t>ｱｲﾊﾞﾗ</t>
  </si>
  <si>
    <t>桃山</t>
    <phoneticPr fontId="67" type="Hiragana"/>
  </si>
  <si>
    <t>ﾓﾓﾔﾏ</t>
  </si>
  <si>
    <t>南陵</t>
    <phoneticPr fontId="67" type="Hiragana"/>
  </si>
  <si>
    <t>ﾅﾝﾘｮｳ</t>
  </si>
  <si>
    <t>大高北</t>
    <phoneticPr fontId="67" type="Hiragana"/>
  </si>
  <si>
    <t>ｵｵﾀﾞｶｷﾀ</t>
  </si>
  <si>
    <t>大高南</t>
    <phoneticPr fontId="67" type="Hiragana"/>
  </si>
  <si>
    <t>ｵｵﾀﾞｶﾐﾅﾐ</t>
  </si>
  <si>
    <t>徳重</t>
    <phoneticPr fontId="67" type="Hiragana"/>
  </si>
  <si>
    <t>ﾄｸｼｹﾞ</t>
  </si>
  <si>
    <t>滝ノ水</t>
    <phoneticPr fontId="67" type="Hiragana"/>
  </si>
  <si>
    <t>ﾀｷﾉﾐｽﾞ</t>
  </si>
  <si>
    <t>大清水</t>
    <phoneticPr fontId="67" type="Hiragana"/>
  </si>
  <si>
    <t>ｵｵｼﾐｽﾞ</t>
  </si>
  <si>
    <t>常安</t>
    <phoneticPr fontId="67" type="Hiragana"/>
  </si>
  <si>
    <t>ｼﾞｮｳｱﾝ</t>
  </si>
  <si>
    <t>小坂</t>
    <phoneticPr fontId="67" type="Hiragana"/>
  </si>
  <si>
    <t>ｺｻｶ</t>
  </si>
  <si>
    <t>熊の前</t>
    <rPh sb="0" eb="1">
      <t>くま</t>
    </rPh>
    <rPh sb="2" eb="3">
      <t>まえ</t>
    </rPh>
    <phoneticPr fontId="67" type="Hiragana"/>
  </si>
  <si>
    <t>ｸﾏﾉﾏｴ</t>
  </si>
  <si>
    <t>猪高</t>
    <phoneticPr fontId="67" type="Hiragana"/>
  </si>
  <si>
    <t>ｲﾀﾞｶ</t>
  </si>
  <si>
    <t>香流</t>
    <phoneticPr fontId="67" type="Hiragana"/>
  </si>
  <si>
    <t>ｶﾅﾚ</t>
  </si>
  <si>
    <t>高針</t>
    <phoneticPr fontId="67" type="Hiragana"/>
  </si>
  <si>
    <t>ﾀｶﾊﾞﾘ</t>
  </si>
  <si>
    <t>西山</t>
    <phoneticPr fontId="67" type="Hiragana"/>
  </si>
  <si>
    <t>ﾆｼﾔﾏ</t>
  </si>
  <si>
    <t>名東</t>
    <phoneticPr fontId="67" type="Hiragana"/>
  </si>
  <si>
    <t>ﾒｲﾄｳ</t>
  </si>
  <si>
    <t>藤が丘</t>
    <phoneticPr fontId="67" type="Hiragana"/>
  </si>
  <si>
    <t>ﾌｼﾞｶﾞｵｶ</t>
  </si>
  <si>
    <t>猪子石</t>
    <phoneticPr fontId="67" type="Hiragana"/>
  </si>
  <si>
    <t>ｲﾉｺｲｼ</t>
  </si>
  <si>
    <t>蓬来</t>
    <phoneticPr fontId="67" type="Hiragana"/>
  </si>
  <si>
    <t>ﾖﾓｷﾞ</t>
  </si>
  <si>
    <t>梅森坂</t>
    <phoneticPr fontId="67" type="Hiragana"/>
  </si>
  <si>
    <t>ｳﾒﾓﾘｻﾞｶ</t>
  </si>
  <si>
    <t>本郷</t>
    <phoneticPr fontId="67" type="Hiragana"/>
  </si>
  <si>
    <t>ﾎﾝｺﾞｳ</t>
  </si>
  <si>
    <t>貴船</t>
    <phoneticPr fontId="67" type="Hiragana"/>
  </si>
  <si>
    <t>ｷﾌﾞﾈ</t>
  </si>
  <si>
    <t>上社</t>
    <phoneticPr fontId="67" type="Hiragana"/>
  </si>
  <si>
    <t>ｶﾐﾔｼﾛ</t>
  </si>
  <si>
    <t>引山</t>
    <phoneticPr fontId="67" type="Hiragana"/>
  </si>
  <si>
    <t>ﾋｷﾔﾏ</t>
  </si>
  <si>
    <t>極楽</t>
    <phoneticPr fontId="67" type="Hiragana"/>
  </si>
  <si>
    <t>ｺﾞｸﾗｸ</t>
  </si>
  <si>
    <t>平和が丘</t>
    <rPh sb="0" eb="4">
      <t>へいわ　　おか</t>
    </rPh>
    <phoneticPr fontId="67" type="Hiragana"/>
  </si>
  <si>
    <t>ﾍｲﾜｶﾞｵｶ</t>
  </si>
  <si>
    <t>豊が丘</t>
    <phoneticPr fontId="67" type="Hiragana"/>
  </si>
  <si>
    <t>ﾄﾖｶﾞｵｶ</t>
  </si>
  <si>
    <t>前山</t>
    <phoneticPr fontId="67" type="Hiragana"/>
  </si>
  <si>
    <t>ﾏｴﾔﾏ</t>
  </si>
  <si>
    <t>牧の原</t>
    <phoneticPr fontId="67" type="Hiragana"/>
  </si>
  <si>
    <t>ﾏｷﾉﾊﾗ</t>
  </si>
  <si>
    <t>北一社</t>
    <phoneticPr fontId="67" type="Hiragana"/>
  </si>
  <si>
    <t>ｷﾀｲｯｼｬ</t>
  </si>
  <si>
    <t>天白</t>
    <phoneticPr fontId="67" type="Hiragana"/>
  </si>
  <si>
    <t>ﾃﾝﾊﾟｸ</t>
  </si>
  <si>
    <t>野並</t>
    <phoneticPr fontId="67" type="Hiragana"/>
  </si>
  <si>
    <t>ﾉﾅﾐ</t>
  </si>
  <si>
    <t>高坂</t>
    <phoneticPr fontId="67" type="Hiragana"/>
  </si>
  <si>
    <t>ﾀｶｻｶ</t>
  </si>
  <si>
    <t>八事東</t>
    <phoneticPr fontId="67" type="Hiragana"/>
  </si>
  <si>
    <t>ﾔｺﾞﾄﾋｶﾞｼ</t>
  </si>
  <si>
    <t>平針</t>
    <phoneticPr fontId="67" type="Hiragana"/>
  </si>
  <si>
    <t>ﾋﾗﾊﾞﾘ</t>
  </si>
  <si>
    <t>植田</t>
    <phoneticPr fontId="67" type="Hiragana"/>
  </si>
  <si>
    <t>ｳｴﾀﾞ</t>
  </si>
  <si>
    <t>表山</t>
    <phoneticPr fontId="67" type="Hiragana"/>
  </si>
  <si>
    <t>ｵﾓﾃﾔﾏ</t>
  </si>
  <si>
    <t>しまだ</t>
  </si>
  <si>
    <t>ｼﾏﾀﾞ</t>
  </si>
  <si>
    <t>山根</t>
    <phoneticPr fontId="67" type="Hiragana"/>
  </si>
  <si>
    <t>ﾔﾏﾈ</t>
  </si>
  <si>
    <t>平針南</t>
    <phoneticPr fontId="67" type="Hiragana"/>
  </si>
  <si>
    <t>ﾋﾗﾊﾞﾘﾐﾅﾐ</t>
  </si>
  <si>
    <t>相生</t>
    <phoneticPr fontId="67" type="Hiragana"/>
  </si>
  <si>
    <t>ｱｲｵｲ</t>
  </si>
  <si>
    <t>大坪</t>
    <phoneticPr fontId="67" type="Hiragana"/>
  </si>
  <si>
    <t>ｵｵﾂﾎﾞ</t>
  </si>
  <si>
    <t>原</t>
    <rPh sb="0" eb="1">
      <t>はら</t>
    </rPh>
    <phoneticPr fontId="67" type="Hiragana"/>
  </si>
  <si>
    <t>ﾊﾗ</t>
  </si>
  <si>
    <t>植田南</t>
    <phoneticPr fontId="67" type="Hiragana"/>
  </si>
  <si>
    <t>ｳｴﾀﾞﾐﾅﾐ</t>
  </si>
  <si>
    <t>平針北</t>
    <phoneticPr fontId="67" type="Hiragana"/>
  </si>
  <si>
    <t>ﾋﾗﾊﾞﾘｷﾀ</t>
  </si>
  <si>
    <t>植田北</t>
    <phoneticPr fontId="67" type="Hiragana"/>
  </si>
  <si>
    <t>ｳｴﾀﾞｷﾀ</t>
  </si>
  <si>
    <t>植田東</t>
    <phoneticPr fontId="67" type="Hiragana"/>
  </si>
  <si>
    <t>ｳｴﾀﾞﾋｶﾞｼ</t>
  </si>
  <si>
    <t>椙山女学園附</t>
    <rPh sb="0" eb="2">
      <t>スギヤマ</t>
    </rPh>
    <rPh sb="2" eb="5">
      <t>ジョガクエン</t>
    </rPh>
    <rPh sb="5" eb="6">
      <t>フ</t>
    </rPh>
    <phoneticPr fontId="2"/>
  </si>
  <si>
    <t>ｽｷﾞﾔﾏ</t>
  </si>
  <si>
    <t>南山大附</t>
    <rPh sb="0" eb="3">
      <t>ナンザン</t>
    </rPh>
    <rPh sb="3" eb="4">
      <t>フ</t>
    </rPh>
    <phoneticPr fontId="2"/>
  </si>
  <si>
    <t>ﾅﾝｻﾞﾝ</t>
  </si>
  <si>
    <t>名進研</t>
    <rPh sb="0" eb="3">
      <t>メイシンケン</t>
    </rPh>
    <phoneticPr fontId="2"/>
  </si>
  <si>
    <t>ﾒｲｼﾝｹﾝ</t>
  </si>
  <si>
    <t>DB</t>
    <phoneticPr fontId="39"/>
  </si>
  <si>
    <t>N３</t>
  </si>
  <si>
    <t>団体名検索</t>
    <rPh sb="0" eb="2">
      <t>ダンタイ</t>
    </rPh>
    <rPh sb="2" eb="3">
      <t>メイ</t>
    </rPh>
    <rPh sb="3" eb="5">
      <t>ケンサク</t>
    </rPh>
    <phoneticPr fontId="2"/>
  </si>
  <si>
    <t>連絡先電話番号</t>
    <rPh sb="0" eb="3">
      <t>レンラクサキ</t>
    </rPh>
    <rPh sb="3" eb="5">
      <t>デンワ</t>
    </rPh>
    <rPh sb="5" eb="7">
      <t>バンゴウ</t>
    </rPh>
    <phoneticPr fontId="2"/>
  </si>
  <si>
    <t>←</t>
    <phoneticPr fontId="2"/>
  </si>
  <si>
    <t>触らないでください</t>
    <rPh sb="0" eb="1">
      <t>サワ</t>
    </rPh>
    <phoneticPr fontId="2"/>
  </si>
  <si>
    <t>1000m</t>
    <phoneticPr fontId="2"/>
  </si>
  <si>
    <t>3.00.01</t>
    <phoneticPr fontId="2"/>
  </si>
  <si>
    <t>○</t>
    <phoneticPr fontId="2"/>
  </si>
  <si>
    <t>○</t>
    <phoneticPr fontId="2"/>
  </si>
  <si>
    <t>ﾅﾝﾊﾞｰ</t>
    <phoneticPr fontId="2"/>
  </si>
  <si>
    <t>ﾌﾘｶﾞﾅ</t>
    <phoneticPr fontId="2"/>
  </si>
  <si>
    <t>小学生用</t>
    <rPh sb="0" eb="2">
      <t>ショウガク</t>
    </rPh>
    <rPh sb="2" eb="3">
      <t>ナマ</t>
    </rPh>
    <rPh sb="3" eb="4">
      <t>ヨウ</t>
    </rPh>
    <phoneticPr fontId="2"/>
  </si>
  <si>
    <t>2018年　名古屋市民スポーツ祭陸上競技大会</t>
    <rPh sb="4" eb="5">
      <t>ネン</t>
    </rPh>
    <rPh sb="6" eb="9">
      <t>ナゴヤ</t>
    </rPh>
    <rPh sb="9" eb="11">
      <t>シミン</t>
    </rPh>
    <rPh sb="15" eb="16">
      <t>サイ</t>
    </rPh>
    <rPh sb="16" eb="22">
      <t>リクジョウキョウギタイカイ</t>
    </rPh>
    <phoneticPr fontId="2"/>
  </si>
  <si>
    <t>〒４５８－０９２４　　名古屋市緑区有松２８０３番地　有松小学校　佐々木博幸宛</t>
    <rPh sb="26" eb="31">
      <t>アリマツ</t>
    </rPh>
    <rPh sb="32" eb="35">
      <t>ササキ</t>
    </rPh>
    <rPh sb="35" eb="37">
      <t>ヒロユキ</t>
    </rPh>
    <rPh sb="37" eb="38">
      <t>アテ</t>
    </rPh>
    <phoneticPr fontId="2"/>
  </si>
  <si>
    <t>下記生徒は本校生徒であって健康であるので出場することを認めます。</t>
    <rPh sb="0" eb="2">
      <t>カキ</t>
    </rPh>
    <phoneticPr fontId="39"/>
  </si>
  <si>
    <t>学校長</t>
    <rPh sb="0" eb="3">
      <t>ガッコウチョウ</t>
    </rPh>
    <phoneticPr fontId="2"/>
  </si>
  <si>
    <t>印</t>
    <rPh sb="0" eb="1">
      <t>イン</t>
    </rPh>
    <phoneticPr fontId="39"/>
  </si>
  <si>
    <t>学校長名</t>
    <rPh sb="0" eb="3">
      <t>ガッコウチョウ</t>
    </rPh>
    <rPh sb="3" eb="4">
      <t>メイ</t>
    </rPh>
    <phoneticPr fontId="2"/>
  </si>
  <si>
    <t>陸協Noが有る方は記入してください。無い場合は、未記入で構いません。</t>
    <rPh sb="0" eb="2">
      <t>リッキョウ</t>
    </rPh>
    <rPh sb="5" eb="6">
      <t>ア</t>
    </rPh>
    <rPh sb="7" eb="8">
      <t>カタ</t>
    </rPh>
    <rPh sb="9" eb="11">
      <t>キニュウ</t>
    </rPh>
    <rPh sb="18" eb="19">
      <t>ナ</t>
    </rPh>
    <rPh sb="20" eb="22">
      <t>バアイ</t>
    </rPh>
    <rPh sb="24" eb="27">
      <t>ミキニュウ</t>
    </rPh>
    <rPh sb="28" eb="29">
      <t>カマ</t>
    </rPh>
    <phoneticPr fontId="2"/>
  </si>
  <si>
    <t>小4年男50mH(0.650m)</t>
  </si>
  <si>
    <t>小5年男50mH(0.650m)</t>
  </si>
  <si>
    <t>小6年男50mH(0.650m)</t>
  </si>
  <si>
    <t>文字列を数値に変換する</t>
  </si>
  <si>
    <t>エクセルでは数値と判断できる文字列を数式に使用したとき、自動で数値に変換されます。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</si>
  <si>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</si>
  <si>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文字列が数値に変換されます。</t>
  </si>
  <si>
    <t>この大会は、名古屋市内の小学校に在学中の児童に限り参加できます。</t>
    <rPh sb="2" eb="4">
      <t>タイカイ</t>
    </rPh>
    <rPh sb="25" eb="27">
      <t>サンカ</t>
    </rPh>
    <phoneticPr fontId="2"/>
  </si>
  <si>
    <t>団体名最初の一文字を入力してください。</t>
    <rPh sb="0" eb="2">
      <t>ダンタイ</t>
    </rPh>
    <rPh sb="3" eb="5">
      <t>サイショ</t>
    </rPh>
    <rPh sb="6" eb="9">
      <t>ヒトモジ</t>
    </rPh>
    <rPh sb="10" eb="19">
      <t>ニュウリョク</t>
    </rPh>
    <phoneticPr fontId="2"/>
  </si>
  <si>
    <t>直接団体名を入力しないで下さい。
　上のセルで、団体名の最初の一文字を入力すると、候補がドロップダウンに表示されますので選択してください。</t>
    <rPh sb="0" eb="2">
      <t>ty</t>
    </rPh>
    <rPh sb="2" eb="4">
      <t>ダンタイ</t>
    </rPh>
    <rPh sb="4" eb="5">
      <t>メイ</t>
    </rPh>
    <rPh sb="6" eb="8">
      <t>ニュウリョク</t>
    </rPh>
    <rPh sb="12" eb="13">
      <t>クダ</t>
    </rPh>
    <rPh sb="18" eb="19">
      <t>ウエ</t>
    </rPh>
    <rPh sb="24" eb="26">
      <t>d</t>
    </rPh>
    <rPh sb="26" eb="27">
      <t>メイ</t>
    </rPh>
    <rPh sb="28" eb="30">
      <t>サイショ</t>
    </rPh>
    <rPh sb="31" eb="34">
      <t>ヒトモジ</t>
    </rPh>
    <rPh sb="35" eb="37">
      <t>ニュウリョク</t>
    </rPh>
    <rPh sb="41" eb="43">
      <t>コウホ</t>
    </rPh>
    <rPh sb="52" eb="54">
      <t>ヒョウジ</t>
    </rPh>
    <rPh sb="60" eb="62">
      <t>センタク</t>
    </rPh>
    <phoneticPr fontId="2"/>
  </si>
  <si>
    <t>小4年男50mH(0.650m)</t>
    <rPh sb="2" eb="3">
      <t>ネン</t>
    </rPh>
    <phoneticPr fontId="62"/>
  </si>
  <si>
    <t>小5年男50mH(0.650m)</t>
    <rPh sb="2" eb="3">
      <t>ネン</t>
    </rPh>
    <phoneticPr fontId="62"/>
  </si>
  <si>
    <t>小6年男50mH(0.650m)</t>
    <rPh sb="2" eb="3">
      <t>ネン</t>
    </rPh>
    <phoneticPr fontId="62"/>
  </si>
  <si>
    <t>小4年男走高跳</t>
  </si>
  <si>
    <t>小5年男走高跳</t>
  </si>
  <si>
    <t>小6年男走高跳</t>
  </si>
  <si>
    <t>小4年男走幅跳</t>
  </si>
  <si>
    <t>小5年男走幅跳</t>
  </si>
  <si>
    <t>小6年男走幅跳</t>
  </si>
  <si>
    <t>小4年男ｼﾞｬﾍﾞﾘｯｸﾎﾞｰﾙ投</t>
  </si>
  <si>
    <t>小5年男ｼﾞｬﾍﾞﾘｯｸﾎﾞｰﾙ投</t>
  </si>
  <si>
    <t>小6年男ｼﾞｬﾍﾞﾘｯｸﾎﾞｰﾙ投</t>
  </si>
  <si>
    <t>小4年男1000m</t>
  </si>
  <si>
    <t>小5年男1000m</t>
  </si>
  <si>
    <t>小6年男1000m</t>
  </si>
  <si>
    <t>小4年女50mH(0.650m)</t>
  </si>
  <si>
    <t>小5年女50mH(0.650m)</t>
  </si>
  <si>
    <t>小6年女50mH(0.650m)</t>
  </si>
  <si>
    <t>小4年女走高跳</t>
  </si>
  <si>
    <t>小5年女走高跳</t>
  </si>
  <si>
    <t>小6年女走高跳</t>
  </si>
  <si>
    <t>小4年女走幅跳</t>
  </si>
  <si>
    <t>小5年女走幅跳</t>
  </si>
  <si>
    <t>小6年女走幅跳</t>
  </si>
  <si>
    <t>小4年女ｼﾞｬﾍﾞﾘｯｸﾎﾞｰﾙ投</t>
  </si>
  <si>
    <t>小5年女ｼﾞｬﾍﾞﾘｯｸﾎﾞｰﾙ投</t>
  </si>
  <si>
    <t>小6年女ｼﾞｬﾍﾞﾘｯｸﾎﾞｰﾙ投</t>
  </si>
  <si>
    <t>小4年女1000m</t>
  </si>
  <si>
    <t>小5年女1000m</t>
  </si>
  <si>
    <t>小6年女1000m</t>
  </si>
  <si>
    <t>　⑥　表彰については、学年別で１種目4名以上の参加で表彰の対象とします。同学年が4名未満の場合には、種目毎
　　にまとめて表彰します。</t>
    <rPh sb="3" eb="5">
      <t>ヒョウショウ</t>
    </rPh>
    <rPh sb="11" eb="14">
      <t>ガクネンベツ</t>
    </rPh>
    <rPh sb="16" eb="18">
      <t>シュモク</t>
    </rPh>
    <rPh sb="19" eb="22">
      <t>メイイジョウ</t>
    </rPh>
    <rPh sb="23" eb="25">
      <t>サンカ</t>
    </rPh>
    <rPh sb="26" eb="28">
      <t>ヒョウショウ</t>
    </rPh>
    <rPh sb="29" eb="31">
      <t>タイショウ</t>
    </rPh>
    <rPh sb="36" eb="39">
      <t>ドウガクネン</t>
    </rPh>
    <rPh sb="41" eb="42">
      <t>メイ</t>
    </rPh>
    <rPh sb="42" eb="44">
      <t>ミマン</t>
    </rPh>
    <rPh sb="45" eb="47">
      <t>バアイ</t>
    </rPh>
    <rPh sb="50" eb="52">
      <t>シュモク</t>
    </rPh>
    <rPh sb="52" eb="53">
      <t>ゴト</t>
    </rPh>
    <rPh sb="61" eb="63">
      <t>ヒョウショウ</t>
    </rPh>
    <phoneticPr fontId="2"/>
  </si>
  <si>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color rgb="FF00B050"/>
        <rFont val="ＭＳ ゴシック"/>
        <family val="3"/>
        <charset val="128"/>
      </rPr>
      <t>⑥リレーの選手が反映されない場合の対処</t>
    </r>
    <r>
      <rPr>
        <b/>
        <sz val="18"/>
        <rFont val="ＭＳ ゴシック"/>
        <family val="3"/>
        <charset val="128"/>
      </rPr>
      <t>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2"/>
  </si>
  <si>
    <t>メール送信後に下記まで郵送願います。</t>
    <rPh sb="3" eb="6">
      <t>ソウシンゴ</t>
    </rPh>
    <rPh sb="7" eb="9">
      <t>カキ</t>
    </rPh>
    <rPh sb="11" eb="14">
      <t>ユウソウネガ</t>
    </rPh>
    <phoneticPr fontId="2"/>
  </si>
  <si>
    <t>Ver2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</si>
</sst>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s>
  <fonts count="7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color rgb="FFFF0000"/>
      <name val="ＭＳ 明朝"/>
      <family val="1"/>
      <charset val="128"/>
    </font>
    <font>
      <b/>
      <i/>
      <sz val="12"/>
      <color rgb="FFFF0000"/>
      <name val="ＭＳ ゴシック"/>
      <family val="3"/>
      <charset val="128"/>
    </font>
    <font>
      <b/>
      <sz val="36"/>
      <color rgb="FFFF0000"/>
      <name val="ＭＳ ゴシック"/>
      <family val="3"/>
      <charset val="128"/>
    </font>
    <font>
      <sz val="20"/>
      <color theme="1"/>
      <name val="ＭＳ Ｐゴシック"/>
      <family val="3"/>
      <charset val="128"/>
      <scheme val="minor"/>
    </font>
    <font>
      <sz val="18"/>
      <color theme="1"/>
      <name val="ＭＳ Ｐゴシック"/>
      <family val="3"/>
      <charset val="128"/>
      <scheme val="minor"/>
    </font>
    <font>
      <sz val="6"/>
      <name val="ＤＦ平成明朝体W7"/>
      <family val="3"/>
      <charset val="128"/>
    </font>
    <font>
      <b/>
      <sz val="18"/>
      <color rgb="FFFF0000"/>
      <name val="ＭＳ ゴシック"/>
      <family val="3"/>
      <charset val="128"/>
    </font>
    <font>
      <b/>
      <sz val="18"/>
      <name val="ＭＳ ゴシック"/>
      <family val="3"/>
      <charset val="128"/>
    </font>
    <font>
      <sz val="10.4"/>
      <name val="ＭＳ 明朝"/>
      <family val="1"/>
      <charset val="128"/>
    </font>
    <font>
      <sz val="9"/>
      <name val="ＭＳ 明朝"/>
      <family val="1"/>
      <charset val="128"/>
    </font>
    <font>
      <sz val="6"/>
      <name val="ＭＳ Ｐ明朝"/>
      <family val="1"/>
      <charset val="128"/>
    </font>
    <font>
      <sz val="9"/>
      <color theme="1"/>
      <name val="ＭＳ 明朝"/>
      <family val="1"/>
      <charset val="128"/>
    </font>
    <font>
      <sz val="11"/>
      <name val="ＤＦ平成明朝体W7"/>
      <family val="1"/>
      <charset val="128"/>
    </font>
    <font>
      <sz val="12"/>
      <color theme="1"/>
      <name val="ＭＳ ゴシック"/>
      <family val="3"/>
      <charset val="128"/>
    </font>
    <font>
      <sz val="10"/>
      <color theme="1"/>
      <name val="ＭＳ ゴシック"/>
      <family val="3"/>
      <charset val="128"/>
    </font>
    <font>
      <b/>
      <sz val="10"/>
      <color theme="1"/>
      <name val="ＭＳ 明朝"/>
      <family val="1"/>
      <charset val="128"/>
    </font>
    <font>
      <b/>
      <sz val="16"/>
      <color rgb="FF0886E0"/>
      <name val="メイリオ"/>
      <family val="3"/>
      <charset val="128"/>
    </font>
    <font>
      <sz val="11"/>
      <color rgb="FF000000"/>
      <name val="メイリオ"/>
      <family val="3"/>
      <charset val="128"/>
    </font>
    <font>
      <sz val="22"/>
      <color theme="1"/>
      <name val="HG丸ｺﾞｼｯｸM-PRO"/>
      <family val="3"/>
      <charset val="128"/>
    </font>
    <font>
      <b/>
      <sz val="18"/>
      <color rgb="FF00B050"/>
      <name val="ＭＳ ゴシック"/>
      <family val="3"/>
      <charset val="128"/>
    </font>
  </fonts>
  <fills count="13">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s>
  <borders count="10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auto="1"/>
      </left>
      <right/>
      <top/>
      <bottom style="thin">
        <color auto="1"/>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right/>
      <top/>
      <bottom/>
      <diagonal style="thin">
        <color indexed="64"/>
      </diagonal>
    </border>
    <border>
      <left style="thin">
        <color indexed="64"/>
      </left>
      <right style="thin">
        <color indexed="64"/>
      </right>
      <top style="medium">
        <color indexed="64"/>
      </top>
      <bottom/>
      <diagonal/>
    </border>
  </borders>
  <cellStyleXfs count="11">
    <xf numFmtId="0" fontId="0" fillId="0" borderId="0">
      <alignment vertical="center"/>
    </xf>
    <xf numFmtId="0" fontId="23" fillId="0" borderId="0"/>
    <xf numFmtId="0" fontId="12" fillId="0" borderId="0">
      <alignment vertical="center"/>
    </xf>
    <xf numFmtId="0" fontId="1"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cellStyleXfs>
  <cellXfs count="425">
    <xf numFmtId="0" fontId="0" fillId="0" borderId="0" xfId="0">
      <alignment vertical="center"/>
    </xf>
    <xf numFmtId="0" fontId="24"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Fill="1" applyBorder="1" applyAlignment="1">
      <alignment vertical="center"/>
    </xf>
    <xf numFmtId="0" fontId="24" fillId="0" borderId="0" xfId="0" applyFont="1" applyBorder="1" applyAlignment="1">
      <alignment horizontal="center" vertical="center"/>
    </xf>
    <xf numFmtId="0" fontId="0" fillId="0" borderId="0" xfId="0" applyFill="1">
      <alignment vertical="center"/>
    </xf>
    <xf numFmtId="0" fontId="24" fillId="0" borderId="0" xfId="0" applyFont="1" applyFill="1" applyBorder="1">
      <alignment vertical="center"/>
    </xf>
    <xf numFmtId="0" fontId="29" fillId="0" borderId="0" xfId="0" applyFont="1" applyAlignment="1">
      <alignment vertical="center"/>
    </xf>
    <xf numFmtId="0" fontId="24"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4" fillId="0" borderId="0" xfId="0" applyFont="1">
      <alignment vertical="center"/>
    </xf>
    <xf numFmtId="0" fontId="24" fillId="0" borderId="0" xfId="0" applyFont="1" applyAlignment="1">
      <alignment horizontal="right" vertical="center"/>
    </xf>
    <xf numFmtId="0" fontId="24" fillId="0" borderId="1" xfId="0" applyFont="1" applyBorder="1" applyAlignment="1">
      <alignment horizontal="right" vertical="center"/>
    </xf>
    <xf numFmtId="0" fontId="24" fillId="0" borderId="17" xfId="0" applyFont="1" applyBorder="1" applyAlignment="1">
      <alignment horizontal="right" vertical="center"/>
    </xf>
    <xf numFmtId="0" fontId="25" fillId="0" borderId="0" xfId="0" applyFont="1">
      <alignment vertical="center"/>
    </xf>
    <xf numFmtId="0" fontId="28" fillId="3" borderId="3" xfId="0" applyFont="1" applyFill="1" applyBorder="1" applyAlignment="1">
      <alignment horizontal="center" vertical="center"/>
    </xf>
    <xf numFmtId="0" fontId="24" fillId="5" borderId="0" xfId="0" applyFont="1" applyFill="1">
      <alignment vertical="center"/>
    </xf>
    <xf numFmtId="0" fontId="24" fillId="0" borderId="0" xfId="0" applyFont="1" applyFill="1" applyBorder="1" applyAlignment="1">
      <alignment horizontal="left" vertical="center"/>
    </xf>
    <xf numFmtId="0" fontId="33" fillId="5" borderId="0" xfId="0" applyFont="1" applyFill="1">
      <alignment vertical="center"/>
    </xf>
    <xf numFmtId="0" fontId="24" fillId="5" borderId="0" xfId="0" applyFont="1" applyFill="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18" xfId="0" applyFont="1" applyBorder="1" applyAlignment="1">
      <alignment horizontal="center" vertical="center"/>
    </xf>
    <xf numFmtId="0" fontId="0" fillId="0" borderId="27" xfId="0" applyBorder="1">
      <alignment vertical="center"/>
    </xf>
    <xf numFmtId="0" fontId="24" fillId="0" borderId="22" xfId="0" applyFont="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4" fillId="2" borderId="25" xfId="0" applyFont="1" applyFill="1" applyBorder="1" applyAlignment="1">
      <alignment horizontal="center" vertical="center"/>
    </xf>
    <xf numFmtId="0" fontId="28" fillId="3" borderId="29" xfId="0" applyFont="1" applyFill="1" applyBorder="1" applyAlignment="1">
      <alignment horizontal="center" vertical="center"/>
    </xf>
    <xf numFmtId="0" fontId="24" fillId="0" borderId="18" xfId="0" applyFont="1" applyBorder="1" applyAlignment="1">
      <alignment horizontal="center" vertical="center" wrapText="1"/>
    </xf>
    <xf numFmtId="0" fontId="34" fillId="3" borderId="6" xfId="0" applyFont="1" applyFill="1" applyBorder="1" applyAlignment="1">
      <alignment horizontal="center" vertical="center"/>
    </xf>
    <xf numFmtId="0" fontId="24" fillId="0" borderId="6" xfId="0" applyFont="1" applyBorder="1" applyAlignment="1">
      <alignment horizontal="center" vertical="center"/>
    </xf>
    <xf numFmtId="0" fontId="0" fillId="0" borderId="0" xfId="0" applyBorder="1">
      <alignment vertical="center"/>
    </xf>
    <xf numFmtId="0" fontId="2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0" xfId="0" applyFont="1" applyFill="1" applyProtection="1">
      <alignment vertical="center"/>
    </xf>
    <xf numFmtId="0" fontId="24" fillId="0" borderId="0" xfId="0" applyFont="1" applyFill="1" applyBorder="1" applyAlignment="1" applyProtection="1">
      <alignment vertical="center"/>
    </xf>
    <xf numFmtId="0" fontId="0" fillId="0" borderId="0" xfId="0" applyFill="1" applyProtection="1">
      <alignment vertical="center"/>
    </xf>
    <xf numFmtId="0" fontId="26" fillId="5" borderId="0" xfId="0" applyFont="1" applyFill="1" applyAlignment="1">
      <alignment vertical="center"/>
    </xf>
    <xf numFmtId="0" fontId="24" fillId="5" borderId="0" xfId="0" applyFont="1" applyFill="1" applyBorder="1" applyAlignment="1">
      <alignment horizontal="center" vertical="center"/>
    </xf>
    <xf numFmtId="0" fontId="0" fillId="5" borderId="0" xfId="0" applyFill="1">
      <alignment vertical="center"/>
    </xf>
    <xf numFmtId="0" fontId="24" fillId="5" borderId="0" xfId="0" applyFont="1" applyFill="1" applyAlignment="1">
      <alignment horizontal="right" vertical="center"/>
    </xf>
    <xf numFmtId="0" fontId="24" fillId="5" borderId="37" xfId="0" applyFont="1" applyFill="1" applyBorder="1">
      <alignment vertical="center"/>
    </xf>
    <xf numFmtId="0" fontId="24" fillId="5" borderId="38" xfId="0" applyFont="1" applyFill="1" applyBorder="1">
      <alignment vertical="center"/>
    </xf>
    <xf numFmtId="0" fontId="24" fillId="5" borderId="39" xfId="0" applyFont="1" applyFill="1" applyBorder="1">
      <alignment vertical="center"/>
    </xf>
    <xf numFmtId="0" fontId="24" fillId="5" borderId="0" xfId="0" applyFont="1" applyFill="1" applyBorder="1" applyAlignment="1">
      <alignment horizontal="right" vertical="center"/>
    </xf>
    <xf numFmtId="0" fontId="24" fillId="5" borderId="40" xfId="0" applyFont="1" applyFill="1" applyBorder="1">
      <alignment vertical="center"/>
    </xf>
    <xf numFmtId="0" fontId="24" fillId="5" borderId="0" xfId="0" applyFont="1" applyFill="1" applyBorder="1">
      <alignment vertical="center"/>
    </xf>
    <xf numFmtId="0" fontId="24" fillId="5" borderId="41" xfId="0" applyFont="1" applyFill="1" applyBorder="1">
      <alignment vertical="center"/>
    </xf>
    <xf numFmtId="0" fontId="24" fillId="5" borderId="42" xfId="0" applyFont="1" applyFill="1" applyBorder="1" applyAlignment="1">
      <alignment horizontal="right" vertical="center"/>
    </xf>
    <xf numFmtId="0" fontId="24" fillId="5" borderId="43" xfId="0" applyFont="1" applyFill="1" applyBorder="1" applyAlignment="1">
      <alignment horizontal="right" vertical="center"/>
    </xf>
    <xf numFmtId="0" fontId="24" fillId="5" borderId="43" xfId="0" applyFont="1" applyFill="1" applyBorder="1" applyAlignment="1">
      <alignment horizontal="center" vertical="center"/>
    </xf>
    <xf numFmtId="0" fontId="24" fillId="5" borderId="43" xfId="0" applyFont="1" applyFill="1" applyBorder="1" applyAlignment="1">
      <alignment horizontal="left" vertical="center"/>
    </xf>
    <xf numFmtId="0" fontId="24" fillId="5" borderId="44" xfId="0" applyFont="1" applyFill="1" applyBorder="1">
      <alignment vertical="center"/>
    </xf>
    <xf numFmtId="0" fontId="24" fillId="0" borderId="3"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29"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7" fillId="0" borderId="0" xfId="0" applyFont="1" applyAlignment="1">
      <alignment vertical="center"/>
    </xf>
    <xf numFmtId="0" fontId="24" fillId="0" borderId="0" xfId="0" applyFont="1" applyFill="1" applyBorder="1" applyAlignment="1" applyProtection="1">
      <alignment horizontal="right" vertical="center"/>
    </xf>
    <xf numFmtId="0" fontId="0" fillId="0" borderId="0" xfId="0" applyAlignment="1">
      <alignment horizontal="center" vertical="center"/>
    </xf>
    <xf numFmtId="0" fontId="24" fillId="0" borderId="45" xfId="0" applyFont="1" applyBorder="1" applyAlignment="1">
      <alignment vertical="center"/>
    </xf>
    <xf numFmtId="0" fontId="24" fillId="0" borderId="48" xfId="0" applyFont="1" applyBorder="1" applyAlignment="1">
      <alignment horizontal="center" vertical="center"/>
    </xf>
    <xf numFmtId="0" fontId="24" fillId="0" borderId="50" xfId="0" applyFont="1" applyBorder="1" applyAlignment="1">
      <alignment vertical="center"/>
    </xf>
    <xf numFmtId="0" fontId="24" fillId="0" borderId="53" xfId="0" applyFont="1" applyBorder="1" applyAlignment="1">
      <alignment vertical="center"/>
    </xf>
    <xf numFmtId="0" fontId="24" fillId="0" borderId="11" xfId="0" applyFont="1" applyBorder="1" applyAlignment="1">
      <alignment vertical="center"/>
    </xf>
    <xf numFmtId="0" fontId="24" fillId="0" borderId="49" xfId="0" applyFont="1" applyBorder="1" applyAlignment="1">
      <alignment vertical="center"/>
    </xf>
    <xf numFmtId="0" fontId="25" fillId="0" borderId="0" xfId="0" applyFont="1" applyAlignment="1">
      <alignment horizontal="center" vertical="center"/>
    </xf>
    <xf numFmtId="0" fontId="0" fillId="0" borderId="0" xfId="0" applyAlignment="1">
      <alignment vertical="center"/>
    </xf>
    <xf numFmtId="0" fontId="0" fillId="0" borderId="48" xfId="0" applyBorder="1">
      <alignment vertical="center"/>
    </xf>
    <xf numFmtId="0" fontId="0" fillId="0" borderId="53" xfId="0" applyBorder="1">
      <alignment vertical="center"/>
    </xf>
    <xf numFmtId="0" fontId="0" fillId="0" borderId="49" xfId="0" applyBorder="1">
      <alignment vertical="center"/>
    </xf>
    <xf numFmtId="0" fontId="44" fillId="5" borderId="0" xfId="0" applyFont="1" applyFill="1" applyAlignment="1">
      <alignment vertical="center"/>
    </xf>
    <xf numFmtId="0" fontId="24" fillId="0" borderId="45" xfId="0" applyFont="1" applyBorder="1">
      <alignment vertical="center"/>
    </xf>
    <xf numFmtId="0" fontId="24" fillId="0" borderId="47" xfId="0" applyFont="1" applyBorder="1">
      <alignment vertical="center"/>
    </xf>
    <xf numFmtId="0" fontId="28" fillId="0" borderId="47" xfId="0" applyFont="1" applyBorder="1">
      <alignment vertical="center"/>
    </xf>
    <xf numFmtId="0" fontId="24" fillId="0" borderId="48" xfId="0" applyFont="1" applyBorder="1">
      <alignment vertical="center"/>
    </xf>
    <xf numFmtId="0" fontId="24" fillId="0" borderId="50" xfId="0" applyFont="1" applyBorder="1">
      <alignment vertical="center"/>
    </xf>
    <xf numFmtId="0" fontId="24" fillId="0" borderId="0" xfId="0" applyFont="1" applyBorder="1">
      <alignment vertical="center"/>
    </xf>
    <xf numFmtId="0" fontId="24" fillId="0" borderId="53" xfId="0" applyFont="1" applyBorder="1">
      <alignment vertical="center"/>
    </xf>
    <xf numFmtId="0" fontId="24" fillId="0" borderId="11" xfId="0" applyFont="1" applyBorder="1">
      <alignment vertical="center"/>
    </xf>
    <xf numFmtId="0" fontId="24" fillId="0" borderId="36" xfId="0" applyFont="1" applyBorder="1">
      <alignment vertical="center"/>
    </xf>
    <xf numFmtId="0" fontId="24" fillId="0" borderId="49" xfId="0" applyFont="1" applyBorder="1">
      <alignment vertical="center"/>
    </xf>
    <xf numFmtId="0" fontId="27" fillId="0" borderId="0" xfId="0" applyFont="1">
      <alignment vertical="center"/>
    </xf>
    <xf numFmtId="0" fontId="27" fillId="0" borderId="3" xfId="0" applyFont="1" applyBorder="1" applyAlignment="1">
      <alignment horizontal="center" vertical="center"/>
    </xf>
    <xf numFmtId="0" fontId="45" fillId="0" borderId="0" xfId="0" applyFont="1">
      <alignment vertical="center"/>
    </xf>
    <xf numFmtId="0" fontId="45" fillId="0" borderId="25" xfId="0" applyFont="1" applyBorder="1" applyAlignment="1">
      <alignment horizontal="center" vertical="center"/>
    </xf>
    <xf numFmtId="0" fontId="45" fillId="0" borderId="22" xfId="0" applyFont="1" applyBorder="1" applyAlignment="1">
      <alignment horizontal="center" vertical="center"/>
    </xf>
    <xf numFmtId="0" fontId="45" fillId="0" borderId="26" xfId="0" applyFont="1" applyBorder="1" applyAlignment="1">
      <alignment horizontal="center" vertical="center"/>
    </xf>
    <xf numFmtId="0" fontId="45" fillId="0" borderId="23" xfId="0" applyFont="1" applyBorder="1" applyAlignment="1">
      <alignment horizontal="center" vertical="center"/>
    </xf>
    <xf numFmtId="0" fontId="45" fillId="0" borderId="3" xfId="0" applyFont="1" applyBorder="1">
      <alignment vertical="center"/>
    </xf>
    <xf numFmtId="0" fontId="45" fillId="0" borderId="3" xfId="0" applyFont="1" applyBorder="1" applyAlignment="1">
      <alignment horizontal="center" vertical="center"/>
    </xf>
    <xf numFmtId="0" fontId="45" fillId="0" borderId="14" xfId="0" applyFont="1" applyBorder="1">
      <alignment vertical="center"/>
    </xf>
    <xf numFmtId="0" fontId="45" fillId="0" borderId="14" xfId="0" applyFont="1" applyBorder="1" applyAlignment="1">
      <alignment horizontal="center" vertical="center"/>
    </xf>
    <xf numFmtId="0" fontId="45" fillId="0" borderId="15" xfId="0" applyFont="1" applyBorder="1">
      <alignment vertical="center"/>
    </xf>
    <xf numFmtId="0" fontId="45" fillId="0" borderId="15" xfId="0" applyFont="1" applyBorder="1" applyAlignment="1">
      <alignment horizontal="center" vertical="center"/>
    </xf>
    <xf numFmtId="0" fontId="45" fillId="0" borderId="16" xfId="0" applyFont="1" applyBorder="1">
      <alignment vertical="center"/>
    </xf>
    <xf numFmtId="0" fontId="45" fillId="0" borderId="16" xfId="0" applyFont="1" applyBorder="1" applyAlignment="1">
      <alignment horizontal="center" vertical="center"/>
    </xf>
    <xf numFmtId="0" fontId="45" fillId="0" borderId="69" xfId="0" applyFont="1" applyBorder="1">
      <alignment vertical="center"/>
    </xf>
    <xf numFmtId="0" fontId="45" fillId="0" borderId="69" xfId="0" applyFont="1" applyBorder="1" applyAlignment="1">
      <alignment horizontal="center" vertical="center"/>
    </xf>
    <xf numFmtId="0" fontId="45" fillId="0" borderId="70" xfId="0" applyFont="1" applyBorder="1">
      <alignment vertical="center"/>
    </xf>
    <xf numFmtId="0" fontId="45" fillId="0" borderId="70" xfId="0" applyFont="1" applyBorder="1" applyAlignment="1">
      <alignment horizontal="center" vertical="center"/>
    </xf>
    <xf numFmtId="0" fontId="45" fillId="0" borderId="28" xfId="0" applyFont="1" applyBorder="1" applyAlignment="1">
      <alignment horizontal="center" vertical="center"/>
    </xf>
    <xf numFmtId="0" fontId="45" fillId="0" borderId="30" xfId="0" applyFont="1" applyBorder="1" applyAlignment="1">
      <alignment horizontal="center" vertical="center"/>
    </xf>
    <xf numFmtId="0" fontId="24" fillId="0" borderId="0" xfId="0" applyFont="1" applyFill="1" applyAlignment="1">
      <alignment horizontal="center" vertical="center"/>
    </xf>
    <xf numFmtId="0" fontId="0" fillId="0" borderId="47" xfId="0" applyBorder="1">
      <alignment vertical="center"/>
    </xf>
    <xf numFmtId="0" fontId="0" fillId="0" borderId="36" xfId="0" applyBorder="1">
      <alignment vertical="center"/>
    </xf>
    <xf numFmtId="0" fontId="0" fillId="5" borderId="6" xfId="0" applyFill="1" applyBorder="1" applyAlignment="1">
      <alignment vertical="center" textRotation="255"/>
    </xf>
    <xf numFmtId="0" fontId="0" fillId="5" borderId="17" xfId="0" applyFill="1" applyBorder="1">
      <alignment vertical="center"/>
    </xf>
    <xf numFmtId="0" fontId="0" fillId="5" borderId="31" xfId="0" applyFill="1" applyBorder="1">
      <alignment vertical="center"/>
    </xf>
    <xf numFmtId="0" fontId="36" fillId="0" borderId="14"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36" fillId="0" borderId="16" xfId="0" applyFont="1" applyFill="1" applyBorder="1" applyAlignment="1" applyProtection="1">
      <alignment horizontal="center" vertical="center" shrinkToFit="1"/>
    </xf>
    <xf numFmtId="0" fontId="45" fillId="0" borderId="14"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69" xfId="0" applyFont="1" applyBorder="1" applyAlignment="1">
      <alignment horizontal="center" vertical="center" shrinkToFit="1"/>
    </xf>
    <xf numFmtId="0" fontId="45" fillId="0" borderId="16" xfId="0" applyFont="1" applyBorder="1" applyAlignment="1">
      <alignment horizontal="center" vertical="center" shrinkToFit="1"/>
    </xf>
    <xf numFmtId="0" fontId="45" fillId="0" borderId="70" xfId="0" applyFont="1" applyBorder="1" applyAlignment="1">
      <alignment horizontal="center" vertical="center" shrinkToFit="1"/>
    </xf>
    <xf numFmtId="0" fontId="21" fillId="0" borderId="0" xfId="1" applyFont="1" applyFill="1" applyBorder="1" applyAlignment="1" applyProtection="1">
      <alignment horizontal="center" vertical="center"/>
    </xf>
    <xf numFmtId="0" fontId="26" fillId="0" borderId="0" xfId="0" applyFont="1" applyBorder="1" applyAlignment="1">
      <alignment vertical="center"/>
    </xf>
    <xf numFmtId="0" fontId="25" fillId="0" borderId="0" xfId="3" applyFont="1">
      <alignment vertical="center"/>
    </xf>
    <xf numFmtId="0" fontId="24" fillId="0" borderId="0" xfId="3" applyFont="1">
      <alignment vertical="center"/>
    </xf>
    <xf numFmtId="0" fontId="24" fillId="0" borderId="0" xfId="3" applyFont="1" applyAlignment="1">
      <alignment horizontal="right" vertical="center"/>
    </xf>
    <xf numFmtId="0" fontId="5" fillId="5" borderId="0" xfId="0" applyFont="1" applyFill="1" applyAlignment="1">
      <alignment vertical="center"/>
    </xf>
    <xf numFmtId="0" fontId="27" fillId="0" borderId="0" xfId="0" applyFont="1" applyFill="1" applyBorder="1" applyAlignment="1" applyProtection="1">
      <alignment horizontal="center" vertical="center"/>
    </xf>
    <xf numFmtId="0" fontId="24" fillId="0" borderId="19" xfId="0" applyFont="1" applyBorder="1" applyAlignment="1">
      <alignment horizontal="center" vertical="center"/>
    </xf>
    <xf numFmtId="0" fontId="24" fillId="0" borderId="76" xfId="0" applyFont="1" applyBorder="1" applyAlignment="1">
      <alignment horizontal="center" vertical="center"/>
    </xf>
    <xf numFmtId="0" fontId="24" fillId="0" borderId="75" xfId="0" applyFont="1" applyBorder="1" applyAlignment="1">
      <alignment horizontal="center" vertical="center"/>
    </xf>
    <xf numFmtId="0" fontId="25" fillId="0" borderId="0" xfId="0" applyFont="1" applyAlignment="1" applyProtection="1">
      <alignment vertical="center"/>
    </xf>
    <xf numFmtId="0" fontId="5" fillId="5" borderId="0" xfId="0" applyFont="1" applyFill="1" applyBorder="1" applyAlignment="1" applyProtection="1">
      <alignment vertical="center"/>
    </xf>
    <xf numFmtId="0" fontId="24" fillId="5" borderId="0" xfId="0" applyFont="1" applyFill="1" applyAlignment="1" applyProtection="1">
      <alignment horizontal="center" vertical="center"/>
    </xf>
    <xf numFmtId="0" fontId="24" fillId="0" borderId="0" xfId="0" applyFont="1" applyAlignment="1" applyProtection="1">
      <alignment horizontal="center" vertical="center"/>
    </xf>
    <xf numFmtId="0" fontId="25" fillId="0" borderId="0" xfId="0" applyFont="1" applyFill="1" applyBorder="1" applyAlignment="1" applyProtection="1">
      <alignment vertical="center"/>
    </xf>
    <xf numFmtId="0" fontId="24" fillId="0" borderId="0" xfId="0" applyFont="1" applyFill="1" applyBorder="1" applyProtection="1">
      <alignment vertical="center"/>
    </xf>
    <xf numFmtId="0" fontId="24" fillId="0" borderId="21"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35" fillId="0" borderId="27" xfId="0" applyFont="1" applyFill="1" applyBorder="1" applyAlignment="1" applyProtection="1">
      <alignment vertical="center"/>
    </xf>
    <xf numFmtId="0" fontId="35" fillId="0" borderId="27"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0" fontId="28" fillId="0" borderId="0"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4" fillId="0" borderId="33" xfId="0" applyFont="1" applyFill="1" applyBorder="1" applyProtection="1">
      <alignment vertical="center"/>
    </xf>
    <xf numFmtId="0" fontId="0" fillId="0" borderId="33" xfId="0" applyFill="1" applyBorder="1" applyProtection="1">
      <alignment vertical="center"/>
    </xf>
    <xf numFmtId="0" fontId="24" fillId="0" borderId="0" xfId="0" applyFont="1" applyFill="1" applyAlignment="1" applyProtection="1">
      <alignment horizontal="center" vertical="center"/>
    </xf>
    <xf numFmtId="0" fontId="23" fillId="0" borderId="0" xfId="1" applyAlignment="1" applyProtection="1">
      <alignment horizontal="right" vertical="center" shrinkToFit="1"/>
    </xf>
    <xf numFmtId="0" fontId="23" fillId="0" borderId="0" xfId="1" applyAlignment="1" applyProtection="1">
      <alignment vertical="center"/>
    </xf>
    <xf numFmtId="0" fontId="0" fillId="0" borderId="0" xfId="0" applyProtection="1">
      <alignment vertical="center"/>
    </xf>
    <xf numFmtId="0" fontId="43" fillId="0" borderId="0" xfId="0" applyFont="1" applyBorder="1" applyAlignment="1" applyProtection="1">
      <alignment vertical="center"/>
    </xf>
    <xf numFmtId="0" fontId="23" fillId="0" borderId="0" xfId="1" applyFont="1" applyAlignment="1" applyProtection="1">
      <alignment vertical="center"/>
    </xf>
    <xf numFmtId="0" fontId="7" fillId="0" borderId="0" xfId="1" applyFont="1" applyAlignment="1" applyProtection="1">
      <alignment horizontal="center" shrinkToFit="1"/>
    </xf>
    <xf numFmtId="0" fontId="9" fillId="0" borderId="0" xfId="1" applyFont="1" applyBorder="1" applyAlignment="1" applyProtection="1">
      <alignment vertical="center" shrinkToFit="1"/>
    </xf>
    <xf numFmtId="0" fontId="23" fillId="0" borderId="0" xfId="1" applyFont="1" applyBorder="1" applyAlignment="1" applyProtection="1">
      <alignment vertical="center"/>
    </xf>
    <xf numFmtId="0" fontId="11" fillId="0" borderId="0" xfId="1" applyFont="1" applyBorder="1" applyAlignment="1" applyProtection="1">
      <alignment horizontal="center" vertical="center"/>
    </xf>
    <xf numFmtId="0" fontId="12" fillId="0" borderId="4" xfId="1" applyFont="1" applyBorder="1" applyAlignment="1" applyProtection="1">
      <alignment horizontal="center" vertical="center"/>
    </xf>
    <xf numFmtId="0" fontId="12" fillId="0" borderId="5" xfId="1" applyFont="1" applyBorder="1" applyAlignment="1" applyProtection="1">
      <alignment horizontal="center" vertical="center"/>
    </xf>
    <xf numFmtId="0" fontId="12" fillId="0" borderId="0" xfId="1" applyFont="1" applyAlignment="1" applyProtection="1">
      <alignment horizontal="left" vertical="center"/>
    </xf>
    <xf numFmtId="0" fontId="21" fillId="0" borderId="7" xfId="1" applyFont="1" applyBorder="1" applyAlignment="1" applyProtection="1">
      <alignment horizontal="center" vertical="center"/>
    </xf>
    <xf numFmtId="0" fontId="15" fillId="0" borderId="0" xfId="1" applyFont="1" applyBorder="1" applyAlignment="1" applyProtection="1">
      <alignment horizontal="left" vertical="center"/>
    </xf>
    <xf numFmtId="0" fontId="12" fillId="0" borderId="0" xfId="1" applyFont="1" applyAlignment="1" applyProtection="1">
      <alignment horizontal="center" vertical="center"/>
    </xf>
    <xf numFmtId="0" fontId="13" fillId="0" borderId="25" xfId="1" applyFont="1" applyBorder="1" applyAlignment="1" applyProtection="1">
      <alignment horizontal="distributed" vertical="center" indent="1" shrinkToFit="1"/>
    </xf>
    <xf numFmtId="0" fontId="13" fillId="0" borderId="26" xfId="1" applyFont="1" applyBorder="1" applyAlignment="1" applyProtection="1">
      <alignment horizontal="distributed" vertical="center" indent="1" shrinkToFit="1"/>
    </xf>
    <xf numFmtId="0" fontId="21" fillId="0" borderId="23" xfId="1" applyFont="1" applyBorder="1" applyAlignment="1" applyProtection="1">
      <alignment horizontal="center" vertical="center"/>
    </xf>
    <xf numFmtId="0" fontId="41" fillId="0" borderId="0" xfId="1" applyFont="1" applyBorder="1" applyAlignment="1" applyProtection="1">
      <alignment horizontal="distributed" vertical="center" indent="1" shrinkToFit="1"/>
    </xf>
    <xf numFmtId="0" fontId="14" fillId="0" borderId="0" xfId="1" applyFont="1" applyBorder="1" applyAlignment="1" applyProtection="1">
      <alignment horizontal="center" vertical="center"/>
    </xf>
    <xf numFmtId="0" fontId="13" fillId="0" borderId="8" xfId="1" applyFont="1" applyBorder="1" applyAlignment="1" applyProtection="1">
      <alignment horizontal="distributed" vertical="center" indent="2"/>
    </xf>
    <xf numFmtId="0" fontId="13" fillId="0" borderId="71" xfId="1" applyFont="1" applyBorder="1" applyAlignment="1" applyProtection="1">
      <alignment horizontal="distributed" vertical="center" indent="2"/>
    </xf>
    <xf numFmtId="0" fontId="23" fillId="0" borderId="0" xfId="1" applyBorder="1" applyAlignment="1" applyProtection="1">
      <alignment vertical="center"/>
    </xf>
    <xf numFmtId="0" fontId="7" fillId="0" borderId="0" xfId="1" applyFont="1" applyBorder="1" applyAlignment="1" applyProtection="1">
      <alignment horizontal="distributed" vertical="center" indent="2"/>
    </xf>
    <xf numFmtId="0" fontId="31" fillId="0" borderId="0" xfId="1" applyFont="1" applyBorder="1" applyAlignment="1" applyProtection="1">
      <alignment vertical="center" shrinkToFit="1"/>
    </xf>
    <xf numFmtId="0" fontId="16" fillId="0" borderId="0" xfId="1" applyFont="1" applyBorder="1" applyAlignment="1" applyProtection="1"/>
    <xf numFmtId="0" fontId="23" fillId="0" borderId="0" xfId="1" applyBorder="1" applyAlignment="1" applyProtection="1">
      <alignment horizontal="right" shrinkToFit="1"/>
    </xf>
    <xf numFmtId="0" fontId="23" fillId="0" borderId="0" xfId="1" applyBorder="1" applyAlignment="1" applyProtection="1">
      <alignment horizontal="right"/>
    </xf>
    <xf numFmtId="2" fontId="24" fillId="0" borderId="7" xfId="0" applyNumberFormat="1" applyFont="1" applyBorder="1" applyAlignment="1" applyProtection="1">
      <alignment horizontal="center" vertical="center" shrinkToFit="1"/>
      <protection locked="0"/>
    </xf>
    <xf numFmtId="2" fontId="24" fillId="0" borderId="23" xfId="0" applyNumberFormat="1" applyFont="1" applyBorder="1" applyAlignment="1" applyProtection="1">
      <alignment horizontal="center" vertical="center" shrinkToFit="1"/>
      <protection locked="0"/>
    </xf>
    <xf numFmtId="0" fontId="0" fillId="0" borderId="0" xfId="0" applyFill="1" applyBorder="1">
      <alignment vertical="center"/>
    </xf>
    <xf numFmtId="0" fontId="51" fillId="0" borderId="0" xfId="0" applyFont="1" applyFill="1">
      <alignment vertical="center"/>
    </xf>
    <xf numFmtId="0" fontId="27" fillId="0" borderId="0" xfId="0" applyFont="1" applyAlignment="1">
      <alignment vertical="center" shrinkToFit="1"/>
    </xf>
    <xf numFmtId="0" fontId="46" fillId="0" borderId="3" xfId="0" applyFont="1" applyBorder="1" applyAlignment="1" applyProtection="1">
      <alignment horizontal="center" vertical="center" shrinkToFit="1"/>
    </xf>
    <xf numFmtId="0" fontId="13" fillId="0" borderId="6" xfId="1" applyFont="1" applyBorder="1" applyAlignment="1" applyProtection="1">
      <alignment horizontal="center" vertical="center" shrinkToFit="1"/>
    </xf>
    <xf numFmtId="0" fontId="13" fillId="0" borderId="11" xfId="1" applyFont="1" applyBorder="1" applyAlignment="1" applyProtection="1">
      <alignment horizontal="distributed" vertical="center" indent="1"/>
    </xf>
    <xf numFmtId="0" fontId="0" fillId="0" borderId="0" xfId="0" applyAlignment="1" applyProtection="1">
      <alignment horizontal="left" vertical="center"/>
    </xf>
    <xf numFmtId="0" fontId="10" fillId="0" borderId="0" xfId="1" applyFont="1" applyBorder="1" applyAlignment="1" applyProtection="1">
      <alignment horizontal="center" vertical="center" shrinkToFit="1"/>
    </xf>
    <xf numFmtId="0" fontId="10" fillId="0" borderId="0" xfId="1" applyFont="1" applyBorder="1" applyAlignment="1" applyProtection="1">
      <alignment horizontal="center" vertical="center"/>
    </xf>
    <xf numFmtId="0" fontId="13" fillId="0" borderId="49" xfId="1" applyFont="1" applyBorder="1" applyAlignment="1" applyProtection="1">
      <alignment horizontal="center" vertical="center"/>
    </xf>
    <xf numFmtId="0" fontId="13" fillId="0" borderId="9" xfId="1" applyFont="1" applyBorder="1" applyAlignment="1" applyProtection="1">
      <alignment horizontal="center" vertical="center" shrinkToFit="1"/>
    </xf>
    <xf numFmtId="0" fontId="11" fillId="0" borderId="79" xfId="1" applyFont="1" applyBorder="1" applyAlignment="1" applyProtection="1">
      <alignment horizontal="center" vertical="center"/>
    </xf>
    <xf numFmtId="0" fontId="41" fillId="0" borderId="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40" fillId="0" borderId="80" xfId="1" applyFont="1" applyBorder="1" applyAlignment="1" applyProtection="1">
      <alignment horizontal="center" vertical="center" shrinkToFit="1"/>
    </xf>
    <xf numFmtId="0" fontId="52" fillId="0" borderId="0" xfId="0" applyFont="1" applyFill="1">
      <alignment vertical="center"/>
    </xf>
    <xf numFmtId="0" fontId="55" fillId="0" borderId="78" xfId="1" applyNumberFormat="1" applyFont="1" applyBorder="1" applyAlignment="1" applyProtection="1">
      <alignment horizontal="center" vertical="center"/>
      <protection locked="0"/>
    </xf>
    <xf numFmtId="0" fontId="24" fillId="2" borderId="85" xfId="0" applyFont="1" applyFill="1" applyBorder="1" applyAlignment="1" applyProtection="1">
      <alignment horizontal="center" vertical="center"/>
    </xf>
    <xf numFmtId="0" fontId="28" fillId="3" borderId="86" xfId="0" applyFont="1" applyFill="1" applyBorder="1" applyAlignment="1" applyProtection="1">
      <alignment horizontal="center" vertical="center"/>
    </xf>
    <xf numFmtId="2" fontId="24" fillId="2" borderId="86" xfId="0" applyNumberFormat="1" applyFont="1" applyFill="1" applyBorder="1" applyAlignment="1" applyProtection="1">
      <alignment horizontal="center" vertical="center" shrinkToFit="1"/>
    </xf>
    <xf numFmtId="2" fontId="24" fillId="2" borderId="87" xfId="0" applyNumberFormat="1" applyFont="1" applyFill="1" applyBorder="1" applyAlignment="1" applyProtection="1">
      <alignment horizontal="center" vertical="center" shrinkToFit="1"/>
    </xf>
    <xf numFmtId="0" fontId="57" fillId="0" borderId="0" xfId="0" applyFont="1" applyAlignment="1">
      <alignment vertical="center"/>
    </xf>
    <xf numFmtId="0" fontId="9" fillId="0" borderId="8" xfId="1" applyFont="1" applyBorder="1" applyAlignment="1" applyProtection="1">
      <alignment horizontal="center" vertical="center" shrinkToFit="1"/>
    </xf>
    <xf numFmtId="0" fontId="13" fillId="0" borderId="9" xfId="1" applyFont="1" applyFill="1" applyBorder="1" applyAlignment="1" applyProtection="1">
      <alignment horizontal="center" vertical="center" shrinkToFit="1"/>
    </xf>
    <xf numFmtId="0" fontId="15" fillId="0" borderId="0" xfId="1" applyFont="1" applyFill="1" applyBorder="1" applyAlignment="1" applyProtection="1">
      <alignment horizontal="left" vertical="center"/>
    </xf>
    <xf numFmtId="0" fontId="24" fillId="0" borderId="3"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3" fillId="0" borderId="0" xfId="0" applyFont="1" applyAlignment="1">
      <alignment horizontal="center" vertical="center"/>
    </xf>
    <xf numFmtId="0" fontId="3" fillId="0" borderId="75" xfId="0" applyFont="1" applyBorder="1" applyAlignment="1">
      <alignment horizontal="center" vertical="center"/>
    </xf>
    <xf numFmtId="0" fontId="3" fillId="0" borderId="77"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24" fillId="0" borderId="28" xfId="0" applyFont="1" applyBorder="1" applyAlignment="1">
      <alignment horizontal="center" vertical="center" wrapText="1"/>
    </xf>
    <xf numFmtId="0" fontId="3" fillId="0" borderId="28" xfId="0" applyFont="1" applyBorder="1" applyAlignment="1">
      <alignment horizontal="center" vertical="center" wrapText="1"/>
    </xf>
    <xf numFmtId="0" fontId="45" fillId="0" borderId="32" xfId="0" applyFont="1" applyBorder="1" applyAlignment="1">
      <alignment horizontal="center" vertical="center"/>
    </xf>
    <xf numFmtId="0" fontId="45" fillId="0" borderId="52" xfId="0" applyFont="1" applyBorder="1" applyAlignment="1">
      <alignment horizontal="center" vertical="center"/>
    </xf>
    <xf numFmtId="0" fontId="45" fillId="0" borderId="18" xfId="0" applyFont="1" applyBorder="1" applyAlignment="1">
      <alignment horizontal="center" vertical="center"/>
    </xf>
    <xf numFmtId="0" fontId="45" fillId="0" borderId="20" xfId="0" applyFont="1" applyBorder="1" applyAlignment="1">
      <alignment horizontal="center" vertical="center"/>
    </xf>
    <xf numFmtId="0" fontId="30" fillId="0" borderId="0" xfId="0" applyFont="1" applyBorder="1" applyAlignment="1">
      <alignment horizontal="center" vertical="center"/>
    </xf>
    <xf numFmtId="0" fontId="24" fillId="0" borderId="80" xfId="0" applyFont="1" applyBorder="1" applyAlignment="1">
      <alignment horizontal="center" vertical="center"/>
    </xf>
    <xf numFmtId="0" fontId="24" fillId="0" borderId="88" xfId="0" applyFont="1" applyBorder="1" applyAlignment="1">
      <alignment horizontal="center" vertical="center"/>
    </xf>
    <xf numFmtId="0" fontId="24" fillId="9" borderId="77" xfId="0" applyFont="1" applyFill="1" applyBorder="1" applyAlignment="1">
      <alignment horizontal="center" vertical="center"/>
    </xf>
    <xf numFmtId="2" fontId="24" fillId="9" borderId="74" xfId="0" applyNumberFormat="1" applyFont="1" applyFill="1" applyBorder="1" applyAlignment="1" applyProtection="1">
      <alignment horizontal="center" vertical="center"/>
      <protection locked="0"/>
    </xf>
    <xf numFmtId="2" fontId="24" fillId="9" borderId="5" xfId="0" applyNumberFormat="1" applyFont="1" applyFill="1" applyBorder="1" applyAlignment="1" applyProtection="1">
      <alignment horizontal="center" vertical="center"/>
      <protection locked="0"/>
    </xf>
    <xf numFmtId="2" fontId="3" fillId="9" borderId="77" xfId="0" applyNumberFormat="1" applyFont="1" applyFill="1" applyBorder="1" applyAlignment="1" applyProtection="1">
      <alignment horizontal="center" vertical="center"/>
      <protection locked="0"/>
    </xf>
    <xf numFmtId="0" fontId="24" fillId="10" borderId="30" xfId="0" applyFont="1" applyFill="1" applyBorder="1" applyAlignment="1">
      <alignment horizontal="center" vertical="center"/>
    </xf>
    <xf numFmtId="2" fontId="24" fillId="10" borderId="51" xfId="0" applyNumberFormat="1" applyFont="1" applyFill="1" applyBorder="1" applyAlignment="1" applyProtection="1">
      <alignment horizontal="center" vertical="center"/>
      <protection locked="0"/>
    </xf>
    <xf numFmtId="2" fontId="24" fillId="10" borderId="23" xfId="0" applyNumberFormat="1" applyFont="1" applyFill="1" applyBorder="1" applyAlignment="1" applyProtection="1">
      <alignment horizontal="center" vertical="center"/>
      <protection locked="0"/>
    </xf>
    <xf numFmtId="2" fontId="3" fillId="10" borderId="30" xfId="0" applyNumberFormat="1" applyFont="1" applyFill="1" applyBorder="1" applyAlignment="1" applyProtection="1">
      <alignment horizontal="center" vertical="center"/>
      <protection locked="0"/>
    </xf>
    <xf numFmtId="0" fontId="0" fillId="11" borderId="0" xfId="0" applyFill="1">
      <alignment vertical="center"/>
    </xf>
    <xf numFmtId="0" fontId="0" fillId="11" borderId="0" xfId="0" applyFill="1" applyAlignment="1">
      <alignment vertical="center"/>
    </xf>
    <xf numFmtId="0" fontId="13" fillId="0" borderId="6" xfId="1" applyFont="1" applyBorder="1" applyAlignment="1" applyProtection="1">
      <alignment horizontal="distributed" vertical="center" indent="1" shrinkToFit="1"/>
    </xf>
    <xf numFmtId="0" fontId="21" fillId="0" borderId="84" xfId="1" applyFont="1" applyBorder="1" applyAlignment="1" applyProtection="1">
      <alignment horizontal="center" vertical="center"/>
    </xf>
    <xf numFmtId="0" fontId="26" fillId="0" borderId="0" xfId="0" applyFont="1" applyBorder="1" applyAlignment="1">
      <alignment vertical="center"/>
    </xf>
    <xf numFmtId="0" fontId="21" fillId="0" borderId="7" xfId="1" applyFont="1" applyBorder="1" applyAlignment="1" applyProtection="1">
      <alignment horizontal="center" vertical="center"/>
    </xf>
    <xf numFmtId="0" fontId="29" fillId="0" borderId="0" xfId="1" applyFont="1" applyAlignment="1" applyProtection="1">
      <alignment horizontal="center" vertical="center"/>
    </xf>
    <xf numFmtId="0" fontId="21" fillId="0" borderId="81" xfId="1" applyNumberFormat="1" applyFont="1" applyBorder="1" applyAlignment="1" applyProtection="1">
      <alignment horizontal="center" vertical="center"/>
      <protection locked="0"/>
    </xf>
    <xf numFmtId="0" fontId="21" fillId="0" borderId="35" xfId="1" applyNumberFormat="1" applyFont="1" applyBorder="1" applyAlignment="1" applyProtection="1">
      <alignment vertical="center"/>
    </xf>
    <xf numFmtId="5" fontId="21" fillId="0" borderId="91" xfId="1" applyNumberFormat="1" applyFont="1" applyBorder="1" applyAlignment="1" applyProtection="1">
      <alignment vertical="center"/>
    </xf>
    <xf numFmtId="0" fontId="21" fillId="0" borderId="19" xfId="1" applyNumberFormat="1" applyFont="1" applyBorder="1" applyAlignment="1" applyProtection="1">
      <alignment vertical="center"/>
    </xf>
    <xf numFmtId="0" fontId="21" fillId="0" borderId="7" xfId="1" applyFont="1" applyBorder="1" applyAlignment="1" applyProtection="1">
      <alignment horizontal="center" vertical="center"/>
    </xf>
    <xf numFmtId="0" fontId="13" fillId="7" borderId="11" xfId="1" applyFont="1" applyFill="1" applyBorder="1" applyAlignment="1" applyProtection="1">
      <alignment horizontal="center" vertical="center"/>
    </xf>
    <xf numFmtId="0" fontId="62" fillId="0" borderId="90" xfId="1" applyFont="1" applyBorder="1" applyAlignment="1" applyProtection="1">
      <alignment horizontal="distributed" vertical="center" indent="1"/>
    </xf>
    <xf numFmtId="0" fontId="24" fillId="5" borderId="0" xfId="0" applyFont="1" applyFill="1" applyProtection="1">
      <alignment vertical="center"/>
    </xf>
    <xf numFmtId="0" fontId="37" fillId="5" borderId="0" xfId="0" applyFont="1" applyFill="1" applyBorder="1" applyAlignment="1">
      <alignment vertical="center"/>
    </xf>
    <xf numFmtId="0" fontId="0" fillId="0" borderId="0" xfId="0" applyAlignment="1">
      <alignment horizontal="center" vertical="center"/>
    </xf>
    <xf numFmtId="0" fontId="24" fillId="0" borderId="0" xfId="0" applyFont="1" applyAlignment="1">
      <alignment horizontal="center" vertical="center"/>
    </xf>
    <xf numFmtId="0" fontId="63" fillId="0" borderId="0" xfId="0" applyFont="1" applyBorder="1" applyAlignment="1">
      <alignmen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6" fillId="0" borderId="93" xfId="4" applyFont="1" applyFill="1" applyBorder="1" applyAlignment="1">
      <alignment horizontal="center" vertical="center"/>
    </xf>
    <xf numFmtId="0" fontId="66" fillId="0" borderId="94" xfId="4" applyFont="1" applyFill="1" applyBorder="1" applyAlignment="1">
      <alignment horizontal="center" vertical="center"/>
    </xf>
    <xf numFmtId="0" fontId="66" fillId="0" borderId="94" xfId="4" applyFont="1" applyFill="1" applyBorder="1" applyAlignment="1">
      <alignment vertical="center"/>
    </xf>
    <xf numFmtId="0" fontId="66" fillId="0" borderId="95" xfId="4" applyFont="1" applyFill="1" applyBorder="1" applyAlignment="1">
      <alignment horizontal="center" vertical="center"/>
    </xf>
    <xf numFmtId="0" fontId="66" fillId="0" borderId="96" xfId="5" applyFont="1" applyFill="1" applyBorder="1" applyAlignment="1">
      <alignment horizontal="center" vertical="center"/>
    </xf>
    <xf numFmtId="0" fontId="66" fillId="0" borderId="94" xfId="5" applyFont="1" applyFill="1" applyBorder="1" applyAlignment="1">
      <alignment horizontal="center" vertical="center"/>
    </xf>
    <xf numFmtId="0" fontId="66" fillId="0" borderId="93" xfId="5" applyFont="1" applyFill="1" applyBorder="1" applyAlignment="1">
      <alignment horizontal="center" vertical="center"/>
    </xf>
    <xf numFmtId="0" fontId="66" fillId="0" borderId="97" xfId="6" applyFont="1" applyFill="1" applyBorder="1" applyAlignment="1">
      <alignment horizontal="center" vertical="center"/>
    </xf>
    <xf numFmtId="0" fontId="66" fillId="0" borderId="93" xfId="6" applyFont="1" applyFill="1" applyBorder="1" applyAlignment="1">
      <alignment horizontal="center" vertical="center"/>
    </xf>
    <xf numFmtId="0" fontId="66" fillId="0" borderId="94" xfId="6" applyFont="1" applyFill="1" applyBorder="1" applyAlignment="1">
      <alignment horizontal="center" vertical="center"/>
    </xf>
    <xf numFmtId="0" fontId="68" fillId="12" borderId="93" xfId="6" applyFont="1" applyFill="1" applyBorder="1" applyAlignment="1">
      <alignment horizontal="center" vertical="center"/>
    </xf>
    <xf numFmtId="0" fontId="66" fillId="0" borderId="98" xfId="6" applyFont="1" applyFill="1" applyBorder="1" applyAlignment="1">
      <alignment horizontal="center" vertical="center"/>
    </xf>
    <xf numFmtId="0" fontId="66" fillId="0" borderId="93" xfId="7" applyFont="1" applyFill="1" applyBorder="1" applyAlignment="1">
      <alignment horizontal="center" vertical="center"/>
    </xf>
    <xf numFmtId="0" fontId="66" fillId="0" borderId="98" xfId="7" applyFont="1" applyFill="1" applyBorder="1" applyAlignment="1">
      <alignment horizontal="center" vertical="center"/>
    </xf>
    <xf numFmtId="0" fontId="66" fillId="0" borderId="93" xfId="8" applyFont="1" applyFill="1" applyBorder="1" applyAlignment="1">
      <alignment horizontal="center" vertical="center"/>
    </xf>
    <xf numFmtId="0" fontId="66" fillId="0" borderId="93" xfId="9" applyFont="1" applyFill="1" applyBorder="1" applyAlignment="1">
      <alignment horizontal="center" vertical="center"/>
    </xf>
    <xf numFmtId="0" fontId="66" fillId="0" borderId="98" xfId="9" applyFont="1" applyFill="1" applyBorder="1" applyAlignment="1">
      <alignment horizontal="center" vertical="center"/>
    </xf>
    <xf numFmtId="0" fontId="66" fillId="0" borderId="93" xfId="10" applyFont="1" applyFill="1" applyBorder="1" applyAlignment="1">
      <alignment horizontal="center" vertical="center"/>
    </xf>
    <xf numFmtId="0" fontId="66" fillId="0" borderId="0" xfId="10" applyFont="1"/>
    <xf numFmtId="0" fontId="66" fillId="0" borderId="0" xfId="4" applyFont="1" applyFill="1" applyBorder="1" applyAlignment="1">
      <alignment horizontal="center" vertical="center"/>
    </xf>
    <xf numFmtId="0" fontId="26" fillId="0" borderId="45" xfId="0" applyFont="1" applyFill="1" applyBorder="1" applyAlignment="1">
      <alignment vertical="center"/>
    </xf>
    <xf numFmtId="0" fontId="26" fillId="0" borderId="50" xfId="0" applyFont="1" applyFill="1" applyBorder="1" applyAlignment="1">
      <alignment vertical="center"/>
    </xf>
    <xf numFmtId="0" fontId="26" fillId="0" borderId="11" xfId="0" applyFont="1" applyFill="1" applyBorder="1" applyAlignment="1">
      <alignment vertical="center"/>
    </xf>
    <xf numFmtId="0" fontId="24" fillId="0" borderId="99" xfId="0" applyFont="1" applyBorder="1" applyAlignment="1">
      <alignment horizontal="center" vertical="center" wrapText="1"/>
    </xf>
    <xf numFmtId="0" fontId="28" fillId="3" borderId="100" xfId="0" applyNumberFormat="1" applyFont="1" applyFill="1" applyBorder="1" applyAlignment="1">
      <alignment horizontal="center" vertical="center"/>
    </xf>
    <xf numFmtId="0" fontId="24" fillId="0" borderId="1" xfId="0" applyFont="1" applyBorder="1" applyAlignment="1">
      <alignment horizontal="center" vertical="center"/>
    </xf>
    <xf numFmtId="0" fontId="24" fillId="0" borderId="74" xfId="0" applyFont="1" applyBorder="1" applyAlignment="1">
      <alignment horizontal="center" vertical="center"/>
    </xf>
    <xf numFmtId="0" fontId="24" fillId="0" borderId="102" xfId="0" applyFont="1" applyBorder="1" applyAlignment="1">
      <alignment horizontal="right" vertical="center"/>
    </xf>
    <xf numFmtId="0" fontId="24" fillId="0" borderId="102" xfId="0" applyFont="1" applyBorder="1" applyAlignment="1">
      <alignment horizontal="center" vertical="center"/>
    </xf>
    <xf numFmtId="0" fontId="24" fillId="0" borderId="0" xfId="0" applyFont="1" applyAlignment="1">
      <alignment horizontal="center" vertical="center"/>
    </xf>
    <xf numFmtId="0" fontId="21" fillId="0" borderId="7" xfId="1" applyFont="1" applyBorder="1" applyAlignment="1" applyProtection="1">
      <alignment horizontal="center" vertical="center"/>
    </xf>
    <xf numFmtId="0" fontId="70" fillId="0" borderId="0" xfId="0" applyFont="1" applyBorder="1" applyAlignment="1" applyProtection="1">
      <alignment horizontal="center" vertical="center" shrinkToFit="1"/>
    </xf>
    <xf numFmtId="0" fontId="71" fillId="0" borderId="0" xfId="0" applyFont="1" applyBorder="1" applyAlignment="1" applyProtection="1">
      <alignment horizontal="center" vertical="center" shrinkToFit="1"/>
    </xf>
    <xf numFmtId="0" fontId="24" fillId="0" borderId="0" xfId="0" applyFont="1" applyAlignment="1">
      <alignment horizontal="right" vertical="center" shrinkToFit="1"/>
    </xf>
    <xf numFmtId="0" fontId="72" fillId="0" borderId="0" xfId="0" applyFont="1" applyBorder="1" applyAlignment="1">
      <alignment horizontal="center" vertical="center" shrinkToFit="1"/>
    </xf>
    <xf numFmtId="0" fontId="24" fillId="0" borderId="0" xfId="0" applyFont="1" applyAlignment="1">
      <alignment horizontal="center" vertical="center" shrinkToFit="1"/>
    </xf>
    <xf numFmtId="0" fontId="25" fillId="0" borderId="0" xfId="0" applyFont="1" applyBorder="1" applyAlignment="1">
      <alignment horizontal="center" vertical="center" wrapText="1"/>
    </xf>
    <xf numFmtId="0" fontId="73" fillId="0" borderId="0" xfId="0" applyFont="1" applyAlignment="1" applyProtection="1">
      <alignment horizontal="left" vertical="center" wrapText="1" indent="1"/>
    </xf>
    <xf numFmtId="0" fontId="74" fillId="0" borderId="0" xfId="0" applyFont="1" applyAlignment="1" applyProtection="1">
      <alignment horizontal="left" vertical="center" wrapText="1" indent="1"/>
    </xf>
    <xf numFmtId="0" fontId="74" fillId="0" borderId="0" xfId="0" applyFont="1" applyProtection="1">
      <alignment vertical="center"/>
    </xf>
    <xf numFmtId="0" fontId="75" fillId="0" borderId="0" xfId="0" applyFont="1">
      <alignment vertical="center"/>
    </xf>
    <xf numFmtId="0" fontId="21" fillId="0" borderId="7" xfId="1" applyFont="1" applyBorder="1" applyAlignment="1" applyProtection="1">
      <alignment horizontal="center" vertical="center"/>
    </xf>
    <xf numFmtId="0" fontId="24" fillId="0" borderId="100" xfId="0" applyNumberFormat="1" applyFont="1" applyBorder="1" applyAlignment="1" applyProtection="1">
      <alignment horizontal="center" vertical="center" shrinkToFit="1"/>
    </xf>
    <xf numFmtId="0" fontId="24" fillId="0" borderId="101" xfId="0" applyNumberFormat="1" applyFont="1" applyBorder="1" applyAlignment="1" applyProtection="1">
      <alignment horizontal="center" vertical="center" shrinkToFit="1"/>
    </xf>
    <xf numFmtId="0" fontId="13" fillId="0" borderId="79" xfId="1" applyFont="1" applyFill="1" applyBorder="1" applyAlignment="1" applyProtection="1">
      <alignment horizontal="center" vertical="center" shrinkToFit="1"/>
    </xf>
    <xf numFmtId="0" fontId="61" fillId="0" borderId="0" xfId="0" applyFont="1" applyFill="1" applyAlignment="1">
      <alignment horizontal="center" vertical="center"/>
    </xf>
    <xf numFmtId="0" fontId="59" fillId="0" borderId="54" xfId="0" applyFont="1" applyFill="1" applyBorder="1" applyAlignment="1">
      <alignment horizontal="center" vertical="center" shrinkToFit="1"/>
    </xf>
    <xf numFmtId="0" fontId="59" fillId="0" borderId="55" xfId="0" applyFont="1" applyFill="1" applyBorder="1" applyAlignment="1">
      <alignment horizontal="center" vertical="center" shrinkToFit="1"/>
    </xf>
    <xf numFmtId="0" fontId="59" fillId="0" borderId="56" xfId="0" applyFont="1" applyFill="1" applyBorder="1" applyAlignment="1">
      <alignment horizontal="center" vertical="center" shrinkToFit="1"/>
    </xf>
    <xf numFmtId="0" fontId="59" fillId="0" borderId="57" xfId="0" applyFont="1" applyFill="1" applyBorder="1" applyAlignment="1">
      <alignment horizontal="center" vertical="center" shrinkToFit="1"/>
    </xf>
    <xf numFmtId="0" fontId="59" fillId="0" borderId="0" xfId="0" applyFont="1" applyFill="1" applyBorder="1" applyAlignment="1">
      <alignment horizontal="center" vertical="center" shrinkToFit="1"/>
    </xf>
    <xf numFmtId="0" fontId="59" fillId="0" borderId="58" xfId="0" applyFont="1" applyFill="1" applyBorder="1" applyAlignment="1">
      <alignment horizontal="center" vertical="center" shrinkToFit="1"/>
    </xf>
    <xf numFmtId="0" fontId="59" fillId="0" borderId="59" xfId="0" applyFont="1" applyFill="1" applyBorder="1" applyAlignment="1">
      <alignment horizontal="center" vertical="center" shrinkToFit="1"/>
    </xf>
    <xf numFmtId="0" fontId="59" fillId="0" borderId="60" xfId="0" applyFont="1" applyFill="1" applyBorder="1" applyAlignment="1">
      <alignment horizontal="center" vertical="center" shrinkToFit="1"/>
    </xf>
    <xf numFmtId="0" fontId="59" fillId="0" borderId="61" xfId="0" applyFont="1" applyFill="1" applyBorder="1" applyAlignment="1">
      <alignment horizontal="center" vertical="center" shrinkToFit="1"/>
    </xf>
    <xf numFmtId="0" fontId="26" fillId="0" borderId="38" xfId="0" applyFont="1" applyBorder="1" applyAlignment="1">
      <alignment horizontal="center" vertical="center"/>
    </xf>
    <xf numFmtId="177" fontId="50" fillId="3" borderId="64" xfId="0" applyNumberFormat="1" applyFont="1" applyFill="1" applyBorder="1" applyAlignment="1">
      <alignment horizontal="center" vertical="center" shrinkToFit="1"/>
    </xf>
    <xf numFmtId="177" fontId="50" fillId="3" borderId="65" xfId="0" applyNumberFormat="1" applyFont="1" applyFill="1" applyBorder="1" applyAlignment="1">
      <alignment horizontal="center" vertical="center" shrinkToFit="1"/>
    </xf>
    <xf numFmtId="177" fontId="50" fillId="3" borderId="66" xfId="0" applyNumberFormat="1" applyFont="1" applyFill="1" applyBorder="1" applyAlignment="1">
      <alignment horizontal="center" vertical="center" shrinkToFit="1"/>
    </xf>
    <xf numFmtId="0" fontId="60" fillId="0" borderId="0" xfId="0" applyFont="1">
      <alignment vertical="center"/>
    </xf>
    <xf numFmtId="0" fontId="50" fillId="3" borderId="64" xfId="0" applyFont="1" applyFill="1" applyBorder="1" applyAlignment="1">
      <alignment horizontal="center" vertical="center" shrinkToFit="1"/>
    </xf>
    <xf numFmtId="0" fontId="50" fillId="3" borderId="65" xfId="0" applyFont="1" applyFill="1" applyBorder="1" applyAlignment="1">
      <alignment horizontal="center" vertical="center" shrinkToFit="1"/>
    </xf>
    <xf numFmtId="0" fontId="50" fillId="0" borderId="38" xfId="0" applyFont="1" applyFill="1" applyBorder="1" applyAlignment="1">
      <alignment horizontal="center" vertical="center" shrinkToFit="1"/>
    </xf>
    <xf numFmtId="0" fontId="63" fillId="0" borderId="0" xfId="0" applyFont="1" applyBorder="1" applyAlignment="1">
      <alignment horizontal="center" vertical="center"/>
    </xf>
    <xf numFmtId="0" fontId="63" fillId="0" borderId="0" xfId="0" applyFont="1" applyBorder="1" applyAlignment="1">
      <alignment horizontal="left" vertical="top" wrapText="1"/>
    </xf>
    <xf numFmtId="0" fontId="63" fillId="0" borderId="0" xfId="0" applyFont="1" applyBorder="1" applyAlignment="1">
      <alignment vertical="top" wrapText="1"/>
    </xf>
    <xf numFmtId="0" fontId="32" fillId="5" borderId="0" xfId="0" applyFont="1" applyFill="1" applyAlignment="1">
      <alignment horizontal="center" vertical="center"/>
    </xf>
    <xf numFmtId="0" fontId="37" fillId="0" borderId="17" xfId="0" applyFont="1" applyBorder="1" applyAlignment="1">
      <alignment horizontal="center" vertical="center" shrinkToFit="1"/>
    </xf>
    <xf numFmtId="0" fontId="37" fillId="0" borderId="1" xfId="0" applyFont="1" applyBorder="1" applyAlignment="1">
      <alignment horizontal="center" vertical="center" shrinkToFit="1"/>
    </xf>
    <xf numFmtId="177" fontId="50" fillId="0" borderId="17" xfId="0" applyNumberFormat="1" applyFont="1" applyBorder="1" applyAlignment="1">
      <alignment horizontal="center" vertical="center"/>
    </xf>
    <xf numFmtId="178" fontId="50" fillId="0" borderId="17" xfId="0" applyNumberFormat="1" applyFont="1" applyBorder="1" applyAlignment="1">
      <alignment horizontal="center" vertical="center"/>
    </xf>
    <xf numFmtId="177" fontId="29" fillId="3" borderId="65" xfId="0" applyNumberFormat="1" applyFont="1" applyFill="1" applyBorder="1" applyAlignment="1">
      <alignment horizontal="center" vertical="center"/>
    </xf>
    <xf numFmtId="20" fontId="42" fillId="3" borderId="65" xfId="0" applyNumberFormat="1" applyFont="1" applyFill="1" applyBorder="1" applyAlignment="1">
      <alignment horizontal="center" vertical="center"/>
    </xf>
    <xf numFmtId="0" fontId="42" fillId="3" borderId="66" xfId="0" applyFont="1" applyFill="1" applyBorder="1" applyAlignment="1">
      <alignment horizontal="center" vertical="center"/>
    </xf>
    <xf numFmtId="0" fontId="24" fillId="0" borderId="3" xfId="0" applyFont="1" applyBorder="1" applyAlignment="1">
      <alignment horizontal="distributed" vertical="center" indent="1"/>
    </xf>
    <xf numFmtId="0" fontId="24" fillId="0" borderId="12" xfId="0" applyFont="1" applyBorder="1" applyAlignment="1">
      <alignment horizontal="distributed" vertical="center" indent="1"/>
    </xf>
    <xf numFmtId="0" fontId="69" fillId="8" borderId="34" xfId="1" applyFont="1" applyFill="1" applyBorder="1" applyAlignment="1" applyProtection="1">
      <alignment horizontal="center" vertical="center"/>
    </xf>
    <xf numFmtId="0" fontId="69" fillId="8" borderId="76" xfId="1" applyFont="1" applyFill="1" applyBorder="1" applyAlignment="1" applyProtection="1">
      <alignment horizontal="center" vertical="center"/>
    </xf>
    <xf numFmtId="0" fontId="27" fillId="0" borderId="26"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protection locked="0"/>
    </xf>
    <xf numFmtId="0" fontId="25" fillId="0" borderId="48"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49" xfId="0" applyFont="1" applyBorder="1" applyAlignment="1">
      <alignment horizontal="center" vertical="center" wrapText="1"/>
    </xf>
    <xf numFmtId="0" fontId="38" fillId="0" borderId="0" xfId="0" applyFont="1" applyBorder="1" applyAlignment="1">
      <alignment vertical="center"/>
    </xf>
    <xf numFmtId="0" fontId="38" fillId="0" borderId="0" xfId="0" applyFont="1" applyAlignment="1">
      <alignment vertical="center"/>
    </xf>
    <xf numFmtId="0" fontId="45" fillId="0" borderId="0" xfId="0" applyFont="1" applyBorder="1" applyAlignment="1">
      <alignment horizontal="left" vertical="center" wrapText="1"/>
    </xf>
    <xf numFmtId="0" fontId="27" fillId="9" borderId="6" xfId="0" applyFont="1" applyFill="1" applyBorder="1" applyAlignment="1" applyProtection="1">
      <alignment horizontal="center" vertical="center"/>
    </xf>
    <xf numFmtId="0" fontId="27" fillId="9" borderId="3" xfId="0" applyFont="1" applyFill="1" applyBorder="1" applyAlignment="1" applyProtection="1">
      <alignment horizontal="center" vertical="center"/>
    </xf>
    <xf numFmtId="0" fontId="27" fillId="9" borderId="7" xfId="0" applyFont="1" applyFill="1" applyBorder="1" applyAlignment="1" applyProtection="1">
      <alignment horizontal="center" vertical="center"/>
    </xf>
    <xf numFmtId="0" fontId="27" fillId="0" borderId="6"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7" xfId="0" applyFont="1" applyFill="1" applyBorder="1" applyAlignment="1" applyProtection="1">
      <alignment horizontal="center" vertical="center"/>
      <protection locked="0"/>
    </xf>
    <xf numFmtId="0" fontId="24" fillId="0" borderId="80" xfId="0" applyFont="1" applyBorder="1" applyAlignment="1">
      <alignment horizontal="distributed" vertical="center" indent="1"/>
    </xf>
    <xf numFmtId="0" fontId="24" fillId="0" borderId="81" xfId="0" applyFont="1" applyBorder="1" applyAlignment="1">
      <alignment horizontal="distributed" vertical="center" indent="1"/>
    </xf>
    <xf numFmtId="0" fontId="24" fillId="0" borderId="34"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24" fillId="0" borderId="35" xfId="0" applyFont="1" applyBorder="1" applyAlignment="1" applyProtection="1">
      <alignment horizontal="center" vertical="center"/>
      <protection locked="0"/>
    </xf>
    <xf numFmtId="0" fontId="24" fillId="0" borderId="21" xfId="0" applyFont="1" applyBorder="1" applyAlignment="1">
      <alignment horizontal="distributed" vertical="center" indent="1"/>
    </xf>
    <xf numFmtId="0" fontId="24" fillId="0" borderId="92" xfId="0" applyFont="1" applyBorder="1" applyAlignment="1">
      <alignment horizontal="distributed" vertical="center" indent="1"/>
    </xf>
    <xf numFmtId="0" fontId="27" fillId="9" borderId="4" xfId="0" applyFont="1" applyFill="1" applyBorder="1" applyAlignment="1" applyProtection="1">
      <alignment horizontal="center" vertical="center"/>
      <protection locked="0"/>
    </xf>
    <xf numFmtId="0" fontId="27" fillId="9" borderId="21" xfId="0" applyFont="1" applyFill="1" applyBorder="1" applyAlignment="1" applyProtection="1">
      <alignment horizontal="center" vertical="center"/>
      <protection locked="0"/>
    </xf>
    <xf numFmtId="0" fontId="27" fillId="9" borderId="5" xfId="0" applyFont="1" applyFill="1" applyBorder="1" applyAlignment="1" applyProtection="1">
      <alignment horizontal="center" vertical="center"/>
      <protection locked="0"/>
    </xf>
    <xf numFmtId="0" fontId="27" fillId="5" borderId="25" xfId="0" applyFont="1" applyFill="1" applyBorder="1" applyAlignment="1" applyProtection="1">
      <alignment horizontal="center" vertical="center"/>
    </xf>
    <xf numFmtId="0" fontId="27" fillId="5" borderId="18" xfId="0" applyFont="1" applyFill="1" applyBorder="1" applyAlignment="1" applyProtection="1">
      <alignment horizontal="center" vertical="center"/>
    </xf>
    <xf numFmtId="0" fontId="27" fillId="5" borderId="22" xfId="0" applyFont="1" applyFill="1" applyBorder="1" applyAlignment="1" applyProtection="1">
      <alignment horizontal="center" vertical="center"/>
    </xf>
    <xf numFmtId="0" fontId="27" fillId="9" borderId="9" xfId="0" applyFont="1" applyFill="1" applyBorder="1" applyAlignment="1" applyProtection="1">
      <alignment horizontal="center" vertical="center" shrinkToFit="1"/>
    </xf>
    <xf numFmtId="0" fontId="27" fillId="9" borderId="17" xfId="0" applyFont="1" applyFill="1" applyBorder="1" applyAlignment="1" applyProtection="1">
      <alignment horizontal="center" vertical="center" shrinkToFit="1"/>
    </xf>
    <xf numFmtId="0" fontId="27" fillId="9" borderId="31" xfId="0" applyFont="1" applyFill="1" applyBorder="1" applyAlignment="1" applyProtection="1">
      <alignment horizontal="center" vertical="center" shrinkToFit="1"/>
    </xf>
    <xf numFmtId="0" fontId="25" fillId="6" borderId="36" xfId="0" applyFont="1" applyFill="1" applyBorder="1" applyAlignment="1">
      <alignment horizontal="center" vertical="center"/>
    </xf>
    <xf numFmtId="0" fontId="36" fillId="0" borderId="103" xfId="0" applyFont="1" applyBorder="1" applyAlignment="1">
      <alignment vertical="center" wrapText="1"/>
    </xf>
    <xf numFmtId="0" fontId="36" fillId="0" borderId="21" xfId="0" applyFont="1" applyBorder="1" applyAlignment="1">
      <alignment vertical="center" wrapText="1"/>
    </xf>
    <xf numFmtId="0" fontId="27" fillId="3" borderId="3"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7" fillId="0" borderId="34" xfId="0" applyFont="1" applyFill="1" applyBorder="1" applyAlignment="1" applyProtection="1">
      <alignment horizontal="center" vertical="center"/>
    </xf>
    <xf numFmtId="0" fontId="27" fillId="0" borderId="46" xfId="0" applyFont="1" applyFill="1" applyBorder="1" applyAlignment="1" applyProtection="1">
      <alignment horizontal="center" vertical="center"/>
    </xf>
    <xf numFmtId="0" fontId="27" fillId="0" borderId="35" xfId="0" applyFont="1" applyFill="1" applyBorder="1" applyAlignment="1" applyProtection="1">
      <alignment horizontal="center" vertical="center"/>
    </xf>
    <xf numFmtId="0" fontId="24" fillId="9" borderId="79" xfId="0" applyFont="1" applyFill="1" applyBorder="1" applyAlignment="1">
      <alignment horizontal="center" vertical="center"/>
    </xf>
    <xf numFmtId="0" fontId="24" fillId="9" borderId="1" xfId="0" applyFont="1" applyFill="1" applyBorder="1" applyAlignment="1">
      <alignment horizontal="center" vertical="center"/>
    </xf>
    <xf numFmtId="0" fontId="24" fillId="9" borderId="89" xfId="0" applyFont="1" applyFill="1" applyBorder="1" applyAlignment="1">
      <alignment horizontal="center" vertical="center"/>
    </xf>
    <xf numFmtId="0" fontId="24" fillId="0" borderId="24"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176" fontId="41" fillId="0" borderId="0" xfId="1" applyNumberFormat="1" applyFont="1" applyAlignment="1" applyProtection="1">
      <alignment horizontal="distributed" vertical="center" indent="4"/>
    </xf>
    <xf numFmtId="0" fontId="10" fillId="0" borderId="36" xfId="1" applyFont="1" applyBorder="1" applyAlignment="1" applyProtection="1">
      <alignment horizontal="center" vertical="center"/>
    </xf>
    <xf numFmtId="0" fontId="21" fillId="0" borderId="12" xfId="1" applyFont="1" applyBorder="1" applyAlignment="1" applyProtection="1">
      <alignment horizontal="center" vertical="center"/>
    </xf>
    <xf numFmtId="0" fontId="21" fillId="0" borderId="31" xfId="1" applyFont="1" applyBorder="1" applyAlignment="1" applyProtection="1">
      <alignment horizontal="center" vertical="center"/>
    </xf>
    <xf numFmtId="0" fontId="21" fillId="0" borderId="18" xfId="1" applyFont="1" applyBorder="1" applyAlignment="1" applyProtection="1">
      <alignment horizontal="center" vertical="center"/>
    </xf>
    <xf numFmtId="0" fontId="21" fillId="0" borderId="22" xfId="1" applyFont="1" applyBorder="1" applyAlignment="1" applyProtection="1">
      <alignment horizontal="center" vertical="center"/>
    </xf>
    <xf numFmtId="0" fontId="10" fillId="0" borderId="0" xfId="1" applyFont="1" applyBorder="1" applyAlignment="1" applyProtection="1">
      <alignment horizontal="center" vertical="center"/>
    </xf>
    <xf numFmtId="0" fontId="55" fillId="0" borderId="32" xfId="1" applyNumberFormat="1" applyFont="1" applyBorder="1" applyAlignment="1" applyProtection="1">
      <alignment horizontal="center" vertical="center"/>
    </xf>
    <xf numFmtId="0" fontId="55" fillId="0" borderId="13" xfId="1" applyNumberFormat="1" applyFont="1" applyBorder="1" applyAlignment="1" applyProtection="1">
      <alignment horizontal="center" vertical="center"/>
    </xf>
    <xf numFmtId="0" fontId="55" fillId="0" borderId="82" xfId="1" applyNumberFormat="1" applyFont="1" applyBorder="1" applyAlignment="1" applyProtection="1">
      <alignment horizontal="center" vertical="center"/>
    </xf>
    <xf numFmtId="0" fontId="55" fillId="0" borderId="83" xfId="1" applyNumberFormat="1" applyFont="1" applyBorder="1" applyAlignment="1" applyProtection="1">
      <alignment horizontal="center" vertical="center"/>
    </xf>
    <xf numFmtId="0" fontId="21" fillId="0" borderId="20" xfId="1" applyFont="1" applyBorder="1" applyAlignment="1" applyProtection="1">
      <alignment horizontal="center" vertical="center"/>
    </xf>
    <xf numFmtId="0" fontId="21" fillId="0" borderId="23" xfId="1" applyFont="1" applyBorder="1" applyAlignment="1" applyProtection="1">
      <alignment horizontal="center" vertical="center"/>
    </xf>
    <xf numFmtId="0" fontId="21" fillId="0" borderId="3" xfId="1" applyFont="1" applyBorder="1" applyAlignment="1" applyProtection="1">
      <alignment horizontal="center" vertical="center"/>
    </xf>
    <xf numFmtId="0" fontId="21" fillId="0" borderId="7" xfId="1" applyFont="1" applyBorder="1" applyAlignment="1" applyProtection="1">
      <alignment horizontal="center" vertical="center"/>
    </xf>
    <xf numFmtId="0" fontId="10" fillId="0" borderId="32" xfId="1" applyFont="1" applyBorder="1" applyAlignment="1" applyProtection="1">
      <alignment horizontal="center" vertical="center"/>
    </xf>
    <xf numFmtId="0" fontId="10" fillId="0" borderId="13" xfId="1" applyFont="1" applyBorder="1" applyAlignment="1" applyProtection="1">
      <alignment horizontal="center" vertical="center"/>
    </xf>
    <xf numFmtId="0" fontId="23" fillId="0" borderId="0" xfId="1" applyAlignment="1" applyProtection="1">
      <alignment horizontal="center" vertical="center"/>
    </xf>
    <xf numFmtId="0" fontId="38" fillId="5" borderId="0" xfId="1" applyFont="1" applyFill="1" applyAlignment="1" applyProtection="1">
      <alignment horizontal="center" vertical="center"/>
    </xf>
    <xf numFmtId="0" fontId="54" fillId="0" borderId="0" xfId="1" applyFont="1" applyBorder="1" applyAlignment="1" applyProtection="1">
      <alignment horizontal="distributed" vertical="center" indent="8" shrinkToFit="1"/>
    </xf>
    <xf numFmtId="0" fontId="54" fillId="0" borderId="0" xfId="1" applyFont="1" applyAlignment="1" applyProtection="1">
      <alignment horizontal="distributed" vertical="center" indent="8" shrinkToFit="1"/>
    </xf>
    <xf numFmtId="0" fontId="10" fillId="0" borderId="36" xfId="1" applyFont="1" applyBorder="1" applyAlignment="1" applyProtection="1">
      <alignment horizontal="center" vertical="center" shrinkToFit="1"/>
    </xf>
    <xf numFmtId="0" fontId="10" fillId="0" borderId="0" xfId="1" applyFont="1" applyBorder="1" applyAlignment="1" applyProtection="1">
      <alignment horizontal="center" vertical="center" shrinkToFit="1"/>
    </xf>
    <xf numFmtId="0" fontId="43" fillId="0" borderId="0" xfId="0" applyFont="1" applyBorder="1" applyAlignment="1" applyProtection="1">
      <alignment horizontal="center" vertical="center"/>
    </xf>
    <xf numFmtId="0" fontId="18" fillId="0" borderId="81" xfId="1" applyFont="1" applyBorder="1" applyAlignment="1" applyProtection="1">
      <alignment horizontal="center" shrinkToFit="1"/>
    </xf>
    <xf numFmtId="0" fontId="18" fillId="0" borderId="46" xfId="1" applyFont="1" applyBorder="1" applyAlignment="1" applyProtection="1">
      <alignment horizontal="center" shrinkToFit="1"/>
    </xf>
    <xf numFmtId="0" fontId="18" fillId="0" borderId="35" xfId="1" applyFont="1" applyBorder="1" applyAlignment="1" applyProtection="1">
      <alignment horizontal="center" shrinkToFit="1"/>
    </xf>
    <xf numFmtId="0" fontId="8" fillId="0" borderId="81" xfId="1" applyFont="1" applyBorder="1" applyAlignment="1" applyProtection="1">
      <alignment horizontal="center" vertical="center" shrinkToFit="1"/>
    </xf>
    <xf numFmtId="0" fontId="8" fillId="0" borderId="46" xfId="1" applyFont="1" applyBorder="1" applyAlignment="1" applyProtection="1">
      <alignment horizontal="center" vertical="center" shrinkToFit="1"/>
    </xf>
    <xf numFmtId="0" fontId="8" fillId="0" borderId="35" xfId="1" applyFont="1" applyBorder="1" applyAlignment="1" applyProtection="1">
      <alignment horizontal="center" vertical="center" shrinkToFit="1"/>
    </xf>
    <xf numFmtId="0" fontId="30" fillId="0" borderId="0" xfId="0" applyFont="1" applyBorder="1" applyAlignment="1">
      <alignment horizontal="center" vertical="center"/>
    </xf>
    <xf numFmtId="0" fontId="45" fillId="0" borderId="67" xfId="0" applyFont="1" applyBorder="1" applyAlignment="1">
      <alignment horizontal="center" vertical="center"/>
    </xf>
    <xf numFmtId="0" fontId="45" fillId="0" borderId="68" xfId="0" applyFont="1" applyBorder="1" applyAlignment="1">
      <alignment horizontal="center" vertical="center"/>
    </xf>
    <xf numFmtId="0" fontId="30" fillId="0" borderId="8" xfId="0" applyFont="1" applyBorder="1" applyAlignment="1">
      <alignment horizontal="center" vertical="center"/>
    </xf>
    <xf numFmtId="0" fontId="30" fillId="0" borderId="13" xfId="0" applyFont="1" applyBorder="1" applyAlignment="1">
      <alignment horizontal="center" vertical="center"/>
    </xf>
    <xf numFmtId="0" fontId="30" fillId="0" borderId="10" xfId="0" applyFont="1" applyBorder="1" applyAlignment="1">
      <alignment horizontal="center" vertical="center"/>
    </xf>
    <xf numFmtId="0" fontId="30" fillId="0" borderId="62" xfId="0" applyFont="1" applyBorder="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distributed" vertical="center" indent="3"/>
    </xf>
    <xf numFmtId="0" fontId="70" fillId="0" borderId="0" xfId="0" applyFont="1" applyBorder="1" applyAlignment="1" applyProtection="1">
      <alignment horizontal="center" vertical="center" shrinkToFit="1"/>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0" fillId="0" borderId="4" xfId="0" applyBorder="1" applyAlignment="1">
      <alignment horizontal="center" vertical="center" textRotation="255"/>
    </xf>
    <xf numFmtId="0" fontId="0" fillId="0" borderId="63" xfId="0" applyBorder="1" applyAlignment="1">
      <alignment horizontal="center" vertical="center" textRotation="255"/>
    </xf>
    <xf numFmtId="0" fontId="0" fillId="0" borderId="0" xfId="0" applyAlignment="1">
      <alignment horizontal="center" vertical="center"/>
    </xf>
    <xf numFmtId="0" fontId="27" fillId="5" borderId="9" xfId="0" applyFont="1" applyFill="1" applyBorder="1" applyAlignment="1" applyProtection="1">
      <alignment horizontal="center" vertical="center"/>
      <protection locked="0"/>
    </xf>
    <xf numFmtId="0" fontId="27" fillId="5" borderId="17" xfId="0" applyFont="1" applyFill="1" applyBorder="1" applyAlignment="1" applyProtection="1">
      <alignment horizontal="center" vertical="center"/>
      <protection locked="0"/>
    </xf>
    <xf numFmtId="0" fontId="27" fillId="5" borderId="31" xfId="0" applyFont="1" applyFill="1" applyBorder="1" applyAlignment="1" applyProtection="1">
      <alignment horizontal="center" vertical="center"/>
      <protection locked="0"/>
    </xf>
    <xf numFmtId="0" fontId="26" fillId="5" borderId="0" xfId="0" applyFont="1" applyFill="1" applyBorder="1" applyAlignment="1">
      <alignment vertical="center"/>
    </xf>
  </cellXfs>
  <cellStyles count="11">
    <cellStyle name="標準" xfId="0" builtinId="0"/>
    <cellStyle name="標準 2" xfId="1"/>
    <cellStyle name="標準 2 2" xfId="4"/>
    <cellStyle name="標準 3" xfId="2"/>
    <cellStyle name="標準 4" xfId="3"/>
    <cellStyle name="標準 4 2" xfId="5"/>
    <cellStyle name="標準 5" xfId="6"/>
    <cellStyle name="標準 6" xfId="7"/>
    <cellStyle name="標準 7" xfId="8"/>
    <cellStyle name="標準 8" xfId="9"/>
    <cellStyle name="標準 9" xfId="10"/>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2762250</xdr:colOff>
      <xdr:row>12</xdr:row>
      <xdr:rowOff>47625</xdr:rowOff>
    </xdr:to>
    <xdr:pic>
      <xdr:nvPicPr>
        <xdr:cNvPr id="2" name="図 1" descr="14">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72390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3133725</xdr:colOff>
      <xdr:row>22</xdr:row>
      <xdr:rowOff>28575</xdr:rowOff>
    </xdr:to>
    <xdr:pic>
      <xdr:nvPicPr>
        <xdr:cNvPr id="3" name="図 2" descr="15">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809875"/>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2762250</xdr:colOff>
      <xdr:row>32</xdr:row>
      <xdr:rowOff>114300</xdr:rowOff>
    </xdr:to>
    <xdr:pic>
      <xdr:nvPicPr>
        <xdr:cNvPr id="4" name="図 3" descr="16">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4657725"/>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showGridLines="0" tabSelected="1" workbookViewId="0">
      <selection activeCell="I3" sqref="I3:I9"/>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5" ht="16.5" customHeight="1" thickBot="1">
      <c r="A1" s="319" t="s">
        <v>77</v>
      </c>
      <c r="B1" s="319"/>
      <c r="C1" s="319"/>
      <c r="D1" s="319"/>
      <c r="E1" s="319"/>
      <c r="F1" s="319"/>
      <c r="G1" s="319"/>
      <c r="H1" s="319"/>
      <c r="I1" s="319"/>
      <c r="J1" s="319"/>
      <c r="K1" s="319"/>
      <c r="L1" s="319"/>
      <c r="M1" s="319"/>
      <c r="N1" s="319"/>
    </row>
    <row r="2" spans="1:15" ht="19.5" customHeight="1" thickTop="1">
      <c r="A2" s="246"/>
      <c r="B2" s="14" t="s">
        <v>53</v>
      </c>
      <c r="C2" s="321" t="s">
        <v>815</v>
      </c>
      <c r="D2" s="321"/>
      <c r="E2" s="321"/>
      <c r="F2" s="321"/>
      <c r="G2" s="321"/>
      <c r="H2" s="321"/>
      <c r="I2" s="247"/>
      <c r="J2" s="299" t="s">
        <v>814</v>
      </c>
      <c r="K2" s="300"/>
      <c r="L2" s="300"/>
      <c r="M2" s="300"/>
      <c r="N2" s="300"/>
      <c r="O2" s="301"/>
    </row>
    <row r="3" spans="1:15" ht="18.75" customHeight="1">
      <c r="A3" s="18"/>
      <c r="B3" s="15" t="s">
        <v>72</v>
      </c>
      <c r="C3" s="322">
        <v>43337</v>
      </c>
      <c r="D3" s="322"/>
      <c r="E3" s="322"/>
      <c r="F3" s="323">
        <v>43338</v>
      </c>
      <c r="G3" s="323"/>
      <c r="H3" s="323"/>
      <c r="I3" s="247" t="s">
        <v>865</v>
      </c>
      <c r="J3" s="302"/>
      <c r="K3" s="303"/>
      <c r="L3" s="303"/>
      <c r="M3" s="303"/>
      <c r="N3" s="303"/>
      <c r="O3" s="304"/>
    </row>
    <row r="4" spans="1:15" ht="19.5" customHeight="1" thickBot="1">
      <c r="A4" s="18"/>
      <c r="B4" s="15" t="s">
        <v>73</v>
      </c>
      <c r="C4" s="320" t="s">
        <v>140</v>
      </c>
      <c r="D4" s="320"/>
      <c r="E4" s="320"/>
      <c r="F4" s="320"/>
      <c r="G4" s="320"/>
      <c r="H4" s="320"/>
      <c r="I4" s="247"/>
      <c r="J4" s="305"/>
      <c r="K4" s="306"/>
      <c r="L4" s="306"/>
      <c r="M4" s="306"/>
      <c r="N4" s="306"/>
      <c r="O4" s="307"/>
    </row>
    <row r="5" spans="1:15" customFormat="1" ht="7.5" customHeight="1" thickTop="1" thickBot="1">
      <c r="A5" s="43"/>
      <c r="I5" s="43"/>
    </row>
    <row r="6" spans="1:15" ht="19.5" customHeight="1" thickBot="1">
      <c r="A6" s="18"/>
      <c r="B6" s="313" t="s">
        <v>149</v>
      </c>
      <c r="C6" s="314"/>
      <c r="D6" s="324">
        <v>43301</v>
      </c>
      <c r="E6" s="324"/>
      <c r="F6" s="324"/>
      <c r="G6" s="325">
        <v>0.79166666666666663</v>
      </c>
      <c r="H6" s="326"/>
      <c r="I6" s="18"/>
      <c r="J6" s="126"/>
      <c r="K6" s="126"/>
      <c r="L6" s="126"/>
      <c r="M6" s="126"/>
      <c r="N6" s="3"/>
    </row>
    <row r="7" spans="1:15" ht="14.25" thickBot="1">
      <c r="A7" s="18"/>
      <c r="B7" s="308" t="s">
        <v>214</v>
      </c>
      <c r="C7" s="308"/>
      <c r="D7" s="308"/>
      <c r="E7" s="308"/>
      <c r="F7" s="308"/>
      <c r="G7" s="308"/>
      <c r="H7" s="308"/>
      <c r="I7" s="424"/>
      <c r="J7" s="236"/>
      <c r="K7" s="236"/>
    </row>
    <row r="8" spans="1:15" customFormat="1" ht="20.25" customHeight="1" thickBot="1">
      <c r="A8" s="43"/>
      <c r="B8" s="313" t="s">
        <v>150</v>
      </c>
      <c r="C8" s="314"/>
      <c r="D8" s="309">
        <v>43304</v>
      </c>
      <c r="E8" s="310"/>
      <c r="F8" s="310"/>
      <c r="G8" s="310" t="s">
        <v>215</v>
      </c>
      <c r="H8" s="311"/>
      <c r="I8" s="43"/>
    </row>
    <row r="9" spans="1:15" customFormat="1" ht="17.25">
      <c r="A9" s="43"/>
      <c r="B9" s="315" t="s">
        <v>864</v>
      </c>
      <c r="C9" s="315"/>
      <c r="D9" s="315"/>
      <c r="E9" s="315"/>
      <c r="F9" s="315"/>
      <c r="G9" s="315"/>
      <c r="H9" s="315"/>
      <c r="I9" s="43"/>
    </row>
    <row r="10" spans="1:15" ht="16.5" customHeight="1">
      <c r="A10" s="16" t="s">
        <v>90</v>
      </c>
    </row>
    <row r="11" spans="1:15" ht="34.5" customHeight="1">
      <c r="A11" s="16"/>
      <c r="B11" s="293" t="s">
        <v>829</v>
      </c>
    </row>
    <row r="12" spans="1:15" ht="35.25" customHeight="1">
      <c r="B12" s="316" t="s">
        <v>261</v>
      </c>
      <c r="C12" s="316"/>
      <c r="D12" s="316"/>
      <c r="E12" s="316"/>
      <c r="F12" s="316"/>
      <c r="G12" s="316"/>
      <c r="H12" s="316"/>
      <c r="I12" s="316"/>
      <c r="J12" s="316"/>
    </row>
    <row r="13" spans="1:15" ht="35.25" customHeight="1">
      <c r="B13" s="250" t="s">
        <v>262</v>
      </c>
      <c r="C13" s="250"/>
      <c r="D13" s="250"/>
      <c r="E13" s="250"/>
      <c r="F13" s="250"/>
      <c r="G13" s="250"/>
      <c r="H13" s="250"/>
      <c r="I13" s="250"/>
      <c r="J13" s="250"/>
    </row>
    <row r="14" spans="1:15" ht="35.25" customHeight="1">
      <c r="B14" s="251" t="s">
        <v>263</v>
      </c>
      <c r="C14" s="252"/>
      <c r="D14" s="252"/>
      <c r="E14" s="252"/>
      <c r="F14" s="252"/>
      <c r="G14" s="252"/>
      <c r="H14" s="252"/>
      <c r="I14" s="252"/>
      <c r="J14" s="252"/>
    </row>
    <row r="15" spans="1:15" ht="35.25" customHeight="1">
      <c r="B15" s="251" t="s">
        <v>264</v>
      </c>
      <c r="C15" s="252"/>
      <c r="D15" s="252"/>
      <c r="E15" s="252"/>
      <c r="F15" s="252"/>
      <c r="G15" s="252"/>
      <c r="H15" s="252"/>
      <c r="I15" s="252"/>
      <c r="J15" s="252"/>
    </row>
    <row r="16" spans="1:15" ht="35.25" customHeight="1">
      <c r="B16" s="251" t="s">
        <v>265</v>
      </c>
      <c r="C16" s="252"/>
      <c r="D16" s="252"/>
      <c r="E16" s="252"/>
      <c r="F16" s="252"/>
      <c r="G16" s="252"/>
      <c r="H16" s="252"/>
      <c r="I16" s="252"/>
      <c r="J16" s="252"/>
    </row>
    <row r="17" spans="1:21" ht="35.25" customHeight="1">
      <c r="B17" s="251" t="s">
        <v>266</v>
      </c>
      <c r="C17" s="252"/>
      <c r="D17" s="252"/>
      <c r="E17" s="252"/>
      <c r="F17" s="252"/>
      <c r="G17" s="252"/>
      <c r="H17" s="252"/>
      <c r="I17" s="252"/>
      <c r="J17" s="252"/>
    </row>
    <row r="18" spans="1:21" ht="35.25" customHeight="1">
      <c r="B18" s="251" t="s">
        <v>267</v>
      </c>
      <c r="C18" s="252"/>
      <c r="D18" s="252"/>
      <c r="E18" s="252"/>
      <c r="F18" s="252"/>
      <c r="G18" s="252"/>
      <c r="H18" s="252"/>
      <c r="I18" s="252"/>
      <c r="J18" s="252"/>
    </row>
    <row r="19" spans="1:21" ht="35.25" customHeight="1">
      <c r="B19" s="251" t="s">
        <v>268</v>
      </c>
      <c r="C19" s="252"/>
      <c r="D19" s="252"/>
      <c r="E19" s="252"/>
      <c r="F19" s="252"/>
      <c r="G19" s="252"/>
      <c r="H19" s="252"/>
      <c r="I19" s="252"/>
      <c r="J19" s="252"/>
    </row>
    <row r="20" spans="1:21" ht="81" customHeight="1">
      <c r="B20" s="317" t="s">
        <v>863</v>
      </c>
      <c r="C20" s="317"/>
      <c r="D20" s="317"/>
      <c r="E20" s="317"/>
      <c r="F20" s="317"/>
      <c r="G20" s="317"/>
      <c r="H20" s="317"/>
      <c r="I20" s="317"/>
      <c r="J20" s="317"/>
      <c r="K20" s="317"/>
      <c r="L20" s="317"/>
      <c r="M20" s="317"/>
      <c r="N20" s="317"/>
      <c r="O20" s="317"/>
      <c r="P20" s="317"/>
      <c r="Q20" s="317"/>
      <c r="R20" s="317"/>
      <c r="S20" s="317"/>
      <c r="T20" s="317"/>
    </row>
    <row r="21" spans="1:21" ht="81" customHeight="1">
      <c r="B21" s="318" t="s">
        <v>862</v>
      </c>
      <c r="C21" s="318"/>
      <c r="D21" s="318"/>
      <c r="E21" s="318"/>
      <c r="F21" s="318"/>
      <c r="G21" s="318"/>
      <c r="H21" s="318"/>
      <c r="I21" s="318"/>
      <c r="J21" s="318"/>
      <c r="K21" s="318"/>
      <c r="L21" s="318"/>
      <c r="M21" s="318"/>
      <c r="N21" s="318"/>
      <c r="O21" s="318"/>
      <c r="P21" s="318"/>
      <c r="Q21" s="318"/>
      <c r="R21" s="318"/>
      <c r="S21" s="318"/>
      <c r="T21" s="318"/>
      <c r="U21" s="318"/>
    </row>
    <row r="22" spans="1:21" ht="16.5" customHeight="1">
      <c r="A22" s="12" t="s">
        <v>151</v>
      </c>
    </row>
    <row r="23" spans="1:21" ht="16.5" customHeight="1">
      <c r="A23" s="16" t="s">
        <v>232</v>
      </c>
    </row>
    <row r="24" spans="1:21" ht="16.5" customHeight="1">
      <c r="A24" s="13" t="s">
        <v>71</v>
      </c>
      <c r="B24" s="12" t="s">
        <v>110</v>
      </c>
      <c r="F24" s="12" t="s">
        <v>152</v>
      </c>
    </row>
    <row r="25" spans="1:21" ht="16.5" customHeight="1">
      <c r="A25" s="16" t="s">
        <v>74</v>
      </c>
    </row>
    <row r="26" spans="1:21" ht="16.5" customHeight="1">
      <c r="A26" s="13" t="s">
        <v>71</v>
      </c>
      <c r="B26" s="12" t="s">
        <v>230</v>
      </c>
    </row>
    <row r="27" spans="1:21" ht="16.5" customHeight="1">
      <c r="A27" s="13" t="s">
        <v>71</v>
      </c>
      <c r="B27" s="12" t="s">
        <v>84</v>
      </c>
    </row>
    <row r="28" spans="1:21" ht="16.5" customHeight="1">
      <c r="A28" s="13" t="s">
        <v>71</v>
      </c>
      <c r="B28" s="12" t="s">
        <v>154</v>
      </c>
    </row>
    <row r="29" spans="1:21" ht="16.5" customHeight="1">
      <c r="A29" s="13" t="s">
        <v>153</v>
      </c>
      <c r="B29" s="12" t="s">
        <v>155</v>
      </c>
    </row>
    <row r="30" spans="1:21" ht="16.5" customHeight="1">
      <c r="A30" s="13" t="s">
        <v>71</v>
      </c>
      <c r="B30" s="20" t="s">
        <v>86</v>
      </c>
      <c r="C30" s="20"/>
      <c r="D30" s="20"/>
      <c r="E30" s="20"/>
      <c r="F30" s="20"/>
      <c r="G30" s="18"/>
      <c r="H30" s="18"/>
      <c r="I30" s="18"/>
      <c r="J30" s="18"/>
      <c r="K30" s="18"/>
      <c r="L30" s="18"/>
    </row>
    <row r="31" spans="1:21" ht="16.5" customHeight="1">
      <c r="A31" s="13" t="s">
        <v>153</v>
      </c>
      <c r="B31" s="18"/>
      <c r="C31" s="18" t="s">
        <v>156</v>
      </c>
      <c r="D31" s="18"/>
      <c r="E31" s="18"/>
      <c r="F31" s="18"/>
      <c r="G31" s="18"/>
      <c r="H31" s="18"/>
      <c r="I31" s="18"/>
      <c r="J31" s="18"/>
      <c r="K31" s="18"/>
      <c r="L31" s="18"/>
    </row>
    <row r="32" spans="1:21" ht="16.5" customHeight="1">
      <c r="A32" s="13" t="s">
        <v>71</v>
      </c>
      <c r="B32" s="18"/>
      <c r="C32" s="44" t="s">
        <v>92</v>
      </c>
      <c r="D32" s="18"/>
      <c r="E32" s="21" t="s">
        <v>70</v>
      </c>
      <c r="F32" s="21" t="s">
        <v>125</v>
      </c>
      <c r="G32" s="21">
        <v>54.23</v>
      </c>
      <c r="H32" s="18"/>
      <c r="I32" s="18"/>
      <c r="J32" s="18"/>
      <c r="K32" s="18"/>
      <c r="L32" s="18"/>
    </row>
    <row r="33" spans="1:14" ht="16.5" customHeight="1" thickBot="1">
      <c r="A33" s="13" t="s">
        <v>71</v>
      </c>
      <c r="B33" s="18"/>
      <c r="C33" s="44" t="s">
        <v>93</v>
      </c>
      <c r="D33" s="18"/>
      <c r="E33" s="21" t="s">
        <v>87</v>
      </c>
      <c r="F33" s="21" t="s">
        <v>125</v>
      </c>
      <c r="G33" s="21" t="s">
        <v>88</v>
      </c>
      <c r="H33" s="18"/>
      <c r="I33" s="18"/>
      <c r="J33" s="18"/>
      <c r="K33" s="18"/>
      <c r="L33" s="18"/>
    </row>
    <row r="34" spans="1:14" ht="16.5" customHeight="1">
      <c r="A34" s="13" t="s">
        <v>71</v>
      </c>
      <c r="B34" s="18"/>
      <c r="C34" s="44"/>
      <c r="D34" s="45" t="s">
        <v>91</v>
      </c>
      <c r="E34" s="46"/>
      <c r="F34" s="46"/>
      <c r="G34" s="46"/>
      <c r="H34" s="47"/>
      <c r="I34" s="18"/>
      <c r="J34" s="48"/>
      <c r="K34" s="48"/>
      <c r="L34" s="42"/>
      <c r="M34" s="19"/>
      <c r="N34" s="7"/>
    </row>
    <row r="35" spans="1:14" ht="16.5" customHeight="1">
      <c r="A35" s="13" t="s">
        <v>71</v>
      </c>
      <c r="B35" s="18"/>
      <c r="C35" s="44"/>
      <c r="D35" s="49" t="s">
        <v>79</v>
      </c>
      <c r="E35" s="50"/>
      <c r="F35" s="50"/>
      <c r="G35" s="50"/>
      <c r="H35" s="51"/>
      <c r="I35" s="18"/>
      <c r="J35" s="48"/>
      <c r="K35" s="48"/>
      <c r="L35" s="42"/>
      <c r="M35" s="19"/>
      <c r="N35" s="7"/>
    </row>
    <row r="36" spans="1:14" ht="16.5" customHeight="1" thickBot="1">
      <c r="A36" s="13" t="s">
        <v>153</v>
      </c>
      <c r="B36" s="18"/>
      <c r="C36" s="44"/>
      <c r="D36" s="52" t="s">
        <v>39</v>
      </c>
      <c r="E36" s="53" t="s">
        <v>78</v>
      </c>
      <c r="F36" s="54" t="s">
        <v>125</v>
      </c>
      <c r="G36" s="55">
        <v>12</v>
      </c>
      <c r="H36" s="56"/>
      <c r="I36" s="18"/>
      <c r="J36" s="48"/>
      <c r="K36" s="48"/>
      <c r="L36" s="42"/>
      <c r="M36" s="19"/>
      <c r="N36" s="7"/>
    </row>
    <row r="37" spans="1:14" ht="16.5" customHeight="1">
      <c r="A37" s="13" t="s">
        <v>71</v>
      </c>
      <c r="B37" s="18"/>
      <c r="C37" s="18" t="s">
        <v>157</v>
      </c>
      <c r="D37" s="18"/>
      <c r="E37" s="18"/>
      <c r="F37" s="18"/>
      <c r="G37" s="18"/>
      <c r="H37" s="18"/>
      <c r="I37" s="18"/>
      <c r="J37" s="18"/>
      <c r="K37" s="18"/>
      <c r="L37" s="18"/>
    </row>
    <row r="38" spans="1:14" ht="16.5" customHeight="1">
      <c r="A38" s="13" t="s">
        <v>71</v>
      </c>
      <c r="B38" s="18"/>
      <c r="C38" s="44" t="s">
        <v>94</v>
      </c>
      <c r="D38" s="18"/>
      <c r="E38" s="21" t="s">
        <v>126</v>
      </c>
      <c r="F38" s="21" t="s">
        <v>158</v>
      </c>
      <c r="G38" s="21" t="s">
        <v>127</v>
      </c>
      <c r="H38" s="18"/>
      <c r="I38" s="18"/>
      <c r="J38" s="18"/>
      <c r="K38" s="18"/>
      <c r="L38" s="18"/>
    </row>
    <row r="39" spans="1:14" ht="16.5" customHeight="1">
      <c r="A39" s="13" t="s">
        <v>159</v>
      </c>
      <c r="B39" s="18"/>
      <c r="C39" s="79" t="s">
        <v>83</v>
      </c>
      <c r="D39" s="18"/>
      <c r="E39" s="21"/>
      <c r="F39" s="21"/>
      <c r="G39" s="21"/>
      <c r="H39" s="18"/>
      <c r="I39" s="18"/>
      <c r="J39" s="18"/>
      <c r="K39" s="18"/>
      <c r="L39" s="18"/>
    </row>
    <row r="40" spans="1:14" ht="16.5" customHeight="1">
      <c r="A40" s="13" t="s">
        <v>159</v>
      </c>
      <c r="B40" s="12" t="s">
        <v>81</v>
      </c>
    </row>
    <row r="41" spans="1:14" ht="16.5" customHeight="1">
      <c r="A41" s="13" t="s">
        <v>159</v>
      </c>
      <c r="B41" s="205" t="s">
        <v>176</v>
      </c>
    </row>
    <row r="42" spans="1:14" ht="16.5" customHeight="1">
      <c r="A42" s="16" t="s">
        <v>164</v>
      </c>
    </row>
    <row r="43" spans="1:14" ht="16.5" customHeight="1">
      <c r="A43" s="13" t="s">
        <v>71</v>
      </c>
      <c r="B43" s="12" t="s">
        <v>231</v>
      </c>
    </row>
    <row r="44" spans="1:14" ht="16.5" customHeight="1">
      <c r="A44" s="13" t="s">
        <v>71</v>
      </c>
      <c r="B44" s="12" t="s">
        <v>145</v>
      </c>
    </row>
    <row r="45" spans="1:14" ht="16.5" customHeight="1">
      <c r="A45" s="16" t="s">
        <v>165</v>
      </c>
    </row>
    <row r="46" spans="1:14" ht="16.5" customHeight="1">
      <c r="A46" s="13" t="s">
        <v>71</v>
      </c>
      <c r="B46" s="12" t="s">
        <v>229</v>
      </c>
    </row>
    <row r="47" spans="1:14" ht="16.5" customHeight="1">
      <c r="A47" s="13" t="s">
        <v>71</v>
      </c>
      <c r="B47" s="12" t="s">
        <v>80</v>
      </c>
    </row>
    <row r="48" spans="1:14" ht="16.5" customHeight="1">
      <c r="A48" s="16" t="s">
        <v>166</v>
      </c>
    </row>
    <row r="49" spans="1:13" ht="22.9" customHeight="1">
      <c r="A49" s="13" t="s">
        <v>153</v>
      </c>
      <c r="G49" s="12" t="s">
        <v>160</v>
      </c>
      <c r="H49" s="312" t="s">
        <v>212</v>
      </c>
      <c r="I49" s="312"/>
      <c r="J49" s="312"/>
      <c r="K49" s="312"/>
      <c r="L49" s="312"/>
      <c r="M49" s="312"/>
    </row>
    <row r="50" spans="1:13" ht="16.5" customHeight="1">
      <c r="A50" s="13" t="s">
        <v>71</v>
      </c>
      <c r="B50" s="12" t="s">
        <v>161</v>
      </c>
    </row>
    <row r="51" spans="1:13" ht="16.5" customHeight="1">
      <c r="A51" s="13" t="s">
        <v>71</v>
      </c>
      <c r="B51" s="12" t="s">
        <v>162</v>
      </c>
    </row>
    <row r="52" spans="1:13" s="128" customFormat="1" ht="16.5" customHeight="1">
      <c r="A52" s="127" t="s">
        <v>167</v>
      </c>
    </row>
    <row r="53" spans="1:13" s="128" customFormat="1" ht="16.5" customHeight="1">
      <c r="A53" s="129" t="s">
        <v>71</v>
      </c>
      <c r="B53" s="128" t="s">
        <v>227</v>
      </c>
    </row>
    <row r="54" spans="1:13" ht="16.5" customHeight="1">
      <c r="A54" s="16" t="s">
        <v>168</v>
      </c>
    </row>
    <row r="55" spans="1:13" ht="16.5" customHeight="1">
      <c r="A55" s="13" t="s">
        <v>71</v>
      </c>
      <c r="B55" s="12" t="s">
        <v>228</v>
      </c>
    </row>
    <row r="56" spans="1:13" ht="16.5" customHeight="1">
      <c r="A56" s="13" t="s">
        <v>71</v>
      </c>
    </row>
    <row r="57" spans="1:13" ht="16.5" customHeight="1">
      <c r="A57" s="13" t="s">
        <v>71</v>
      </c>
      <c r="C57" s="91" t="s">
        <v>75</v>
      </c>
    </row>
    <row r="58" spans="1:13" ht="16.5" customHeight="1">
      <c r="A58" s="13" t="s">
        <v>71</v>
      </c>
      <c r="C58" s="90" t="s">
        <v>816</v>
      </c>
      <c r="D58" s="90"/>
      <c r="E58" s="90"/>
      <c r="F58" s="90"/>
      <c r="G58" s="90"/>
      <c r="H58" s="90"/>
    </row>
    <row r="59" spans="1:13" ht="16.5" customHeight="1">
      <c r="A59" s="16" t="s">
        <v>169</v>
      </c>
    </row>
    <row r="60" spans="1:13" ht="16.5" customHeight="1" thickBot="1"/>
    <row r="61" spans="1:13" ht="16.5" customHeight="1">
      <c r="B61" s="80" t="s">
        <v>76</v>
      </c>
      <c r="C61" s="81"/>
      <c r="D61" s="82"/>
      <c r="E61" s="81"/>
      <c r="F61" s="81"/>
      <c r="G61" s="81"/>
      <c r="H61" s="81"/>
      <c r="I61" s="81"/>
      <c r="J61" s="83"/>
    </row>
    <row r="62" spans="1:13" ht="16.5" customHeight="1">
      <c r="B62" s="84"/>
      <c r="D62" s="85"/>
      <c r="E62" s="85"/>
      <c r="F62" s="85"/>
      <c r="G62" s="85"/>
      <c r="H62" s="85"/>
      <c r="I62" s="85"/>
      <c r="J62" s="86"/>
    </row>
    <row r="63" spans="1:13" ht="30" customHeight="1">
      <c r="B63" s="84"/>
      <c r="C63" s="199" t="s">
        <v>163</v>
      </c>
      <c r="D63" s="298" t="s">
        <v>148</v>
      </c>
      <c r="E63" s="298"/>
      <c r="F63" s="298"/>
      <c r="G63" s="298"/>
      <c r="H63" s="298"/>
      <c r="I63" s="85"/>
      <c r="J63" s="86"/>
    </row>
    <row r="64" spans="1:13" ht="16.5" customHeight="1">
      <c r="B64" s="84"/>
      <c r="C64" s="185" t="s">
        <v>141</v>
      </c>
      <c r="D64" s="85"/>
      <c r="E64" s="85"/>
      <c r="F64" s="85"/>
      <c r="G64" s="85"/>
      <c r="H64" s="85"/>
      <c r="I64" s="85"/>
      <c r="J64" s="86"/>
    </row>
    <row r="65" spans="2:10" ht="16.5" customHeight="1" thickBot="1">
      <c r="B65" s="87"/>
      <c r="C65" s="88"/>
      <c r="D65" s="88"/>
      <c r="E65" s="88"/>
      <c r="F65" s="88"/>
      <c r="G65" s="88"/>
      <c r="H65" s="88"/>
      <c r="I65" s="88"/>
      <c r="J65" s="89"/>
    </row>
    <row r="66" spans="2:10" ht="16.5" customHeight="1"/>
  </sheetData>
  <sheetProtection sheet="1" objects="1" scenarios="1" selectLockedCells="1" selectUnlockedCells="1"/>
  <mergeCells count="19">
    <mergeCell ref="A1:N1"/>
    <mergeCell ref="B6:C6"/>
    <mergeCell ref="C4:H4"/>
    <mergeCell ref="C2:H2"/>
    <mergeCell ref="C3:E3"/>
    <mergeCell ref="F3:H3"/>
    <mergeCell ref="D6:F6"/>
    <mergeCell ref="G6:H6"/>
    <mergeCell ref="D63:H63"/>
    <mergeCell ref="J2:O4"/>
    <mergeCell ref="B7:H7"/>
    <mergeCell ref="D8:F8"/>
    <mergeCell ref="G8:H8"/>
    <mergeCell ref="H49:M49"/>
    <mergeCell ref="B8:C8"/>
    <mergeCell ref="B9:H9"/>
    <mergeCell ref="B12:J12"/>
    <mergeCell ref="B20:T20"/>
    <mergeCell ref="B21:U21"/>
  </mergeCells>
  <phoneticPr fontId="2"/>
  <pageMargins left="0.7" right="0.7" top="0.75" bottom="0.75" header="0.3" footer="0.3"/>
  <pageSetup paperSize="9" scale="5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pane="bottomLeft" activeCell="A2" sqref="A2"/>
    </sheetView>
  </sheetViews>
  <sheetFormatPr defaultRowHeight="13.5"/>
  <cols>
    <col min="1" max="1" width="10.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IF(E2="","",I2*1000000+①団体情報入力!$C$4*1000+②選手情報入力!A10)</f>
        <v/>
      </c>
      <c r="B2" t="str">
        <f>IF(E2="","",①団体情報入力!$C$4)</f>
        <v/>
      </c>
      <c r="E2" t="str">
        <f>IF(②選手情報入力!B10="","",②選手情報入力!B10)</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IF(E2="","",IF(②選手情報入力!H10="","",IF(I2=1,VLOOKUP(②選手情報入力!H10,種目情報!$A$4:$B$31,2,FALSE),VLOOKUP(②選手情報入力!H10,種目情報!$E$4:$F$26,2,FALSE))))</f>
        <v/>
      </c>
      <c r="P2" t="str">
        <f>IF(E2="","",IF(②選手情報入力!I10="","",②選手情報入力!I10))</f>
        <v/>
      </c>
      <c r="Q2" s="34" t="str">
        <f>IF(E2="","",IF(②選手情報入力!H10="","",0))</f>
        <v/>
      </c>
      <c r="R2" t="str">
        <f>IF(E2="","",IF(②選手情報入力!H10="","",IF(I2=1,VLOOKUP(②選手情報入力!H10,種目情報!$A$4:$C$31,3,FALSE),VLOOKUP(②選手情報入力!H10,種目情報!$E$4:$G$24,3,FALSE))))</f>
        <v/>
      </c>
      <c r="S2" t="str">
        <f>IF(E2="","",IF(②選手情報入力!J10="","",IF(I2=1,VLOOKUP(②選手情報入力!J10,種目情報!$A$4:$B$31,2,FALSE),VLOOKUP(②選手情報入力!J10,種目情報!$E$4:$F$26,2,FALSE))))</f>
        <v/>
      </c>
      <c r="T2" t="str">
        <f>IF(E2="","",IF(②選手情報入力!K10="","",②選手情報入力!K10))</f>
        <v/>
      </c>
      <c r="U2" s="34" t="str">
        <f>IF(E2="","",IF(②選手情報入力!J10="","",0))</f>
        <v/>
      </c>
      <c r="V2" t="str">
        <f>IF(E2="","",IF(②選手情報入力!J10="","",IF(I2=1,VLOOKUP(②選手情報入力!J10,種目情報!$A$4:$C$31,3,FALSE),VLOOKUP(②選手情報入力!J10,種目情報!$E$4:$G$24,3,FALSE))))</f>
        <v/>
      </c>
      <c r="W2" t="str">
        <f>IF(E2="","",IF(②選手情報入力!N10="","",IF(I2=1,種目情報!$J$4,種目情報!$J$7)))</f>
        <v/>
      </c>
      <c r="X2" t="str">
        <f>IF(A2="","",IF(②選手情報入力!N10="","",IF(I2=1,IF(②選手情報入力!$N$5="","",②選手情報入力!$N$5),IF(②選手情報入力!$N$6="","",②選手情報入力!$N$6))))</f>
        <v/>
      </c>
      <c r="Y2" s="34" t="str">
        <f>IF(E2="","",IF(②選手情報入力!N10="","",0))</f>
        <v/>
      </c>
      <c r="Z2" t="str">
        <f>IF(E2="","",IF(②選手情報入力!N10="","",2))</f>
        <v/>
      </c>
      <c r="AA2" t="str">
        <f>IF(E2="","",IF(②選手情報入力!O10="","",IF(I2=1,種目情報!$J$5,種目情報!$J$8)))</f>
        <v/>
      </c>
      <c r="AB2" t="str">
        <f>IF(E2="","",IF(②選手情報入力!O10="","",IF(I2=1,IF(②選手情報入力!$O$5="","",②選手情報入力!$O$5),IF(②選手情報入力!$O$6="","",②選手情報入力!$O$6))))</f>
        <v/>
      </c>
      <c r="AC2" t="str">
        <f>IF(E2="","",IF(②選手情報入力!O10="","",0))</f>
        <v/>
      </c>
      <c r="AD2" t="str">
        <f>IF(E2="","",IF(②選手情報入力!O10="","",2))</f>
        <v/>
      </c>
      <c r="AE2" t="str">
        <f>IF(E2="","",IF(②選手情報入力!P10="","",IF(I2=1,種目情報!$J$6,種目情報!$J$9)))</f>
        <v/>
      </c>
      <c r="AF2" t="str">
        <f>IF(E2="","",IF(②選手情報入力!P10="","",IF(I2=1,IF(②選手情報入力!$P$5="","",②選手情報入力!$P$5),IF(②選手情報入力!$P$6="","",②選手情報入力!$P$6))))</f>
        <v/>
      </c>
      <c r="AG2" t="str">
        <f>IF(E2="","",IF(②選手情報入力!P10="","",0))</f>
        <v/>
      </c>
      <c r="AH2" t="str">
        <f>IF(E2="","",IF(②選手情報入力!P10="","",2))</f>
        <v/>
      </c>
    </row>
    <row r="3" spans="1:34">
      <c r="A3" t="str">
        <f>IF(E3="","",I3*1000000+①団体情報入力!$C$4*1000+②選手情報入力!A11)</f>
        <v/>
      </c>
      <c r="B3" t="str">
        <f>IF(E3="","",①団体情報入力!$C$4)</f>
        <v/>
      </c>
      <c r="E3" t="str">
        <f>IF(②選手情報入力!B11="","",②選手情報入力!B11)</f>
        <v/>
      </c>
      <c r="F3" t="str">
        <f>IF(E3="","",②選手情報入力!C11)</f>
        <v/>
      </c>
      <c r="G3" t="str">
        <f>IF(E3="","",②選手情報入力!D11)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IF(E3="","",IF(②選手情報入力!H11="","",IF(I3=1,VLOOKUP(②選手情報入力!H11,種目情報!$A$4:$B$31,2,FALSE),VLOOKUP(②選手情報入力!H11,種目情報!$E$4:$F$26,2,FALSE))))</f>
        <v/>
      </c>
      <c r="P3" t="str">
        <f>IF(E3="","",IF(②選手情報入力!I11="","",②選手情報入力!I11))</f>
        <v/>
      </c>
      <c r="Q3" s="34" t="str">
        <f>IF(E3="","",IF(②選手情報入力!H11="","",0))</f>
        <v/>
      </c>
      <c r="R3" t="str">
        <f>IF(E3="","",IF(②選手情報入力!H11="","",IF(I3=1,VLOOKUP(②選手情報入力!H11,種目情報!$A$4:$C$31,3,FALSE),VLOOKUP(②選手情報入力!H11,種目情報!$E$4:$G$24,3,FALSE))))</f>
        <v/>
      </c>
      <c r="S3" t="str">
        <f>IF(E3="","",IF(②選手情報入力!J11="","",IF(I3=1,VLOOKUP(②選手情報入力!J11,種目情報!$A$4:$B$31,2,FALSE),VLOOKUP(②選手情報入力!J11,種目情報!$E$4:$F$26,2,FALSE))))</f>
        <v/>
      </c>
      <c r="T3" t="str">
        <f>IF(E3="","",IF(②選手情報入力!K11="","",②選手情報入力!K11))</f>
        <v/>
      </c>
      <c r="U3" s="34" t="str">
        <f>IF(E3="","",IF(②選手情報入力!J11="","",0))</f>
        <v/>
      </c>
      <c r="V3" t="str">
        <f>IF(E3="","",IF(②選手情報入力!J11="","",IF(I3=1,VLOOKUP(②選手情報入力!J11,種目情報!$A$4:$C$31,3,FALSE),VLOOKUP(②選手情報入力!J11,種目情報!$E$4:$G$24,3,FALSE))))</f>
        <v/>
      </c>
      <c r="W3" t="str">
        <f>IF(E3="","",IF(②選手情報入力!N11="","",IF(I3=1,種目情報!$J$4,種目情報!$J$7)))</f>
        <v/>
      </c>
      <c r="X3" t="str">
        <f>IF(A3="","",IF(②選手情報入力!N11="","",IF(I3=1,IF(②選手情報入力!$N$5="","",②選手情報入力!$N$5),IF(②選手情報入力!$N$6="","",②選手情報入力!$N$6))))</f>
        <v/>
      </c>
      <c r="Y3" s="34" t="str">
        <f>IF(E3="","",IF(②選手情報入力!N11="","",0))</f>
        <v/>
      </c>
      <c r="Z3" t="str">
        <f>IF(E3="","",IF(②選手情報入力!N11="","",2))</f>
        <v/>
      </c>
      <c r="AA3" t="str">
        <f>IF(E3="","",IF(②選手情報入力!O11="","",IF(I3=1,種目情報!$J$5,種目情報!$J$8)))</f>
        <v/>
      </c>
      <c r="AB3" t="str">
        <f>IF(E3="","",IF(②選手情報入力!O11="","",IF(I3=1,IF(②選手情報入力!$O$5="","",②選手情報入力!$O$5),IF(②選手情報入力!$O$6="","",②選手情報入力!$O$6))))</f>
        <v/>
      </c>
      <c r="AC3" t="str">
        <f>IF(E3="","",IF(②選手情報入力!O11="","",0))</f>
        <v/>
      </c>
      <c r="AD3" t="str">
        <f>IF(E3="","",IF(②選手情報入力!O11="","",2))</f>
        <v/>
      </c>
      <c r="AE3" t="str">
        <f>IF(E3="","",IF(②選手情報入力!P11="","",IF(I3=1,種目情報!$J$6,種目情報!$J$9)))</f>
        <v/>
      </c>
      <c r="AF3" t="str">
        <f>IF(E3="","",IF(②選手情報入力!P11="","",IF(I3=1,IF(②選手情報入力!$P$5="","",②選手情報入力!$P$5),IF(②選手情報入力!$P$6="","",②選手情報入力!$P$6))))</f>
        <v/>
      </c>
      <c r="AG3" t="str">
        <f>IF(E3="","",IF(②選手情報入力!P11="","",0))</f>
        <v/>
      </c>
      <c r="AH3" t="str">
        <f>IF(E3="","",IF(②選手情報入力!P11="","",2))</f>
        <v/>
      </c>
    </row>
    <row r="4" spans="1:34">
      <c r="A4" t="str">
        <f>IF(E4="","",I4*1000000+①団体情報入力!$C$4*1000+②選手情報入力!A12)</f>
        <v/>
      </c>
      <c r="B4" t="str">
        <f>IF(E4="","",①団体情報入力!$C$4)</f>
        <v/>
      </c>
      <c r="E4" t="str">
        <f>IF(②選手情報入力!B12="","",②選手情報入力!B12)</f>
        <v/>
      </c>
      <c r="F4" t="str">
        <f>IF(E4="","",②選手情報入力!C12)</f>
        <v/>
      </c>
      <c r="G4" t="str">
        <f>IF(E4="","",②選手情報入力!D12)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IF(E4="","",IF(②選手情報入力!H12="","",IF(I4=1,VLOOKUP(②選手情報入力!H12,種目情報!$A$4:$B$31,2,FALSE),VLOOKUP(②選手情報入力!H12,種目情報!$E$4:$F$26,2,FALSE))))</f>
        <v/>
      </c>
      <c r="P4" t="str">
        <f>IF(E4="","",IF(②選手情報入力!I12="","",②選手情報入力!I12))</f>
        <v/>
      </c>
      <c r="Q4" s="34" t="str">
        <f>IF(E4="","",IF(②選手情報入力!H12="","",0))</f>
        <v/>
      </c>
      <c r="R4" t="str">
        <f>IF(E4="","",IF(②選手情報入力!H12="","",IF(I4=1,VLOOKUP(②選手情報入力!H12,種目情報!$A$4:$C$31,3,FALSE),VLOOKUP(②選手情報入力!H12,種目情報!$E$4:$G$24,3,FALSE))))</f>
        <v/>
      </c>
      <c r="S4" t="str">
        <f>IF(E4="","",IF(②選手情報入力!J12="","",IF(I4=1,VLOOKUP(②選手情報入力!J12,種目情報!$A$4:$B$31,2,FALSE),VLOOKUP(②選手情報入力!J12,種目情報!$E$4:$F$26,2,FALSE))))</f>
        <v/>
      </c>
      <c r="T4" t="str">
        <f>IF(E4="","",IF(②選手情報入力!K12="","",②選手情報入力!K12))</f>
        <v/>
      </c>
      <c r="U4" s="34" t="str">
        <f>IF(E4="","",IF(②選手情報入力!J12="","",0))</f>
        <v/>
      </c>
      <c r="V4" t="str">
        <f>IF(E4="","",IF(②選手情報入力!J12="","",IF(I4=1,VLOOKUP(②選手情報入力!J12,種目情報!$A$4:$C$31,3,FALSE),VLOOKUP(②選手情報入力!J12,種目情報!$E$4:$G$24,3,FALSE))))</f>
        <v/>
      </c>
      <c r="W4" t="str">
        <f>IF(E4="","",IF(②選手情報入力!N12="","",IF(I4=1,種目情報!$J$4,種目情報!$J$7)))</f>
        <v/>
      </c>
      <c r="X4" t="str">
        <f>IF(A4="","",IF(②選手情報入力!N12="","",IF(I4=1,IF(②選手情報入力!$N$5="","",②選手情報入力!$N$5),IF(②選手情報入力!$N$6="","",②選手情報入力!$N$6))))</f>
        <v/>
      </c>
      <c r="Y4" s="34" t="str">
        <f>IF(E4="","",IF(②選手情報入力!N12="","",0))</f>
        <v/>
      </c>
      <c r="Z4" t="str">
        <f>IF(E4="","",IF(②選手情報入力!N12="","",2))</f>
        <v/>
      </c>
      <c r="AA4" t="str">
        <f>IF(E4="","",IF(②選手情報入力!O12="","",IF(I4=1,種目情報!$J$5,種目情報!$J$8)))</f>
        <v/>
      </c>
      <c r="AB4" t="str">
        <f>IF(E4="","",IF(②選手情報入力!O12="","",IF(I4=1,IF(②選手情報入力!$O$5="","",②選手情報入力!$O$5),IF(②選手情報入力!$O$6="","",②選手情報入力!$O$6))))</f>
        <v/>
      </c>
      <c r="AC4" t="str">
        <f>IF(E4="","",IF(②選手情報入力!O12="","",0))</f>
        <v/>
      </c>
      <c r="AD4" t="str">
        <f>IF(E4="","",IF(②選手情報入力!O12="","",2))</f>
        <v/>
      </c>
      <c r="AE4" t="str">
        <f>IF(E4="","",IF(②選手情報入力!P12="","",IF(I4=1,種目情報!$J$6,種目情報!$J$9)))</f>
        <v/>
      </c>
      <c r="AF4" t="str">
        <f>IF(E4="","",IF(②選手情報入力!P12="","",IF(I4=1,IF(②選手情報入力!$P$5="","",②選手情報入力!$P$5),IF(②選手情報入力!$P$6="","",②選手情報入力!$P$6))))</f>
        <v/>
      </c>
      <c r="AG4" t="str">
        <f>IF(E4="","",IF(②選手情報入力!P12="","",0))</f>
        <v/>
      </c>
      <c r="AH4" t="str">
        <f>IF(E4="","",IF(②選手情報入力!P12="","",2))</f>
        <v/>
      </c>
    </row>
    <row r="5" spans="1:34">
      <c r="A5" t="str">
        <f>IF(E5="","",I5*1000000+①団体情報入力!$C$4*1000+②選手情報入力!A13)</f>
        <v/>
      </c>
      <c r="B5" t="str">
        <f>IF(E5="","",①団体情報入力!$C$4)</f>
        <v/>
      </c>
      <c r="E5" t="str">
        <f>IF(②選手情報入力!B13="","",②選手情報入力!B13)</f>
        <v/>
      </c>
      <c r="F5" t="str">
        <f>IF(E5="","",②選手情報入力!C13)</f>
        <v/>
      </c>
      <c r="G5" t="str">
        <f>IF(E5="","",②選手情報入力!D13)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IF(E5="","",IF(②選手情報入力!H13="","",IF(I5=1,VLOOKUP(②選手情報入力!H13,種目情報!$A$4:$B$31,2,FALSE),VLOOKUP(②選手情報入力!H13,種目情報!$E$4:$F$26,2,FALSE))))</f>
        <v/>
      </c>
      <c r="P5" t="str">
        <f>IF(E5="","",IF(②選手情報入力!I13="","",②選手情報入力!I13))</f>
        <v/>
      </c>
      <c r="Q5" s="34" t="str">
        <f>IF(E5="","",IF(②選手情報入力!H13="","",0))</f>
        <v/>
      </c>
      <c r="R5" t="str">
        <f>IF(E5="","",IF(②選手情報入力!H13="","",IF(I5=1,VLOOKUP(②選手情報入力!H13,種目情報!$A$4:$C$31,3,FALSE),VLOOKUP(②選手情報入力!H13,種目情報!$E$4:$G$24,3,FALSE))))</f>
        <v/>
      </c>
      <c r="S5" t="str">
        <f>IF(E5="","",IF(②選手情報入力!J13="","",IF(I5=1,VLOOKUP(②選手情報入力!J13,種目情報!$A$4:$B$31,2,FALSE),VLOOKUP(②選手情報入力!J13,種目情報!$E$4:$F$26,2,FALSE))))</f>
        <v/>
      </c>
      <c r="T5" t="str">
        <f>IF(E5="","",IF(②選手情報入力!K13="","",②選手情報入力!K13))</f>
        <v/>
      </c>
      <c r="U5" s="34" t="str">
        <f>IF(E5="","",IF(②選手情報入力!J13="","",0))</f>
        <v/>
      </c>
      <c r="V5" t="str">
        <f>IF(E5="","",IF(②選手情報入力!J13="","",IF(I5=1,VLOOKUP(②選手情報入力!J13,種目情報!$A$4:$C$31,3,FALSE),VLOOKUP(②選手情報入力!J13,種目情報!$E$4:$G$24,3,FALSE))))</f>
        <v/>
      </c>
      <c r="W5" t="str">
        <f>IF(E5="","",IF(②選手情報入力!N13="","",IF(I5=1,種目情報!$J$4,種目情報!$J$7)))</f>
        <v/>
      </c>
      <c r="X5" t="str">
        <f>IF(A5="","",IF(②選手情報入力!N13="","",IF(I5=1,IF(②選手情報入力!$N$5="","",②選手情報入力!$N$5),IF(②選手情報入力!$N$6="","",②選手情報入力!$N$6))))</f>
        <v/>
      </c>
      <c r="Y5" s="34" t="str">
        <f>IF(E5="","",IF(②選手情報入力!N13="","",0))</f>
        <v/>
      </c>
      <c r="Z5" t="str">
        <f>IF(E5="","",IF(②選手情報入力!N13="","",2))</f>
        <v/>
      </c>
      <c r="AA5" t="str">
        <f>IF(E5="","",IF(②選手情報入力!O13="","",IF(I5=1,種目情報!$J$5,種目情報!$J$8)))</f>
        <v/>
      </c>
      <c r="AB5" t="str">
        <f>IF(E5="","",IF(②選手情報入力!O13="","",IF(I5=1,IF(②選手情報入力!$O$5="","",②選手情報入力!$O$5),IF(②選手情報入力!$O$6="","",②選手情報入力!$O$6))))</f>
        <v/>
      </c>
      <c r="AC5" t="str">
        <f>IF(E5="","",IF(②選手情報入力!O13="","",0))</f>
        <v/>
      </c>
      <c r="AD5" t="str">
        <f>IF(E5="","",IF(②選手情報入力!O13="","",2))</f>
        <v/>
      </c>
      <c r="AE5" t="str">
        <f>IF(E5="","",IF(②選手情報入力!P13="","",IF(I5=1,種目情報!$J$6,種目情報!$J$9)))</f>
        <v/>
      </c>
      <c r="AF5" t="str">
        <f>IF(E5="","",IF(②選手情報入力!P13="","",IF(I5=1,IF(②選手情報入力!$P$5="","",②選手情報入力!$P$5),IF(②選手情報入力!$P$6="","",②選手情報入力!$P$6))))</f>
        <v/>
      </c>
      <c r="AG5" t="str">
        <f>IF(E5="","",IF(②選手情報入力!P13="","",0))</f>
        <v/>
      </c>
      <c r="AH5" t="str">
        <f>IF(E5="","",IF(②選手情報入力!P13="","",2))</f>
        <v/>
      </c>
    </row>
    <row r="6" spans="1:34">
      <c r="A6" t="str">
        <f>IF(E6="","",I6*1000000+①団体情報入力!$C$4*1000+②選手情報入力!A14)</f>
        <v/>
      </c>
      <c r="B6" t="str">
        <f>IF(E6="","",①団体情報入力!$C$4)</f>
        <v/>
      </c>
      <c r="E6" t="str">
        <f>IF(②選手情報入力!B14="","",②選手情報入力!B14)</f>
        <v/>
      </c>
      <c r="F6" t="str">
        <f>IF(E6="","",②選手情報入力!C14)</f>
        <v/>
      </c>
      <c r="G6" t="str">
        <f>IF(E6="","",②選手情報入力!D14)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IF(E6="","",IF(②選手情報入力!H14="","",IF(I6=1,VLOOKUP(②選手情報入力!H14,種目情報!$A$4:$B$31,2,FALSE),VLOOKUP(②選手情報入力!H14,種目情報!$E$4:$F$26,2,FALSE))))</f>
        <v/>
      </c>
      <c r="P6" t="str">
        <f>IF(E6="","",IF(②選手情報入力!I14="","",②選手情報入力!I14))</f>
        <v/>
      </c>
      <c r="Q6" s="34" t="str">
        <f>IF(E6="","",IF(②選手情報入力!H14="","",0))</f>
        <v/>
      </c>
      <c r="R6" t="str">
        <f>IF(E6="","",IF(②選手情報入力!H14="","",IF(I6=1,VLOOKUP(②選手情報入力!H14,種目情報!$A$4:$C$31,3,FALSE),VLOOKUP(②選手情報入力!H14,種目情報!$E$4:$G$24,3,FALSE))))</f>
        <v/>
      </c>
      <c r="S6" t="str">
        <f>IF(E6="","",IF(②選手情報入力!J14="","",IF(I6=1,VLOOKUP(②選手情報入力!J14,種目情報!$A$4:$B$31,2,FALSE),VLOOKUP(②選手情報入力!J14,種目情報!$E$4:$F$26,2,FALSE))))</f>
        <v/>
      </c>
      <c r="T6" t="str">
        <f>IF(E6="","",IF(②選手情報入力!K14="","",②選手情報入力!K14))</f>
        <v/>
      </c>
      <c r="U6" s="34" t="str">
        <f>IF(E6="","",IF(②選手情報入力!J14="","",0))</f>
        <v/>
      </c>
      <c r="V6" t="str">
        <f>IF(E6="","",IF(②選手情報入力!J14="","",IF(I6=1,VLOOKUP(②選手情報入力!J14,種目情報!$A$4:$C$31,3,FALSE),VLOOKUP(②選手情報入力!J14,種目情報!$E$4:$G$24,3,FALSE))))</f>
        <v/>
      </c>
      <c r="W6" t="str">
        <f>IF(E6="","",IF(②選手情報入力!N14="","",IF(I6=1,種目情報!$J$4,種目情報!$J$7)))</f>
        <v/>
      </c>
      <c r="X6" t="str">
        <f>IF(A6="","",IF(②選手情報入力!N14="","",IF(I6=1,IF(②選手情報入力!$N$5="","",②選手情報入力!$N$5),IF(②選手情報入力!$N$6="","",②選手情報入力!$N$6))))</f>
        <v/>
      </c>
      <c r="Y6" s="34" t="str">
        <f>IF(E6="","",IF(②選手情報入力!N14="","",0))</f>
        <v/>
      </c>
      <c r="Z6" t="str">
        <f>IF(E6="","",IF(②選手情報入力!N14="","",2))</f>
        <v/>
      </c>
      <c r="AA6" t="str">
        <f>IF(E6="","",IF(②選手情報入力!O14="","",IF(I6=1,種目情報!$J$5,種目情報!$J$8)))</f>
        <v/>
      </c>
      <c r="AB6" t="str">
        <f>IF(E6="","",IF(②選手情報入力!O14="","",IF(I6=1,IF(②選手情報入力!$O$5="","",②選手情報入力!$O$5),IF(②選手情報入力!$O$6="","",②選手情報入力!$O$6))))</f>
        <v/>
      </c>
      <c r="AC6" t="str">
        <f>IF(E6="","",IF(②選手情報入力!O14="","",0))</f>
        <v/>
      </c>
      <c r="AD6" t="str">
        <f>IF(E6="","",IF(②選手情報入力!O14="","",2))</f>
        <v/>
      </c>
      <c r="AE6" t="str">
        <f>IF(E6="","",IF(②選手情報入力!P14="","",IF(I6=1,種目情報!$J$6,種目情報!$J$9)))</f>
        <v/>
      </c>
      <c r="AF6" t="str">
        <f>IF(E6="","",IF(②選手情報入力!P14="","",IF(I6=1,IF(②選手情報入力!$P$5="","",②選手情報入力!$P$5),IF(②選手情報入力!$P$6="","",②選手情報入力!$P$6))))</f>
        <v/>
      </c>
      <c r="AG6" t="str">
        <f>IF(E6="","",IF(②選手情報入力!P14="","",0))</f>
        <v/>
      </c>
      <c r="AH6" t="str">
        <f>IF(E6="","",IF(②選手情報入力!P14="","",2))</f>
        <v/>
      </c>
    </row>
    <row r="7" spans="1:34">
      <c r="A7" t="str">
        <f>IF(E7="","",I7*1000000+①団体情報入力!$C$4*1000+②選手情報入力!A15)</f>
        <v/>
      </c>
      <c r="B7" t="str">
        <f>IF(E7="","",①団体情報入力!$C$4)</f>
        <v/>
      </c>
      <c r="E7" t="str">
        <f>IF(②選手情報入力!B15="","",②選手情報入力!B15)</f>
        <v/>
      </c>
      <c r="F7" t="str">
        <f>IF(E7="","",②選手情報入力!C15)</f>
        <v/>
      </c>
      <c r="G7" t="str">
        <f>IF(E7="","",②選手情報入力!D15)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IF(E7="","",IF(②選手情報入力!H15="","",IF(I7=1,VLOOKUP(②選手情報入力!H15,種目情報!$A$4:$B$31,2,FALSE),VLOOKUP(②選手情報入力!H15,種目情報!$E$4:$F$26,2,FALSE))))</f>
        <v/>
      </c>
      <c r="P7" t="str">
        <f>IF(E7="","",IF(②選手情報入力!I15="","",②選手情報入力!I15))</f>
        <v/>
      </c>
      <c r="Q7" s="34" t="str">
        <f>IF(E7="","",IF(②選手情報入力!H15="","",0))</f>
        <v/>
      </c>
      <c r="R7" t="str">
        <f>IF(E7="","",IF(②選手情報入力!H15="","",IF(I7=1,VLOOKUP(②選手情報入力!H15,種目情報!$A$4:$C$31,3,FALSE),VLOOKUP(②選手情報入力!H15,種目情報!$E$4:$G$24,3,FALSE))))</f>
        <v/>
      </c>
      <c r="S7" t="str">
        <f>IF(E7="","",IF(②選手情報入力!J15="","",IF(I7=1,VLOOKUP(②選手情報入力!J15,種目情報!$A$4:$B$31,2,FALSE),VLOOKUP(②選手情報入力!J15,種目情報!$E$4:$F$26,2,FALSE))))</f>
        <v/>
      </c>
      <c r="T7" t="str">
        <f>IF(E7="","",IF(②選手情報入力!K15="","",②選手情報入力!K15))</f>
        <v/>
      </c>
      <c r="U7" s="34" t="str">
        <f>IF(E7="","",IF(②選手情報入力!J15="","",0))</f>
        <v/>
      </c>
      <c r="V7" t="str">
        <f>IF(E7="","",IF(②選手情報入力!J15="","",IF(I7=1,VLOOKUP(②選手情報入力!J15,種目情報!$A$4:$C$31,3,FALSE),VLOOKUP(②選手情報入力!J15,種目情報!$E$4:$G$24,3,FALSE))))</f>
        <v/>
      </c>
      <c r="W7" t="str">
        <f>IF(E7="","",IF(②選手情報入力!N15="","",IF(I7=1,種目情報!$J$4,種目情報!$J$7)))</f>
        <v/>
      </c>
      <c r="X7" t="str">
        <f>IF(A7="","",IF(②選手情報入力!N15="","",IF(I7=1,IF(②選手情報入力!$N$5="","",②選手情報入力!$N$5),IF(②選手情報入力!$N$6="","",②選手情報入力!$N$6))))</f>
        <v/>
      </c>
      <c r="Y7" s="34" t="str">
        <f>IF(E7="","",IF(②選手情報入力!N15="","",0))</f>
        <v/>
      </c>
      <c r="Z7" t="str">
        <f>IF(E7="","",IF(②選手情報入力!N15="","",2))</f>
        <v/>
      </c>
      <c r="AA7" t="str">
        <f>IF(E7="","",IF(②選手情報入力!O15="","",IF(I7=1,種目情報!$J$5,種目情報!$J$8)))</f>
        <v/>
      </c>
      <c r="AB7" t="str">
        <f>IF(E7="","",IF(②選手情報入力!O15="","",IF(I7=1,IF(②選手情報入力!$O$5="","",②選手情報入力!$O$5),IF(②選手情報入力!$O$6="","",②選手情報入力!$O$6))))</f>
        <v/>
      </c>
      <c r="AC7" t="str">
        <f>IF(E7="","",IF(②選手情報入力!O15="","",0))</f>
        <v/>
      </c>
      <c r="AD7" t="str">
        <f>IF(E7="","",IF(②選手情報入力!O15="","",2))</f>
        <v/>
      </c>
      <c r="AE7" t="str">
        <f>IF(E7="","",IF(②選手情報入力!P15="","",IF(I7=1,種目情報!$J$6,種目情報!$J$9)))</f>
        <v/>
      </c>
      <c r="AF7" t="str">
        <f>IF(E7="","",IF(②選手情報入力!P15="","",IF(I7=1,IF(②選手情報入力!$P$5="","",②選手情報入力!$P$5),IF(②選手情報入力!$P$6="","",②選手情報入力!$P$6))))</f>
        <v/>
      </c>
      <c r="AG7" t="str">
        <f>IF(E7="","",IF(②選手情報入力!P15="","",0))</f>
        <v/>
      </c>
      <c r="AH7" t="str">
        <f>IF(E7="","",IF(②選手情報入力!P15="","",2))</f>
        <v/>
      </c>
    </row>
    <row r="8" spans="1:34">
      <c r="A8" t="str">
        <f>IF(E8="","",I8*1000000+①団体情報入力!$C$4*1000+②選手情報入力!A16)</f>
        <v/>
      </c>
      <c r="B8" t="str">
        <f>IF(E8="","",①団体情報入力!$C$4)</f>
        <v/>
      </c>
      <c r="E8" t="str">
        <f>IF(②選手情報入力!B16="","",②選手情報入力!B16)</f>
        <v/>
      </c>
      <c r="F8" t="str">
        <f>IF(E8="","",②選手情報入力!C16)</f>
        <v/>
      </c>
      <c r="G8" t="str">
        <f>IF(E8="","",②選手情報入力!D16)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IF(E8="","",IF(②選手情報入力!H16="","",IF(I8=1,VLOOKUP(②選手情報入力!H16,種目情報!$A$4:$B$31,2,FALSE),VLOOKUP(②選手情報入力!H16,種目情報!$E$4:$F$26,2,FALSE))))</f>
        <v/>
      </c>
      <c r="P8" t="str">
        <f>IF(E8="","",IF(②選手情報入力!I16="","",②選手情報入力!I16))</f>
        <v/>
      </c>
      <c r="Q8" s="34" t="str">
        <f>IF(E8="","",IF(②選手情報入力!H16="","",0))</f>
        <v/>
      </c>
      <c r="R8" t="str">
        <f>IF(E8="","",IF(②選手情報入力!H16="","",IF(I8=1,VLOOKUP(②選手情報入力!H16,種目情報!$A$4:$C$31,3,FALSE),VLOOKUP(②選手情報入力!H16,種目情報!$E$4:$G$24,3,FALSE))))</f>
        <v/>
      </c>
      <c r="S8" t="str">
        <f>IF(E8="","",IF(②選手情報入力!J16="","",IF(I8=1,VLOOKUP(②選手情報入力!J16,種目情報!$A$4:$B$31,2,FALSE),VLOOKUP(②選手情報入力!J16,種目情報!$E$4:$F$26,2,FALSE))))</f>
        <v/>
      </c>
      <c r="T8" t="str">
        <f>IF(E8="","",IF(②選手情報入力!K16="","",②選手情報入力!K16))</f>
        <v/>
      </c>
      <c r="U8" s="34" t="str">
        <f>IF(E8="","",IF(②選手情報入力!J16="","",0))</f>
        <v/>
      </c>
      <c r="V8" t="str">
        <f>IF(E8="","",IF(②選手情報入力!J16="","",IF(I8=1,VLOOKUP(②選手情報入力!J16,種目情報!$A$4:$C$31,3,FALSE),VLOOKUP(②選手情報入力!J16,種目情報!$E$4:$G$24,3,FALSE))))</f>
        <v/>
      </c>
      <c r="W8" t="str">
        <f>IF(E8="","",IF(②選手情報入力!N16="","",IF(I8=1,種目情報!$J$4,種目情報!$J$7)))</f>
        <v/>
      </c>
      <c r="X8" t="str">
        <f>IF(A8="","",IF(②選手情報入力!N16="","",IF(I8=1,IF(②選手情報入力!$N$5="","",②選手情報入力!$N$5),IF(②選手情報入力!$N$6="","",②選手情報入力!$N$6))))</f>
        <v/>
      </c>
      <c r="Y8" s="34" t="str">
        <f>IF(E8="","",IF(②選手情報入力!N16="","",0))</f>
        <v/>
      </c>
      <c r="Z8" t="str">
        <f>IF(E8="","",IF(②選手情報入力!N16="","",2))</f>
        <v/>
      </c>
      <c r="AA8" t="str">
        <f>IF(E8="","",IF(②選手情報入力!O16="","",IF(I8=1,種目情報!$J$5,種目情報!$J$8)))</f>
        <v/>
      </c>
      <c r="AB8" t="str">
        <f>IF(E8="","",IF(②選手情報入力!O16="","",IF(I8=1,IF(②選手情報入力!$O$5="","",②選手情報入力!$O$5),IF(②選手情報入力!$O$6="","",②選手情報入力!$O$6))))</f>
        <v/>
      </c>
      <c r="AC8" t="str">
        <f>IF(E8="","",IF(②選手情報入力!O16="","",0))</f>
        <v/>
      </c>
      <c r="AD8" t="str">
        <f>IF(E8="","",IF(②選手情報入力!O16="","",2))</f>
        <v/>
      </c>
      <c r="AE8" t="str">
        <f>IF(E8="","",IF(②選手情報入力!P16="","",IF(I8=1,種目情報!$J$6,種目情報!$J$9)))</f>
        <v/>
      </c>
      <c r="AF8" t="str">
        <f>IF(E8="","",IF(②選手情報入力!P16="","",IF(I8=1,IF(②選手情報入力!$P$5="","",②選手情報入力!$P$5),IF(②選手情報入力!$P$6="","",②選手情報入力!$P$6))))</f>
        <v/>
      </c>
      <c r="AG8" t="str">
        <f>IF(E8="","",IF(②選手情報入力!P16="","",0))</f>
        <v/>
      </c>
      <c r="AH8" t="str">
        <f>IF(E8="","",IF(②選手情報入力!P16="","",2))</f>
        <v/>
      </c>
    </row>
    <row r="9" spans="1:34">
      <c r="A9" t="str">
        <f>IF(E9="","",I9*1000000+①団体情報入力!$C$4*1000+②選手情報入力!A17)</f>
        <v/>
      </c>
      <c r="B9" t="str">
        <f>IF(E9="","",①団体情報入力!$C$4)</f>
        <v/>
      </c>
      <c r="E9" t="str">
        <f>IF(②選手情報入力!B17="","",②選手情報入力!B17)</f>
        <v/>
      </c>
      <c r="F9" t="str">
        <f>IF(E9="","",②選手情報入力!C17)</f>
        <v/>
      </c>
      <c r="G9" t="str">
        <f>IF(E9="","",②選手情報入力!D17)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IF(E9="","",IF(②選手情報入力!H17="","",IF(I9=1,VLOOKUP(②選手情報入力!H17,種目情報!$A$4:$B$31,2,FALSE),VLOOKUP(②選手情報入力!H17,種目情報!$E$4:$F$26,2,FALSE))))</f>
        <v/>
      </c>
      <c r="P9" t="str">
        <f>IF(E9="","",IF(②選手情報入力!I17="","",②選手情報入力!I17))</f>
        <v/>
      </c>
      <c r="Q9" s="34" t="str">
        <f>IF(E9="","",IF(②選手情報入力!H17="","",0))</f>
        <v/>
      </c>
      <c r="R9" t="str">
        <f>IF(E9="","",IF(②選手情報入力!H17="","",IF(I9=1,VLOOKUP(②選手情報入力!H17,種目情報!$A$4:$C$31,3,FALSE),VLOOKUP(②選手情報入力!H17,種目情報!$E$4:$G$24,3,FALSE))))</f>
        <v/>
      </c>
      <c r="S9" t="str">
        <f>IF(E9="","",IF(②選手情報入力!J17="","",IF(I9=1,VLOOKUP(②選手情報入力!J17,種目情報!$A$4:$B$31,2,FALSE),VLOOKUP(②選手情報入力!J17,種目情報!$E$4:$F$26,2,FALSE))))</f>
        <v/>
      </c>
      <c r="T9" t="str">
        <f>IF(E9="","",IF(②選手情報入力!K17="","",②選手情報入力!K17))</f>
        <v/>
      </c>
      <c r="U9" s="34" t="str">
        <f>IF(E9="","",IF(②選手情報入力!J17="","",0))</f>
        <v/>
      </c>
      <c r="V9" t="str">
        <f>IF(E9="","",IF(②選手情報入力!J17="","",IF(I9=1,VLOOKUP(②選手情報入力!J17,種目情報!$A$4:$C$31,3,FALSE),VLOOKUP(②選手情報入力!J17,種目情報!$E$4:$G$24,3,FALSE))))</f>
        <v/>
      </c>
      <c r="W9" t="str">
        <f>IF(E9="","",IF(②選手情報入力!N17="","",IF(I9=1,種目情報!$J$4,種目情報!$J$7)))</f>
        <v/>
      </c>
      <c r="X9" t="str">
        <f>IF(A9="","",IF(②選手情報入力!N17="","",IF(I9=1,IF(②選手情報入力!$N$5="","",②選手情報入力!$N$5),IF(②選手情報入力!$N$6="","",②選手情報入力!$N$6))))</f>
        <v/>
      </c>
      <c r="Y9" s="34" t="str">
        <f>IF(E9="","",IF(②選手情報入力!N17="","",0))</f>
        <v/>
      </c>
      <c r="Z9" t="str">
        <f>IF(E9="","",IF(②選手情報入力!N17="","",2))</f>
        <v/>
      </c>
      <c r="AA9" t="str">
        <f>IF(E9="","",IF(②選手情報入力!O17="","",IF(I9=1,種目情報!$J$5,種目情報!$J$8)))</f>
        <v/>
      </c>
      <c r="AB9" t="str">
        <f>IF(E9="","",IF(②選手情報入力!O17="","",IF(I9=1,IF(②選手情報入力!$O$5="","",②選手情報入力!$O$5),IF(②選手情報入力!$O$6="","",②選手情報入力!$O$6))))</f>
        <v/>
      </c>
      <c r="AC9" t="str">
        <f>IF(E9="","",IF(②選手情報入力!O17="","",0))</f>
        <v/>
      </c>
      <c r="AD9" t="str">
        <f>IF(E9="","",IF(②選手情報入力!O17="","",2))</f>
        <v/>
      </c>
      <c r="AE9" t="str">
        <f>IF(E9="","",IF(②選手情報入力!P17="","",IF(I9=1,種目情報!$J$6,種目情報!$J$9)))</f>
        <v/>
      </c>
      <c r="AF9" t="str">
        <f>IF(E9="","",IF(②選手情報入力!P17="","",IF(I9=1,IF(②選手情報入力!$P$5="","",②選手情報入力!$P$5),IF(②選手情報入力!$P$6="","",②選手情報入力!$P$6))))</f>
        <v/>
      </c>
      <c r="AG9" t="str">
        <f>IF(E9="","",IF(②選手情報入力!P17="","",0))</f>
        <v/>
      </c>
      <c r="AH9" t="str">
        <f>IF(E9="","",IF(②選手情報入力!P17="","",2))</f>
        <v/>
      </c>
    </row>
    <row r="10" spans="1:34">
      <c r="A10" t="str">
        <f>IF(E10="","",I10*1000000+①団体情報入力!$C$4*1000+②選手情報入力!A18)</f>
        <v/>
      </c>
      <c r="B10" t="str">
        <f>IF(E10="","",①団体情報入力!$C$4)</f>
        <v/>
      </c>
      <c r="E10" t="str">
        <f>IF(②選手情報入力!B18="","",②選手情報入力!B18)</f>
        <v/>
      </c>
      <c r="F10" t="str">
        <f>IF(E10="","",②選手情報入力!C18)</f>
        <v/>
      </c>
      <c r="G10" t="str">
        <f>IF(E10="","",②選手情報入力!D18)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IF(E10="","",IF(②選手情報入力!H18="","",IF(I10=1,VLOOKUP(②選手情報入力!H18,種目情報!$A$4:$B$31,2,FALSE),VLOOKUP(②選手情報入力!H18,種目情報!$E$4:$F$26,2,FALSE))))</f>
        <v/>
      </c>
      <c r="P10" t="str">
        <f>IF(E10="","",IF(②選手情報入力!I18="","",②選手情報入力!I18))</f>
        <v/>
      </c>
      <c r="Q10" s="34" t="str">
        <f>IF(E10="","",IF(②選手情報入力!H18="","",0))</f>
        <v/>
      </c>
      <c r="R10" t="str">
        <f>IF(E10="","",IF(②選手情報入力!H18="","",IF(I10=1,VLOOKUP(②選手情報入力!H18,種目情報!$A$4:$C$31,3,FALSE),VLOOKUP(②選手情報入力!H18,種目情報!$E$4:$G$24,3,FALSE))))</f>
        <v/>
      </c>
      <c r="S10" t="str">
        <f>IF(E10="","",IF(②選手情報入力!J18="","",IF(I10=1,VLOOKUP(②選手情報入力!J18,種目情報!$A$4:$B$31,2,FALSE),VLOOKUP(②選手情報入力!J18,種目情報!$E$4:$F$26,2,FALSE))))</f>
        <v/>
      </c>
      <c r="T10" t="str">
        <f>IF(E10="","",IF(②選手情報入力!K18="","",②選手情報入力!K18))</f>
        <v/>
      </c>
      <c r="U10" s="34" t="str">
        <f>IF(E10="","",IF(②選手情報入力!J18="","",0))</f>
        <v/>
      </c>
      <c r="V10" t="str">
        <f>IF(E10="","",IF(②選手情報入力!J18="","",IF(I10=1,VLOOKUP(②選手情報入力!J18,種目情報!$A$4:$C$31,3,FALSE),VLOOKUP(②選手情報入力!J18,種目情報!$E$4:$G$24,3,FALSE))))</f>
        <v/>
      </c>
      <c r="W10" t="str">
        <f>IF(E10="","",IF(②選手情報入力!N18="","",IF(I10=1,種目情報!$J$4,種目情報!$J$7)))</f>
        <v/>
      </c>
      <c r="X10" t="str">
        <f>IF(A10="","",IF(②選手情報入力!N18="","",IF(I10=1,IF(②選手情報入力!$N$5="","",②選手情報入力!$N$5),IF(②選手情報入力!$N$6="","",②選手情報入力!$N$6))))</f>
        <v/>
      </c>
      <c r="Y10" s="34" t="str">
        <f>IF(E10="","",IF(②選手情報入力!N18="","",0))</f>
        <v/>
      </c>
      <c r="Z10" t="str">
        <f>IF(E10="","",IF(②選手情報入力!N18="","",2))</f>
        <v/>
      </c>
      <c r="AA10" t="str">
        <f>IF(E10="","",IF(②選手情報入力!O18="","",IF(I10=1,種目情報!$J$5,種目情報!$J$8)))</f>
        <v/>
      </c>
      <c r="AB10" t="str">
        <f>IF(E10="","",IF(②選手情報入力!O18="","",IF(I10=1,IF(②選手情報入力!$O$5="","",②選手情報入力!$O$5),IF(②選手情報入力!$O$6="","",②選手情報入力!$O$6))))</f>
        <v/>
      </c>
      <c r="AC10" t="str">
        <f>IF(E10="","",IF(②選手情報入力!O18="","",0))</f>
        <v/>
      </c>
      <c r="AD10" t="str">
        <f>IF(E10="","",IF(②選手情報入力!O18="","",2))</f>
        <v/>
      </c>
      <c r="AE10" t="str">
        <f>IF(E10="","",IF(②選手情報入力!P18="","",IF(I10=1,種目情報!$J$6,種目情報!$J$9)))</f>
        <v/>
      </c>
      <c r="AF10" t="str">
        <f>IF(E10="","",IF(②選手情報入力!P18="","",IF(I10=1,IF(②選手情報入力!$P$5="","",②選手情報入力!$P$5),IF(②選手情報入力!$P$6="","",②選手情報入力!$P$6))))</f>
        <v/>
      </c>
      <c r="AG10" t="str">
        <f>IF(E10="","",IF(②選手情報入力!P18="","",0))</f>
        <v/>
      </c>
      <c r="AH10" t="str">
        <f>IF(E10="","",IF(②選手情報入力!P18="","",2))</f>
        <v/>
      </c>
    </row>
    <row r="11" spans="1:34">
      <c r="A11" t="str">
        <f>IF(E11="","",I11*1000000+①団体情報入力!$C$4*1000+②選手情報入力!A19)</f>
        <v/>
      </c>
      <c r="B11" t="str">
        <f>IF(E11="","",①団体情報入力!$C$4)</f>
        <v/>
      </c>
      <c r="E11" t="str">
        <f>IF(②選手情報入力!B19="","",②選手情報入力!B19)</f>
        <v/>
      </c>
      <c r="F11" t="str">
        <f>IF(E11="","",②選手情報入力!C19)</f>
        <v/>
      </c>
      <c r="G11" t="str">
        <f>IF(E11="","",②選手情報入力!D19)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IF(E11="","",IF(②選手情報入力!H19="","",IF(I11=1,VLOOKUP(②選手情報入力!H19,種目情報!$A$4:$B$31,2,FALSE),VLOOKUP(②選手情報入力!H19,種目情報!$E$4:$F$26,2,FALSE))))</f>
        <v/>
      </c>
      <c r="P11" t="str">
        <f>IF(E11="","",IF(②選手情報入力!I19="","",②選手情報入力!I19))</f>
        <v/>
      </c>
      <c r="Q11" s="34" t="str">
        <f>IF(E11="","",IF(②選手情報入力!H19="","",0))</f>
        <v/>
      </c>
      <c r="R11" t="str">
        <f>IF(E11="","",IF(②選手情報入力!H19="","",IF(I11=1,VLOOKUP(②選手情報入力!H19,種目情報!$A$4:$C$31,3,FALSE),VLOOKUP(②選手情報入力!H19,種目情報!$E$4:$G$24,3,FALSE))))</f>
        <v/>
      </c>
      <c r="S11" t="str">
        <f>IF(E11="","",IF(②選手情報入力!J19="","",IF(I11=1,VLOOKUP(②選手情報入力!J19,種目情報!$A$4:$B$31,2,FALSE),VLOOKUP(②選手情報入力!J19,種目情報!$E$4:$F$26,2,FALSE))))</f>
        <v/>
      </c>
      <c r="T11" t="str">
        <f>IF(E11="","",IF(②選手情報入力!K19="","",②選手情報入力!K19))</f>
        <v/>
      </c>
      <c r="U11" s="34" t="str">
        <f>IF(E11="","",IF(②選手情報入力!J19="","",0))</f>
        <v/>
      </c>
      <c r="V11" t="str">
        <f>IF(E11="","",IF(②選手情報入力!J19="","",IF(I11=1,VLOOKUP(②選手情報入力!J19,種目情報!$A$4:$C$31,3,FALSE),VLOOKUP(②選手情報入力!J19,種目情報!$E$4:$G$24,3,FALSE))))</f>
        <v/>
      </c>
      <c r="W11" t="str">
        <f>IF(E11="","",IF(②選手情報入力!N19="","",IF(I11=1,種目情報!$J$4,種目情報!$J$7)))</f>
        <v/>
      </c>
      <c r="X11" t="str">
        <f>IF(A11="","",IF(②選手情報入力!N19="","",IF(I11=1,IF(②選手情報入力!$N$5="","",②選手情報入力!$N$5),IF(②選手情報入力!$N$6="","",②選手情報入力!$N$6))))</f>
        <v/>
      </c>
      <c r="Y11" s="34" t="str">
        <f>IF(E11="","",IF(②選手情報入力!N19="","",0))</f>
        <v/>
      </c>
      <c r="Z11" t="str">
        <f>IF(E11="","",IF(②選手情報入力!N19="","",2))</f>
        <v/>
      </c>
      <c r="AA11" t="str">
        <f>IF(E11="","",IF(②選手情報入力!O19="","",IF(I11=1,種目情報!$J$5,種目情報!$J$8)))</f>
        <v/>
      </c>
      <c r="AB11" t="str">
        <f>IF(E11="","",IF(②選手情報入力!O19="","",IF(I11=1,IF(②選手情報入力!$O$5="","",②選手情報入力!$O$5),IF(②選手情報入力!$O$6="","",②選手情報入力!$O$6))))</f>
        <v/>
      </c>
      <c r="AC11" t="str">
        <f>IF(E11="","",IF(②選手情報入力!O19="","",0))</f>
        <v/>
      </c>
      <c r="AD11" t="str">
        <f>IF(E11="","",IF(②選手情報入力!O19="","",2))</f>
        <v/>
      </c>
      <c r="AE11" t="str">
        <f>IF(E11="","",IF(②選手情報入力!P19="","",IF(I11=1,種目情報!$J$6,種目情報!$J$9)))</f>
        <v/>
      </c>
      <c r="AF11" t="str">
        <f>IF(E11="","",IF(②選手情報入力!P19="","",IF(I11=1,IF(②選手情報入力!$P$5="","",②選手情報入力!$P$5),IF(②選手情報入力!$P$6="","",②選手情報入力!$P$6))))</f>
        <v/>
      </c>
      <c r="AG11" t="str">
        <f>IF(E11="","",IF(②選手情報入力!P19="","",0))</f>
        <v/>
      </c>
      <c r="AH11" t="str">
        <f>IF(E11="","",IF(②選手情報入力!P19="","",2))</f>
        <v/>
      </c>
    </row>
    <row r="12" spans="1:34">
      <c r="A12" t="str">
        <f>IF(E12="","",I12*1000000+①団体情報入力!$C$4*1000+②選手情報入力!A20)</f>
        <v/>
      </c>
      <c r="B12" t="str">
        <f>IF(E12="","",①団体情報入力!$C$4)</f>
        <v/>
      </c>
      <c r="E12" t="str">
        <f>IF(②選手情報入力!B20="","",②選手情報入力!B20)</f>
        <v/>
      </c>
      <c r="F12" t="str">
        <f>IF(E12="","",②選手情報入力!C20)</f>
        <v/>
      </c>
      <c r="G12" t="str">
        <f>IF(E12="","",②選手情報入力!D20)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IF(E12="","",IF(②選手情報入力!H20="","",IF(I12=1,VLOOKUP(②選手情報入力!H20,種目情報!$A$4:$B$31,2,FALSE),VLOOKUP(②選手情報入力!H20,種目情報!$E$4:$F$26,2,FALSE))))</f>
        <v/>
      </c>
      <c r="P12" t="str">
        <f>IF(E12="","",IF(②選手情報入力!I20="","",②選手情報入力!I20))</f>
        <v/>
      </c>
      <c r="Q12" s="34" t="str">
        <f>IF(E12="","",IF(②選手情報入力!H20="","",0))</f>
        <v/>
      </c>
      <c r="R12" t="str">
        <f>IF(E12="","",IF(②選手情報入力!H20="","",IF(I12=1,VLOOKUP(②選手情報入力!H20,種目情報!$A$4:$C$31,3,FALSE),VLOOKUP(②選手情報入力!H20,種目情報!$E$4:$G$24,3,FALSE))))</f>
        <v/>
      </c>
      <c r="S12" t="str">
        <f>IF(E12="","",IF(②選手情報入力!J20="","",IF(I12=1,VLOOKUP(②選手情報入力!J20,種目情報!$A$4:$B$31,2,FALSE),VLOOKUP(②選手情報入力!J20,種目情報!$E$4:$F$26,2,FALSE))))</f>
        <v/>
      </c>
      <c r="T12" t="str">
        <f>IF(E12="","",IF(②選手情報入力!K20="","",②選手情報入力!K20))</f>
        <v/>
      </c>
      <c r="U12" s="34" t="str">
        <f>IF(E12="","",IF(②選手情報入力!J20="","",0))</f>
        <v/>
      </c>
      <c r="V12" t="str">
        <f>IF(E12="","",IF(②選手情報入力!J20="","",IF(I12=1,VLOOKUP(②選手情報入力!J20,種目情報!$A$4:$C$31,3,FALSE),VLOOKUP(②選手情報入力!J20,種目情報!$E$4:$G$24,3,FALSE))))</f>
        <v/>
      </c>
      <c r="W12" t="str">
        <f>IF(E12="","",IF(②選手情報入力!N20="","",IF(I12=1,種目情報!$J$4,種目情報!$J$7)))</f>
        <v/>
      </c>
      <c r="X12" t="str">
        <f>IF(A12="","",IF(②選手情報入力!N20="","",IF(I12=1,IF(②選手情報入力!$N$5="","",②選手情報入力!$N$5),IF(②選手情報入力!$N$6="","",②選手情報入力!$N$6))))</f>
        <v/>
      </c>
      <c r="Y12" s="34" t="str">
        <f>IF(E12="","",IF(②選手情報入力!N20="","",0))</f>
        <v/>
      </c>
      <c r="Z12" t="str">
        <f>IF(E12="","",IF(②選手情報入力!N20="","",2))</f>
        <v/>
      </c>
      <c r="AA12" t="str">
        <f>IF(E12="","",IF(②選手情報入力!O20="","",IF(I12=1,種目情報!$J$5,種目情報!$J$8)))</f>
        <v/>
      </c>
      <c r="AB12" t="str">
        <f>IF(E12="","",IF(②選手情報入力!O20="","",IF(I12=1,IF(②選手情報入力!$O$5="","",②選手情報入力!$O$5),IF(②選手情報入力!$O$6="","",②選手情報入力!$O$6))))</f>
        <v/>
      </c>
      <c r="AC12" t="str">
        <f>IF(E12="","",IF(②選手情報入力!O20="","",0))</f>
        <v/>
      </c>
      <c r="AD12" t="str">
        <f>IF(E12="","",IF(②選手情報入力!O20="","",2))</f>
        <v/>
      </c>
      <c r="AE12" t="str">
        <f>IF(E12="","",IF(②選手情報入力!P20="","",IF(I12=1,種目情報!$J$6,種目情報!$J$9)))</f>
        <v/>
      </c>
      <c r="AF12" t="str">
        <f>IF(E12="","",IF(②選手情報入力!P20="","",IF(I12=1,IF(②選手情報入力!$P$5="","",②選手情報入力!$P$5),IF(②選手情報入力!$P$6="","",②選手情報入力!$P$6))))</f>
        <v/>
      </c>
      <c r="AG12" t="str">
        <f>IF(E12="","",IF(②選手情報入力!P20="","",0))</f>
        <v/>
      </c>
      <c r="AH12" t="str">
        <f>IF(E12="","",IF(②選手情報入力!P20="","",2))</f>
        <v/>
      </c>
    </row>
    <row r="13" spans="1:34">
      <c r="A13" t="str">
        <f>IF(E13="","",I13*1000000+①団体情報入力!$C$4*1000+②選手情報入力!A21)</f>
        <v/>
      </c>
      <c r="B13" t="str">
        <f>IF(E13="","",①団体情報入力!$C$4)</f>
        <v/>
      </c>
      <c r="E13" t="str">
        <f>IF(②選手情報入力!B21="","",②選手情報入力!B21)</f>
        <v/>
      </c>
      <c r="F13" t="str">
        <f>IF(E13="","",②選手情報入力!C21)</f>
        <v/>
      </c>
      <c r="G13" t="str">
        <f>IF(E13="","",②選手情報入力!D21)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IF(E13="","",IF(②選手情報入力!H21="","",IF(I13=1,VLOOKUP(②選手情報入力!H21,種目情報!$A$4:$B$31,2,FALSE),VLOOKUP(②選手情報入力!H21,種目情報!$E$4:$F$26,2,FALSE))))</f>
        <v/>
      </c>
      <c r="P13" t="str">
        <f>IF(E13="","",IF(②選手情報入力!I21="","",②選手情報入力!I21))</f>
        <v/>
      </c>
      <c r="Q13" s="34" t="str">
        <f>IF(E13="","",IF(②選手情報入力!H21="","",0))</f>
        <v/>
      </c>
      <c r="R13" t="str">
        <f>IF(E13="","",IF(②選手情報入力!H21="","",IF(I13=1,VLOOKUP(②選手情報入力!H21,種目情報!$A$4:$C$31,3,FALSE),VLOOKUP(②選手情報入力!H21,種目情報!$E$4:$G$24,3,FALSE))))</f>
        <v/>
      </c>
      <c r="S13" t="str">
        <f>IF(E13="","",IF(②選手情報入力!J21="","",IF(I13=1,VLOOKUP(②選手情報入力!J21,種目情報!$A$4:$B$31,2,FALSE),VLOOKUP(②選手情報入力!J21,種目情報!$E$4:$F$26,2,FALSE))))</f>
        <v/>
      </c>
      <c r="T13" t="str">
        <f>IF(E13="","",IF(②選手情報入力!K21="","",②選手情報入力!K21))</f>
        <v/>
      </c>
      <c r="U13" s="34" t="str">
        <f>IF(E13="","",IF(②選手情報入力!J21="","",0))</f>
        <v/>
      </c>
      <c r="V13" t="str">
        <f>IF(E13="","",IF(②選手情報入力!J21="","",IF(I13=1,VLOOKUP(②選手情報入力!J21,種目情報!$A$4:$C$31,3,FALSE),VLOOKUP(②選手情報入力!J21,種目情報!$E$4:$G$24,3,FALSE))))</f>
        <v/>
      </c>
      <c r="W13" t="str">
        <f>IF(E13="","",IF(②選手情報入力!N21="","",IF(I13=1,種目情報!$J$4,種目情報!$J$7)))</f>
        <v/>
      </c>
      <c r="X13" t="str">
        <f>IF(A13="","",IF(②選手情報入力!N21="","",IF(I13=1,IF(②選手情報入力!$N$5="","",②選手情報入力!$N$5),IF(②選手情報入力!$N$6="","",②選手情報入力!$N$6))))</f>
        <v/>
      </c>
      <c r="Y13" s="34" t="str">
        <f>IF(E13="","",IF(②選手情報入力!N21="","",0))</f>
        <v/>
      </c>
      <c r="Z13" t="str">
        <f>IF(E13="","",IF(②選手情報入力!N21="","",2))</f>
        <v/>
      </c>
      <c r="AA13" t="str">
        <f>IF(E13="","",IF(②選手情報入力!O21="","",IF(I13=1,種目情報!$J$5,種目情報!$J$8)))</f>
        <v/>
      </c>
      <c r="AB13" t="str">
        <f>IF(E13="","",IF(②選手情報入力!O21="","",IF(I13=1,IF(②選手情報入力!$O$5="","",②選手情報入力!$O$5),IF(②選手情報入力!$O$6="","",②選手情報入力!$O$6))))</f>
        <v/>
      </c>
      <c r="AC13" t="str">
        <f>IF(E13="","",IF(②選手情報入力!O21="","",0))</f>
        <v/>
      </c>
      <c r="AD13" t="str">
        <f>IF(E13="","",IF(②選手情報入力!O21="","",2))</f>
        <v/>
      </c>
      <c r="AE13" t="str">
        <f>IF(E13="","",IF(②選手情報入力!P21="","",IF(I13=1,種目情報!$J$6,種目情報!$J$9)))</f>
        <v/>
      </c>
      <c r="AF13" t="str">
        <f>IF(E13="","",IF(②選手情報入力!P21="","",IF(I13=1,IF(②選手情報入力!$P$5="","",②選手情報入力!$P$5),IF(②選手情報入力!$P$6="","",②選手情報入力!$P$6))))</f>
        <v/>
      </c>
      <c r="AG13" t="str">
        <f>IF(E13="","",IF(②選手情報入力!P21="","",0))</f>
        <v/>
      </c>
      <c r="AH13" t="str">
        <f>IF(E13="","",IF(②選手情報入力!P21="","",2))</f>
        <v/>
      </c>
    </row>
    <row r="14" spans="1:34">
      <c r="A14" t="str">
        <f>IF(E14="","",I14*1000000+①団体情報入力!$C$4*1000+②選手情報入力!A22)</f>
        <v/>
      </c>
      <c r="B14" t="str">
        <f>IF(E14="","",①団体情報入力!$C$4)</f>
        <v/>
      </c>
      <c r="E14" t="str">
        <f>IF(②選手情報入力!B22="","",②選手情報入力!B22)</f>
        <v/>
      </c>
      <c r="F14" t="str">
        <f>IF(E14="","",②選手情報入力!C22)</f>
        <v/>
      </c>
      <c r="G14" t="str">
        <f>IF(E14="","",②選手情報入力!D22)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IF(E14="","",IF(②選手情報入力!H22="","",IF(I14=1,VLOOKUP(②選手情報入力!H22,種目情報!$A$4:$B$31,2,FALSE),VLOOKUP(②選手情報入力!H22,種目情報!$E$4:$F$26,2,FALSE))))</f>
        <v/>
      </c>
      <c r="P14" t="str">
        <f>IF(E14="","",IF(②選手情報入力!I22="","",②選手情報入力!I22))</f>
        <v/>
      </c>
      <c r="Q14" s="34" t="str">
        <f>IF(E14="","",IF(②選手情報入力!H22="","",0))</f>
        <v/>
      </c>
      <c r="R14" t="str">
        <f>IF(E14="","",IF(②選手情報入力!H22="","",IF(I14=1,VLOOKUP(②選手情報入力!H22,種目情報!$A$4:$C$31,3,FALSE),VLOOKUP(②選手情報入力!H22,種目情報!$E$4:$G$24,3,FALSE))))</f>
        <v/>
      </c>
      <c r="S14" t="str">
        <f>IF(E14="","",IF(②選手情報入力!J22="","",IF(I14=1,VLOOKUP(②選手情報入力!J22,種目情報!$A$4:$B$31,2,FALSE),VLOOKUP(②選手情報入力!J22,種目情報!$E$4:$F$26,2,FALSE))))</f>
        <v/>
      </c>
      <c r="T14" t="str">
        <f>IF(E14="","",IF(②選手情報入力!K22="","",②選手情報入力!K22))</f>
        <v/>
      </c>
      <c r="U14" s="34" t="str">
        <f>IF(E14="","",IF(②選手情報入力!J22="","",0))</f>
        <v/>
      </c>
      <c r="V14" t="str">
        <f>IF(E14="","",IF(②選手情報入力!J22="","",IF(I14=1,VLOOKUP(②選手情報入力!J22,種目情報!$A$4:$C$31,3,FALSE),VLOOKUP(②選手情報入力!J22,種目情報!$E$4:$G$24,3,FALSE))))</f>
        <v/>
      </c>
      <c r="W14" t="str">
        <f>IF(E14="","",IF(②選手情報入力!N22="","",IF(I14=1,種目情報!$J$4,種目情報!$J$7)))</f>
        <v/>
      </c>
      <c r="X14" t="str">
        <f>IF(A14="","",IF(②選手情報入力!N22="","",IF(I14=1,IF(②選手情報入力!$N$5="","",②選手情報入力!$N$5),IF(②選手情報入力!$N$6="","",②選手情報入力!$N$6))))</f>
        <v/>
      </c>
      <c r="Y14" s="34" t="str">
        <f>IF(E14="","",IF(②選手情報入力!N22="","",0))</f>
        <v/>
      </c>
      <c r="Z14" t="str">
        <f>IF(E14="","",IF(②選手情報入力!N22="","",2))</f>
        <v/>
      </c>
      <c r="AA14" t="str">
        <f>IF(E14="","",IF(②選手情報入力!O22="","",IF(I14=1,種目情報!$J$5,種目情報!$J$8)))</f>
        <v/>
      </c>
      <c r="AB14" t="str">
        <f>IF(E14="","",IF(②選手情報入力!O22="","",IF(I14=1,IF(②選手情報入力!$O$5="","",②選手情報入力!$O$5),IF(②選手情報入力!$O$6="","",②選手情報入力!$O$6))))</f>
        <v/>
      </c>
      <c r="AC14" t="str">
        <f>IF(E14="","",IF(②選手情報入力!O22="","",0))</f>
        <v/>
      </c>
      <c r="AD14" t="str">
        <f>IF(E14="","",IF(②選手情報入力!O22="","",2))</f>
        <v/>
      </c>
      <c r="AE14" t="str">
        <f>IF(E14="","",IF(②選手情報入力!P22="","",IF(I14=1,種目情報!$J$6,種目情報!$J$9)))</f>
        <v/>
      </c>
      <c r="AF14" t="str">
        <f>IF(E14="","",IF(②選手情報入力!P22="","",IF(I14=1,IF(②選手情報入力!$P$5="","",②選手情報入力!$P$5),IF(②選手情報入力!$P$6="","",②選手情報入力!$P$6))))</f>
        <v/>
      </c>
      <c r="AG14" t="str">
        <f>IF(E14="","",IF(②選手情報入力!P22="","",0))</f>
        <v/>
      </c>
      <c r="AH14" t="str">
        <f>IF(E14="","",IF(②選手情報入力!P22="","",2))</f>
        <v/>
      </c>
    </row>
    <row r="15" spans="1:34">
      <c r="A15" t="str">
        <f>IF(E15="","",I15*1000000+①団体情報入力!$C$4*1000+②選手情報入力!A23)</f>
        <v/>
      </c>
      <c r="B15" t="str">
        <f>IF(E15="","",①団体情報入力!$C$4)</f>
        <v/>
      </c>
      <c r="E15" t="str">
        <f>IF(②選手情報入力!B23="","",②選手情報入力!B23)</f>
        <v/>
      </c>
      <c r="F15" t="str">
        <f>IF(E15="","",②選手情報入力!C23)</f>
        <v/>
      </c>
      <c r="G15" t="str">
        <f>IF(E15="","",②選手情報入力!D23)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IF(E15="","",IF(②選手情報入力!H23="","",IF(I15=1,VLOOKUP(②選手情報入力!H23,種目情報!$A$4:$B$31,2,FALSE),VLOOKUP(②選手情報入力!H23,種目情報!$E$4:$F$26,2,FALSE))))</f>
        <v/>
      </c>
      <c r="P15" t="str">
        <f>IF(E15="","",IF(②選手情報入力!I23="","",②選手情報入力!I23))</f>
        <v/>
      </c>
      <c r="Q15" s="34" t="str">
        <f>IF(E15="","",IF(②選手情報入力!H23="","",0))</f>
        <v/>
      </c>
      <c r="R15" t="str">
        <f>IF(E15="","",IF(②選手情報入力!H23="","",IF(I15=1,VLOOKUP(②選手情報入力!H23,種目情報!$A$4:$C$31,3,FALSE),VLOOKUP(②選手情報入力!H23,種目情報!$E$4:$G$24,3,FALSE))))</f>
        <v/>
      </c>
      <c r="S15" t="str">
        <f>IF(E15="","",IF(②選手情報入力!J23="","",IF(I15=1,VLOOKUP(②選手情報入力!J23,種目情報!$A$4:$B$31,2,FALSE),VLOOKUP(②選手情報入力!J23,種目情報!$E$4:$F$26,2,FALSE))))</f>
        <v/>
      </c>
      <c r="T15" t="str">
        <f>IF(E15="","",IF(②選手情報入力!K23="","",②選手情報入力!K23))</f>
        <v/>
      </c>
      <c r="U15" s="34" t="str">
        <f>IF(E15="","",IF(②選手情報入力!J23="","",0))</f>
        <v/>
      </c>
      <c r="V15" t="str">
        <f>IF(E15="","",IF(②選手情報入力!J23="","",IF(I15=1,VLOOKUP(②選手情報入力!J23,種目情報!$A$4:$C$31,3,FALSE),VLOOKUP(②選手情報入力!J23,種目情報!$E$4:$G$24,3,FALSE))))</f>
        <v/>
      </c>
      <c r="W15" t="str">
        <f>IF(E15="","",IF(②選手情報入力!N23="","",IF(I15=1,種目情報!$J$4,種目情報!$J$7)))</f>
        <v/>
      </c>
      <c r="X15" t="str">
        <f>IF(A15="","",IF(②選手情報入力!N23="","",IF(I15=1,IF(②選手情報入力!$N$5="","",②選手情報入力!$N$5),IF(②選手情報入力!$N$6="","",②選手情報入力!$N$6))))</f>
        <v/>
      </c>
      <c r="Y15" s="34" t="str">
        <f>IF(E15="","",IF(②選手情報入力!N23="","",0))</f>
        <v/>
      </c>
      <c r="Z15" t="str">
        <f>IF(E15="","",IF(②選手情報入力!N23="","",2))</f>
        <v/>
      </c>
      <c r="AA15" t="str">
        <f>IF(E15="","",IF(②選手情報入力!O23="","",IF(I15=1,種目情報!$J$5,種目情報!$J$8)))</f>
        <v/>
      </c>
      <c r="AB15" t="str">
        <f>IF(E15="","",IF(②選手情報入力!O23="","",IF(I15=1,IF(②選手情報入力!$O$5="","",②選手情報入力!$O$5),IF(②選手情報入力!$O$6="","",②選手情報入力!$O$6))))</f>
        <v/>
      </c>
      <c r="AC15" t="str">
        <f>IF(E15="","",IF(②選手情報入力!O23="","",0))</f>
        <v/>
      </c>
      <c r="AD15" t="str">
        <f>IF(E15="","",IF(②選手情報入力!O23="","",2))</f>
        <v/>
      </c>
      <c r="AE15" t="str">
        <f>IF(E15="","",IF(②選手情報入力!P23="","",IF(I15=1,種目情報!$J$6,種目情報!$J$9)))</f>
        <v/>
      </c>
      <c r="AF15" t="str">
        <f>IF(E15="","",IF(②選手情報入力!P23="","",IF(I15=1,IF(②選手情報入力!$P$5="","",②選手情報入力!$P$5),IF(②選手情報入力!$P$6="","",②選手情報入力!$P$6))))</f>
        <v/>
      </c>
      <c r="AG15" t="str">
        <f>IF(E15="","",IF(②選手情報入力!P23="","",0))</f>
        <v/>
      </c>
      <c r="AH15" t="str">
        <f>IF(E15="","",IF(②選手情報入力!P23="","",2))</f>
        <v/>
      </c>
    </row>
    <row r="16" spans="1:34">
      <c r="A16" t="str">
        <f>IF(E16="","",I16*1000000+①団体情報入力!$C$4*1000+②選手情報入力!A24)</f>
        <v/>
      </c>
      <c r="B16" t="str">
        <f>IF(E16="","",①団体情報入力!$C$4)</f>
        <v/>
      </c>
      <c r="E16" t="str">
        <f>IF(②選手情報入力!B24="","",②選手情報入力!B24)</f>
        <v/>
      </c>
      <c r="F16" t="str">
        <f>IF(E16="","",②選手情報入力!C24)</f>
        <v/>
      </c>
      <c r="G16" t="str">
        <f>IF(E16="","",②選手情報入力!D24)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IF(E16="","",IF(②選手情報入力!H24="","",IF(I16=1,VLOOKUP(②選手情報入力!H24,種目情報!$A$4:$B$31,2,FALSE),VLOOKUP(②選手情報入力!H24,種目情報!$E$4:$F$26,2,FALSE))))</f>
        <v/>
      </c>
      <c r="P16" t="str">
        <f>IF(E16="","",IF(②選手情報入力!I24="","",②選手情報入力!I24))</f>
        <v/>
      </c>
      <c r="Q16" s="34" t="str">
        <f>IF(E16="","",IF(②選手情報入力!H24="","",0))</f>
        <v/>
      </c>
      <c r="R16" t="str">
        <f>IF(E16="","",IF(②選手情報入力!H24="","",IF(I16=1,VLOOKUP(②選手情報入力!H24,種目情報!$A$4:$C$31,3,FALSE),VLOOKUP(②選手情報入力!H24,種目情報!$E$4:$G$24,3,FALSE))))</f>
        <v/>
      </c>
      <c r="S16" t="str">
        <f>IF(E16="","",IF(②選手情報入力!J24="","",IF(I16=1,VLOOKUP(②選手情報入力!J24,種目情報!$A$4:$B$31,2,FALSE),VLOOKUP(②選手情報入力!J24,種目情報!$E$4:$F$26,2,FALSE))))</f>
        <v/>
      </c>
      <c r="T16" t="str">
        <f>IF(E16="","",IF(②選手情報入力!K24="","",②選手情報入力!K24))</f>
        <v/>
      </c>
      <c r="U16" s="34" t="str">
        <f>IF(E16="","",IF(②選手情報入力!J24="","",0))</f>
        <v/>
      </c>
      <c r="V16" t="str">
        <f>IF(E16="","",IF(②選手情報入力!J24="","",IF(I16=1,VLOOKUP(②選手情報入力!J24,種目情報!$A$4:$C$31,3,FALSE),VLOOKUP(②選手情報入力!J24,種目情報!$E$4:$G$24,3,FALSE))))</f>
        <v/>
      </c>
      <c r="W16" t="str">
        <f>IF(E16="","",IF(②選手情報入力!N24="","",IF(I16=1,種目情報!$J$4,種目情報!$J$7)))</f>
        <v/>
      </c>
      <c r="X16" t="str">
        <f>IF(A16="","",IF(②選手情報入力!N24="","",IF(I16=1,IF(②選手情報入力!$N$5="","",②選手情報入力!$N$5),IF(②選手情報入力!$N$6="","",②選手情報入力!$N$6))))</f>
        <v/>
      </c>
      <c r="Y16" s="34" t="str">
        <f>IF(E16="","",IF(②選手情報入力!N24="","",0))</f>
        <v/>
      </c>
      <c r="Z16" t="str">
        <f>IF(E16="","",IF(②選手情報入力!N24="","",2))</f>
        <v/>
      </c>
      <c r="AA16" t="str">
        <f>IF(E16="","",IF(②選手情報入力!O24="","",IF(I16=1,種目情報!$J$5,種目情報!$J$8)))</f>
        <v/>
      </c>
      <c r="AB16" t="str">
        <f>IF(E16="","",IF(②選手情報入力!O24="","",IF(I16=1,IF(②選手情報入力!$O$5="","",②選手情報入力!$O$5),IF(②選手情報入力!$O$6="","",②選手情報入力!$O$6))))</f>
        <v/>
      </c>
      <c r="AC16" t="str">
        <f>IF(E16="","",IF(②選手情報入力!O24="","",0))</f>
        <v/>
      </c>
      <c r="AD16" t="str">
        <f>IF(E16="","",IF(②選手情報入力!O24="","",2))</f>
        <v/>
      </c>
      <c r="AE16" t="str">
        <f>IF(E16="","",IF(②選手情報入力!P24="","",IF(I16=1,種目情報!$J$6,種目情報!$J$9)))</f>
        <v/>
      </c>
      <c r="AF16" t="str">
        <f>IF(E16="","",IF(②選手情報入力!P24="","",IF(I16=1,IF(②選手情報入力!$P$5="","",②選手情報入力!$P$5),IF(②選手情報入力!$P$6="","",②選手情報入力!$P$6))))</f>
        <v/>
      </c>
      <c r="AG16" t="str">
        <f>IF(E16="","",IF(②選手情報入力!P24="","",0))</f>
        <v/>
      </c>
      <c r="AH16" t="str">
        <f>IF(E16="","",IF(②選手情報入力!P24="","",2))</f>
        <v/>
      </c>
    </row>
    <row r="17" spans="1:34">
      <c r="A17" t="str">
        <f>IF(E17="","",I17*1000000+①団体情報入力!$C$4*1000+②選手情報入力!A25)</f>
        <v/>
      </c>
      <c r="B17" t="str">
        <f>IF(E17="","",①団体情報入力!$C$4)</f>
        <v/>
      </c>
      <c r="E17" t="str">
        <f>IF(②選手情報入力!B25="","",②選手情報入力!B25)</f>
        <v/>
      </c>
      <c r="F17" t="str">
        <f>IF(E17="","",②選手情報入力!C25)</f>
        <v/>
      </c>
      <c r="G17" t="str">
        <f>IF(E17="","",②選手情報入力!D25)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IF(E17="","",IF(②選手情報入力!H25="","",IF(I17=1,VLOOKUP(②選手情報入力!H25,種目情報!$A$4:$B$31,2,FALSE),VLOOKUP(②選手情報入力!H25,種目情報!$E$4:$F$26,2,FALSE))))</f>
        <v/>
      </c>
      <c r="P17" t="str">
        <f>IF(E17="","",IF(②選手情報入力!I25="","",②選手情報入力!I25))</f>
        <v/>
      </c>
      <c r="Q17" s="34" t="str">
        <f>IF(E17="","",IF(②選手情報入力!H25="","",0))</f>
        <v/>
      </c>
      <c r="R17" t="str">
        <f>IF(E17="","",IF(②選手情報入力!H25="","",IF(I17=1,VLOOKUP(②選手情報入力!H25,種目情報!$A$4:$C$31,3,FALSE),VLOOKUP(②選手情報入力!H25,種目情報!$E$4:$G$24,3,FALSE))))</f>
        <v/>
      </c>
      <c r="S17" t="str">
        <f>IF(E17="","",IF(②選手情報入力!J25="","",IF(I17=1,VLOOKUP(②選手情報入力!J25,種目情報!$A$4:$B$31,2,FALSE),VLOOKUP(②選手情報入力!J25,種目情報!$E$4:$F$26,2,FALSE))))</f>
        <v/>
      </c>
      <c r="T17" t="str">
        <f>IF(E17="","",IF(②選手情報入力!K25="","",②選手情報入力!K25))</f>
        <v/>
      </c>
      <c r="U17" s="34" t="str">
        <f>IF(E17="","",IF(②選手情報入力!J25="","",0))</f>
        <v/>
      </c>
      <c r="V17" t="str">
        <f>IF(E17="","",IF(②選手情報入力!J25="","",IF(I17=1,VLOOKUP(②選手情報入力!J25,種目情報!$A$4:$C$31,3,FALSE),VLOOKUP(②選手情報入力!J25,種目情報!$E$4:$G$24,3,FALSE))))</f>
        <v/>
      </c>
      <c r="W17" t="str">
        <f>IF(E17="","",IF(②選手情報入力!N25="","",IF(I17=1,種目情報!$J$4,種目情報!$J$7)))</f>
        <v/>
      </c>
      <c r="X17" t="str">
        <f>IF(A17="","",IF(②選手情報入力!N25="","",IF(I17=1,IF(②選手情報入力!$N$5="","",②選手情報入力!$N$5),IF(②選手情報入力!$N$6="","",②選手情報入力!$N$6))))</f>
        <v/>
      </c>
      <c r="Y17" s="34" t="str">
        <f>IF(E17="","",IF(②選手情報入力!N25="","",0))</f>
        <v/>
      </c>
      <c r="Z17" t="str">
        <f>IF(E17="","",IF(②選手情報入力!N25="","",2))</f>
        <v/>
      </c>
      <c r="AA17" t="str">
        <f>IF(E17="","",IF(②選手情報入力!O25="","",IF(I17=1,種目情報!$J$5,種目情報!$J$8)))</f>
        <v/>
      </c>
      <c r="AB17" t="str">
        <f>IF(E17="","",IF(②選手情報入力!O25="","",IF(I17=1,IF(②選手情報入力!$O$5="","",②選手情報入力!$O$5),IF(②選手情報入力!$O$6="","",②選手情報入力!$O$6))))</f>
        <v/>
      </c>
      <c r="AC17" t="str">
        <f>IF(E17="","",IF(②選手情報入力!O25="","",0))</f>
        <v/>
      </c>
      <c r="AD17" t="str">
        <f>IF(E17="","",IF(②選手情報入力!O25="","",2))</f>
        <v/>
      </c>
      <c r="AE17" t="str">
        <f>IF(E17="","",IF(②選手情報入力!P25="","",IF(I17=1,種目情報!$J$6,種目情報!$J$9)))</f>
        <v/>
      </c>
      <c r="AF17" t="str">
        <f>IF(E17="","",IF(②選手情報入力!P25="","",IF(I17=1,IF(②選手情報入力!$P$5="","",②選手情報入力!$P$5),IF(②選手情報入力!$P$6="","",②選手情報入力!$P$6))))</f>
        <v/>
      </c>
      <c r="AG17" t="str">
        <f>IF(E17="","",IF(②選手情報入力!P25="","",0))</f>
        <v/>
      </c>
      <c r="AH17" t="str">
        <f>IF(E17="","",IF(②選手情報入力!P25="","",2))</f>
        <v/>
      </c>
    </row>
    <row r="18" spans="1:34">
      <c r="A18" t="str">
        <f>IF(E18="","",I18*1000000+①団体情報入力!$C$4*1000+②選手情報入力!A26)</f>
        <v/>
      </c>
      <c r="B18" t="str">
        <f>IF(E18="","",①団体情報入力!$C$4)</f>
        <v/>
      </c>
      <c r="E18" t="str">
        <f>IF(②選手情報入力!B26="","",②選手情報入力!B26)</f>
        <v/>
      </c>
      <c r="F18" t="str">
        <f>IF(E18="","",②選手情報入力!C26)</f>
        <v/>
      </c>
      <c r="G18" t="str">
        <f>IF(E18="","",②選手情報入力!D26)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IF(E18="","",IF(②選手情報入力!H26="","",IF(I18=1,VLOOKUP(②選手情報入力!H26,種目情報!$A$4:$B$31,2,FALSE),VLOOKUP(②選手情報入力!H26,種目情報!$E$4:$F$26,2,FALSE))))</f>
        <v/>
      </c>
      <c r="P18" t="str">
        <f>IF(E18="","",IF(②選手情報入力!I26="","",②選手情報入力!I26))</f>
        <v/>
      </c>
      <c r="Q18" s="34" t="str">
        <f>IF(E18="","",IF(②選手情報入力!H26="","",0))</f>
        <v/>
      </c>
      <c r="R18" t="str">
        <f>IF(E18="","",IF(②選手情報入力!H26="","",IF(I18=1,VLOOKUP(②選手情報入力!H26,種目情報!$A$4:$C$31,3,FALSE),VLOOKUP(②選手情報入力!H26,種目情報!$E$4:$G$24,3,FALSE))))</f>
        <v/>
      </c>
      <c r="S18" t="str">
        <f>IF(E18="","",IF(②選手情報入力!J26="","",IF(I18=1,VLOOKUP(②選手情報入力!J26,種目情報!$A$4:$B$31,2,FALSE),VLOOKUP(②選手情報入力!J26,種目情報!$E$4:$F$26,2,FALSE))))</f>
        <v/>
      </c>
      <c r="T18" t="str">
        <f>IF(E18="","",IF(②選手情報入力!K26="","",②選手情報入力!K26))</f>
        <v/>
      </c>
      <c r="U18" s="34" t="str">
        <f>IF(E18="","",IF(②選手情報入力!J26="","",0))</f>
        <v/>
      </c>
      <c r="V18" t="str">
        <f>IF(E18="","",IF(②選手情報入力!J26="","",IF(I18=1,VLOOKUP(②選手情報入力!J26,種目情報!$A$4:$C$31,3,FALSE),VLOOKUP(②選手情報入力!J26,種目情報!$E$4:$G$24,3,FALSE))))</f>
        <v/>
      </c>
      <c r="W18" t="str">
        <f>IF(E18="","",IF(②選手情報入力!N26="","",IF(I18=1,種目情報!$J$4,種目情報!$J$7)))</f>
        <v/>
      </c>
      <c r="X18" t="str">
        <f>IF(A18="","",IF(②選手情報入力!N26="","",IF(I18=1,IF(②選手情報入力!$N$5="","",②選手情報入力!$N$5),IF(②選手情報入力!$N$6="","",②選手情報入力!$N$6))))</f>
        <v/>
      </c>
      <c r="Y18" s="34" t="str">
        <f>IF(E18="","",IF(②選手情報入力!N26="","",0))</f>
        <v/>
      </c>
      <c r="Z18" t="str">
        <f>IF(E18="","",IF(②選手情報入力!N26="","",2))</f>
        <v/>
      </c>
      <c r="AA18" t="str">
        <f>IF(E18="","",IF(②選手情報入力!O26="","",IF(I18=1,種目情報!$J$5,種目情報!$J$8)))</f>
        <v/>
      </c>
      <c r="AB18" t="str">
        <f>IF(E18="","",IF(②選手情報入力!O26="","",IF(I18=1,IF(②選手情報入力!$O$5="","",②選手情報入力!$O$5),IF(②選手情報入力!$O$6="","",②選手情報入力!$O$6))))</f>
        <v/>
      </c>
      <c r="AC18" t="str">
        <f>IF(E18="","",IF(②選手情報入力!O26="","",0))</f>
        <v/>
      </c>
      <c r="AD18" t="str">
        <f>IF(E18="","",IF(②選手情報入力!O26="","",2))</f>
        <v/>
      </c>
      <c r="AE18" t="str">
        <f>IF(E18="","",IF(②選手情報入力!P26="","",IF(I18=1,種目情報!$J$6,種目情報!$J$9)))</f>
        <v/>
      </c>
      <c r="AF18" t="str">
        <f>IF(E18="","",IF(②選手情報入力!P26="","",IF(I18=1,IF(②選手情報入力!$P$5="","",②選手情報入力!$P$5),IF(②選手情報入力!$P$6="","",②選手情報入力!$P$6))))</f>
        <v/>
      </c>
      <c r="AG18" t="str">
        <f>IF(E18="","",IF(②選手情報入力!P26="","",0))</f>
        <v/>
      </c>
      <c r="AH18" t="str">
        <f>IF(E18="","",IF(②選手情報入力!P26="","",2))</f>
        <v/>
      </c>
    </row>
    <row r="19" spans="1:34">
      <c r="A19" t="str">
        <f>IF(E19="","",I19*1000000+①団体情報入力!$C$4*1000+②選手情報入力!A27)</f>
        <v/>
      </c>
      <c r="B19" t="str">
        <f>IF(E19="","",①団体情報入力!$C$4)</f>
        <v/>
      </c>
      <c r="E19" t="str">
        <f>IF(②選手情報入力!B27="","",②選手情報入力!B27)</f>
        <v/>
      </c>
      <c r="F19" t="str">
        <f>IF(E19="","",②選手情報入力!C27)</f>
        <v/>
      </c>
      <c r="G19" t="str">
        <f>IF(E19="","",②選手情報入力!D27)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IF(E19="","",IF(②選手情報入力!H27="","",IF(I19=1,VLOOKUP(②選手情報入力!H27,種目情報!$A$4:$B$31,2,FALSE),VLOOKUP(②選手情報入力!H27,種目情報!$E$4:$F$26,2,FALSE))))</f>
        <v/>
      </c>
      <c r="P19" t="str">
        <f>IF(E19="","",IF(②選手情報入力!I27="","",②選手情報入力!I27))</f>
        <v/>
      </c>
      <c r="Q19" s="34" t="str">
        <f>IF(E19="","",IF(②選手情報入力!H27="","",0))</f>
        <v/>
      </c>
      <c r="R19" t="str">
        <f>IF(E19="","",IF(②選手情報入力!H27="","",IF(I19=1,VLOOKUP(②選手情報入力!H27,種目情報!$A$4:$C$31,3,FALSE),VLOOKUP(②選手情報入力!H27,種目情報!$E$4:$G$24,3,FALSE))))</f>
        <v/>
      </c>
      <c r="S19" t="str">
        <f>IF(E19="","",IF(②選手情報入力!J27="","",IF(I19=1,VLOOKUP(②選手情報入力!J27,種目情報!$A$4:$B$31,2,FALSE),VLOOKUP(②選手情報入力!J27,種目情報!$E$4:$F$26,2,FALSE))))</f>
        <v/>
      </c>
      <c r="T19" t="str">
        <f>IF(E19="","",IF(②選手情報入力!K27="","",②選手情報入力!K27))</f>
        <v/>
      </c>
      <c r="U19" s="34" t="str">
        <f>IF(E19="","",IF(②選手情報入力!J27="","",0))</f>
        <v/>
      </c>
      <c r="V19" t="str">
        <f>IF(E19="","",IF(②選手情報入力!J27="","",IF(I19=1,VLOOKUP(②選手情報入力!J27,種目情報!$A$4:$C$31,3,FALSE),VLOOKUP(②選手情報入力!J27,種目情報!$E$4:$G$24,3,FALSE))))</f>
        <v/>
      </c>
      <c r="W19" t="str">
        <f>IF(E19="","",IF(②選手情報入力!N27="","",IF(I19=1,種目情報!$J$4,種目情報!$J$7)))</f>
        <v/>
      </c>
      <c r="X19" t="str">
        <f>IF(A19="","",IF(②選手情報入力!N27="","",IF(I19=1,IF(②選手情報入力!$N$5="","",②選手情報入力!$N$5),IF(②選手情報入力!$N$6="","",②選手情報入力!$N$6))))</f>
        <v/>
      </c>
      <c r="Y19" s="34" t="str">
        <f>IF(E19="","",IF(②選手情報入力!N27="","",0))</f>
        <v/>
      </c>
      <c r="Z19" t="str">
        <f>IF(E19="","",IF(②選手情報入力!N27="","",2))</f>
        <v/>
      </c>
      <c r="AA19" t="str">
        <f>IF(E19="","",IF(②選手情報入力!O27="","",IF(I19=1,種目情報!$J$5,種目情報!$J$8)))</f>
        <v/>
      </c>
      <c r="AB19" t="str">
        <f>IF(E19="","",IF(②選手情報入力!O27="","",IF(I19=1,IF(②選手情報入力!$O$5="","",②選手情報入力!$O$5),IF(②選手情報入力!$O$6="","",②選手情報入力!$O$6))))</f>
        <v/>
      </c>
      <c r="AC19" t="str">
        <f>IF(E19="","",IF(②選手情報入力!O27="","",0))</f>
        <v/>
      </c>
      <c r="AD19" t="str">
        <f>IF(E19="","",IF(②選手情報入力!O27="","",2))</f>
        <v/>
      </c>
      <c r="AE19" t="str">
        <f>IF(E19="","",IF(②選手情報入力!P27="","",IF(I19=1,種目情報!$J$6,種目情報!$J$9)))</f>
        <v/>
      </c>
      <c r="AF19" t="str">
        <f>IF(E19="","",IF(②選手情報入力!P27="","",IF(I19=1,IF(②選手情報入力!$P$5="","",②選手情報入力!$P$5),IF(②選手情報入力!$P$6="","",②選手情報入力!$P$6))))</f>
        <v/>
      </c>
      <c r="AG19" t="str">
        <f>IF(E19="","",IF(②選手情報入力!P27="","",0))</f>
        <v/>
      </c>
      <c r="AH19" t="str">
        <f>IF(E19="","",IF(②選手情報入力!P27="","",2))</f>
        <v/>
      </c>
    </row>
    <row r="20" spans="1:34">
      <c r="A20" t="str">
        <f>IF(E20="","",I20*1000000+①団体情報入力!$C$4*1000+②選手情報入力!A28)</f>
        <v/>
      </c>
      <c r="B20" t="str">
        <f>IF(E20="","",①団体情報入力!$C$4)</f>
        <v/>
      </c>
      <c r="E20" t="str">
        <f>IF(②選手情報入力!B28="","",②選手情報入力!B28)</f>
        <v/>
      </c>
      <c r="F20" t="str">
        <f>IF(E20="","",②選手情報入力!C28)</f>
        <v/>
      </c>
      <c r="G20" t="str">
        <f>IF(E20="","",②選手情報入力!D28)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IF(E20="","",IF(②選手情報入力!H28="","",IF(I20=1,VLOOKUP(②選手情報入力!H28,種目情報!$A$4:$B$31,2,FALSE),VLOOKUP(②選手情報入力!H28,種目情報!$E$4:$F$26,2,FALSE))))</f>
        <v/>
      </c>
      <c r="P20" t="str">
        <f>IF(E20="","",IF(②選手情報入力!I28="","",②選手情報入力!I28))</f>
        <v/>
      </c>
      <c r="Q20" s="34" t="str">
        <f>IF(E20="","",IF(②選手情報入力!H28="","",0))</f>
        <v/>
      </c>
      <c r="R20" t="str">
        <f>IF(E20="","",IF(②選手情報入力!H28="","",IF(I20=1,VLOOKUP(②選手情報入力!H28,種目情報!$A$4:$C$31,3,FALSE),VLOOKUP(②選手情報入力!H28,種目情報!$E$4:$G$24,3,FALSE))))</f>
        <v/>
      </c>
      <c r="S20" t="str">
        <f>IF(E20="","",IF(②選手情報入力!J28="","",IF(I20=1,VLOOKUP(②選手情報入力!J28,種目情報!$A$4:$B$31,2,FALSE),VLOOKUP(②選手情報入力!J28,種目情報!$E$4:$F$26,2,FALSE))))</f>
        <v/>
      </c>
      <c r="T20" t="str">
        <f>IF(E20="","",IF(②選手情報入力!K28="","",②選手情報入力!K28))</f>
        <v/>
      </c>
      <c r="U20" s="34" t="str">
        <f>IF(E20="","",IF(②選手情報入力!J28="","",0))</f>
        <v/>
      </c>
      <c r="V20" t="str">
        <f>IF(E20="","",IF(②選手情報入力!J28="","",IF(I20=1,VLOOKUP(②選手情報入力!J28,種目情報!$A$4:$C$31,3,FALSE),VLOOKUP(②選手情報入力!J28,種目情報!$E$4:$G$24,3,FALSE))))</f>
        <v/>
      </c>
      <c r="W20" t="str">
        <f>IF(E20="","",IF(②選手情報入力!N28="","",IF(I20=1,種目情報!$J$4,種目情報!$J$7)))</f>
        <v/>
      </c>
      <c r="X20" t="str">
        <f>IF(A20="","",IF(②選手情報入力!N28="","",IF(I20=1,IF(②選手情報入力!$N$5="","",②選手情報入力!$N$5),IF(②選手情報入力!$N$6="","",②選手情報入力!$N$6))))</f>
        <v/>
      </c>
      <c r="Y20" s="34" t="str">
        <f>IF(E20="","",IF(②選手情報入力!N28="","",0))</f>
        <v/>
      </c>
      <c r="Z20" t="str">
        <f>IF(E20="","",IF(②選手情報入力!N28="","",2))</f>
        <v/>
      </c>
      <c r="AA20" t="str">
        <f>IF(E20="","",IF(②選手情報入力!O28="","",IF(I20=1,種目情報!$J$5,種目情報!$J$8)))</f>
        <v/>
      </c>
      <c r="AB20" t="str">
        <f>IF(E20="","",IF(②選手情報入力!O28="","",IF(I20=1,IF(②選手情報入力!$O$5="","",②選手情報入力!$O$5),IF(②選手情報入力!$O$6="","",②選手情報入力!$O$6))))</f>
        <v/>
      </c>
      <c r="AC20" t="str">
        <f>IF(E20="","",IF(②選手情報入力!O28="","",0))</f>
        <v/>
      </c>
      <c r="AD20" t="str">
        <f>IF(E20="","",IF(②選手情報入力!O28="","",2))</f>
        <v/>
      </c>
      <c r="AE20" t="str">
        <f>IF(E20="","",IF(②選手情報入力!P28="","",IF(I20=1,種目情報!$J$6,種目情報!$J$9)))</f>
        <v/>
      </c>
      <c r="AF20" t="str">
        <f>IF(E20="","",IF(②選手情報入力!P28="","",IF(I20=1,IF(②選手情報入力!$P$5="","",②選手情報入力!$P$5),IF(②選手情報入力!$P$6="","",②選手情報入力!$P$6))))</f>
        <v/>
      </c>
      <c r="AG20" t="str">
        <f>IF(E20="","",IF(②選手情報入力!P28="","",0))</f>
        <v/>
      </c>
      <c r="AH20" t="str">
        <f>IF(E20="","",IF(②選手情報入力!P28="","",2))</f>
        <v/>
      </c>
    </row>
    <row r="21" spans="1:34">
      <c r="A21" t="str">
        <f>IF(E21="","",I21*1000000+①団体情報入力!$C$4*1000+②選手情報入力!A29)</f>
        <v/>
      </c>
      <c r="B21" t="str">
        <f>IF(E21="","",①団体情報入力!$C$4)</f>
        <v/>
      </c>
      <c r="E21" t="str">
        <f>IF(②選手情報入力!B29="","",②選手情報入力!B29)</f>
        <v/>
      </c>
      <c r="F21" t="str">
        <f>IF(E21="","",②選手情報入力!C29)</f>
        <v/>
      </c>
      <c r="G21" t="str">
        <f>IF(E21="","",②選手情報入力!D29)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IF(E21="","",IF(②選手情報入力!H29="","",IF(I21=1,VLOOKUP(②選手情報入力!H29,種目情報!$A$4:$B$31,2,FALSE),VLOOKUP(②選手情報入力!H29,種目情報!$E$4:$F$26,2,FALSE))))</f>
        <v/>
      </c>
      <c r="P21" t="str">
        <f>IF(E21="","",IF(②選手情報入力!I29="","",②選手情報入力!I29))</f>
        <v/>
      </c>
      <c r="Q21" s="34" t="str">
        <f>IF(E21="","",IF(②選手情報入力!H29="","",0))</f>
        <v/>
      </c>
      <c r="R21" t="str">
        <f>IF(E21="","",IF(②選手情報入力!H29="","",IF(I21=1,VLOOKUP(②選手情報入力!H29,種目情報!$A$4:$C$31,3,FALSE),VLOOKUP(②選手情報入力!H29,種目情報!$E$4:$G$24,3,FALSE))))</f>
        <v/>
      </c>
      <c r="S21" t="str">
        <f>IF(E21="","",IF(②選手情報入力!J29="","",IF(I21=1,VLOOKUP(②選手情報入力!J29,種目情報!$A$4:$B$31,2,FALSE),VLOOKUP(②選手情報入力!J29,種目情報!$E$4:$F$26,2,FALSE))))</f>
        <v/>
      </c>
      <c r="T21" t="str">
        <f>IF(E21="","",IF(②選手情報入力!K29="","",②選手情報入力!K29))</f>
        <v/>
      </c>
      <c r="U21" s="34" t="str">
        <f>IF(E21="","",IF(②選手情報入力!J29="","",0))</f>
        <v/>
      </c>
      <c r="V21" t="str">
        <f>IF(E21="","",IF(②選手情報入力!J29="","",IF(I21=1,VLOOKUP(②選手情報入力!J29,種目情報!$A$4:$C$31,3,FALSE),VLOOKUP(②選手情報入力!J29,種目情報!$E$4:$G$24,3,FALSE))))</f>
        <v/>
      </c>
      <c r="W21" t="str">
        <f>IF(E21="","",IF(②選手情報入力!N29="","",IF(I21=1,種目情報!$J$4,種目情報!$J$7)))</f>
        <v/>
      </c>
      <c r="X21" t="str">
        <f>IF(A21="","",IF(②選手情報入力!N29="","",IF(I21=1,IF(②選手情報入力!$N$5="","",②選手情報入力!$N$5),IF(②選手情報入力!$N$6="","",②選手情報入力!$N$6))))</f>
        <v/>
      </c>
      <c r="Y21" s="34" t="str">
        <f>IF(E21="","",IF(②選手情報入力!N29="","",0))</f>
        <v/>
      </c>
      <c r="Z21" t="str">
        <f>IF(E21="","",IF(②選手情報入力!N29="","",2))</f>
        <v/>
      </c>
      <c r="AA21" t="str">
        <f>IF(E21="","",IF(②選手情報入力!O29="","",IF(I21=1,種目情報!$J$5,種目情報!$J$8)))</f>
        <v/>
      </c>
      <c r="AB21" t="str">
        <f>IF(E21="","",IF(②選手情報入力!O29="","",IF(I21=1,IF(②選手情報入力!$O$5="","",②選手情報入力!$O$5),IF(②選手情報入力!$O$6="","",②選手情報入力!$O$6))))</f>
        <v/>
      </c>
      <c r="AC21" t="str">
        <f>IF(E21="","",IF(②選手情報入力!O29="","",0))</f>
        <v/>
      </c>
      <c r="AD21" t="str">
        <f>IF(E21="","",IF(②選手情報入力!O29="","",2))</f>
        <v/>
      </c>
      <c r="AE21" t="str">
        <f>IF(E21="","",IF(②選手情報入力!P29="","",IF(I21=1,種目情報!$J$6,種目情報!$J$9)))</f>
        <v/>
      </c>
      <c r="AF21" t="str">
        <f>IF(E21="","",IF(②選手情報入力!P29="","",IF(I21=1,IF(②選手情報入力!$P$5="","",②選手情報入力!$P$5),IF(②選手情報入力!$P$6="","",②選手情報入力!$P$6))))</f>
        <v/>
      </c>
      <c r="AG21" t="str">
        <f>IF(E21="","",IF(②選手情報入力!P29="","",0))</f>
        <v/>
      </c>
      <c r="AH21" t="str">
        <f>IF(E21="","",IF(②選手情報入力!P29="","",2))</f>
        <v/>
      </c>
    </row>
    <row r="22" spans="1:34">
      <c r="A22" t="str">
        <f>IF(E22="","",I22*1000000+①団体情報入力!$C$4*1000+②選手情報入力!A30)</f>
        <v/>
      </c>
      <c r="B22" t="str">
        <f>IF(E22="","",①団体情報入力!$C$4)</f>
        <v/>
      </c>
      <c r="E22" t="str">
        <f>IF(②選手情報入力!B30="","",②選手情報入力!B30)</f>
        <v/>
      </c>
      <c r="F22" t="str">
        <f>IF(E22="","",②選手情報入力!C30)</f>
        <v/>
      </c>
      <c r="G22" t="str">
        <f>IF(E22="","",②選手情報入力!D30)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IF(E22="","",IF(②選手情報入力!H30="","",IF(I22=1,VLOOKUP(②選手情報入力!H30,種目情報!$A$4:$B$31,2,FALSE),VLOOKUP(②選手情報入力!H30,種目情報!$E$4:$F$26,2,FALSE))))</f>
        <v/>
      </c>
      <c r="P22" t="str">
        <f>IF(E22="","",IF(②選手情報入力!I30="","",②選手情報入力!I30))</f>
        <v/>
      </c>
      <c r="Q22" s="34" t="str">
        <f>IF(E22="","",IF(②選手情報入力!H30="","",0))</f>
        <v/>
      </c>
      <c r="R22" t="str">
        <f>IF(E22="","",IF(②選手情報入力!H30="","",IF(I22=1,VLOOKUP(②選手情報入力!H30,種目情報!$A$4:$C$31,3,FALSE),VLOOKUP(②選手情報入力!H30,種目情報!$E$4:$G$24,3,FALSE))))</f>
        <v/>
      </c>
      <c r="S22" t="str">
        <f>IF(E22="","",IF(②選手情報入力!J30="","",IF(I22=1,VLOOKUP(②選手情報入力!J30,種目情報!$A$4:$B$31,2,FALSE),VLOOKUP(②選手情報入力!J30,種目情報!$E$4:$F$26,2,FALSE))))</f>
        <v/>
      </c>
      <c r="T22" t="str">
        <f>IF(E22="","",IF(②選手情報入力!K30="","",②選手情報入力!K30))</f>
        <v/>
      </c>
      <c r="U22" s="34" t="str">
        <f>IF(E22="","",IF(②選手情報入力!J30="","",0))</f>
        <v/>
      </c>
      <c r="V22" t="str">
        <f>IF(E22="","",IF(②選手情報入力!J30="","",IF(I22=1,VLOOKUP(②選手情報入力!J30,種目情報!$A$4:$C$31,3,FALSE),VLOOKUP(②選手情報入力!J30,種目情報!$E$4:$G$24,3,FALSE))))</f>
        <v/>
      </c>
      <c r="W22" t="str">
        <f>IF(E22="","",IF(②選手情報入力!N30="","",IF(I22=1,種目情報!$J$4,種目情報!$J$7)))</f>
        <v/>
      </c>
      <c r="X22" t="str">
        <f>IF(A22="","",IF(②選手情報入力!N30="","",IF(I22=1,IF(②選手情報入力!$N$5="","",②選手情報入力!$N$5),IF(②選手情報入力!$N$6="","",②選手情報入力!$N$6))))</f>
        <v/>
      </c>
      <c r="Y22" s="34" t="str">
        <f>IF(E22="","",IF(②選手情報入力!N30="","",0))</f>
        <v/>
      </c>
      <c r="Z22" t="str">
        <f>IF(E22="","",IF(②選手情報入力!N30="","",2))</f>
        <v/>
      </c>
      <c r="AA22" t="str">
        <f>IF(E22="","",IF(②選手情報入力!O30="","",IF(I22=1,種目情報!$J$5,種目情報!$J$8)))</f>
        <v/>
      </c>
      <c r="AB22" t="str">
        <f>IF(E22="","",IF(②選手情報入力!O30="","",IF(I22=1,IF(②選手情報入力!$O$5="","",②選手情報入力!$O$5),IF(②選手情報入力!$O$6="","",②選手情報入力!$O$6))))</f>
        <v/>
      </c>
      <c r="AC22" t="str">
        <f>IF(E22="","",IF(②選手情報入力!O30="","",0))</f>
        <v/>
      </c>
      <c r="AD22" t="str">
        <f>IF(E22="","",IF(②選手情報入力!O30="","",2))</f>
        <v/>
      </c>
      <c r="AE22" t="str">
        <f>IF(E22="","",IF(②選手情報入力!P30="","",IF(I22=1,種目情報!$J$6,種目情報!$J$9)))</f>
        <v/>
      </c>
      <c r="AF22" t="str">
        <f>IF(E22="","",IF(②選手情報入力!P30="","",IF(I22=1,IF(②選手情報入力!$P$5="","",②選手情報入力!$P$5),IF(②選手情報入力!$P$6="","",②選手情報入力!$P$6))))</f>
        <v/>
      </c>
      <c r="AG22" t="str">
        <f>IF(E22="","",IF(②選手情報入力!P30="","",0))</f>
        <v/>
      </c>
      <c r="AH22" t="str">
        <f>IF(E22="","",IF(②選手情報入力!P30="","",2))</f>
        <v/>
      </c>
    </row>
    <row r="23" spans="1:34">
      <c r="A23" t="str">
        <f>IF(E23="","",I23*1000000+①団体情報入力!$C$4*1000+②選手情報入力!A31)</f>
        <v/>
      </c>
      <c r="B23" t="str">
        <f>IF(E23="","",①団体情報入力!$C$4)</f>
        <v/>
      </c>
      <c r="E23" t="str">
        <f>IF(②選手情報入力!B31="","",②選手情報入力!B31)</f>
        <v/>
      </c>
      <c r="F23" t="str">
        <f>IF(E23="","",②選手情報入力!C31)</f>
        <v/>
      </c>
      <c r="G23" t="str">
        <f>IF(E23="","",②選手情報入力!D31)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IF(E23="","",IF(②選手情報入力!H31="","",IF(I23=1,VLOOKUP(②選手情報入力!H31,種目情報!$A$4:$B$31,2,FALSE),VLOOKUP(②選手情報入力!H31,種目情報!$E$4:$F$26,2,FALSE))))</f>
        <v/>
      </c>
      <c r="P23" t="str">
        <f>IF(E23="","",IF(②選手情報入力!I31="","",②選手情報入力!I31))</f>
        <v/>
      </c>
      <c r="Q23" s="34" t="str">
        <f>IF(E23="","",IF(②選手情報入力!H31="","",0))</f>
        <v/>
      </c>
      <c r="R23" t="str">
        <f>IF(E23="","",IF(②選手情報入力!H31="","",IF(I23=1,VLOOKUP(②選手情報入力!H31,種目情報!$A$4:$C$31,3,FALSE),VLOOKUP(②選手情報入力!H31,種目情報!$E$4:$G$24,3,FALSE))))</f>
        <v/>
      </c>
      <c r="S23" t="str">
        <f>IF(E23="","",IF(②選手情報入力!J31="","",IF(I23=1,VLOOKUP(②選手情報入力!J31,種目情報!$A$4:$B$31,2,FALSE),VLOOKUP(②選手情報入力!J31,種目情報!$E$4:$F$26,2,FALSE))))</f>
        <v/>
      </c>
      <c r="T23" t="str">
        <f>IF(E23="","",IF(②選手情報入力!K31="","",②選手情報入力!K31))</f>
        <v/>
      </c>
      <c r="U23" s="34" t="str">
        <f>IF(E23="","",IF(②選手情報入力!J31="","",0))</f>
        <v/>
      </c>
      <c r="V23" t="str">
        <f>IF(E23="","",IF(②選手情報入力!J31="","",IF(I23=1,VLOOKUP(②選手情報入力!J31,種目情報!$A$4:$C$31,3,FALSE),VLOOKUP(②選手情報入力!J31,種目情報!$E$4:$G$24,3,FALSE))))</f>
        <v/>
      </c>
      <c r="W23" t="str">
        <f>IF(E23="","",IF(②選手情報入力!N31="","",IF(I23=1,種目情報!$J$4,種目情報!$J$7)))</f>
        <v/>
      </c>
      <c r="X23" t="str">
        <f>IF(A23="","",IF(②選手情報入力!N31="","",IF(I23=1,IF(②選手情報入力!$N$5="","",②選手情報入力!$N$5),IF(②選手情報入力!$N$6="","",②選手情報入力!$N$6))))</f>
        <v/>
      </c>
      <c r="Y23" s="34" t="str">
        <f>IF(E23="","",IF(②選手情報入力!N31="","",0))</f>
        <v/>
      </c>
      <c r="Z23" t="str">
        <f>IF(E23="","",IF(②選手情報入力!N31="","",2))</f>
        <v/>
      </c>
      <c r="AA23" t="str">
        <f>IF(E23="","",IF(②選手情報入力!O31="","",IF(I23=1,種目情報!$J$5,種目情報!$J$8)))</f>
        <v/>
      </c>
      <c r="AB23" t="str">
        <f>IF(E23="","",IF(②選手情報入力!O31="","",IF(I23=1,IF(②選手情報入力!$O$5="","",②選手情報入力!$O$5),IF(②選手情報入力!$O$6="","",②選手情報入力!$O$6))))</f>
        <v/>
      </c>
      <c r="AC23" t="str">
        <f>IF(E23="","",IF(②選手情報入力!O31="","",0))</f>
        <v/>
      </c>
      <c r="AD23" t="str">
        <f>IF(E23="","",IF(②選手情報入力!O31="","",2))</f>
        <v/>
      </c>
      <c r="AE23" t="str">
        <f>IF(E23="","",IF(②選手情報入力!P31="","",IF(I23=1,種目情報!$J$6,種目情報!$J$9)))</f>
        <v/>
      </c>
      <c r="AF23" t="str">
        <f>IF(E23="","",IF(②選手情報入力!P31="","",IF(I23=1,IF(②選手情報入力!$P$5="","",②選手情報入力!$P$5),IF(②選手情報入力!$P$6="","",②選手情報入力!$P$6))))</f>
        <v/>
      </c>
      <c r="AG23" t="str">
        <f>IF(E23="","",IF(②選手情報入力!P31="","",0))</f>
        <v/>
      </c>
      <c r="AH23" t="str">
        <f>IF(E23="","",IF(②選手情報入力!P31="","",2))</f>
        <v/>
      </c>
    </row>
    <row r="24" spans="1:34">
      <c r="A24" t="str">
        <f>IF(E24="","",I24*1000000+①団体情報入力!$C$4*1000+②選手情報入力!A32)</f>
        <v/>
      </c>
      <c r="B24" t="str">
        <f>IF(E24="","",①団体情報入力!$C$4)</f>
        <v/>
      </c>
      <c r="E24" t="str">
        <f>IF(②選手情報入力!B32="","",②選手情報入力!B32)</f>
        <v/>
      </c>
      <c r="F24" t="str">
        <f>IF(E24="","",②選手情報入力!C32)</f>
        <v/>
      </c>
      <c r="G24" t="str">
        <f>IF(E24="","",②選手情報入力!D32)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IF(E24="","",IF(②選手情報入力!H32="","",IF(I24=1,VLOOKUP(②選手情報入力!H32,種目情報!$A$4:$B$31,2,FALSE),VLOOKUP(②選手情報入力!H32,種目情報!$E$4:$F$26,2,FALSE))))</f>
        <v/>
      </c>
      <c r="P24" t="str">
        <f>IF(E24="","",IF(②選手情報入力!I32="","",②選手情報入力!I32))</f>
        <v/>
      </c>
      <c r="Q24" s="34" t="str">
        <f>IF(E24="","",IF(②選手情報入力!H32="","",0))</f>
        <v/>
      </c>
      <c r="R24" t="str">
        <f>IF(E24="","",IF(②選手情報入力!H32="","",IF(I24=1,VLOOKUP(②選手情報入力!H32,種目情報!$A$4:$C$31,3,FALSE),VLOOKUP(②選手情報入力!H32,種目情報!$E$4:$G$24,3,FALSE))))</f>
        <v/>
      </c>
      <c r="S24" t="str">
        <f>IF(E24="","",IF(②選手情報入力!J32="","",IF(I24=1,VLOOKUP(②選手情報入力!J32,種目情報!$A$4:$B$31,2,FALSE),VLOOKUP(②選手情報入力!J32,種目情報!$E$4:$F$26,2,FALSE))))</f>
        <v/>
      </c>
      <c r="T24" t="str">
        <f>IF(E24="","",IF(②選手情報入力!K32="","",②選手情報入力!K32))</f>
        <v/>
      </c>
      <c r="U24" s="34" t="str">
        <f>IF(E24="","",IF(②選手情報入力!J32="","",0))</f>
        <v/>
      </c>
      <c r="V24" t="str">
        <f>IF(E24="","",IF(②選手情報入力!J32="","",IF(I24=1,VLOOKUP(②選手情報入力!J32,種目情報!$A$4:$C$31,3,FALSE),VLOOKUP(②選手情報入力!J32,種目情報!$E$4:$G$24,3,FALSE))))</f>
        <v/>
      </c>
      <c r="W24" t="str">
        <f>IF(E24="","",IF(②選手情報入力!N32="","",IF(I24=1,種目情報!$J$4,種目情報!$J$7)))</f>
        <v/>
      </c>
      <c r="X24" t="str">
        <f>IF(A24="","",IF(②選手情報入力!N32="","",IF(I24=1,IF(②選手情報入力!$N$5="","",②選手情報入力!$N$5),IF(②選手情報入力!$N$6="","",②選手情報入力!$N$6))))</f>
        <v/>
      </c>
      <c r="Y24" s="34" t="str">
        <f>IF(E24="","",IF(②選手情報入力!N32="","",0))</f>
        <v/>
      </c>
      <c r="Z24" t="str">
        <f>IF(E24="","",IF(②選手情報入力!N32="","",2))</f>
        <v/>
      </c>
      <c r="AA24" t="str">
        <f>IF(E24="","",IF(②選手情報入力!O32="","",IF(I24=1,種目情報!$J$5,種目情報!$J$8)))</f>
        <v/>
      </c>
      <c r="AB24" t="str">
        <f>IF(E24="","",IF(②選手情報入力!O32="","",IF(I24=1,IF(②選手情報入力!$O$5="","",②選手情報入力!$O$5),IF(②選手情報入力!$O$6="","",②選手情報入力!$O$6))))</f>
        <v/>
      </c>
      <c r="AC24" t="str">
        <f>IF(E24="","",IF(②選手情報入力!O32="","",0))</f>
        <v/>
      </c>
      <c r="AD24" t="str">
        <f>IF(E24="","",IF(②選手情報入力!O32="","",2))</f>
        <v/>
      </c>
      <c r="AE24" t="str">
        <f>IF(E24="","",IF(②選手情報入力!P32="","",IF(I24=1,種目情報!$J$6,種目情報!$J$9)))</f>
        <v/>
      </c>
      <c r="AF24" t="str">
        <f>IF(E24="","",IF(②選手情報入力!P32="","",IF(I24=1,IF(②選手情報入力!$P$5="","",②選手情報入力!$P$5),IF(②選手情報入力!$P$6="","",②選手情報入力!$P$6))))</f>
        <v/>
      </c>
      <c r="AG24" t="str">
        <f>IF(E24="","",IF(②選手情報入力!P32="","",0))</f>
        <v/>
      </c>
      <c r="AH24" t="str">
        <f>IF(E24="","",IF(②選手情報入力!P32="","",2))</f>
        <v/>
      </c>
    </row>
    <row r="25" spans="1:34">
      <c r="A25" t="str">
        <f>IF(E25="","",I25*1000000+①団体情報入力!$C$4*1000+②選手情報入力!A33)</f>
        <v/>
      </c>
      <c r="B25" t="str">
        <f>IF(E25="","",①団体情報入力!$C$4)</f>
        <v/>
      </c>
      <c r="E25" t="str">
        <f>IF(②選手情報入力!B33="","",②選手情報入力!B33)</f>
        <v/>
      </c>
      <c r="F25" t="str">
        <f>IF(E25="","",②選手情報入力!C33)</f>
        <v/>
      </c>
      <c r="G25" t="str">
        <f>IF(E25="","",②選手情報入力!D33)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IF(E25="","",IF(②選手情報入力!H33="","",IF(I25=1,VLOOKUP(②選手情報入力!H33,種目情報!$A$4:$B$31,2,FALSE),VLOOKUP(②選手情報入力!H33,種目情報!$E$4:$F$26,2,FALSE))))</f>
        <v/>
      </c>
      <c r="P25" t="str">
        <f>IF(E25="","",IF(②選手情報入力!I33="","",②選手情報入力!I33))</f>
        <v/>
      </c>
      <c r="Q25" s="34" t="str">
        <f>IF(E25="","",IF(②選手情報入力!H33="","",0))</f>
        <v/>
      </c>
      <c r="R25" t="str">
        <f>IF(E25="","",IF(②選手情報入力!H33="","",IF(I25=1,VLOOKUP(②選手情報入力!H33,種目情報!$A$4:$C$31,3,FALSE),VLOOKUP(②選手情報入力!H33,種目情報!$E$4:$G$24,3,FALSE))))</f>
        <v/>
      </c>
      <c r="S25" t="str">
        <f>IF(E25="","",IF(②選手情報入力!J33="","",IF(I25=1,VLOOKUP(②選手情報入力!J33,種目情報!$A$4:$B$31,2,FALSE),VLOOKUP(②選手情報入力!J33,種目情報!$E$4:$F$26,2,FALSE))))</f>
        <v/>
      </c>
      <c r="T25" t="str">
        <f>IF(E25="","",IF(②選手情報入力!K33="","",②選手情報入力!K33))</f>
        <v/>
      </c>
      <c r="U25" s="34" t="str">
        <f>IF(E25="","",IF(②選手情報入力!J33="","",0))</f>
        <v/>
      </c>
      <c r="V25" t="str">
        <f>IF(E25="","",IF(②選手情報入力!J33="","",IF(I25=1,VLOOKUP(②選手情報入力!J33,種目情報!$A$4:$C$31,3,FALSE),VLOOKUP(②選手情報入力!J33,種目情報!$E$4:$G$24,3,FALSE))))</f>
        <v/>
      </c>
      <c r="W25" t="str">
        <f>IF(E25="","",IF(②選手情報入力!N33="","",IF(I25=1,種目情報!$J$4,種目情報!$J$7)))</f>
        <v/>
      </c>
      <c r="X25" t="str">
        <f>IF(A25="","",IF(②選手情報入力!N33="","",IF(I25=1,IF(②選手情報入力!$N$5="","",②選手情報入力!$N$5),IF(②選手情報入力!$N$6="","",②選手情報入力!$N$6))))</f>
        <v/>
      </c>
      <c r="Y25" s="34" t="str">
        <f>IF(E25="","",IF(②選手情報入力!N33="","",0))</f>
        <v/>
      </c>
      <c r="Z25" t="str">
        <f>IF(E25="","",IF(②選手情報入力!N33="","",2))</f>
        <v/>
      </c>
      <c r="AA25" t="str">
        <f>IF(E25="","",IF(②選手情報入力!O33="","",IF(I25=1,種目情報!$J$5,種目情報!$J$8)))</f>
        <v/>
      </c>
      <c r="AB25" t="str">
        <f>IF(E25="","",IF(②選手情報入力!O33="","",IF(I25=1,IF(②選手情報入力!$O$5="","",②選手情報入力!$O$5),IF(②選手情報入力!$O$6="","",②選手情報入力!$O$6))))</f>
        <v/>
      </c>
      <c r="AC25" t="str">
        <f>IF(E25="","",IF(②選手情報入力!O33="","",0))</f>
        <v/>
      </c>
      <c r="AD25" t="str">
        <f>IF(E25="","",IF(②選手情報入力!O33="","",2))</f>
        <v/>
      </c>
      <c r="AE25" t="str">
        <f>IF(E25="","",IF(②選手情報入力!P33="","",IF(I25=1,種目情報!$J$6,種目情報!$J$9)))</f>
        <v/>
      </c>
      <c r="AF25" t="str">
        <f>IF(E25="","",IF(②選手情報入力!P33="","",IF(I25=1,IF(②選手情報入力!$P$5="","",②選手情報入力!$P$5),IF(②選手情報入力!$P$6="","",②選手情報入力!$P$6))))</f>
        <v/>
      </c>
      <c r="AG25" t="str">
        <f>IF(E25="","",IF(②選手情報入力!P33="","",0))</f>
        <v/>
      </c>
      <c r="AH25" t="str">
        <f>IF(E25="","",IF(②選手情報入力!P33="","",2))</f>
        <v/>
      </c>
    </row>
    <row r="26" spans="1:34">
      <c r="A26" t="str">
        <f>IF(E26="","",I26*1000000+①団体情報入力!$C$4*1000+②選手情報入力!A34)</f>
        <v/>
      </c>
      <c r="B26" t="str">
        <f>IF(E26="","",①団体情報入力!$C$4)</f>
        <v/>
      </c>
      <c r="E26" t="str">
        <f>IF(②選手情報入力!B34="","",②選手情報入力!B34)</f>
        <v/>
      </c>
      <c r="F26" t="str">
        <f>IF(E26="","",②選手情報入力!C34)</f>
        <v/>
      </c>
      <c r="G26" t="str">
        <f>IF(E26="","",②選手情報入力!D34)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IF(E26="","",IF(②選手情報入力!H34="","",IF(I26=1,VLOOKUP(②選手情報入力!H34,種目情報!$A$4:$B$31,2,FALSE),VLOOKUP(②選手情報入力!H34,種目情報!$E$4:$F$26,2,FALSE))))</f>
        <v/>
      </c>
      <c r="P26" t="str">
        <f>IF(E26="","",IF(②選手情報入力!I34="","",②選手情報入力!I34))</f>
        <v/>
      </c>
      <c r="Q26" s="34" t="str">
        <f>IF(E26="","",IF(②選手情報入力!H34="","",0))</f>
        <v/>
      </c>
      <c r="R26" t="str">
        <f>IF(E26="","",IF(②選手情報入力!H34="","",IF(I26=1,VLOOKUP(②選手情報入力!H34,種目情報!$A$4:$C$31,3,FALSE),VLOOKUP(②選手情報入力!H34,種目情報!$E$4:$G$24,3,FALSE))))</f>
        <v/>
      </c>
      <c r="S26" t="str">
        <f>IF(E26="","",IF(②選手情報入力!J34="","",IF(I26=1,VLOOKUP(②選手情報入力!J34,種目情報!$A$4:$B$31,2,FALSE),VLOOKUP(②選手情報入力!J34,種目情報!$E$4:$F$26,2,FALSE))))</f>
        <v/>
      </c>
      <c r="T26" t="str">
        <f>IF(E26="","",IF(②選手情報入力!K34="","",②選手情報入力!K34))</f>
        <v/>
      </c>
      <c r="U26" s="34" t="str">
        <f>IF(E26="","",IF(②選手情報入力!J34="","",0))</f>
        <v/>
      </c>
      <c r="V26" t="str">
        <f>IF(E26="","",IF(②選手情報入力!J34="","",IF(I26=1,VLOOKUP(②選手情報入力!J34,種目情報!$A$4:$C$31,3,FALSE),VLOOKUP(②選手情報入力!J34,種目情報!$E$4:$G$24,3,FALSE))))</f>
        <v/>
      </c>
      <c r="W26" t="str">
        <f>IF(E26="","",IF(②選手情報入力!N34="","",IF(I26=1,種目情報!$J$4,種目情報!$J$7)))</f>
        <v/>
      </c>
      <c r="X26" t="str">
        <f>IF(A26="","",IF(②選手情報入力!N34="","",IF(I26=1,IF(②選手情報入力!$N$5="","",②選手情報入力!$N$5),IF(②選手情報入力!$N$6="","",②選手情報入力!$N$6))))</f>
        <v/>
      </c>
      <c r="Y26" s="34" t="str">
        <f>IF(E26="","",IF(②選手情報入力!N34="","",0))</f>
        <v/>
      </c>
      <c r="Z26" t="str">
        <f>IF(E26="","",IF(②選手情報入力!N34="","",2))</f>
        <v/>
      </c>
      <c r="AA26" t="str">
        <f>IF(E26="","",IF(②選手情報入力!O34="","",IF(I26=1,種目情報!$J$5,種目情報!$J$8)))</f>
        <v/>
      </c>
      <c r="AB26" t="str">
        <f>IF(E26="","",IF(②選手情報入力!O34="","",IF(I26=1,IF(②選手情報入力!$O$5="","",②選手情報入力!$O$5),IF(②選手情報入力!$O$6="","",②選手情報入力!$O$6))))</f>
        <v/>
      </c>
      <c r="AC26" t="str">
        <f>IF(E26="","",IF(②選手情報入力!O34="","",0))</f>
        <v/>
      </c>
      <c r="AD26" t="str">
        <f>IF(E26="","",IF(②選手情報入力!O34="","",2))</f>
        <v/>
      </c>
      <c r="AE26" t="str">
        <f>IF(E26="","",IF(②選手情報入力!P34="","",IF(I26=1,種目情報!$J$6,種目情報!$J$9)))</f>
        <v/>
      </c>
      <c r="AF26" t="str">
        <f>IF(E26="","",IF(②選手情報入力!P34="","",IF(I26=1,IF(②選手情報入力!$P$5="","",②選手情報入力!$P$5),IF(②選手情報入力!$P$6="","",②選手情報入力!$P$6))))</f>
        <v/>
      </c>
      <c r="AG26" t="str">
        <f>IF(E26="","",IF(②選手情報入力!P34="","",0))</f>
        <v/>
      </c>
      <c r="AH26" t="str">
        <f>IF(E26="","",IF(②選手情報入力!P34="","",2))</f>
        <v/>
      </c>
    </row>
    <row r="27" spans="1:34">
      <c r="A27" t="str">
        <f>IF(E27="","",I27*1000000+①団体情報入力!$C$4*1000+②選手情報入力!A35)</f>
        <v/>
      </c>
      <c r="B27" t="str">
        <f>IF(E27="","",①団体情報入力!$C$4)</f>
        <v/>
      </c>
      <c r="E27" t="str">
        <f>IF(②選手情報入力!B35="","",②選手情報入力!B35)</f>
        <v/>
      </c>
      <c r="F27" t="str">
        <f>IF(E27="","",②選手情報入力!C35)</f>
        <v/>
      </c>
      <c r="G27" t="str">
        <f>IF(E27="","",②選手情報入力!D35)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IF(E27="","",IF(②選手情報入力!H35="","",IF(I27=1,VLOOKUP(②選手情報入力!H35,種目情報!$A$4:$B$31,2,FALSE),VLOOKUP(②選手情報入力!H35,種目情報!$E$4:$F$26,2,FALSE))))</f>
        <v/>
      </c>
      <c r="P27" t="str">
        <f>IF(E27="","",IF(②選手情報入力!I35="","",②選手情報入力!I35))</f>
        <v/>
      </c>
      <c r="Q27" s="34" t="str">
        <f>IF(E27="","",IF(②選手情報入力!H35="","",0))</f>
        <v/>
      </c>
      <c r="R27" t="str">
        <f>IF(E27="","",IF(②選手情報入力!H35="","",IF(I27=1,VLOOKUP(②選手情報入力!H35,種目情報!$A$4:$C$31,3,FALSE),VLOOKUP(②選手情報入力!H35,種目情報!$E$4:$G$24,3,FALSE))))</f>
        <v/>
      </c>
      <c r="S27" t="str">
        <f>IF(E27="","",IF(②選手情報入力!J35="","",IF(I27=1,VLOOKUP(②選手情報入力!J35,種目情報!$A$4:$B$31,2,FALSE),VLOOKUP(②選手情報入力!J35,種目情報!$E$4:$F$26,2,FALSE))))</f>
        <v/>
      </c>
      <c r="T27" t="str">
        <f>IF(E27="","",IF(②選手情報入力!K35="","",②選手情報入力!K35))</f>
        <v/>
      </c>
      <c r="U27" s="34" t="str">
        <f>IF(E27="","",IF(②選手情報入力!J35="","",0))</f>
        <v/>
      </c>
      <c r="V27" t="str">
        <f>IF(E27="","",IF(②選手情報入力!J35="","",IF(I27=1,VLOOKUP(②選手情報入力!J35,種目情報!$A$4:$C$31,3,FALSE),VLOOKUP(②選手情報入力!J35,種目情報!$E$4:$G$24,3,FALSE))))</f>
        <v/>
      </c>
      <c r="W27" t="str">
        <f>IF(E27="","",IF(②選手情報入力!N35="","",IF(I27=1,種目情報!$J$4,種目情報!$J$7)))</f>
        <v/>
      </c>
      <c r="X27" t="str">
        <f>IF(A27="","",IF(②選手情報入力!N35="","",IF(I27=1,IF(②選手情報入力!$N$5="","",②選手情報入力!$N$5),IF(②選手情報入力!$N$6="","",②選手情報入力!$N$6))))</f>
        <v/>
      </c>
      <c r="Y27" s="34" t="str">
        <f>IF(E27="","",IF(②選手情報入力!N35="","",0))</f>
        <v/>
      </c>
      <c r="Z27" t="str">
        <f>IF(E27="","",IF(②選手情報入力!N35="","",2))</f>
        <v/>
      </c>
      <c r="AA27" t="str">
        <f>IF(E27="","",IF(②選手情報入力!O35="","",IF(I27=1,種目情報!$J$5,種目情報!$J$8)))</f>
        <v/>
      </c>
      <c r="AB27" t="str">
        <f>IF(E27="","",IF(②選手情報入力!O35="","",IF(I27=1,IF(②選手情報入力!$O$5="","",②選手情報入力!$O$5),IF(②選手情報入力!$O$6="","",②選手情報入力!$O$6))))</f>
        <v/>
      </c>
      <c r="AC27" t="str">
        <f>IF(E27="","",IF(②選手情報入力!O35="","",0))</f>
        <v/>
      </c>
      <c r="AD27" t="str">
        <f>IF(E27="","",IF(②選手情報入力!O35="","",2))</f>
        <v/>
      </c>
      <c r="AE27" t="str">
        <f>IF(E27="","",IF(②選手情報入力!P35="","",IF(I27=1,種目情報!$J$6,種目情報!$J$9)))</f>
        <v/>
      </c>
      <c r="AF27" t="str">
        <f>IF(E27="","",IF(②選手情報入力!P35="","",IF(I27=1,IF(②選手情報入力!$P$5="","",②選手情報入力!$P$5),IF(②選手情報入力!$P$6="","",②選手情報入力!$P$6))))</f>
        <v/>
      </c>
      <c r="AG27" t="str">
        <f>IF(E27="","",IF(②選手情報入力!P35="","",0))</f>
        <v/>
      </c>
      <c r="AH27" t="str">
        <f>IF(E27="","",IF(②選手情報入力!P35="","",2))</f>
        <v/>
      </c>
    </row>
    <row r="28" spans="1:34">
      <c r="A28" t="str">
        <f>IF(E28="","",I28*1000000+①団体情報入力!$C$4*1000+②選手情報入力!A36)</f>
        <v/>
      </c>
      <c r="B28" t="str">
        <f>IF(E28="","",①団体情報入力!$C$4)</f>
        <v/>
      </c>
      <c r="E28" t="str">
        <f>IF(②選手情報入力!B36="","",②選手情報入力!B36)</f>
        <v/>
      </c>
      <c r="F28" t="str">
        <f>IF(E28="","",②選手情報入力!C36)</f>
        <v/>
      </c>
      <c r="G28" t="str">
        <f>IF(E28="","",②選手情報入力!D36)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IF(E28="","",IF(②選手情報入力!H36="","",IF(I28=1,VLOOKUP(②選手情報入力!H36,種目情報!$A$4:$B$31,2,FALSE),VLOOKUP(②選手情報入力!H36,種目情報!$E$4:$F$26,2,FALSE))))</f>
        <v/>
      </c>
      <c r="P28" t="str">
        <f>IF(E28="","",IF(②選手情報入力!I36="","",②選手情報入力!I36))</f>
        <v/>
      </c>
      <c r="Q28" s="34" t="str">
        <f>IF(E28="","",IF(②選手情報入力!H36="","",0))</f>
        <v/>
      </c>
      <c r="R28" t="str">
        <f>IF(E28="","",IF(②選手情報入力!H36="","",IF(I28=1,VLOOKUP(②選手情報入力!H36,種目情報!$A$4:$C$31,3,FALSE),VLOOKUP(②選手情報入力!H36,種目情報!$E$4:$G$24,3,FALSE))))</f>
        <v/>
      </c>
      <c r="S28" t="str">
        <f>IF(E28="","",IF(②選手情報入力!J36="","",IF(I28=1,VLOOKUP(②選手情報入力!J36,種目情報!$A$4:$B$31,2,FALSE),VLOOKUP(②選手情報入力!J36,種目情報!$E$4:$F$26,2,FALSE))))</f>
        <v/>
      </c>
      <c r="T28" t="str">
        <f>IF(E28="","",IF(②選手情報入力!K36="","",②選手情報入力!K36))</f>
        <v/>
      </c>
      <c r="U28" s="34" t="str">
        <f>IF(E28="","",IF(②選手情報入力!J36="","",0))</f>
        <v/>
      </c>
      <c r="V28" t="str">
        <f>IF(E28="","",IF(②選手情報入力!J36="","",IF(I28=1,VLOOKUP(②選手情報入力!J36,種目情報!$A$4:$C$31,3,FALSE),VLOOKUP(②選手情報入力!J36,種目情報!$E$4:$G$24,3,FALSE))))</f>
        <v/>
      </c>
      <c r="W28" t="str">
        <f>IF(E28="","",IF(②選手情報入力!N36="","",IF(I28=1,種目情報!$J$4,種目情報!$J$7)))</f>
        <v/>
      </c>
      <c r="X28" t="str">
        <f>IF(A28="","",IF(②選手情報入力!N36="","",IF(I28=1,IF(②選手情報入力!$N$5="","",②選手情報入力!$N$5),IF(②選手情報入力!$N$6="","",②選手情報入力!$N$6))))</f>
        <v/>
      </c>
      <c r="Y28" s="34" t="str">
        <f>IF(E28="","",IF(②選手情報入力!N36="","",0))</f>
        <v/>
      </c>
      <c r="Z28" t="str">
        <f>IF(E28="","",IF(②選手情報入力!N36="","",2))</f>
        <v/>
      </c>
      <c r="AA28" t="str">
        <f>IF(E28="","",IF(②選手情報入力!O36="","",IF(I28=1,種目情報!$J$5,種目情報!$J$8)))</f>
        <v/>
      </c>
      <c r="AB28" t="str">
        <f>IF(E28="","",IF(②選手情報入力!O36="","",IF(I28=1,IF(②選手情報入力!$O$5="","",②選手情報入力!$O$5),IF(②選手情報入力!$O$6="","",②選手情報入力!$O$6))))</f>
        <v/>
      </c>
      <c r="AC28" t="str">
        <f>IF(E28="","",IF(②選手情報入力!O36="","",0))</f>
        <v/>
      </c>
      <c r="AD28" t="str">
        <f>IF(E28="","",IF(②選手情報入力!O36="","",2))</f>
        <v/>
      </c>
      <c r="AE28" t="str">
        <f>IF(E28="","",IF(②選手情報入力!P36="","",IF(I28=1,種目情報!$J$6,種目情報!$J$9)))</f>
        <v/>
      </c>
      <c r="AF28" t="str">
        <f>IF(E28="","",IF(②選手情報入力!P36="","",IF(I28=1,IF(②選手情報入力!$P$5="","",②選手情報入力!$P$5),IF(②選手情報入力!$P$6="","",②選手情報入力!$P$6))))</f>
        <v/>
      </c>
      <c r="AG28" t="str">
        <f>IF(E28="","",IF(②選手情報入力!P36="","",0))</f>
        <v/>
      </c>
      <c r="AH28" t="str">
        <f>IF(E28="","",IF(②選手情報入力!P36="","",2))</f>
        <v/>
      </c>
    </row>
    <row r="29" spans="1:34">
      <c r="A29" t="str">
        <f>IF(E29="","",I29*1000000+①団体情報入力!$C$4*1000+②選手情報入力!A37)</f>
        <v/>
      </c>
      <c r="B29" t="str">
        <f>IF(E29="","",①団体情報入力!$C$4)</f>
        <v/>
      </c>
      <c r="E29" t="str">
        <f>IF(②選手情報入力!B37="","",②選手情報入力!B37)</f>
        <v/>
      </c>
      <c r="F29" t="str">
        <f>IF(E29="","",②選手情報入力!C37)</f>
        <v/>
      </c>
      <c r="G29" t="str">
        <f>IF(E29="","",②選手情報入力!D37)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IF(E29="","",IF(②選手情報入力!H37="","",IF(I29=1,VLOOKUP(②選手情報入力!H37,種目情報!$A$4:$B$31,2,FALSE),VLOOKUP(②選手情報入力!H37,種目情報!$E$4:$F$26,2,FALSE))))</f>
        <v/>
      </c>
      <c r="P29" t="str">
        <f>IF(E29="","",IF(②選手情報入力!I37="","",②選手情報入力!I37))</f>
        <v/>
      </c>
      <c r="Q29" s="34" t="str">
        <f>IF(E29="","",IF(②選手情報入力!H37="","",0))</f>
        <v/>
      </c>
      <c r="R29" t="str">
        <f>IF(E29="","",IF(②選手情報入力!H37="","",IF(I29=1,VLOOKUP(②選手情報入力!H37,種目情報!$A$4:$C$31,3,FALSE),VLOOKUP(②選手情報入力!H37,種目情報!$E$4:$G$24,3,FALSE))))</f>
        <v/>
      </c>
      <c r="S29" t="str">
        <f>IF(E29="","",IF(②選手情報入力!J37="","",IF(I29=1,VLOOKUP(②選手情報入力!J37,種目情報!$A$4:$B$31,2,FALSE),VLOOKUP(②選手情報入力!J37,種目情報!$E$4:$F$26,2,FALSE))))</f>
        <v/>
      </c>
      <c r="T29" t="str">
        <f>IF(E29="","",IF(②選手情報入力!K37="","",②選手情報入力!K37))</f>
        <v/>
      </c>
      <c r="U29" s="34" t="str">
        <f>IF(E29="","",IF(②選手情報入力!J37="","",0))</f>
        <v/>
      </c>
      <c r="V29" t="str">
        <f>IF(E29="","",IF(②選手情報入力!J37="","",IF(I29=1,VLOOKUP(②選手情報入力!J37,種目情報!$A$4:$C$31,3,FALSE),VLOOKUP(②選手情報入力!J37,種目情報!$E$4:$G$24,3,FALSE))))</f>
        <v/>
      </c>
      <c r="W29" t="str">
        <f>IF(E29="","",IF(②選手情報入力!N37="","",IF(I29=1,種目情報!$J$4,種目情報!$J$7)))</f>
        <v/>
      </c>
      <c r="X29" t="str">
        <f>IF(A29="","",IF(②選手情報入力!N37="","",IF(I29=1,IF(②選手情報入力!$N$5="","",②選手情報入力!$N$5),IF(②選手情報入力!$N$6="","",②選手情報入力!$N$6))))</f>
        <v/>
      </c>
      <c r="Y29" s="34" t="str">
        <f>IF(E29="","",IF(②選手情報入力!N37="","",0))</f>
        <v/>
      </c>
      <c r="Z29" t="str">
        <f>IF(E29="","",IF(②選手情報入力!N37="","",2))</f>
        <v/>
      </c>
      <c r="AA29" t="str">
        <f>IF(E29="","",IF(②選手情報入力!O37="","",IF(I29=1,種目情報!$J$5,種目情報!$J$8)))</f>
        <v/>
      </c>
      <c r="AB29" t="str">
        <f>IF(E29="","",IF(②選手情報入力!O37="","",IF(I29=1,IF(②選手情報入力!$O$5="","",②選手情報入力!$O$5),IF(②選手情報入力!$O$6="","",②選手情報入力!$O$6))))</f>
        <v/>
      </c>
      <c r="AC29" t="str">
        <f>IF(E29="","",IF(②選手情報入力!O37="","",0))</f>
        <v/>
      </c>
      <c r="AD29" t="str">
        <f>IF(E29="","",IF(②選手情報入力!O37="","",2))</f>
        <v/>
      </c>
      <c r="AE29" t="str">
        <f>IF(E29="","",IF(②選手情報入力!P37="","",IF(I29=1,種目情報!$J$6,種目情報!$J$9)))</f>
        <v/>
      </c>
      <c r="AF29" t="str">
        <f>IF(E29="","",IF(②選手情報入力!P37="","",IF(I29=1,IF(②選手情報入力!$P$5="","",②選手情報入力!$P$5),IF(②選手情報入力!$P$6="","",②選手情報入力!$P$6))))</f>
        <v/>
      </c>
      <c r="AG29" t="str">
        <f>IF(E29="","",IF(②選手情報入力!P37="","",0))</f>
        <v/>
      </c>
      <c r="AH29" t="str">
        <f>IF(E29="","",IF(②選手情報入力!P37="","",2))</f>
        <v/>
      </c>
    </row>
    <row r="30" spans="1:34">
      <c r="A30" t="str">
        <f>IF(E30="","",I30*1000000+①団体情報入力!$C$4*1000+②選手情報入力!A38)</f>
        <v/>
      </c>
      <c r="B30" t="str">
        <f>IF(E30="","",①団体情報入力!$C$4)</f>
        <v/>
      </c>
      <c r="E30" t="str">
        <f>IF(②選手情報入力!B38="","",②選手情報入力!B38)</f>
        <v/>
      </c>
      <c r="F30" t="str">
        <f>IF(E30="","",②選手情報入力!C38)</f>
        <v/>
      </c>
      <c r="G30" t="str">
        <f>IF(E30="","",②選手情報入力!D38)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IF(E30="","",IF(②選手情報入力!H38="","",IF(I30=1,VLOOKUP(②選手情報入力!H38,種目情報!$A$4:$B$31,2,FALSE),VLOOKUP(②選手情報入力!H38,種目情報!$E$4:$F$26,2,FALSE))))</f>
        <v/>
      </c>
      <c r="P30" t="str">
        <f>IF(E30="","",IF(②選手情報入力!I38="","",②選手情報入力!I38))</f>
        <v/>
      </c>
      <c r="Q30" s="34" t="str">
        <f>IF(E30="","",IF(②選手情報入力!H38="","",0))</f>
        <v/>
      </c>
      <c r="R30" t="str">
        <f>IF(E30="","",IF(②選手情報入力!H38="","",IF(I30=1,VLOOKUP(②選手情報入力!H38,種目情報!$A$4:$C$31,3,FALSE),VLOOKUP(②選手情報入力!H38,種目情報!$E$4:$G$24,3,FALSE))))</f>
        <v/>
      </c>
      <c r="S30" t="str">
        <f>IF(E30="","",IF(②選手情報入力!J38="","",IF(I30=1,VLOOKUP(②選手情報入力!J38,種目情報!$A$4:$B$31,2,FALSE),VLOOKUP(②選手情報入力!J38,種目情報!$E$4:$F$26,2,FALSE))))</f>
        <v/>
      </c>
      <c r="T30" t="str">
        <f>IF(E30="","",IF(②選手情報入力!K38="","",②選手情報入力!K38))</f>
        <v/>
      </c>
      <c r="U30" s="34" t="str">
        <f>IF(E30="","",IF(②選手情報入力!J38="","",0))</f>
        <v/>
      </c>
      <c r="V30" t="str">
        <f>IF(E30="","",IF(②選手情報入力!J38="","",IF(I30=1,VLOOKUP(②選手情報入力!J38,種目情報!$A$4:$C$31,3,FALSE),VLOOKUP(②選手情報入力!J38,種目情報!$E$4:$G$24,3,FALSE))))</f>
        <v/>
      </c>
      <c r="W30" t="str">
        <f>IF(E30="","",IF(②選手情報入力!N38="","",IF(I30=1,種目情報!$J$4,種目情報!$J$7)))</f>
        <v/>
      </c>
      <c r="X30" t="str">
        <f>IF(A30="","",IF(②選手情報入力!N38="","",IF(I30=1,IF(②選手情報入力!$N$5="","",②選手情報入力!$N$5),IF(②選手情報入力!$N$6="","",②選手情報入力!$N$6))))</f>
        <v/>
      </c>
      <c r="Y30" s="34" t="str">
        <f>IF(E30="","",IF(②選手情報入力!N38="","",0))</f>
        <v/>
      </c>
      <c r="Z30" t="str">
        <f>IF(E30="","",IF(②選手情報入力!N38="","",2))</f>
        <v/>
      </c>
      <c r="AA30" t="str">
        <f>IF(E30="","",IF(②選手情報入力!O38="","",IF(I30=1,種目情報!$J$5,種目情報!$J$8)))</f>
        <v/>
      </c>
      <c r="AB30" t="str">
        <f>IF(E30="","",IF(②選手情報入力!O38="","",IF(I30=1,IF(②選手情報入力!$O$5="","",②選手情報入力!$O$5),IF(②選手情報入力!$O$6="","",②選手情報入力!$O$6))))</f>
        <v/>
      </c>
      <c r="AC30" t="str">
        <f>IF(E30="","",IF(②選手情報入力!O38="","",0))</f>
        <v/>
      </c>
      <c r="AD30" t="str">
        <f>IF(E30="","",IF(②選手情報入力!O38="","",2))</f>
        <v/>
      </c>
      <c r="AE30" t="str">
        <f>IF(E30="","",IF(②選手情報入力!P38="","",IF(I30=1,種目情報!$J$6,種目情報!$J$9)))</f>
        <v/>
      </c>
      <c r="AF30" t="str">
        <f>IF(E30="","",IF(②選手情報入力!P38="","",IF(I30=1,IF(②選手情報入力!$P$5="","",②選手情報入力!$P$5),IF(②選手情報入力!$P$6="","",②選手情報入力!$P$6))))</f>
        <v/>
      </c>
      <c r="AG30" t="str">
        <f>IF(E30="","",IF(②選手情報入力!P38="","",0))</f>
        <v/>
      </c>
      <c r="AH30" t="str">
        <f>IF(E30="","",IF(②選手情報入力!P38="","",2))</f>
        <v/>
      </c>
    </row>
    <row r="31" spans="1:34">
      <c r="A31" t="str">
        <f>IF(E31="","",I31*1000000+①団体情報入力!$C$4*1000+②選手情報入力!A39)</f>
        <v/>
      </c>
      <c r="B31" t="str">
        <f>IF(E31="","",①団体情報入力!$C$4)</f>
        <v/>
      </c>
      <c r="E31" t="str">
        <f>IF(②選手情報入力!B39="","",②選手情報入力!B39)</f>
        <v/>
      </c>
      <c r="F31" t="str">
        <f>IF(E31="","",②選手情報入力!C39)</f>
        <v/>
      </c>
      <c r="G31" t="str">
        <f>IF(E31="","",②選手情報入力!D39)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IF(E31="","",IF(②選手情報入力!H39="","",IF(I31=1,VLOOKUP(②選手情報入力!H39,種目情報!$A$4:$B$31,2,FALSE),VLOOKUP(②選手情報入力!H39,種目情報!$E$4:$F$26,2,FALSE))))</f>
        <v/>
      </c>
      <c r="P31" t="str">
        <f>IF(E31="","",IF(②選手情報入力!I39="","",②選手情報入力!I39))</f>
        <v/>
      </c>
      <c r="Q31" s="34" t="str">
        <f>IF(E31="","",IF(②選手情報入力!H39="","",0))</f>
        <v/>
      </c>
      <c r="R31" t="str">
        <f>IF(E31="","",IF(②選手情報入力!H39="","",IF(I31=1,VLOOKUP(②選手情報入力!H39,種目情報!$A$4:$C$31,3,FALSE),VLOOKUP(②選手情報入力!H39,種目情報!$E$4:$G$24,3,FALSE))))</f>
        <v/>
      </c>
      <c r="S31" t="str">
        <f>IF(E31="","",IF(②選手情報入力!J39="","",IF(I31=1,VLOOKUP(②選手情報入力!J39,種目情報!$A$4:$B$31,2,FALSE),VLOOKUP(②選手情報入力!J39,種目情報!$E$4:$F$26,2,FALSE))))</f>
        <v/>
      </c>
      <c r="T31" t="str">
        <f>IF(E31="","",IF(②選手情報入力!K39="","",②選手情報入力!K39))</f>
        <v/>
      </c>
      <c r="U31" s="34" t="str">
        <f>IF(E31="","",IF(②選手情報入力!J39="","",0))</f>
        <v/>
      </c>
      <c r="V31" t="str">
        <f>IF(E31="","",IF(②選手情報入力!J39="","",IF(I31=1,VLOOKUP(②選手情報入力!J39,種目情報!$A$4:$C$31,3,FALSE),VLOOKUP(②選手情報入力!J39,種目情報!$E$4:$G$24,3,FALSE))))</f>
        <v/>
      </c>
      <c r="W31" t="str">
        <f>IF(E31="","",IF(②選手情報入力!N39="","",IF(I31=1,種目情報!$J$4,種目情報!$J$7)))</f>
        <v/>
      </c>
      <c r="X31" t="str">
        <f>IF(A31="","",IF(②選手情報入力!N39="","",IF(I31=1,IF(②選手情報入力!$N$5="","",②選手情報入力!$N$5),IF(②選手情報入力!$N$6="","",②選手情報入力!$N$6))))</f>
        <v/>
      </c>
      <c r="Y31" s="34" t="str">
        <f>IF(E31="","",IF(②選手情報入力!N39="","",0))</f>
        <v/>
      </c>
      <c r="Z31" t="str">
        <f>IF(E31="","",IF(②選手情報入力!N39="","",2))</f>
        <v/>
      </c>
      <c r="AA31" t="str">
        <f>IF(E31="","",IF(②選手情報入力!O39="","",IF(I31=1,種目情報!$J$5,種目情報!$J$8)))</f>
        <v/>
      </c>
      <c r="AB31" t="str">
        <f>IF(E31="","",IF(②選手情報入力!O39="","",IF(I31=1,IF(②選手情報入力!$O$5="","",②選手情報入力!$O$5),IF(②選手情報入力!$O$6="","",②選手情報入力!$O$6))))</f>
        <v/>
      </c>
      <c r="AC31" t="str">
        <f>IF(E31="","",IF(②選手情報入力!O39="","",0))</f>
        <v/>
      </c>
      <c r="AD31" t="str">
        <f>IF(E31="","",IF(②選手情報入力!O39="","",2))</f>
        <v/>
      </c>
      <c r="AE31" t="str">
        <f>IF(E31="","",IF(②選手情報入力!P39="","",IF(I31=1,種目情報!$J$6,種目情報!$J$9)))</f>
        <v/>
      </c>
      <c r="AF31" t="str">
        <f>IF(E31="","",IF(②選手情報入力!P39="","",IF(I31=1,IF(②選手情報入力!$P$5="","",②選手情報入力!$P$5),IF(②選手情報入力!$P$6="","",②選手情報入力!$P$6))))</f>
        <v/>
      </c>
      <c r="AG31" t="str">
        <f>IF(E31="","",IF(②選手情報入力!P39="","",0))</f>
        <v/>
      </c>
      <c r="AH31" t="str">
        <f>IF(E31="","",IF(②選手情報入力!P39="","",2))</f>
        <v/>
      </c>
    </row>
    <row r="32" spans="1:34">
      <c r="A32" t="str">
        <f>IF(E32="","",I32*1000000+①団体情報入力!$C$4*1000+②選手情報入力!A40)</f>
        <v/>
      </c>
      <c r="B32" t="str">
        <f>IF(E32="","",①団体情報入力!$C$4)</f>
        <v/>
      </c>
      <c r="E32" t="str">
        <f>IF(②選手情報入力!B40="","",②選手情報入力!B40)</f>
        <v/>
      </c>
      <c r="F32" t="str">
        <f>IF(E32="","",②選手情報入力!C40)</f>
        <v/>
      </c>
      <c r="G32" t="str">
        <f>IF(E32="","",②選手情報入力!D40)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IF(E32="","",IF(②選手情報入力!H40="","",IF(I32=1,VLOOKUP(②選手情報入力!H40,種目情報!$A$4:$B$31,2,FALSE),VLOOKUP(②選手情報入力!H40,種目情報!$E$4:$F$26,2,FALSE))))</f>
        <v/>
      </c>
      <c r="P32" t="str">
        <f>IF(E32="","",IF(②選手情報入力!I40="","",②選手情報入力!I40))</f>
        <v/>
      </c>
      <c r="Q32" s="34" t="str">
        <f>IF(E32="","",IF(②選手情報入力!H40="","",0))</f>
        <v/>
      </c>
      <c r="R32" t="str">
        <f>IF(E32="","",IF(②選手情報入力!H40="","",IF(I32=1,VLOOKUP(②選手情報入力!H40,種目情報!$A$4:$C$31,3,FALSE),VLOOKUP(②選手情報入力!H40,種目情報!$E$4:$G$24,3,FALSE))))</f>
        <v/>
      </c>
      <c r="S32" t="str">
        <f>IF(E32="","",IF(②選手情報入力!J40="","",IF(I32=1,VLOOKUP(②選手情報入力!J40,種目情報!$A$4:$B$31,2,FALSE),VLOOKUP(②選手情報入力!J40,種目情報!$E$4:$F$26,2,FALSE))))</f>
        <v/>
      </c>
      <c r="T32" t="str">
        <f>IF(E32="","",IF(②選手情報入力!K40="","",②選手情報入力!K40))</f>
        <v/>
      </c>
      <c r="U32" s="34" t="str">
        <f>IF(E32="","",IF(②選手情報入力!J40="","",0))</f>
        <v/>
      </c>
      <c r="V32" t="str">
        <f>IF(E32="","",IF(②選手情報入力!J40="","",IF(I32=1,VLOOKUP(②選手情報入力!J40,種目情報!$A$4:$C$31,3,FALSE),VLOOKUP(②選手情報入力!J40,種目情報!$E$4:$G$24,3,FALSE))))</f>
        <v/>
      </c>
      <c r="W32" t="str">
        <f>IF(E32="","",IF(②選手情報入力!N40="","",IF(I32=1,種目情報!$J$4,種目情報!$J$7)))</f>
        <v/>
      </c>
      <c r="X32" t="str">
        <f>IF(A32="","",IF(②選手情報入力!N40="","",IF(I32=1,IF(②選手情報入力!$N$5="","",②選手情報入力!$N$5),IF(②選手情報入力!$N$6="","",②選手情報入力!$N$6))))</f>
        <v/>
      </c>
      <c r="Y32" s="34" t="str">
        <f>IF(E32="","",IF(②選手情報入力!N40="","",0))</f>
        <v/>
      </c>
      <c r="Z32" t="str">
        <f>IF(E32="","",IF(②選手情報入力!N40="","",2))</f>
        <v/>
      </c>
      <c r="AA32" t="str">
        <f>IF(E32="","",IF(②選手情報入力!O40="","",IF(I32=1,種目情報!$J$5,種目情報!$J$8)))</f>
        <v/>
      </c>
      <c r="AB32" t="str">
        <f>IF(E32="","",IF(②選手情報入力!O40="","",IF(I32=1,IF(②選手情報入力!$O$5="","",②選手情報入力!$O$5),IF(②選手情報入力!$O$6="","",②選手情報入力!$O$6))))</f>
        <v/>
      </c>
      <c r="AC32" t="str">
        <f>IF(E32="","",IF(②選手情報入力!O40="","",0))</f>
        <v/>
      </c>
      <c r="AD32" t="str">
        <f>IF(E32="","",IF(②選手情報入力!O40="","",2))</f>
        <v/>
      </c>
      <c r="AE32" t="str">
        <f>IF(E32="","",IF(②選手情報入力!P40="","",IF(I32=1,種目情報!$J$6,種目情報!$J$9)))</f>
        <v/>
      </c>
      <c r="AF32" t="str">
        <f>IF(E32="","",IF(②選手情報入力!P40="","",IF(I32=1,IF(②選手情報入力!$P$5="","",②選手情報入力!$P$5),IF(②選手情報入力!$P$6="","",②選手情報入力!$P$6))))</f>
        <v/>
      </c>
      <c r="AG32" t="str">
        <f>IF(E32="","",IF(②選手情報入力!P40="","",0))</f>
        <v/>
      </c>
      <c r="AH32" t="str">
        <f>IF(E32="","",IF(②選手情報入力!P40="","",2))</f>
        <v/>
      </c>
    </row>
    <row r="33" spans="1:34">
      <c r="A33" t="str">
        <f>IF(E33="","",I33*1000000+①団体情報入力!$C$4*1000+②選手情報入力!A41)</f>
        <v/>
      </c>
      <c r="B33" t="str">
        <f>IF(E33="","",①団体情報入力!$C$4)</f>
        <v/>
      </c>
      <c r="E33" t="str">
        <f>IF(②選手情報入力!B41="","",②選手情報入力!B41)</f>
        <v/>
      </c>
      <c r="F33" t="str">
        <f>IF(E33="","",②選手情報入力!C41)</f>
        <v/>
      </c>
      <c r="G33" t="str">
        <f>IF(E33="","",②選手情報入力!D41)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IF(E33="","",IF(②選手情報入力!H41="","",IF(I33=1,VLOOKUP(②選手情報入力!H41,種目情報!$A$4:$B$31,2,FALSE),VLOOKUP(②選手情報入力!H41,種目情報!$E$4:$F$26,2,FALSE))))</f>
        <v/>
      </c>
      <c r="P33" t="str">
        <f>IF(E33="","",IF(②選手情報入力!I41="","",②選手情報入力!I41))</f>
        <v/>
      </c>
      <c r="Q33" s="34" t="str">
        <f>IF(E33="","",IF(②選手情報入力!H41="","",0))</f>
        <v/>
      </c>
      <c r="R33" t="str">
        <f>IF(E33="","",IF(②選手情報入力!H41="","",IF(I33=1,VLOOKUP(②選手情報入力!H41,種目情報!$A$4:$C$31,3,FALSE),VLOOKUP(②選手情報入力!H41,種目情報!$E$4:$G$24,3,FALSE))))</f>
        <v/>
      </c>
      <c r="S33" t="str">
        <f>IF(E33="","",IF(②選手情報入力!J41="","",IF(I33=1,VLOOKUP(②選手情報入力!J41,種目情報!$A$4:$B$31,2,FALSE),VLOOKUP(②選手情報入力!J41,種目情報!$E$4:$F$26,2,FALSE))))</f>
        <v/>
      </c>
      <c r="T33" t="str">
        <f>IF(E33="","",IF(②選手情報入力!K41="","",②選手情報入力!K41))</f>
        <v/>
      </c>
      <c r="U33" s="34" t="str">
        <f>IF(E33="","",IF(②選手情報入力!J41="","",0))</f>
        <v/>
      </c>
      <c r="V33" t="str">
        <f>IF(E33="","",IF(②選手情報入力!J41="","",IF(I33=1,VLOOKUP(②選手情報入力!J41,種目情報!$A$4:$C$31,3,FALSE),VLOOKUP(②選手情報入力!J41,種目情報!$E$4:$G$24,3,FALSE))))</f>
        <v/>
      </c>
      <c r="W33" t="str">
        <f>IF(E33="","",IF(②選手情報入力!N41="","",IF(I33=1,種目情報!$J$4,種目情報!$J$7)))</f>
        <v/>
      </c>
      <c r="X33" t="str">
        <f>IF(A33="","",IF(②選手情報入力!N41="","",IF(I33=1,IF(②選手情報入力!$N$5="","",②選手情報入力!$N$5),IF(②選手情報入力!$N$6="","",②選手情報入力!$N$6))))</f>
        <v/>
      </c>
      <c r="Y33" s="34" t="str">
        <f>IF(E33="","",IF(②選手情報入力!N41="","",0))</f>
        <v/>
      </c>
      <c r="Z33" t="str">
        <f>IF(E33="","",IF(②選手情報入力!N41="","",2))</f>
        <v/>
      </c>
      <c r="AA33" t="str">
        <f>IF(E33="","",IF(②選手情報入力!O41="","",IF(I33=1,種目情報!$J$5,種目情報!$J$8)))</f>
        <v/>
      </c>
      <c r="AB33" t="str">
        <f>IF(E33="","",IF(②選手情報入力!O41="","",IF(I33=1,IF(②選手情報入力!$O$5="","",②選手情報入力!$O$5),IF(②選手情報入力!$O$6="","",②選手情報入力!$O$6))))</f>
        <v/>
      </c>
      <c r="AC33" t="str">
        <f>IF(E33="","",IF(②選手情報入力!O41="","",0))</f>
        <v/>
      </c>
      <c r="AD33" t="str">
        <f>IF(E33="","",IF(②選手情報入力!O41="","",2))</f>
        <v/>
      </c>
      <c r="AE33" t="str">
        <f>IF(E33="","",IF(②選手情報入力!P41="","",IF(I33=1,種目情報!$J$6,種目情報!$J$9)))</f>
        <v/>
      </c>
      <c r="AF33" t="str">
        <f>IF(E33="","",IF(②選手情報入力!P41="","",IF(I33=1,IF(②選手情報入力!$P$5="","",②選手情報入力!$P$5),IF(②選手情報入力!$P$6="","",②選手情報入力!$P$6))))</f>
        <v/>
      </c>
      <c r="AG33" t="str">
        <f>IF(E33="","",IF(②選手情報入力!P41="","",0))</f>
        <v/>
      </c>
      <c r="AH33" t="str">
        <f>IF(E33="","",IF(②選手情報入力!P41="","",2))</f>
        <v/>
      </c>
    </row>
    <row r="34" spans="1:34">
      <c r="A34" t="str">
        <f>IF(E34="","",I34*1000000+①団体情報入力!$C$4*1000+②選手情報入力!A42)</f>
        <v/>
      </c>
      <c r="B34" t="str">
        <f>IF(E34="","",①団体情報入力!$C$4)</f>
        <v/>
      </c>
      <c r="E34" t="str">
        <f>IF(②選手情報入力!B42="","",②選手情報入力!B42)</f>
        <v/>
      </c>
      <c r="F34" t="str">
        <f>IF(E34="","",②選手情報入力!C42)</f>
        <v/>
      </c>
      <c r="G34" t="str">
        <f>IF(E34="","",②選手情報入力!D42)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IF(E34="","",IF(②選手情報入力!H42="","",IF(I34=1,VLOOKUP(②選手情報入力!H42,種目情報!$A$4:$B$31,2,FALSE),VLOOKUP(②選手情報入力!H42,種目情報!$E$4:$F$26,2,FALSE))))</f>
        <v/>
      </c>
      <c r="P34" t="str">
        <f>IF(E34="","",IF(②選手情報入力!I42="","",②選手情報入力!I42))</f>
        <v/>
      </c>
      <c r="Q34" s="34" t="str">
        <f>IF(E34="","",IF(②選手情報入力!H42="","",0))</f>
        <v/>
      </c>
      <c r="R34" t="str">
        <f>IF(E34="","",IF(②選手情報入力!H42="","",IF(I34=1,VLOOKUP(②選手情報入力!H42,種目情報!$A$4:$C$31,3,FALSE),VLOOKUP(②選手情報入力!H42,種目情報!$E$4:$G$24,3,FALSE))))</f>
        <v/>
      </c>
      <c r="S34" t="str">
        <f>IF(E34="","",IF(②選手情報入力!J42="","",IF(I34=1,VLOOKUP(②選手情報入力!J42,種目情報!$A$4:$B$31,2,FALSE),VLOOKUP(②選手情報入力!J42,種目情報!$E$4:$F$26,2,FALSE))))</f>
        <v/>
      </c>
      <c r="T34" t="str">
        <f>IF(E34="","",IF(②選手情報入力!K42="","",②選手情報入力!K42))</f>
        <v/>
      </c>
      <c r="U34" s="34" t="str">
        <f>IF(E34="","",IF(②選手情報入力!J42="","",0))</f>
        <v/>
      </c>
      <c r="V34" t="str">
        <f>IF(E34="","",IF(②選手情報入力!J42="","",IF(I34=1,VLOOKUP(②選手情報入力!J42,種目情報!$A$4:$C$31,3,FALSE),VLOOKUP(②選手情報入力!J42,種目情報!$E$4:$G$24,3,FALSE))))</f>
        <v/>
      </c>
      <c r="W34" t="str">
        <f>IF(E34="","",IF(②選手情報入力!N42="","",IF(I34=1,種目情報!$J$4,種目情報!$J$7)))</f>
        <v/>
      </c>
      <c r="X34" t="str">
        <f>IF(A34="","",IF(②選手情報入力!N42="","",IF(I34=1,IF(②選手情報入力!$N$5="","",②選手情報入力!$N$5),IF(②選手情報入力!$N$6="","",②選手情報入力!$N$6))))</f>
        <v/>
      </c>
      <c r="Y34" s="34" t="str">
        <f>IF(E34="","",IF(②選手情報入力!N42="","",0))</f>
        <v/>
      </c>
      <c r="Z34" t="str">
        <f>IF(E34="","",IF(②選手情報入力!N42="","",2))</f>
        <v/>
      </c>
      <c r="AA34" t="str">
        <f>IF(E34="","",IF(②選手情報入力!O42="","",IF(I34=1,種目情報!$J$5,種目情報!$J$8)))</f>
        <v/>
      </c>
      <c r="AB34" t="str">
        <f>IF(E34="","",IF(②選手情報入力!O42="","",IF(I34=1,IF(②選手情報入力!$O$5="","",②選手情報入力!$O$5),IF(②選手情報入力!$O$6="","",②選手情報入力!$O$6))))</f>
        <v/>
      </c>
      <c r="AC34" t="str">
        <f>IF(E34="","",IF(②選手情報入力!O42="","",0))</f>
        <v/>
      </c>
      <c r="AD34" t="str">
        <f>IF(E34="","",IF(②選手情報入力!O42="","",2))</f>
        <v/>
      </c>
      <c r="AE34" t="str">
        <f>IF(E34="","",IF(②選手情報入力!P42="","",IF(I34=1,種目情報!$J$6,種目情報!$J$9)))</f>
        <v/>
      </c>
      <c r="AF34" t="str">
        <f>IF(E34="","",IF(②選手情報入力!P42="","",IF(I34=1,IF(②選手情報入力!$P$5="","",②選手情報入力!$P$5),IF(②選手情報入力!$P$6="","",②選手情報入力!$P$6))))</f>
        <v/>
      </c>
      <c r="AG34" t="str">
        <f>IF(E34="","",IF(②選手情報入力!P42="","",0))</f>
        <v/>
      </c>
      <c r="AH34" t="str">
        <f>IF(E34="","",IF(②選手情報入力!P42="","",2))</f>
        <v/>
      </c>
    </row>
    <row r="35" spans="1:34">
      <c r="A35" t="str">
        <f>IF(E35="","",I35*1000000+①団体情報入力!$C$4*1000+②選手情報入力!A43)</f>
        <v/>
      </c>
      <c r="B35" t="str">
        <f>IF(E35="","",①団体情報入力!$C$4)</f>
        <v/>
      </c>
      <c r="E35" t="str">
        <f>IF(②選手情報入力!B43="","",②選手情報入力!B43)</f>
        <v/>
      </c>
      <c r="F35" t="str">
        <f>IF(E35="","",②選手情報入力!C43)</f>
        <v/>
      </c>
      <c r="G35" t="str">
        <f>IF(E35="","",②選手情報入力!D43)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IF(E35="","",IF(②選手情報入力!H43="","",IF(I35=1,VLOOKUP(②選手情報入力!H43,種目情報!$A$4:$B$31,2,FALSE),VLOOKUP(②選手情報入力!H43,種目情報!$E$4:$F$26,2,FALSE))))</f>
        <v/>
      </c>
      <c r="P35" t="str">
        <f>IF(E35="","",IF(②選手情報入力!I43="","",②選手情報入力!I43))</f>
        <v/>
      </c>
      <c r="Q35" s="34" t="str">
        <f>IF(E35="","",IF(②選手情報入力!H43="","",0))</f>
        <v/>
      </c>
      <c r="R35" t="str">
        <f>IF(E35="","",IF(②選手情報入力!H43="","",IF(I35=1,VLOOKUP(②選手情報入力!H43,種目情報!$A$4:$C$31,3,FALSE),VLOOKUP(②選手情報入力!H43,種目情報!$E$4:$G$24,3,FALSE))))</f>
        <v/>
      </c>
      <c r="S35" t="str">
        <f>IF(E35="","",IF(②選手情報入力!J43="","",IF(I35=1,VLOOKUP(②選手情報入力!J43,種目情報!$A$4:$B$31,2,FALSE),VLOOKUP(②選手情報入力!J43,種目情報!$E$4:$F$26,2,FALSE))))</f>
        <v/>
      </c>
      <c r="T35" t="str">
        <f>IF(E35="","",IF(②選手情報入力!K43="","",②選手情報入力!K43))</f>
        <v/>
      </c>
      <c r="U35" s="34" t="str">
        <f>IF(E35="","",IF(②選手情報入力!J43="","",0))</f>
        <v/>
      </c>
      <c r="V35" t="str">
        <f>IF(E35="","",IF(②選手情報入力!J43="","",IF(I35=1,VLOOKUP(②選手情報入力!J43,種目情報!$A$4:$C$31,3,FALSE),VLOOKUP(②選手情報入力!J43,種目情報!$E$4:$G$24,3,FALSE))))</f>
        <v/>
      </c>
      <c r="W35" t="str">
        <f>IF(E35="","",IF(②選手情報入力!N43="","",IF(I35=1,種目情報!$J$4,種目情報!$J$7)))</f>
        <v/>
      </c>
      <c r="X35" t="str">
        <f>IF(A35="","",IF(②選手情報入力!N43="","",IF(I35=1,IF(②選手情報入力!$N$5="","",②選手情報入力!$N$5),IF(②選手情報入力!$N$6="","",②選手情報入力!$N$6))))</f>
        <v/>
      </c>
      <c r="Y35" s="34" t="str">
        <f>IF(E35="","",IF(②選手情報入力!N43="","",0))</f>
        <v/>
      </c>
      <c r="Z35" t="str">
        <f>IF(E35="","",IF(②選手情報入力!N43="","",2))</f>
        <v/>
      </c>
      <c r="AA35" t="str">
        <f>IF(E35="","",IF(②選手情報入力!O43="","",IF(I35=1,種目情報!$J$5,種目情報!$J$8)))</f>
        <v/>
      </c>
      <c r="AB35" t="str">
        <f>IF(E35="","",IF(②選手情報入力!O43="","",IF(I35=1,IF(②選手情報入力!$O$5="","",②選手情報入力!$O$5),IF(②選手情報入力!$O$6="","",②選手情報入力!$O$6))))</f>
        <v/>
      </c>
      <c r="AC35" t="str">
        <f>IF(E35="","",IF(②選手情報入力!O43="","",0))</f>
        <v/>
      </c>
      <c r="AD35" t="str">
        <f>IF(E35="","",IF(②選手情報入力!O43="","",2))</f>
        <v/>
      </c>
      <c r="AE35" t="str">
        <f>IF(E35="","",IF(②選手情報入力!P43="","",IF(I35=1,種目情報!$J$6,種目情報!$J$9)))</f>
        <v/>
      </c>
      <c r="AF35" t="str">
        <f>IF(E35="","",IF(②選手情報入力!P43="","",IF(I35=1,IF(②選手情報入力!$P$5="","",②選手情報入力!$P$5),IF(②選手情報入力!$P$6="","",②選手情報入力!$P$6))))</f>
        <v/>
      </c>
      <c r="AG35" t="str">
        <f>IF(E35="","",IF(②選手情報入力!P43="","",0))</f>
        <v/>
      </c>
      <c r="AH35" t="str">
        <f>IF(E35="","",IF(②選手情報入力!P43="","",2))</f>
        <v/>
      </c>
    </row>
    <row r="36" spans="1:34">
      <c r="A36" t="str">
        <f>IF(E36="","",I36*1000000+①団体情報入力!$C$4*1000+②選手情報入力!A44)</f>
        <v/>
      </c>
      <c r="B36" t="str">
        <f>IF(E36="","",①団体情報入力!$C$4)</f>
        <v/>
      </c>
      <c r="E36" t="str">
        <f>IF(②選手情報入力!B44="","",②選手情報入力!B44)</f>
        <v/>
      </c>
      <c r="F36" t="str">
        <f>IF(E36="","",②選手情報入力!C44)</f>
        <v/>
      </c>
      <c r="G36" t="str">
        <f>IF(E36="","",②選手情報入力!D44)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IF(E36="","",IF(②選手情報入力!H44="","",IF(I36=1,VLOOKUP(②選手情報入力!H44,種目情報!$A$4:$B$31,2,FALSE),VLOOKUP(②選手情報入力!H44,種目情報!$E$4:$F$26,2,FALSE))))</f>
        <v/>
      </c>
      <c r="P36" t="str">
        <f>IF(E36="","",IF(②選手情報入力!I44="","",②選手情報入力!I44))</f>
        <v/>
      </c>
      <c r="Q36" s="34" t="str">
        <f>IF(E36="","",IF(②選手情報入力!H44="","",0))</f>
        <v/>
      </c>
      <c r="R36" t="str">
        <f>IF(E36="","",IF(②選手情報入力!H44="","",IF(I36=1,VLOOKUP(②選手情報入力!H44,種目情報!$A$4:$C$31,3,FALSE),VLOOKUP(②選手情報入力!H44,種目情報!$E$4:$G$24,3,FALSE))))</f>
        <v/>
      </c>
      <c r="S36" t="str">
        <f>IF(E36="","",IF(②選手情報入力!J44="","",IF(I36=1,VLOOKUP(②選手情報入力!J44,種目情報!$A$4:$B$31,2,FALSE),VLOOKUP(②選手情報入力!J44,種目情報!$E$4:$F$26,2,FALSE))))</f>
        <v/>
      </c>
      <c r="T36" t="str">
        <f>IF(E36="","",IF(②選手情報入力!K44="","",②選手情報入力!K44))</f>
        <v/>
      </c>
      <c r="U36" s="34" t="str">
        <f>IF(E36="","",IF(②選手情報入力!J44="","",0))</f>
        <v/>
      </c>
      <c r="V36" t="str">
        <f>IF(E36="","",IF(②選手情報入力!J44="","",IF(I36=1,VLOOKUP(②選手情報入力!J44,種目情報!$A$4:$C$31,3,FALSE),VLOOKUP(②選手情報入力!J44,種目情報!$E$4:$G$24,3,FALSE))))</f>
        <v/>
      </c>
      <c r="W36" t="str">
        <f>IF(E36="","",IF(②選手情報入力!N44="","",IF(I36=1,種目情報!$J$4,種目情報!$J$7)))</f>
        <v/>
      </c>
      <c r="X36" t="str">
        <f>IF(A36="","",IF(②選手情報入力!N44="","",IF(I36=1,IF(②選手情報入力!$N$5="","",②選手情報入力!$N$5),IF(②選手情報入力!$N$6="","",②選手情報入力!$N$6))))</f>
        <v/>
      </c>
      <c r="Y36" s="34" t="str">
        <f>IF(E36="","",IF(②選手情報入力!N44="","",0))</f>
        <v/>
      </c>
      <c r="Z36" t="str">
        <f>IF(E36="","",IF(②選手情報入力!N44="","",2))</f>
        <v/>
      </c>
      <c r="AA36" t="str">
        <f>IF(E36="","",IF(②選手情報入力!O44="","",IF(I36=1,種目情報!$J$5,種目情報!$J$8)))</f>
        <v/>
      </c>
      <c r="AB36" t="str">
        <f>IF(E36="","",IF(②選手情報入力!O44="","",IF(I36=1,IF(②選手情報入力!$O$5="","",②選手情報入力!$O$5),IF(②選手情報入力!$O$6="","",②選手情報入力!$O$6))))</f>
        <v/>
      </c>
      <c r="AC36" t="str">
        <f>IF(E36="","",IF(②選手情報入力!O44="","",0))</f>
        <v/>
      </c>
      <c r="AD36" t="str">
        <f>IF(E36="","",IF(②選手情報入力!O44="","",2))</f>
        <v/>
      </c>
      <c r="AE36" t="str">
        <f>IF(E36="","",IF(②選手情報入力!P44="","",IF(I36=1,種目情報!$J$6,種目情報!$J$9)))</f>
        <v/>
      </c>
      <c r="AF36" t="str">
        <f>IF(E36="","",IF(②選手情報入力!P44="","",IF(I36=1,IF(②選手情報入力!$P$5="","",②選手情報入力!$P$5),IF(②選手情報入力!$P$6="","",②選手情報入力!$P$6))))</f>
        <v/>
      </c>
      <c r="AG36" t="str">
        <f>IF(E36="","",IF(②選手情報入力!P44="","",0))</f>
        <v/>
      </c>
      <c r="AH36" t="str">
        <f>IF(E36="","",IF(②選手情報入力!P44="","",2))</f>
        <v/>
      </c>
    </row>
    <row r="37" spans="1:34">
      <c r="A37" t="str">
        <f>IF(E37="","",I37*1000000+①団体情報入力!$C$4*1000+②選手情報入力!A45)</f>
        <v/>
      </c>
      <c r="B37" t="str">
        <f>IF(E37="","",①団体情報入力!$C$4)</f>
        <v/>
      </c>
      <c r="E37" t="str">
        <f>IF(②選手情報入力!B45="","",②選手情報入力!B45)</f>
        <v/>
      </c>
      <c r="F37" t="str">
        <f>IF(E37="","",②選手情報入力!C45)</f>
        <v/>
      </c>
      <c r="G37" t="str">
        <f>IF(E37="","",②選手情報入力!D45)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IF(E37="","",IF(②選手情報入力!H45="","",IF(I37=1,VLOOKUP(②選手情報入力!H45,種目情報!$A$4:$B$31,2,FALSE),VLOOKUP(②選手情報入力!H45,種目情報!$E$4:$F$26,2,FALSE))))</f>
        <v/>
      </c>
      <c r="P37" t="str">
        <f>IF(E37="","",IF(②選手情報入力!I45="","",②選手情報入力!I45))</f>
        <v/>
      </c>
      <c r="Q37" s="34" t="str">
        <f>IF(E37="","",IF(②選手情報入力!H45="","",0))</f>
        <v/>
      </c>
      <c r="R37" t="str">
        <f>IF(E37="","",IF(②選手情報入力!H45="","",IF(I37=1,VLOOKUP(②選手情報入力!H45,種目情報!$A$4:$C$31,3,FALSE),VLOOKUP(②選手情報入力!H45,種目情報!$E$4:$G$24,3,FALSE))))</f>
        <v/>
      </c>
      <c r="S37" t="str">
        <f>IF(E37="","",IF(②選手情報入力!J45="","",IF(I37=1,VLOOKUP(②選手情報入力!J45,種目情報!$A$4:$B$31,2,FALSE),VLOOKUP(②選手情報入力!J45,種目情報!$E$4:$F$26,2,FALSE))))</f>
        <v/>
      </c>
      <c r="T37" t="str">
        <f>IF(E37="","",IF(②選手情報入力!K45="","",②選手情報入力!K45))</f>
        <v/>
      </c>
      <c r="U37" s="34" t="str">
        <f>IF(E37="","",IF(②選手情報入力!J45="","",0))</f>
        <v/>
      </c>
      <c r="V37" t="str">
        <f>IF(E37="","",IF(②選手情報入力!J45="","",IF(I37=1,VLOOKUP(②選手情報入力!J45,種目情報!$A$4:$C$31,3,FALSE),VLOOKUP(②選手情報入力!J45,種目情報!$E$4:$G$24,3,FALSE))))</f>
        <v/>
      </c>
      <c r="W37" t="str">
        <f>IF(E37="","",IF(②選手情報入力!N45="","",IF(I37=1,種目情報!$J$4,種目情報!$J$7)))</f>
        <v/>
      </c>
      <c r="X37" t="str">
        <f>IF(A37="","",IF(②選手情報入力!N45="","",IF(I37=1,IF(②選手情報入力!$N$5="","",②選手情報入力!$N$5),IF(②選手情報入力!$N$6="","",②選手情報入力!$N$6))))</f>
        <v/>
      </c>
      <c r="Y37" s="34" t="str">
        <f>IF(E37="","",IF(②選手情報入力!N45="","",0))</f>
        <v/>
      </c>
      <c r="Z37" t="str">
        <f>IF(E37="","",IF(②選手情報入力!N45="","",2))</f>
        <v/>
      </c>
      <c r="AA37" t="str">
        <f>IF(E37="","",IF(②選手情報入力!O45="","",IF(I37=1,種目情報!$J$5,種目情報!$J$8)))</f>
        <v/>
      </c>
      <c r="AB37" t="str">
        <f>IF(E37="","",IF(②選手情報入力!O45="","",IF(I37=1,IF(②選手情報入力!$O$5="","",②選手情報入力!$O$5),IF(②選手情報入力!$O$6="","",②選手情報入力!$O$6))))</f>
        <v/>
      </c>
      <c r="AC37" t="str">
        <f>IF(E37="","",IF(②選手情報入力!O45="","",0))</f>
        <v/>
      </c>
      <c r="AD37" t="str">
        <f>IF(E37="","",IF(②選手情報入力!O45="","",2))</f>
        <v/>
      </c>
      <c r="AE37" t="str">
        <f>IF(E37="","",IF(②選手情報入力!P45="","",IF(I37=1,種目情報!$J$6,種目情報!$J$9)))</f>
        <v/>
      </c>
      <c r="AF37" t="str">
        <f>IF(E37="","",IF(②選手情報入力!P45="","",IF(I37=1,IF(②選手情報入力!$P$5="","",②選手情報入力!$P$5),IF(②選手情報入力!$P$6="","",②選手情報入力!$P$6))))</f>
        <v/>
      </c>
      <c r="AG37" t="str">
        <f>IF(E37="","",IF(②選手情報入力!P45="","",0))</f>
        <v/>
      </c>
      <c r="AH37" t="str">
        <f>IF(E37="","",IF(②選手情報入力!P45="","",2))</f>
        <v/>
      </c>
    </row>
    <row r="38" spans="1:34">
      <c r="A38" t="str">
        <f>IF(E38="","",I38*1000000+①団体情報入力!$C$4*1000+②選手情報入力!A46)</f>
        <v/>
      </c>
      <c r="B38" t="str">
        <f>IF(E38="","",①団体情報入力!$C$4)</f>
        <v/>
      </c>
      <c r="E38" t="str">
        <f>IF(②選手情報入力!B46="","",②選手情報入力!B46)</f>
        <v/>
      </c>
      <c r="F38" t="str">
        <f>IF(E38="","",②選手情報入力!C46)</f>
        <v/>
      </c>
      <c r="G38" t="str">
        <f>IF(E38="","",②選手情報入力!D46)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IF(E38="","",IF(②選手情報入力!H46="","",IF(I38=1,VLOOKUP(②選手情報入力!H46,種目情報!$A$4:$B$31,2,FALSE),VLOOKUP(②選手情報入力!H46,種目情報!$E$4:$F$26,2,FALSE))))</f>
        <v/>
      </c>
      <c r="P38" t="str">
        <f>IF(E38="","",IF(②選手情報入力!I46="","",②選手情報入力!I46))</f>
        <v/>
      </c>
      <c r="Q38" s="34" t="str">
        <f>IF(E38="","",IF(②選手情報入力!H46="","",0))</f>
        <v/>
      </c>
      <c r="R38" t="str">
        <f>IF(E38="","",IF(②選手情報入力!H46="","",IF(I38=1,VLOOKUP(②選手情報入力!H46,種目情報!$A$4:$C$31,3,FALSE),VLOOKUP(②選手情報入力!H46,種目情報!$E$4:$G$24,3,FALSE))))</f>
        <v/>
      </c>
      <c r="S38" t="str">
        <f>IF(E38="","",IF(②選手情報入力!J46="","",IF(I38=1,VLOOKUP(②選手情報入力!J46,種目情報!$A$4:$B$31,2,FALSE),VLOOKUP(②選手情報入力!J46,種目情報!$E$4:$F$26,2,FALSE))))</f>
        <v/>
      </c>
      <c r="T38" t="str">
        <f>IF(E38="","",IF(②選手情報入力!K46="","",②選手情報入力!K46))</f>
        <v/>
      </c>
      <c r="U38" s="34" t="str">
        <f>IF(E38="","",IF(②選手情報入力!J46="","",0))</f>
        <v/>
      </c>
      <c r="V38" t="str">
        <f>IF(E38="","",IF(②選手情報入力!J46="","",IF(I38=1,VLOOKUP(②選手情報入力!J46,種目情報!$A$4:$C$31,3,FALSE),VLOOKUP(②選手情報入力!J46,種目情報!$E$4:$G$24,3,FALSE))))</f>
        <v/>
      </c>
      <c r="W38" t="str">
        <f>IF(E38="","",IF(②選手情報入力!N46="","",IF(I38=1,種目情報!$J$4,種目情報!$J$7)))</f>
        <v/>
      </c>
      <c r="X38" t="str">
        <f>IF(A38="","",IF(②選手情報入力!N46="","",IF(I38=1,IF(②選手情報入力!$N$5="","",②選手情報入力!$N$5),IF(②選手情報入力!$N$6="","",②選手情報入力!$N$6))))</f>
        <v/>
      </c>
      <c r="Y38" s="34" t="str">
        <f>IF(E38="","",IF(②選手情報入力!N46="","",0))</f>
        <v/>
      </c>
      <c r="Z38" t="str">
        <f>IF(E38="","",IF(②選手情報入力!N46="","",2))</f>
        <v/>
      </c>
      <c r="AA38" t="str">
        <f>IF(E38="","",IF(②選手情報入力!O46="","",IF(I38=1,種目情報!$J$5,種目情報!$J$8)))</f>
        <v/>
      </c>
      <c r="AB38" t="str">
        <f>IF(E38="","",IF(②選手情報入力!O46="","",IF(I38=1,IF(②選手情報入力!$O$5="","",②選手情報入力!$O$5),IF(②選手情報入力!$O$6="","",②選手情報入力!$O$6))))</f>
        <v/>
      </c>
      <c r="AC38" t="str">
        <f>IF(E38="","",IF(②選手情報入力!O46="","",0))</f>
        <v/>
      </c>
      <c r="AD38" t="str">
        <f>IF(E38="","",IF(②選手情報入力!O46="","",2))</f>
        <v/>
      </c>
      <c r="AE38" t="str">
        <f>IF(E38="","",IF(②選手情報入力!P46="","",IF(I38=1,種目情報!$J$6,種目情報!$J$9)))</f>
        <v/>
      </c>
      <c r="AF38" t="str">
        <f>IF(E38="","",IF(②選手情報入力!P46="","",IF(I38=1,IF(②選手情報入力!$P$5="","",②選手情報入力!$P$5),IF(②選手情報入力!$P$6="","",②選手情報入力!$P$6))))</f>
        <v/>
      </c>
      <c r="AG38" t="str">
        <f>IF(E38="","",IF(②選手情報入力!P46="","",0))</f>
        <v/>
      </c>
      <c r="AH38" t="str">
        <f>IF(E38="","",IF(②選手情報入力!P46="","",2))</f>
        <v/>
      </c>
    </row>
    <row r="39" spans="1:34">
      <c r="A39" t="str">
        <f>IF(E39="","",I39*1000000+①団体情報入力!$C$4*1000+②選手情報入力!A47)</f>
        <v/>
      </c>
      <c r="B39" t="str">
        <f>IF(E39="","",①団体情報入力!$C$4)</f>
        <v/>
      </c>
      <c r="E39" t="str">
        <f>IF(②選手情報入力!B47="","",②選手情報入力!B47)</f>
        <v/>
      </c>
      <c r="F39" t="str">
        <f>IF(E39="","",②選手情報入力!C47)</f>
        <v/>
      </c>
      <c r="G39" t="str">
        <f>IF(E39="","",②選手情報入力!D47)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IF(E39="","",IF(②選手情報入力!H47="","",IF(I39=1,VLOOKUP(②選手情報入力!H47,種目情報!$A$4:$B$31,2,FALSE),VLOOKUP(②選手情報入力!H47,種目情報!$E$4:$F$26,2,FALSE))))</f>
        <v/>
      </c>
      <c r="P39" t="str">
        <f>IF(E39="","",IF(②選手情報入力!I47="","",②選手情報入力!I47))</f>
        <v/>
      </c>
      <c r="Q39" s="34" t="str">
        <f>IF(E39="","",IF(②選手情報入力!H47="","",0))</f>
        <v/>
      </c>
      <c r="R39" t="str">
        <f>IF(E39="","",IF(②選手情報入力!H47="","",IF(I39=1,VLOOKUP(②選手情報入力!H47,種目情報!$A$4:$C$31,3,FALSE),VLOOKUP(②選手情報入力!H47,種目情報!$E$4:$G$24,3,FALSE))))</f>
        <v/>
      </c>
      <c r="S39" t="str">
        <f>IF(E39="","",IF(②選手情報入力!J47="","",IF(I39=1,VLOOKUP(②選手情報入力!J47,種目情報!$A$4:$B$31,2,FALSE),VLOOKUP(②選手情報入力!J47,種目情報!$E$4:$F$26,2,FALSE))))</f>
        <v/>
      </c>
      <c r="T39" t="str">
        <f>IF(E39="","",IF(②選手情報入力!K47="","",②選手情報入力!K47))</f>
        <v/>
      </c>
      <c r="U39" s="34" t="str">
        <f>IF(E39="","",IF(②選手情報入力!J47="","",0))</f>
        <v/>
      </c>
      <c r="V39" t="str">
        <f>IF(E39="","",IF(②選手情報入力!J47="","",IF(I39=1,VLOOKUP(②選手情報入力!J47,種目情報!$A$4:$C$31,3,FALSE),VLOOKUP(②選手情報入力!J47,種目情報!$E$4:$G$24,3,FALSE))))</f>
        <v/>
      </c>
      <c r="W39" t="str">
        <f>IF(E39="","",IF(②選手情報入力!N47="","",IF(I39=1,種目情報!$J$4,種目情報!$J$7)))</f>
        <v/>
      </c>
      <c r="X39" t="str">
        <f>IF(A39="","",IF(②選手情報入力!N47="","",IF(I39=1,IF(②選手情報入力!$N$5="","",②選手情報入力!$N$5),IF(②選手情報入力!$N$6="","",②選手情報入力!$N$6))))</f>
        <v/>
      </c>
      <c r="Y39" s="34" t="str">
        <f>IF(E39="","",IF(②選手情報入力!N47="","",0))</f>
        <v/>
      </c>
      <c r="Z39" t="str">
        <f>IF(E39="","",IF(②選手情報入力!N47="","",2))</f>
        <v/>
      </c>
      <c r="AA39" t="str">
        <f>IF(E39="","",IF(②選手情報入力!O47="","",IF(I39=1,種目情報!$J$5,種目情報!$J$8)))</f>
        <v/>
      </c>
      <c r="AB39" t="str">
        <f>IF(E39="","",IF(②選手情報入力!O47="","",IF(I39=1,IF(②選手情報入力!$O$5="","",②選手情報入力!$O$5),IF(②選手情報入力!$O$6="","",②選手情報入力!$O$6))))</f>
        <v/>
      </c>
      <c r="AC39" t="str">
        <f>IF(E39="","",IF(②選手情報入力!O47="","",0))</f>
        <v/>
      </c>
      <c r="AD39" t="str">
        <f>IF(E39="","",IF(②選手情報入力!O47="","",2))</f>
        <v/>
      </c>
      <c r="AE39" t="str">
        <f>IF(E39="","",IF(②選手情報入力!P47="","",IF(I39=1,種目情報!$J$6,種目情報!$J$9)))</f>
        <v/>
      </c>
      <c r="AF39" t="str">
        <f>IF(E39="","",IF(②選手情報入力!P47="","",IF(I39=1,IF(②選手情報入力!$P$5="","",②選手情報入力!$P$5),IF(②選手情報入力!$P$6="","",②選手情報入力!$P$6))))</f>
        <v/>
      </c>
      <c r="AG39" t="str">
        <f>IF(E39="","",IF(②選手情報入力!P47="","",0))</f>
        <v/>
      </c>
      <c r="AH39" t="str">
        <f>IF(E39="","",IF(②選手情報入力!P47="","",2))</f>
        <v/>
      </c>
    </row>
    <row r="40" spans="1:34">
      <c r="A40" t="str">
        <f>IF(E40="","",I40*1000000+①団体情報入力!$C$4*1000+②選手情報入力!A48)</f>
        <v/>
      </c>
      <c r="B40" t="str">
        <f>IF(E40="","",①団体情報入力!$C$4)</f>
        <v/>
      </c>
      <c r="E40" t="str">
        <f>IF(②選手情報入力!B48="","",②選手情報入力!B48)</f>
        <v/>
      </c>
      <c r="F40" t="str">
        <f>IF(E40="","",②選手情報入力!C48)</f>
        <v/>
      </c>
      <c r="G40" t="str">
        <f>IF(E40="","",②選手情報入力!D48)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IF(E40="","",IF(②選手情報入力!H48="","",IF(I40=1,VLOOKUP(②選手情報入力!H48,種目情報!$A$4:$B$31,2,FALSE),VLOOKUP(②選手情報入力!H48,種目情報!$E$4:$F$26,2,FALSE))))</f>
        <v/>
      </c>
      <c r="P40" t="str">
        <f>IF(E40="","",IF(②選手情報入力!I48="","",②選手情報入力!I48))</f>
        <v/>
      </c>
      <c r="Q40" s="34" t="str">
        <f>IF(E40="","",IF(②選手情報入力!H48="","",0))</f>
        <v/>
      </c>
      <c r="R40" t="str">
        <f>IF(E40="","",IF(②選手情報入力!H48="","",IF(I40=1,VLOOKUP(②選手情報入力!H48,種目情報!$A$4:$C$31,3,FALSE),VLOOKUP(②選手情報入力!H48,種目情報!$E$4:$G$24,3,FALSE))))</f>
        <v/>
      </c>
      <c r="S40" t="str">
        <f>IF(E40="","",IF(②選手情報入力!J48="","",IF(I40=1,VLOOKUP(②選手情報入力!J48,種目情報!$A$4:$B$31,2,FALSE),VLOOKUP(②選手情報入力!J48,種目情報!$E$4:$F$26,2,FALSE))))</f>
        <v/>
      </c>
      <c r="T40" t="str">
        <f>IF(E40="","",IF(②選手情報入力!K48="","",②選手情報入力!K48))</f>
        <v/>
      </c>
      <c r="U40" s="34" t="str">
        <f>IF(E40="","",IF(②選手情報入力!J48="","",0))</f>
        <v/>
      </c>
      <c r="V40" t="str">
        <f>IF(E40="","",IF(②選手情報入力!J48="","",IF(I40=1,VLOOKUP(②選手情報入力!J48,種目情報!$A$4:$C$31,3,FALSE),VLOOKUP(②選手情報入力!J48,種目情報!$E$4:$G$24,3,FALSE))))</f>
        <v/>
      </c>
      <c r="W40" t="str">
        <f>IF(E40="","",IF(②選手情報入力!N48="","",IF(I40=1,種目情報!$J$4,種目情報!$J$7)))</f>
        <v/>
      </c>
      <c r="X40" t="str">
        <f>IF(A40="","",IF(②選手情報入力!N48="","",IF(I40=1,IF(②選手情報入力!$N$5="","",②選手情報入力!$N$5),IF(②選手情報入力!$N$6="","",②選手情報入力!$N$6))))</f>
        <v/>
      </c>
      <c r="Y40" s="34" t="str">
        <f>IF(E40="","",IF(②選手情報入力!N48="","",0))</f>
        <v/>
      </c>
      <c r="Z40" t="str">
        <f>IF(E40="","",IF(②選手情報入力!N48="","",2))</f>
        <v/>
      </c>
      <c r="AA40" t="str">
        <f>IF(E40="","",IF(②選手情報入力!O48="","",IF(I40=1,種目情報!$J$5,種目情報!$J$8)))</f>
        <v/>
      </c>
      <c r="AB40" t="str">
        <f>IF(E40="","",IF(②選手情報入力!O48="","",IF(I40=1,IF(②選手情報入力!$O$5="","",②選手情報入力!$O$5),IF(②選手情報入力!$O$6="","",②選手情報入力!$O$6))))</f>
        <v/>
      </c>
      <c r="AC40" t="str">
        <f>IF(E40="","",IF(②選手情報入力!O48="","",0))</f>
        <v/>
      </c>
      <c r="AD40" t="str">
        <f>IF(E40="","",IF(②選手情報入力!O48="","",2))</f>
        <v/>
      </c>
      <c r="AE40" t="str">
        <f>IF(E40="","",IF(②選手情報入力!P48="","",IF(I40=1,種目情報!$J$6,種目情報!$J$9)))</f>
        <v/>
      </c>
      <c r="AF40" t="str">
        <f>IF(E40="","",IF(②選手情報入力!P48="","",IF(I40=1,IF(②選手情報入力!$P$5="","",②選手情報入力!$P$5),IF(②選手情報入力!$P$6="","",②選手情報入力!$P$6))))</f>
        <v/>
      </c>
      <c r="AG40" t="str">
        <f>IF(E40="","",IF(②選手情報入力!P48="","",0))</f>
        <v/>
      </c>
      <c r="AH40" t="str">
        <f>IF(E40="","",IF(②選手情報入力!P48="","",2))</f>
        <v/>
      </c>
    </row>
    <row r="41" spans="1:34">
      <c r="A41" t="str">
        <f>IF(E41="","",I41*1000000+①団体情報入力!$C$4*1000+②選手情報入力!A49)</f>
        <v/>
      </c>
      <c r="B41" t="str">
        <f>IF(E41="","",①団体情報入力!$C$4)</f>
        <v/>
      </c>
      <c r="E41" t="str">
        <f>IF(②選手情報入力!B49="","",②選手情報入力!B49)</f>
        <v/>
      </c>
      <c r="F41" t="str">
        <f>IF(E41="","",②選手情報入力!C49)</f>
        <v/>
      </c>
      <c r="G41" t="str">
        <f>IF(E41="","",②選手情報入力!D49)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IF(E41="","",IF(②選手情報入力!H49="","",IF(I41=1,VLOOKUP(②選手情報入力!H49,種目情報!$A$4:$B$31,2,FALSE),VLOOKUP(②選手情報入力!H49,種目情報!$E$4:$F$26,2,FALSE))))</f>
        <v/>
      </c>
      <c r="P41" t="str">
        <f>IF(E41="","",IF(②選手情報入力!I49="","",②選手情報入力!I49))</f>
        <v/>
      </c>
      <c r="Q41" s="34" t="str">
        <f>IF(E41="","",IF(②選手情報入力!H49="","",0))</f>
        <v/>
      </c>
      <c r="R41" t="str">
        <f>IF(E41="","",IF(②選手情報入力!H49="","",IF(I41=1,VLOOKUP(②選手情報入力!H49,種目情報!$A$4:$C$31,3,FALSE),VLOOKUP(②選手情報入力!H49,種目情報!$E$4:$G$24,3,FALSE))))</f>
        <v/>
      </c>
      <c r="S41" t="str">
        <f>IF(E41="","",IF(②選手情報入力!J49="","",IF(I41=1,VLOOKUP(②選手情報入力!J49,種目情報!$A$4:$B$31,2,FALSE),VLOOKUP(②選手情報入力!J49,種目情報!$E$4:$F$26,2,FALSE))))</f>
        <v/>
      </c>
      <c r="T41" t="str">
        <f>IF(E41="","",IF(②選手情報入力!K49="","",②選手情報入力!K49))</f>
        <v/>
      </c>
      <c r="U41" s="34" t="str">
        <f>IF(E41="","",IF(②選手情報入力!J49="","",0))</f>
        <v/>
      </c>
      <c r="V41" t="str">
        <f>IF(E41="","",IF(②選手情報入力!J49="","",IF(I41=1,VLOOKUP(②選手情報入力!J49,種目情報!$A$4:$C$31,3,FALSE),VLOOKUP(②選手情報入力!J49,種目情報!$E$4:$G$24,3,FALSE))))</f>
        <v/>
      </c>
      <c r="W41" t="str">
        <f>IF(E41="","",IF(②選手情報入力!N49="","",IF(I41=1,種目情報!$J$4,種目情報!$J$7)))</f>
        <v/>
      </c>
      <c r="X41" t="str">
        <f>IF(A41="","",IF(②選手情報入力!N49="","",IF(I41=1,IF(②選手情報入力!$N$5="","",②選手情報入力!$N$5),IF(②選手情報入力!$N$6="","",②選手情報入力!$N$6))))</f>
        <v/>
      </c>
      <c r="Y41" s="34" t="str">
        <f>IF(E41="","",IF(②選手情報入力!N49="","",0))</f>
        <v/>
      </c>
      <c r="Z41" t="str">
        <f>IF(E41="","",IF(②選手情報入力!N49="","",2))</f>
        <v/>
      </c>
      <c r="AA41" t="str">
        <f>IF(E41="","",IF(②選手情報入力!O49="","",IF(I41=1,種目情報!$J$5,種目情報!$J$8)))</f>
        <v/>
      </c>
      <c r="AB41" t="str">
        <f>IF(E41="","",IF(②選手情報入力!O49="","",IF(I41=1,IF(②選手情報入力!$O$5="","",②選手情報入力!$O$5),IF(②選手情報入力!$O$6="","",②選手情報入力!$O$6))))</f>
        <v/>
      </c>
      <c r="AC41" t="str">
        <f>IF(E41="","",IF(②選手情報入力!O49="","",0))</f>
        <v/>
      </c>
      <c r="AD41" t="str">
        <f>IF(E41="","",IF(②選手情報入力!O49="","",2))</f>
        <v/>
      </c>
      <c r="AE41" t="str">
        <f>IF(E41="","",IF(②選手情報入力!P49="","",IF(I41=1,種目情報!$J$6,種目情報!$J$9)))</f>
        <v/>
      </c>
      <c r="AF41" t="str">
        <f>IF(E41="","",IF(②選手情報入力!P49="","",IF(I41=1,IF(②選手情報入力!$P$5="","",②選手情報入力!$P$5),IF(②選手情報入力!$P$6="","",②選手情報入力!$P$6))))</f>
        <v/>
      </c>
      <c r="AG41" t="str">
        <f>IF(E41="","",IF(②選手情報入力!P49="","",0))</f>
        <v/>
      </c>
      <c r="AH41" t="str">
        <f>IF(E41="","",IF(②選手情報入力!P49="","",2))</f>
        <v/>
      </c>
    </row>
    <row r="42" spans="1:34">
      <c r="A42" t="str">
        <f>IF(E42="","",I42*1000000+①団体情報入力!$C$4*1000+②選手情報入力!A50)</f>
        <v/>
      </c>
      <c r="B42" t="str">
        <f>IF(E42="","",①団体情報入力!$C$4)</f>
        <v/>
      </c>
      <c r="E42" t="str">
        <f>IF(②選手情報入力!B50="","",②選手情報入力!B50)</f>
        <v/>
      </c>
      <c r="F42" t="str">
        <f>IF(E42="","",②選手情報入力!C50)</f>
        <v/>
      </c>
      <c r="G42" t="str">
        <f>IF(E42="","",②選手情報入力!D50)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IF(E42="","",IF(②選手情報入力!H50="","",IF(I42=1,VLOOKUP(②選手情報入力!H50,種目情報!$A$4:$B$31,2,FALSE),VLOOKUP(②選手情報入力!H50,種目情報!$E$4:$F$26,2,FALSE))))</f>
        <v/>
      </c>
      <c r="P42" t="str">
        <f>IF(E42="","",IF(②選手情報入力!I50="","",②選手情報入力!I50))</f>
        <v/>
      </c>
      <c r="Q42" s="34" t="str">
        <f>IF(E42="","",IF(②選手情報入力!H50="","",0))</f>
        <v/>
      </c>
      <c r="R42" t="str">
        <f>IF(E42="","",IF(②選手情報入力!H50="","",IF(I42=1,VLOOKUP(②選手情報入力!H50,種目情報!$A$4:$C$31,3,FALSE),VLOOKUP(②選手情報入力!H50,種目情報!$E$4:$G$24,3,FALSE))))</f>
        <v/>
      </c>
      <c r="S42" t="str">
        <f>IF(E42="","",IF(②選手情報入力!J50="","",IF(I42=1,VLOOKUP(②選手情報入力!J50,種目情報!$A$4:$B$31,2,FALSE),VLOOKUP(②選手情報入力!J50,種目情報!$E$4:$F$26,2,FALSE))))</f>
        <v/>
      </c>
      <c r="T42" t="str">
        <f>IF(E42="","",IF(②選手情報入力!K50="","",②選手情報入力!K50))</f>
        <v/>
      </c>
      <c r="U42" s="34" t="str">
        <f>IF(E42="","",IF(②選手情報入力!J50="","",0))</f>
        <v/>
      </c>
      <c r="V42" t="str">
        <f>IF(E42="","",IF(②選手情報入力!J50="","",IF(I42=1,VLOOKUP(②選手情報入力!J50,種目情報!$A$4:$C$31,3,FALSE),VLOOKUP(②選手情報入力!J50,種目情報!$E$4:$G$24,3,FALSE))))</f>
        <v/>
      </c>
      <c r="W42" t="str">
        <f>IF(E42="","",IF(②選手情報入力!N50="","",IF(I42=1,種目情報!$J$4,種目情報!$J$7)))</f>
        <v/>
      </c>
      <c r="X42" t="str">
        <f>IF(A42="","",IF(②選手情報入力!N50="","",IF(I42=1,IF(②選手情報入力!$N$5="","",②選手情報入力!$N$5),IF(②選手情報入力!$N$6="","",②選手情報入力!$N$6))))</f>
        <v/>
      </c>
      <c r="Y42" s="34" t="str">
        <f>IF(E42="","",IF(②選手情報入力!N50="","",0))</f>
        <v/>
      </c>
      <c r="Z42" t="str">
        <f>IF(E42="","",IF(②選手情報入力!N50="","",2))</f>
        <v/>
      </c>
      <c r="AA42" t="str">
        <f>IF(E42="","",IF(②選手情報入力!O50="","",IF(I42=1,種目情報!$J$5,種目情報!$J$8)))</f>
        <v/>
      </c>
      <c r="AB42" t="str">
        <f>IF(E42="","",IF(②選手情報入力!O50="","",IF(I42=1,IF(②選手情報入力!$O$5="","",②選手情報入力!$O$5),IF(②選手情報入力!$O$6="","",②選手情報入力!$O$6))))</f>
        <v/>
      </c>
      <c r="AC42" t="str">
        <f>IF(E42="","",IF(②選手情報入力!O50="","",0))</f>
        <v/>
      </c>
      <c r="AD42" t="str">
        <f>IF(E42="","",IF(②選手情報入力!O50="","",2))</f>
        <v/>
      </c>
      <c r="AE42" t="str">
        <f>IF(E42="","",IF(②選手情報入力!P50="","",IF(I42=1,種目情報!$J$6,種目情報!$J$9)))</f>
        <v/>
      </c>
      <c r="AF42" t="str">
        <f>IF(E42="","",IF(②選手情報入力!P50="","",IF(I42=1,IF(②選手情報入力!$P$5="","",②選手情報入力!$P$5),IF(②選手情報入力!$P$6="","",②選手情報入力!$P$6))))</f>
        <v/>
      </c>
      <c r="AG42" t="str">
        <f>IF(E42="","",IF(②選手情報入力!P50="","",0))</f>
        <v/>
      </c>
      <c r="AH42" t="str">
        <f>IF(E42="","",IF(②選手情報入力!P50="","",2))</f>
        <v/>
      </c>
    </row>
    <row r="43" spans="1:34">
      <c r="A43" t="str">
        <f>IF(E43="","",I43*1000000+①団体情報入力!$C$4*1000+②選手情報入力!A51)</f>
        <v/>
      </c>
      <c r="B43" t="str">
        <f>IF(E43="","",①団体情報入力!$C$4)</f>
        <v/>
      </c>
      <c r="E43" t="str">
        <f>IF(②選手情報入力!B51="","",②選手情報入力!B51)</f>
        <v/>
      </c>
      <c r="F43" t="str">
        <f>IF(E43="","",②選手情報入力!C51)</f>
        <v/>
      </c>
      <c r="G43" t="str">
        <f>IF(E43="","",②選手情報入力!D51)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IF(E43="","",IF(②選手情報入力!H51="","",IF(I43=1,VLOOKUP(②選手情報入力!H51,種目情報!$A$4:$B$31,2,FALSE),VLOOKUP(②選手情報入力!H51,種目情報!$E$4:$F$26,2,FALSE))))</f>
        <v/>
      </c>
      <c r="P43" t="str">
        <f>IF(E43="","",IF(②選手情報入力!I51="","",②選手情報入力!I51))</f>
        <v/>
      </c>
      <c r="Q43" s="34" t="str">
        <f>IF(E43="","",IF(②選手情報入力!H51="","",0))</f>
        <v/>
      </c>
      <c r="R43" t="str">
        <f>IF(E43="","",IF(②選手情報入力!H51="","",IF(I43=1,VLOOKUP(②選手情報入力!H51,種目情報!$A$4:$C$31,3,FALSE),VLOOKUP(②選手情報入力!H51,種目情報!$E$4:$G$24,3,FALSE))))</f>
        <v/>
      </c>
      <c r="S43" t="str">
        <f>IF(E43="","",IF(②選手情報入力!J51="","",IF(I43=1,VLOOKUP(②選手情報入力!J51,種目情報!$A$4:$B$31,2,FALSE),VLOOKUP(②選手情報入力!J51,種目情報!$E$4:$F$26,2,FALSE))))</f>
        <v/>
      </c>
      <c r="T43" t="str">
        <f>IF(E43="","",IF(②選手情報入力!K51="","",②選手情報入力!K51))</f>
        <v/>
      </c>
      <c r="U43" s="34" t="str">
        <f>IF(E43="","",IF(②選手情報入力!J51="","",0))</f>
        <v/>
      </c>
      <c r="V43" t="str">
        <f>IF(E43="","",IF(②選手情報入力!J51="","",IF(I43=1,VLOOKUP(②選手情報入力!J51,種目情報!$A$4:$C$31,3,FALSE),VLOOKUP(②選手情報入力!J51,種目情報!$E$4:$G$24,3,FALSE))))</f>
        <v/>
      </c>
      <c r="W43" t="str">
        <f>IF(E43="","",IF(②選手情報入力!N51="","",IF(I43=1,種目情報!$J$4,種目情報!$J$7)))</f>
        <v/>
      </c>
      <c r="X43" t="str">
        <f>IF(A43="","",IF(②選手情報入力!N51="","",IF(I43=1,IF(②選手情報入力!$N$5="","",②選手情報入力!$N$5),IF(②選手情報入力!$N$6="","",②選手情報入力!$N$6))))</f>
        <v/>
      </c>
      <c r="Y43" s="34" t="str">
        <f>IF(E43="","",IF(②選手情報入力!N51="","",0))</f>
        <v/>
      </c>
      <c r="Z43" t="str">
        <f>IF(E43="","",IF(②選手情報入力!N51="","",2))</f>
        <v/>
      </c>
      <c r="AA43" t="str">
        <f>IF(E43="","",IF(②選手情報入力!O51="","",IF(I43=1,種目情報!$J$5,種目情報!$J$8)))</f>
        <v/>
      </c>
      <c r="AB43" t="str">
        <f>IF(E43="","",IF(②選手情報入力!O51="","",IF(I43=1,IF(②選手情報入力!$O$5="","",②選手情報入力!$O$5),IF(②選手情報入力!$O$6="","",②選手情報入力!$O$6))))</f>
        <v/>
      </c>
      <c r="AC43" t="str">
        <f>IF(E43="","",IF(②選手情報入力!O51="","",0))</f>
        <v/>
      </c>
      <c r="AD43" t="str">
        <f>IF(E43="","",IF(②選手情報入力!O51="","",2))</f>
        <v/>
      </c>
      <c r="AE43" t="str">
        <f>IF(E43="","",IF(②選手情報入力!P51="","",IF(I43=1,種目情報!$J$6,種目情報!$J$9)))</f>
        <v/>
      </c>
      <c r="AF43" t="str">
        <f>IF(E43="","",IF(②選手情報入力!P51="","",IF(I43=1,IF(②選手情報入力!$P$5="","",②選手情報入力!$P$5),IF(②選手情報入力!$P$6="","",②選手情報入力!$P$6))))</f>
        <v/>
      </c>
      <c r="AG43" t="str">
        <f>IF(E43="","",IF(②選手情報入力!P51="","",0))</f>
        <v/>
      </c>
      <c r="AH43" t="str">
        <f>IF(E43="","",IF(②選手情報入力!P51="","",2))</f>
        <v/>
      </c>
    </row>
    <row r="44" spans="1:34">
      <c r="A44" t="str">
        <f>IF(E44="","",I44*1000000+①団体情報入力!$C$4*1000+②選手情報入力!A52)</f>
        <v/>
      </c>
      <c r="B44" t="str">
        <f>IF(E44="","",①団体情報入力!$C$4)</f>
        <v/>
      </c>
      <c r="E44" t="str">
        <f>IF(②選手情報入力!B52="","",②選手情報入力!B52)</f>
        <v/>
      </c>
      <c r="F44" t="str">
        <f>IF(E44="","",②選手情報入力!C52)</f>
        <v/>
      </c>
      <c r="G44" t="str">
        <f>IF(E44="","",②選手情報入力!D52)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IF(E44="","",IF(②選手情報入力!H52="","",IF(I44=1,VLOOKUP(②選手情報入力!H52,種目情報!$A$4:$B$31,2,FALSE),VLOOKUP(②選手情報入力!H52,種目情報!$E$4:$F$26,2,FALSE))))</f>
        <v/>
      </c>
      <c r="P44" t="str">
        <f>IF(E44="","",IF(②選手情報入力!I52="","",②選手情報入力!I52))</f>
        <v/>
      </c>
      <c r="Q44" s="34" t="str">
        <f>IF(E44="","",IF(②選手情報入力!H52="","",0))</f>
        <v/>
      </c>
      <c r="R44" t="str">
        <f>IF(E44="","",IF(②選手情報入力!H52="","",IF(I44=1,VLOOKUP(②選手情報入力!H52,種目情報!$A$4:$C$31,3,FALSE),VLOOKUP(②選手情報入力!H52,種目情報!$E$4:$G$24,3,FALSE))))</f>
        <v/>
      </c>
      <c r="S44" t="str">
        <f>IF(E44="","",IF(②選手情報入力!J52="","",IF(I44=1,VLOOKUP(②選手情報入力!J52,種目情報!$A$4:$B$31,2,FALSE),VLOOKUP(②選手情報入力!J52,種目情報!$E$4:$F$26,2,FALSE))))</f>
        <v/>
      </c>
      <c r="T44" t="str">
        <f>IF(E44="","",IF(②選手情報入力!K52="","",②選手情報入力!K52))</f>
        <v/>
      </c>
      <c r="U44" s="34" t="str">
        <f>IF(E44="","",IF(②選手情報入力!J52="","",0))</f>
        <v/>
      </c>
      <c r="V44" t="str">
        <f>IF(E44="","",IF(②選手情報入力!J52="","",IF(I44=1,VLOOKUP(②選手情報入力!J52,種目情報!$A$4:$C$31,3,FALSE),VLOOKUP(②選手情報入力!J52,種目情報!$E$4:$G$24,3,FALSE))))</f>
        <v/>
      </c>
      <c r="W44" t="str">
        <f>IF(E44="","",IF(②選手情報入力!N52="","",IF(I44=1,種目情報!$J$4,種目情報!$J$7)))</f>
        <v/>
      </c>
      <c r="X44" t="str">
        <f>IF(A44="","",IF(②選手情報入力!N52="","",IF(I44=1,IF(②選手情報入力!$N$5="","",②選手情報入力!$N$5),IF(②選手情報入力!$N$6="","",②選手情報入力!$N$6))))</f>
        <v/>
      </c>
      <c r="Y44" s="34" t="str">
        <f>IF(E44="","",IF(②選手情報入力!N52="","",0))</f>
        <v/>
      </c>
      <c r="Z44" t="str">
        <f>IF(E44="","",IF(②選手情報入力!N52="","",2))</f>
        <v/>
      </c>
      <c r="AA44" t="str">
        <f>IF(E44="","",IF(②選手情報入力!O52="","",IF(I44=1,種目情報!$J$5,種目情報!$J$8)))</f>
        <v/>
      </c>
      <c r="AB44" t="str">
        <f>IF(E44="","",IF(②選手情報入力!O52="","",IF(I44=1,IF(②選手情報入力!$O$5="","",②選手情報入力!$O$5),IF(②選手情報入力!$O$6="","",②選手情報入力!$O$6))))</f>
        <v/>
      </c>
      <c r="AC44" t="str">
        <f>IF(E44="","",IF(②選手情報入力!O52="","",0))</f>
        <v/>
      </c>
      <c r="AD44" t="str">
        <f>IF(E44="","",IF(②選手情報入力!O52="","",2))</f>
        <v/>
      </c>
      <c r="AE44" t="str">
        <f>IF(E44="","",IF(②選手情報入力!P52="","",IF(I44=1,種目情報!$J$6,種目情報!$J$9)))</f>
        <v/>
      </c>
      <c r="AF44" t="str">
        <f>IF(E44="","",IF(②選手情報入力!P52="","",IF(I44=1,IF(②選手情報入力!$P$5="","",②選手情報入力!$P$5),IF(②選手情報入力!$P$6="","",②選手情報入力!$P$6))))</f>
        <v/>
      </c>
      <c r="AG44" t="str">
        <f>IF(E44="","",IF(②選手情報入力!P52="","",0))</f>
        <v/>
      </c>
      <c r="AH44" t="str">
        <f>IF(E44="","",IF(②選手情報入力!P52="","",2))</f>
        <v/>
      </c>
    </row>
    <row r="45" spans="1:34">
      <c r="A45" t="str">
        <f>IF(E45="","",I45*1000000+①団体情報入力!$C$4*1000+②選手情報入力!A53)</f>
        <v/>
      </c>
      <c r="B45" t="str">
        <f>IF(E45="","",①団体情報入力!$C$4)</f>
        <v/>
      </c>
      <c r="E45" t="str">
        <f>IF(②選手情報入力!B53="","",②選手情報入力!B53)</f>
        <v/>
      </c>
      <c r="F45" t="str">
        <f>IF(E45="","",②選手情報入力!C53)</f>
        <v/>
      </c>
      <c r="G45" t="str">
        <f>IF(E45="","",②選手情報入力!D53)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IF(E45="","",IF(②選手情報入力!H53="","",IF(I45=1,VLOOKUP(②選手情報入力!H53,種目情報!$A$4:$B$31,2,FALSE),VLOOKUP(②選手情報入力!H53,種目情報!$E$4:$F$26,2,FALSE))))</f>
        <v/>
      </c>
      <c r="P45" t="str">
        <f>IF(E45="","",IF(②選手情報入力!I53="","",②選手情報入力!I53))</f>
        <v/>
      </c>
      <c r="Q45" s="34" t="str">
        <f>IF(E45="","",IF(②選手情報入力!H53="","",0))</f>
        <v/>
      </c>
      <c r="R45" t="str">
        <f>IF(E45="","",IF(②選手情報入力!H53="","",IF(I45=1,VLOOKUP(②選手情報入力!H53,種目情報!$A$4:$C$31,3,FALSE),VLOOKUP(②選手情報入力!H53,種目情報!$E$4:$G$24,3,FALSE))))</f>
        <v/>
      </c>
      <c r="S45" t="str">
        <f>IF(E45="","",IF(②選手情報入力!J53="","",IF(I45=1,VLOOKUP(②選手情報入力!J53,種目情報!$A$4:$B$31,2,FALSE),VLOOKUP(②選手情報入力!J53,種目情報!$E$4:$F$26,2,FALSE))))</f>
        <v/>
      </c>
      <c r="T45" t="str">
        <f>IF(E45="","",IF(②選手情報入力!K53="","",②選手情報入力!K53))</f>
        <v/>
      </c>
      <c r="U45" s="34" t="str">
        <f>IF(E45="","",IF(②選手情報入力!J53="","",0))</f>
        <v/>
      </c>
      <c r="V45" t="str">
        <f>IF(E45="","",IF(②選手情報入力!J53="","",IF(I45=1,VLOOKUP(②選手情報入力!J53,種目情報!$A$4:$C$31,3,FALSE),VLOOKUP(②選手情報入力!J53,種目情報!$E$4:$G$24,3,FALSE))))</f>
        <v/>
      </c>
      <c r="W45" t="str">
        <f>IF(E45="","",IF(②選手情報入力!N53="","",IF(I45=1,種目情報!$J$4,種目情報!$J$7)))</f>
        <v/>
      </c>
      <c r="X45" t="str">
        <f>IF(A45="","",IF(②選手情報入力!N53="","",IF(I45=1,IF(②選手情報入力!$N$5="","",②選手情報入力!$N$5),IF(②選手情報入力!$N$6="","",②選手情報入力!$N$6))))</f>
        <v/>
      </c>
      <c r="Y45" s="34" t="str">
        <f>IF(E45="","",IF(②選手情報入力!N53="","",0))</f>
        <v/>
      </c>
      <c r="Z45" t="str">
        <f>IF(E45="","",IF(②選手情報入力!N53="","",2))</f>
        <v/>
      </c>
      <c r="AA45" t="str">
        <f>IF(E45="","",IF(②選手情報入力!O53="","",IF(I45=1,種目情報!$J$5,種目情報!$J$8)))</f>
        <v/>
      </c>
      <c r="AB45" t="str">
        <f>IF(E45="","",IF(②選手情報入力!O53="","",IF(I45=1,IF(②選手情報入力!$O$5="","",②選手情報入力!$O$5),IF(②選手情報入力!$O$6="","",②選手情報入力!$O$6))))</f>
        <v/>
      </c>
      <c r="AC45" t="str">
        <f>IF(E45="","",IF(②選手情報入力!O53="","",0))</f>
        <v/>
      </c>
      <c r="AD45" t="str">
        <f>IF(E45="","",IF(②選手情報入力!O53="","",2))</f>
        <v/>
      </c>
      <c r="AE45" t="str">
        <f>IF(E45="","",IF(②選手情報入力!P53="","",IF(I45=1,種目情報!$J$6,種目情報!$J$9)))</f>
        <v/>
      </c>
      <c r="AF45" t="str">
        <f>IF(E45="","",IF(②選手情報入力!P53="","",IF(I45=1,IF(②選手情報入力!$P$5="","",②選手情報入力!$P$5),IF(②選手情報入力!$P$6="","",②選手情報入力!$P$6))))</f>
        <v/>
      </c>
      <c r="AG45" t="str">
        <f>IF(E45="","",IF(②選手情報入力!P53="","",0))</f>
        <v/>
      </c>
      <c r="AH45" t="str">
        <f>IF(E45="","",IF(②選手情報入力!P53="","",2))</f>
        <v/>
      </c>
    </row>
    <row r="46" spans="1:34">
      <c r="A46" t="str">
        <f>IF(E46="","",I46*1000000+①団体情報入力!$C$4*1000+②選手情報入力!A54)</f>
        <v/>
      </c>
      <c r="B46" t="str">
        <f>IF(E46="","",①団体情報入力!$C$4)</f>
        <v/>
      </c>
      <c r="E46" t="str">
        <f>IF(②選手情報入力!B54="","",②選手情報入力!B54)</f>
        <v/>
      </c>
      <c r="F46" t="str">
        <f>IF(E46="","",②選手情報入力!C54)</f>
        <v/>
      </c>
      <c r="G46" t="str">
        <f>IF(E46="","",②選手情報入力!D54)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IF(E46="","",IF(②選手情報入力!H54="","",IF(I46=1,VLOOKUP(②選手情報入力!H54,種目情報!$A$4:$B$31,2,FALSE),VLOOKUP(②選手情報入力!H54,種目情報!$E$4:$F$26,2,FALSE))))</f>
        <v/>
      </c>
      <c r="P46" t="str">
        <f>IF(E46="","",IF(②選手情報入力!I54="","",②選手情報入力!I54))</f>
        <v/>
      </c>
      <c r="Q46" s="34" t="str">
        <f>IF(E46="","",IF(②選手情報入力!H54="","",0))</f>
        <v/>
      </c>
      <c r="R46" t="str">
        <f>IF(E46="","",IF(②選手情報入力!H54="","",IF(I46=1,VLOOKUP(②選手情報入力!H54,種目情報!$A$4:$C$31,3,FALSE),VLOOKUP(②選手情報入力!H54,種目情報!$E$4:$G$24,3,FALSE))))</f>
        <v/>
      </c>
      <c r="S46" t="str">
        <f>IF(E46="","",IF(②選手情報入力!J54="","",IF(I46=1,VLOOKUP(②選手情報入力!J54,種目情報!$A$4:$B$31,2,FALSE),VLOOKUP(②選手情報入力!J54,種目情報!$E$4:$F$26,2,FALSE))))</f>
        <v/>
      </c>
      <c r="T46" t="str">
        <f>IF(E46="","",IF(②選手情報入力!K54="","",②選手情報入力!K54))</f>
        <v/>
      </c>
      <c r="U46" s="34" t="str">
        <f>IF(E46="","",IF(②選手情報入力!J54="","",0))</f>
        <v/>
      </c>
      <c r="V46" t="str">
        <f>IF(E46="","",IF(②選手情報入力!J54="","",IF(I46=1,VLOOKUP(②選手情報入力!J54,種目情報!$A$4:$C$31,3,FALSE),VLOOKUP(②選手情報入力!J54,種目情報!$E$4:$G$24,3,FALSE))))</f>
        <v/>
      </c>
      <c r="W46" t="str">
        <f>IF(E46="","",IF(②選手情報入力!N54="","",IF(I46=1,種目情報!$J$4,種目情報!$J$7)))</f>
        <v/>
      </c>
      <c r="X46" t="str">
        <f>IF(A46="","",IF(②選手情報入力!N54="","",IF(I46=1,IF(②選手情報入力!$N$5="","",②選手情報入力!$N$5),IF(②選手情報入力!$N$6="","",②選手情報入力!$N$6))))</f>
        <v/>
      </c>
      <c r="Y46" s="34" t="str">
        <f>IF(E46="","",IF(②選手情報入力!N54="","",0))</f>
        <v/>
      </c>
      <c r="Z46" t="str">
        <f>IF(E46="","",IF(②選手情報入力!N54="","",2))</f>
        <v/>
      </c>
      <c r="AA46" t="str">
        <f>IF(E46="","",IF(②選手情報入力!O54="","",IF(I46=1,種目情報!$J$5,種目情報!$J$8)))</f>
        <v/>
      </c>
      <c r="AB46" t="str">
        <f>IF(E46="","",IF(②選手情報入力!O54="","",IF(I46=1,IF(②選手情報入力!$O$5="","",②選手情報入力!$O$5),IF(②選手情報入力!$O$6="","",②選手情報入力!$O$6))))</f>
        <v/>
      </c>
      <c r="AC46" t="str">
        <f>IF(E46="","",IF(②選手情報入力!O54="","",0))</f>
        <v/>
      </c>
      <c r="AD46" t="str">
        <f>IF(E46="","",IF(②選手情報入力!O54="","",2))</f>
        <v/>
      </c>
      <c r="AE46" t="str">
        <f>IF(E46="","",IF(②選手情報入力!P54="","",IF(I46=1,種目情報!$J$6,種目情報!$J$9)))</f>
        <v/>
      </c>
      <c r="AF46" t="str">
        <f>IF(E46="","",IF(②選手情報入力!P54="","",IF(I46=1,IF(②選手情報入力!$P$5="","",②選手情報入力!$P$5),IF(②選手情報入力!$P$6="","",②選手情報入力!$P$6))))</f>
        <v/>
      </c>
      <c r="AG46" t="str">
        <f>IF(E46="","",IF(②選手情報入力!P54="","",0))</f>
        <v/>
      </c>
      <c r="AH46" t="str">
        <f>IF(E46="","",IF(②選手情報入力!P54="","",2))</f>
        <v/>
      </c>
    </row>
    <row r="47" spans="1:34">
      <c r="A47" t="str">
        <f>IF(E47="","",I47*1000000+①団体情報入力!$C$4*1000+②選手情報入力!A55)</f>
        <v/>
      </c>
      <c r="B47" t="str">
        <f>IF(E47="","",①団体情報入力!$C$4)</f>
        <v/>
      </c>
      <c r="E47" t="str">
        <f>IF(②選手情報入力!B55="","",②選手情報入力!B55)</f>
        <v/>
      </c>
      <c r="F47" t="str">
        <f>IF(E47="","",②選手情報入力!C55)</f>
        <v/>
      </c>
      <c r="G47" t="str">
        <f>IF(E47="","",②選手情報入力!D55)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IF(E47="","",IF(②選手情報入力!H55="","",IF(I47=1,VLOOKUP(②選手情報入力!H55,種目情報!$A$4:$B$31,2,FALSE),VLOOKUP(②選手情報入力!H55,種目情報!$E$4:$F$26,2,FALSE))))</f>
        <v/>
      </c>
      <c r="P47" t="str">
        <f>IF(E47="","",IF(②選手情報入力!I55="","",②選手情報入力!I55))</f>
        <v/>
      </c>
      <c r="Q47" s="34" t="str">
        <f>IF(E47="","",IF(②選手情報入力!H55="","",0))</f>
        <v/>
      </c>
      <c r="R47" t="str">
        <f>IF(E47="","",IF(②選手情報入力!H55="","",IF(I47=1,VLOOKUP(②選手情報入力!H55,種目情報!$A$4:$C$31,3,FALSE),VLOOKUP(②選手情報入力!H55,種目情報!$E$4:$G$24,3,FALSE))))</f>
        <v/>
      </c>
      <c r="S47" t="str">
        <f>IF(E47="","",IF(②選手情報入力!J55="","",IF(I47=1,VLOOKUP(②選手情報入力!J55,種目情報!$A$4:$B$31,2,FALSE),VLOOKUP(②選手情報入力!J55,種目情報!$E$4:$F$26,2,FALSE))))</f>
        <v/>
      </c>
      <c r="T47" t="str">
        <f>IF(E47="","",IF(②選手情報入力!K55="","",②選手情報入力!K55))</f>
        <v/>
      </c>
      <c r="U47" s="34" t="str">
        <f>IF(E47="","",IF(②選手情報入力!J55="","",0))</f>
        <v/>
      </c>
      <c r="V47" t="str">
        <f>IF(E47="","",IF(②選手情報入力!J55="","",IF(I47=1,VLOOKUP(②選手情報入力!J55,種目情報!$A$4:$C$31,3,FALSE),VLOOKUP(②選手情報入力!J55,種目情報!$E$4:$G$24,3,FALSE))))</f>
        <v/>
      </c>
      <c r="W47" t="str">
        <f>IF(E47="","",IF(②選手情報入力!N55="","",IF(I47=1,種目情報!$J$4,種目情報!$J$7)))</f>
        <v/>
      </c>
      <c r="X47" t="str">
        <f>IF(A47="","",IF(②選手情報入力!N55="","",IF(I47=1,IF(②選手情報入力!$N$5="","",②選手情報入力!$N$5),IF(②選手情報入力!$N$6="","",②選手情報入力!$N$6))))</f>
        <v/>
      </c>
      <c r="Y47" s="34" t="str">
        <f>IF(E47="","",IF(②選手情報入力!N55="","",0))</f>
        <v/>
      </c>
      <c r="Z47" t="str">
        <f>IF(E47="","",IF(②選手情報入力!N55="","",2))</f>
        <v/>
      </c>
      <c r="AA47" t="str">
        <f>IF(E47="","",IF(②選手情報入力!O55="","",IF(I47=1,種目情報!$J$5,種目情報!$J$8)))</f>
        <v/>
      </c>
      <c r="AB47" t="str">
        <f>IF(E47="","",IF(②選手情報入力!O55="","",IF(I47=1,IF(②選手情報入力!$O$5="","",②選手情報入力!$O$5),IF(②選手情報入力!$O$6="","",②選手情報入力!$O$6))))</f>
        <v/>
      </c>
      <c r="AC47" t="str">
        <f>IF(E47="","",IF(②選手情報入力!O55="","",0))</f>
        <v/>
      </c>
      <c r="AD47" t="str">
        <f>IF(E47="","",IF(②選手情報入力!O55="","",2))</f>
        <v/>
      </c>
      <c r="AE47" t="str">
        <f>IF(E47="","",IF(②選手情報入力!P55="","",IF(I47=1,種目情報!$J$6,種目情報!$J$9)))</f>
        <v/>
      </c>
      <c r="AF47" t="str">
        <f>IF(E47="","",IF(②選手情報入力!P55="","",IF(I47=1,IF(②選手情報入力!$P$5="","",②選手情報入力!$P$5),IF(②選手情報入力!$P$6="","",②選手情報入力!$P$6))))</f>
        <v/>
      </c>
      <c r="AG47" t="str">
        <f>IF(E47="","",IF(②選手情報入力!P55="","",0))</f>
        <v/>
      </c>
      <c r="AH47" t="str">
        <f>IF(E47="","",IF(②選手情報入力!P55="","",2))</f>
        <v/>
      </c>
    </row>
    <row r="48" spans="1:34">
      <c r="A48" t="str">
        <f>IF(E48="","",I48*1000000+①団体情報入力!$C$4*1000+②選手情報入力!A56)</f>
        <v/>
      </c>
      <c r="B48" t="str">
        <f>IF(E48="","",①団体情報入力!$C$4)</f>
        <v/>
      </c>
      <c r="E48" t="str">
        <f>IF(②選手情報入力!B56="","",②選手情報入力!B56)</f>
        <v/>
      </c>
      <c r="F48" t="str">
        <f>IF(E48="","",②選手情報入力!C56)</f>
        <v/>
      </c>
      <c r="G48" t="str">
        <f>IF(E48="","",②選手情報入力!D56)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IF(E48="","",IF(②選手情報入力!H56="","",IF(I48=1,VLOOKUP(②選手情報入力!H56,種目情報!$A$4:$B$31,2,FALSE),VLOOKUP(②選手情報入力!H56,種目情報!$E$4:$F$26,2,FALSE))))</f>
        <v/>
      </c>
      <c r="P48" t="str">
        <f>IF(E48="","",IF(②選手情報入力!I56="","",②選手情報入力!I56))</f>
        <v/>
      </c>
      <c r="Q48" s="34" t="str">
        <f>IF(E48="","",IF(②選手情報入力!H56="","",0))</f>
        <v/>
      </c>
      <c r="R48" t="str">
        <f>IF(E48="","",IF(②選手情報入力!H56="","",IF(I48=1,VLOOKUP(②選手情報入力!H56,種目情報!$A$4:$C$31,3,FALSE),VLOOKUP(②選手情報入力!H56,種目情報!$E$4:$G$24,3,FALSE))))</f>
        <v/>
      </c>
      <c r="S48" t="str">
        <f>IF(E48="","",IF(②選手情報入力!J56="","",IF(I48=1,VLOOKUP(②選手情報入力!J56,種目情報!$A$4:$B$31,2,FALSE),VLOOKUP(②選手情報入力!J56,種目情報!$E$4:$F$26,2,FALSE))))</f>
        <v/>
      </c>
      <c r="T48" t="str">
        <f>IF(E48="","",IF(②選手情報入力!K56="","",②選手情報入力!K56))</f>
        <v/>
      </c>
      <c r="U48" s="34" t="str">
        <f>IF(E48="","",IF(②選手情報入力!J56="","",0))</f>
        <v/>
      </c>
      <c r="V48" t="str">
        <f>IF(E48="","",IF(②選手情報入力!J56="","",IF(I48=1,VLOOKUP(②選手情報入力!J56,種目情報!$A$4:$C$31,3,FALSE),VLOOKUP(②選手情報入力!J56,種目情報!$E$4:$G$24,3,FALSE))))</f>
        <v/>
      </c>
      <c r="W48" t="str">
        <f>IF(E48="","",IF(②選手情報入力!N56="","",IF(I48=1,種目情報!$J$4,種目情報!$J$7)))</f>
        <v/>
      </c>
      <c r="X48" t="str">
        <f>IF(A48="","",IF(②選手情報入力!N56="","",IF(I48=1,IF(②選手情報入力!$N$5="","",②選手情報入力!$N$5),IF(②選手情報入力!$N$6="","",②選手情報入力!$N$6))))</f>
        <v/>
      </c>
      <c r="Y48" s="34" t="str">
        <f>IF(E48="","",IF(②選手情報入力!N56="","",0))</f>
        <v/>
      </c>
      <c r="Z48" t="str">
        <f>IF(E48="","",IF(②選手情報入力!N56="","",2))</f>
        <v/>
      </c>
      <c r="AA48" t="str">
        <f>IF(E48="","",IF(②選手情報入力!O56="","",IF(I48=1,種目情報!$J$5,種目情報!$J$8)))</f>
        <v/>
      </c>
      <c r="AB48" t="str">
        <f>IF(E48="","",IF(②選手情報入力!O56="","",IF(I48=1,IF(②選手情報入力!$O$5="","",②選手情報入力!$O$5),IF(②選手情報入力!$O$6="","",②選手情報入力!$O$6))))</f>
        <v/>
      </c>
      <c r="AC48" t="str">
        <f>IF(E48="","",IF(②選手情報入力!O56="","",0))</f>
        <v/>
      </c>
      <c r="AD48" t="str">
        <f>IF(E48="","",IF(②選手情報入力!O56="","",2))</f>
        <v/>
      </c>
      <c r="AE48" t="str">
        <f>IF(E48="","",IF(②選手情報入力!P56="","",IF(I48=1,種目情報!$J$6,種目情報!$J$9)))</f>
        <v/>
      </c>
      <c r="AF48" t="str">
        <f>IF(E48="","",IF(②選手情報入力!P56="","",IF(I48=1,IF(②選手情報入力!$P$5="","",②選手情報入力!$P$5),IF(②選手情報入力!$P$6="","",②選手情報入力!$P$6))))</f>
        <v/>
      </c>
      <c r="AG48" t="str">
        <f>IF(E48="","",IF(②選手情報入力!P56="","",0))</f>
        <v/>
      </c>
      <c r="AH48" t="str">
        <f>IF(E48="","",IF(②選手情報入力!P56="","",2))</f>
        <v/>
      </c>
    </row>
    <row r="49" spans="1:34">
      <c r="A49" t="str">
        <f>IF(E49="","",I49*1000000+①団体情報入力!$C$4*1000+②選手情報入力!A57)</f>
        <v/>
      </c>
      <c r="B49" t="str">
        <f>IF(E49="","",①団体情報入力!$C$4)</f>
        <v/>
      </c>
      <c r="E49" t="str">
        <f>IF(②選手情報入力!B57="","",②選手情報入力!B57)</f>
        <v/>
      </c>
      <c r="F49" t="str">
        <f>IF(E49="","",②選手情報入力!C57)</f>
        <v/>
      </c>
      <c r="G49" t="str">
        <f>IF(E49="","",②選手情報入力!D57)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IF(E49="","",IF(②選手情報入力!H57="","",IF(I49=1,VLOOKUP(②選手情報入力!H57,種目情報!$A$4:$B$31,2,FALSE),VLOOKUP(②選手情報入力!H57,種目情報!$E$4:$F$26,2,FALSE))))</f>
        <v/>
      </c>
      <c r="P49" t="str">
        <f>IF(E49="","",IF(②選手情報入力!I57="","",②選手情報入力!I57))</f>
        <v/>
      </c>
      <c r="Q49" s="34" t="str">
        <f>IF(E49="","",IF(②選手情報入力!H57="","",0))</f>
        <v/>
      </c>
      <c r="R49" t="str">
        <f>IF(E49="","",IF(②選手情報入力!H57="","",IF(I49=1,VLOOKUP(②選手情報入力!H57,種目情報!$A$4:$C$31,3,FALSE),VLOOKUP(②選手情報入力!H57,種目情報!$E$4:$G$24,3,FALSE))))</f>
        <v/>
      </c>
      <c r="S49" t="str">
        <f>IF(E49="","",IF(②選手情報入力!J57="","",IF(I49=1,VLOOKUP(②選手情報入力!J57,種目情報!$A$4:$B$31,2,FALSE),VLOOKUP(②選手情報入力!J57,種目情報!$E$4:$F$26,2,FALSE))))</f>
        <v/>
      </c>
      <c r="T49" t="str">
        <f>IF(E49="","",IF(②選手情報入力!K57="","",②選手情報入力!K57))</f>
        <v/>
      </c>
      <c r="U49" s="34" t="str">
        <f>IF(E49="","",IF(②選手情報入力!J57="","",0))</f>
        <v/>
      </c>
      <c r="V49" t="str">
        <f>IF(E49="","",IF(②選手情報入力!J57="","",IF(I49=1,VLOOKUP(②選手情報入力!J57,種目情報!$A$4:$C$31,3,FALSE),VLOOKUP(②選手情報入力!J57,種目情報!$E$4:$G$24,3,FALSE))))</f>
        <v/>
      </c>
      <c r="W49" t="str">
        <f>IF(E49="","",IF(②選手情報入力!N57="","",IF(I49=1,種目情報!$J$4,種目情報!$J$7)))</f>
        <v/>
      </c>
      <c r="X49" t="str">
        <f>IF(A49="","",IF(②選手情報入力!N57="","",IF(I49=1,IF(②選手情報入力!$N$5="","",②選手情報入力!$N$5),IF(②選手情報入力!$N$6="","",②選手情報入力!$N$6))))</f>
        <v/>
      </c>
      <c r="Y49" s="34" t="str">
        <f>IF(E49="","",IF(②選手情報入力!N57="","",0))</f>
        <v/>
      </c>
      <c r="Z49" t="str">
        <f>IF(E49="","",IF(②選手情報入力!N57="","",2))</f>
        <v/>
      </c>
      <c r="AA49" t="str">
        <f>IF(E49="","",IF(②選手情報入力!O57="","",IF(I49=1,種目情報!$J$5,種目情報!$J$8)))</f>
        <v/>
      </c>
      <c r="AB49" t="str">
        <f>IF(E49="","",IF(②選手情報入力!O57="","",IF(I49=1,IF(②選手情報入力!$O$5="","",②選手情報入力!$O$5),IF(②選手情報入力!$O$6="","",②選手情報入力!$O$6))))</f>
        <v/>
      </c>
      <c r="AC49" t="str">
        <f>IF(E49="","",IF(②選手情報入力!O57="","",0))</f>
        <v/>
      </c>
      <c r="AD49" t="str">
        <f>IF(E49="","",IF(②選手情報入力!O57="","",2))</f>
        <v/>
      </c>
      <c r="AE49" t="str">
        <f>IF(E49="","",IF(②選手情報入力!P57="","",IF(I49=1,種目情報!$J$6,種目情報!$J$9)))</f>
        <v/>
      </c>
      <c r="AF49" t="str">
        <f>IF(E49="","",IF(②選手情報入力!P57="","",IF(I49=1,IF(②選手情報入力!$P$5="","",②選手情報入力!$P$5),IF(②選手情報入力!$P$6="","",②選手情報入力!$P$6))))</f>
        <v/>
      </c>
      <c r="AG49" t="str">
        <f>IF(E49="","",IF(②選手情報入力!P57="","",0))</f>
        <v/>
      </c>
      <c r="AH49" t="str">
        <f>IF(E49="","",IF(②選手情報入力!P57="","",2))</f>
        <v/>
      </c>
    </row>
    <row r="50" spans="1:34">
      <c r="A50" t="str">
        <f>IF(E50="","",I50*1000000+①団体情報入力!$C$4*1000+②選手情報入力!A58)</f>
        <v/>
      </c>
      <c r="B50" t="str">
        <f>IF(E50="","",①団体情報入力!$C$4)</f>
        <v/>
      </c>
      <c r="E50" t="str">
        <f>IF(②選手情報入力!B58="","",②選手情報入力!B58)</f>
        <v/>
      </c>
      <c r="F50" t="str">
        <f>IF(E50="","",②選手情報入力!C58)</f>
        <v/>
      </c>
      <c r="G50" t="str">
        <f>IF(E50="","",②選手情報入力!D58)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IF(E50="","",IF(②選手情報入力!H58="","",IF(I50=1,VLOOKUP(②選手情報入力!H58,種目情報!$A$4:$B$31,2,FALSE),VLOOKUP(②選手情報入力!H58,種目情報!$E$4:$F$26,2,FALSE))))</f>
        <v/>
      </c>
      <c r="P50" t="str">
        <f>IF(E50="","",IF(②選手情報入力!I58="","",②選手情報入力!I58))</f>
        <v/>
      </c>
      <c r="Q50" s="34" t="str">
        <f>IF(E50="","",IF(②選手情報入力!H58="","",0))</f>
        <v/>
      </c>
      <c r="R50" t="str">
        <f>IF(E50="","",IF(②選手情報入力!H58="","",IF(I50=1,VLOOKUP(②選手情報入力!H58,種目情報!$A$4:$C$31,3,FALSE),VLOOKUP(②選手情報入力!H58,種目情報!$E$4:$G$24,3,FALSE))))</f>
        <v/>
      </c>
      <c r="S50" t="str">
        <f>IF(E50="","",IF(②選手情報入力!J58="","",IF(I50=1,VLOOKUP(②選手情報入力!J58,種目情報!$A$4:$B$31,2,FALSE),VLOOKUP(②選手情報入力!J58,種目情報!$E$4:$F$26,2,FALSE))))</f>
        <v/>
      </c>
      <c r="T50" t="str">
        <f>IF(E50="","",IF(②選手情報入力!K58="","",②選手情報入力!K58))</f>
        <v/>
      </c>
      <c r="U50" s="34" t="str">
        <f>IF(E50="","",IF(②選手情報入力!J58="","",0))</f>
        <v/>
      </c>
      <c r="V50" t="str">
        <f>IF(E50="","",IF(②選手情報入力!J58="","",IF(I50=1,VLOOKUP(②選手情報入力!J58,種目情報!$A$4:$C$31,3,FALSE),VLOOKUP(②選手情報入力!J58,種目情報!$E$4:$G$24,3,FALSE))))</f>
        <v/>
      </c>
      <c r="W50" t="str">
        <f>IF(E50="","",IF(②選手情報入力!N58="","",IF(I50=1,種目情報!$J$4,種目情報!$J$7)))</f>
        <v/>
      </c>
      <c r="X50" t="str">
        <f>IF(A50="","",IF(②選手情報入力!N58="","",IF(I50=1,IF(②選手情報入力!$N$5="","",②選手情報入力!$N$5),IF(②選手情報入力!$N$6="","",②選手情報入力!$N$6))))</f>
        <v/>
      </c>
      <c r="Y50" s="34" t="str">
        <f>IF(E50="","",IF(②選手情報入力!N58="","",0))</f>
        <v/>
      </c>
      <c r="Z50" t="str">
        <f>IF(E50="","",IF(②選手情報入力!N58="","",2))</f>
        <v/>
      </c>
      <c r="AA50" t="str">
        <f>IF(E50="","",IF(②選手情報入力!O58="","",IF(I50=1,種目情報!$J$5,種目情報!$J$8)))</f>
        <v/>
      </c>
      <c r="AB50" t="str">
        <f>IF(E50="","",IF(②選手情報入力!O58="","",IF(I50=1,IF(②選手情報入力!$O$5="","",②選手情報入力!$O$5),IF(②選手情報入力!$O$6="","",②選手情報入力!$O$6))))</f>
        <v/>
      </c>
      <c r="AC50" t="str">
        <f>IF(E50="","",IF(②選手情報入力!O58="","",0))</f>
        <v/>
      </c>
      <c r="AD50" t="str">
        <f>IF(E50="","",IF(②選手情報入力!O58="","",2))</f>
        <v/>
      </c>
      <c r="AE50" t="str">
        <f>IF(E50="","",IF(②選手情報入力!P58="","",IF(I50=1,種目情報!$J$6,種目情報!$J$9)))</f>
        <v/>
      </c>
      <c r="AF50" t="str">
        <f>IF(E50="","",IF(②選手情報入力!P58="","",IF(I50=1,IF(②選手情報入力!$P$5="","",②選手情報入力!$P$5),IF(②選手情報入力!$P$6="","",②選手情報入力!$P$6))))</f>
        <v/>
      </c>
      <c r="AG50" t="str">
        <f>IF(E50="","",IF(②選手情報入力!P58="","",0))</f>
        <v/>
      </c>
      <c r="AH50" t="str">
        <f>IF(E50="","",IF(②選手情報入力!P58="","",2))</f>
        <v/>
      </c>
    </row>
    <row r="51" spans="1:34">
      <c r="A51" t="str">
        <f>IF(E51="","",I51*1000000+①団体情報入力!$C$4*1000+②選手情報入力!A59)</f>
        <v/>
      </c>
      <c r="B51" t="str">
        <f>IF(E51="","",①団体情報入力!$C$4)</f>
        <v/>
      </c>
      <c r="E51" t="str">
        <f>IF(②選手情報入力!B59="","",②選手情報入力!B59)</f>
        <v/>
      </c>
      <c r="F51" t="str">
        <f>IF(E51="","",②選手情報入力!C59)</f>
        <v/>
      </c>
      <c r="G51" t="str">
        <f>IF(E51="","",②選手情報入力!D59)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IF(E51="","",IF(②選手情報入力!H59="","",IF(I51=1,VLOOKUP(②選手情報入力!H59,種目情報!$A$4:$B$31,2,FALSE),VLOOKUP(②選手情報入力!H59,種目情報!$E$4:$F$26,2,FALSE))))</f>
        <v/>
      </c>
      <c r="P51" t="str">
        <f>IF(E51="","",IF(②選手情報入力!I59="","",②選手情報入力!I59))</f>
        <v/>
      </c>
      <c r="Q51" s="34" t="str">
        <f>IF(E51="","",IF(②選手情報入力!H59="","",0))</f>
        <v/>
      </c>
      <c r="R51" t="str">
        <f>IF(E51="","",IF(②選手情報入力!H59="","",IF(I51=1,VLOOKUP(②選手情報入力!H59,種目情報!$A$4:$C$31,3,FALSE),VLOOKUP(②選手情報入力!H59,種目情報!$E$4:$G$24,3,FALSE))))</f>
        <v/>
      </c>
      <c r="S51" t="str">
        <f>IF(E51="","",IF(②選手情報入力!J59="","",IF(I51=1,VLOOKUP(②選手情報入力!J59,種目情報!$A$4:$B$31,2,FALSE),VLOOKUP(②選手情報入力!J59,種目情報!$E$4:$F$26,2,FALSE))))</f>
        <v/>
      </c>
      <c r="T51" t="str">
        <f>IF(E51="","",IF(②選手情報入力!K59="","",②選手情報入力!K59))</f>
        <v/>
      </c>
      <c r="U51" s="34" t="str">
        <f>IF(E51="","",IF(②選手情報入力!J59="","",0))</f>
        <v/>
      </c>
      <c r="V51" t="str">
        <f>IF(E51="","",IF(②選手情報入力!J59="","",IF(I51=1,VLOOKUP(②選手情報入力!J59,種目情報!$A$4:$C$31,3,FALSE),VLOOKUP(②選手情報入力!J59,種目情報!$E$4:$G$24,3,FALSE))))</f>
        <v/>
      </c>
      <c r="W51" t="str">
        <f>IF(E51="","",IF(②選手情報入力!N59="","",IF(I51=1,種目情報!$J$4,種目情報!$J$7)))</f>
        <v/>
      </c>
      <c r="X51" t="str">
        <f>IF(A51="","",IF(②選手情報入力!N59="","",IF(I51=1,IF(②選手情報入力!$N$5="","",②選手情報入力!$N$5),IF(②選手情報入力!$N$6="","",②選手情報入力!$N$6))))</f>
        <v/>
      </c>
      <c r="Y51" s="34" t="str">
        <f>IF(E51="","",IF(②選手情報入力!N59="","",0))</f>
        <v/>
      </c>
      <c r="Z51" t="str">
        <f>IF(E51="","",IF(②選手情報入力!N59="","",2))</f>
        <v/>
      </c>
      <c r="AA51" t="str">
        <f>IF(E51="","",IF(②選手情報入力!O59="","",IF(I51=1,種目情報!$J$5,種目情報!$J$8)))</f>
        <v/>
      </c>
      <c r="AB51" t="str">
        <f>IF(E51="","",IF(②選手情報入力!O59="","",IF(I51=1,IF(②選手情報入力!$O$5="","",②選手情報入力!$O$5),IF(②選手情報入力!$O$6="","",②選手情報入力!$O$6))))</f>
        <v/>
      </c>
      <c r="AC51" t="str">
        <f>IF(E51="","",IF(②選手情報入力!O59="","",0))</f>
        <v/>
      </c>
      <c r="AD51" t="str">
        <f>IF(E51="","",IF(②選手情報入力!O59="","",2))</f>
        <v/>
      </c>
      <c r="AE51" t="str">
        <f>IF(E51="","",IF(②選手情報入力!P59="","",IF(I51=1,種目情報!$J$6,種目情報!$J$9)))</f>
        <v/>
      </c>
      <c r="AF51" t="str">
        <f>IF(E51="","",IF(②選手情報入力!P59="","",IF(I51=1,IF(②選手情報入力!$P$5="","",②選手情報入力!$P$5),IF(②選手情報入力!$P$6="","",②選手情報入力!$P$6))))</f>
        <v/>
      </c>
      <c r="AG51" t="str">
        <f>IF(E51="","",IF(②選手情報入力!P59="","",0))</f>
        <v/>
      </c>
      <c r="AH51" t="str">
        <f>IF(E51="","",IF(②選手情報入力!P59="","",2))</f>
        <v/>
      </c>
    </row>
    <row r="52" spans="1:34">
      <c r="A52" t="str">
        <f>IF(E52="","",I52*1000000+①団体情報入力!$C$4*1000+②選手情報入力!A60)</f>
        <v/>
      </c>
      <c r="B52" t="str">
        <f>IF(E52="","",①団体情報入力!$C$4)</f>
        <v/>
      </c>
      <c r="E52" t="str">
        <f>IF(②選手情報入力!B60="","",②選手情報入力!B60)</f>
        <v/>
      </c>
      <c r="F52" t="str">
        <f>IF(E52="","",②選手情報入力!C60)</f>
        <v/>
      </c>
      <c r="G52" t="str">
        <f>IF(E52="","",②選手情報入力!D60)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IF(E52="","",IF(②選手情報入力!H60="","",IF(I52=1,VLOOKUP(②選手情報入力!H60,種目情報!$A$4:$B$31,2,FALSE),VLOOKUP(②選手情報入力!H60,種目情報!$E$4:$F$26,2,FALSE))))</f>
        <v/>
      </c>
      <c r="P52" t="str">
        <f>IF(E52="","",IF(②選手情報入力!I60="","",②選手情報入力!I60))</f>
        <v/>
      </c>
      <c r="Q52" s="34" t="str">
        <f>IF(E52="","",IF(②選手情報入力!H60="","",0))</f>
        <v/>
      </c>
      <c r="R52" t="str">
        <f>IF(E52="","",IF(②選手情報入力!H60="","",IF(I52=1,VLOOKUP(②選手情報入力!H60,種目情報!$A$4:$C$31,3,FALSE),VLOOKUP(②選手情報入力!H60,種目情報!$E$4:$G$24,3,FALSE))))</f>
        <v/>
      </c>
      <c r="S52" t="str">
        <f>IF(E52="","",IF(②選手情報入力!J60="","",IF(I52=1,VLOOKUP(②選手情報入力!J60,種目情報!$A$4:$B$31,2,FALSE),VLOOKUP(②選手情報入力!J60,種目情報!$E$4:$F$26,2,FALSE))))</f>
        <v/>
      </c>
      <c r="T52" t="str">
        <f>IF(E52="","",IF(②選手情報入力!K60="","",②選手情報入力!K60))</f>
        <v/>
      </c>
      <c r="U52" s="34" t="str">
        <f>IF(E52="","",IF(②選手情報入力!J60="","",0))</f>
        <v/>
      </c>
      <c r="V52" t="str">
        <f>IF(E52="","",IF(②選手情報入力!J60="","",IF(I52=1,VLOOKUP(②選手情報入力!J60,種目情報!$A$4:$C$31,3,FALSE),VLOOKUP(②選手情報入力!J60,種目情報!$E$4:$G$24,3,FALSE))))</f>
        <v/>
      </c>
      <c r="W52" t="str">
        <f>IF(E52="","",IF(②選手情報入力!N60="","",IF(I52=1,種目情報!$J$4,種目情報!$J$7)))</f>
        <v/>
      </c>
      <c r="X52" t="str">
        <f>IF(A52="","",IF(②選手情報入力!N60="","",IF(I52=1,IF(②選手情報入力!$N$5="","",②選手情報入力!$N$5),IF(②選手情報入力!$N$6="","",②選手情報入力!$N$6))))</f>
        <v/>
      </c>
      <c r="Y52" s="34" t="str">
        <f>IF(E52="","",IF(②選手情報入力!N60="","",0))</f>
        <v/>
      </c>
      <c r="Z52" t="str">
        <f>IF(E52="","",IF(②選手情報入力!N60="","",2))</f>
        <v/>
      </c>
      <c r="AA52" t="str">
        <f>IF(E52="","",IF(②選手情報入力!O60="","",IF(I52=1,種目情報!$J$5,種目情報!$J$8)))</f>
        <v/>
      </c>
      <c r="AB52" t="str">
        <f>IF(E52="","",IF(②選手情報入力!O60="","",IF(I52=1,IF(②選手情報入力!$O$5="","",②選手情報入力!$O$5),IF(②選手情報入力!$O$6="","",②選手情報入力!$O$6))))</f>
        <v/>
      </c>
      <c r="AC52" t="str">
        <f>IF(E52="","",IF(②選手情報入力!O60="","",0))</f>
        <v/>
      </c>
      <c r="AD52" t="str">
        <f>IF(E52="","",IF(②選手情報入力!O60="","",2))</f>
        <v/>
      </c>
      <c r="AE52" t="str">
        <f>IF(E52="","",IF(②選手情報入力!P60="","",IF(I52=1,種目情報!$J$6,種目情報!$J$9)))</f>
        <v/>
      </c>
      <c r="AF52" t="str">
        <f>IF(E52="","",IF(②選手情報入力!P60="","",IF(I52=1,IF(②選手情報入力!$P$5="","",②選手情報入力!$P$5),IF(②選手情報入力!$P$6="","",②選手情報入力!$P$6))))</f>
        <v/>
      </c>
      <c r="AG52" t="str">
        <f>IF(E52="","",IF(②選手情報入力!P60="","",0))</f>
        <v/>
      </c>
      <c r="AH52" t="str">
        <f>IF(E52="","",IF(②選手情報入力!P60="","",2))</f>
        <v/>
      </c>
    </row>
    <row r="53" spans="1:34">
      <c r="A53" t="str">
        <f>IF(E53="","",I53*1000000+①団体情報入力!$C$4*1000+②選手情報入力!A61)</f>
        <v/>
      </c>
      <c r="B53" t="str">
        <f>IF(E53="","",①団体情報入力!$C$4)</f>
        <v/>
      </c>
      <c r="E53" t="str">
        <f>IF(②選手情報入力!B61="","",②選手情報入力!B61)</f>
        <v/>
      </c>
      <c r="F53" t="str">
        <f>IF(E53="","",②選手情報入力!C61)</f>
        <v/>
      </c>
      <c r="G53" t="str">
        <f>IF(E53="","",②選手情報入力!D61)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IF(E53="","",IF(②選手情報入力!H61="","",IF(I53=1,VLOOKUP(②選手情報入力!H61,種目情報!$A$4:$B$31,2,FALSE),VLOOKUP(②選手情報入力!H61,種目情報!$E$4:$F$26,2,FALSE))))</f>
        <v/>
      </c>
      <c r="P53" t="str">
        <f>IF(E53="","",IF(②選手情報入力!I61="","",②選手情報入力!I61))</f>
        <v/>
      </c>
      <c r="Q53" s="34" t="str">
        <f>IF(E53="","",IF(②選手情報入力!H61="","",0))</f>
        <v/>
      </c>
      <c r="R53" t="str">
        <f>IF(E53="","",IF(②選手情報入力!H61="","",IF(I53=1,VLOOKUP(②選手情報入力!H61,種目情報!$A$4:$C$31,3,FALSE),VLOOKUP(②選手情報入力!H61,種目情報!$E$4:$G$24,3,FALSE))))</f>
        <v/>
      </c>
      <c r="S53" t="str">
        <f>IF(E53="","",IF(②選手情報入力!J61="","",IF(I53=1,VLOOKUP(②選手情報入力!J61,種目情報!$A$4:$B$31,2,FALSE),VLOOKUP(②選手情報入力!J61,種目情報!$E$4:$F$26,2,FALSE))))</f>
        <v/>
      </c>
      <c r="T53" t="str">
        <f>IF(E53="","",IF(②選手情報入力!K61="","",②選手情報入力!K61))</f>
        <v/>
      </c>
      <c r="U53" s="34" t="str">
        <f>IF(E53="","",IF(②選手情報入力!J61="","",0))</f>
        <v/>
      </c>
      <c r="V53" t="str">
        <f>IF(E53="","",IF(②選手情報入力!J61="","",IF(I53=1,VLOOKUP(②選手情報入力!J61,種目情報!$A$4:$C$31,3,FALSE),VLOOKUP(②選手情報入力!J61,種目情報!$E$4:$G$24,3,FALSE))))</f>
        <v/>
      </c>
      <c r="W53" t="str">
        <f>IF(E53="","",IF(②選手情報入力!N61="","",IF(I53=1,種目情報!$J$4,種目情報!$J$7)))</f>
        <v/>
      </c>
      <c r="X53" t="str">
        <f>IF(A53="","",IF(②選手情報入力!N61="","",IF(I53=1,IF(②選手情報入力!$N$5="","",②選手情報入力!$N$5),IF(②選手情報入力!$N$6="","",②選手情報入力!$N$6))))</f>
        <v/>
      </c>
      <c r="Y53" s="34" t="str">
        <f>IF(E53="","",IF(②選手情報入力!N61="","",0))</f>
        <v/>
      </c>
      <c r="Z53" t="str">
        <f>IF(E53="","",IF(②選手情報入力!N61="","",2))</f>
        <v/>
      </c>
      <c r="AA53" t="str">
        <f>IF(E53="","",IF(②選手情報入力!O61="","",IF(I53=1,種目情報!$J$5,種目情報!$J$8)))</f>
        <v/>
      </c>
      <c r="AB53" t="str">
        <f>IF(E53="","",IF(②選手情報入力!O61="","",IF(I53=1,IF(②選手情報入力!$O$5="","",②選手情報入力!$O$5),IF(②選手情報入力!$O$6="","",②選手情報入力!$O$6))))</f>
        <v/>
      </c>
      <c r="AC53" t="str">
        <f>IF(E53="","",IF(②選手情報入力!O61="","",0))</f>
        <v/>
      </c>
      <c r="AD53" t="str">
        <f>IF(E53="","",IF(②選手情報入力!O61="","",2))</f>
        <v/>
      </c>
      <c r="AE53" t="str">
        <f>IF(E53="","",IF(②選手情報入力!P61="","",IF(I53=1,種目情報!$J$6,種目情報!$J$9)))</f>
        <v/>
      </c>
      <c r="AF53" t="str">
        <f>IF(E53="","",IF(②選手情報入力!P61="","",IF(I53=1,IF(②選手情報入力!$P$5="","",②選手情報入力!$P$5),IF(②選手情報入力!$P$6="","",②選手情報入力!$P$6))))</f>
        <v/>
      </c>
      <c r="AG53" t="str">
        <f>IF(E53="","",IF(②選手情報入力!P61="","",0))</f>
        <v/>
      </c>
      <c r="AH53" t="str">
        <f>IF(E53="","",IF(②選手情報入力!P61="","",2))</f>
        <v/>
      </c>
    </row>
    <row r="54" spans="1:34">
      <c r="A54" t="str">
        <f>IF(E54="","",I54*1000000+①団体情報入力!$C$4*1000+②選手情報入力!A62)</f>
        <v/>
      </c>
      <c r="B54" t="str">
        <f>IF(E54="","",①団体情報入力!$C$4)</f>
        <v/>
      </c>
      <c r="E54" t="str">
        <f>IF(②選手情報入力!B62="","",②選手情報入力!B62)</f>
        <v/>
      </c>
      <c r="F54" t="str">
        <f>IF(E54="","",②選手情報入力!C62)</f>
        <v/>
      </c>
      <c r="G54" t="str">
        <f>IF(E54="","",②選手情報入力!D62)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IF(E54="","",IF(②選手情報入力!H62="","",IF(I54=1,VLOOKUP(②選手情報入力!H62,種目情報!$A$4:$B$31,2,FALSE),VLOOKUP(②選手情報入力!H62,種目情報!$E$4:$F$26,2,FALSE))))</f>
        <v/>
      </c>
      <c r="P54" t="str">
        <f>IF(E54="","",IF(②選手情報入力!I62="","",②選手情報入力!I62))</f>
        <v/>
      </c>
      <c r="Q54" s="34" t="str">
        <f>IF(E54="","",IF(②選手情報入力!H62="","",0))</f>
        <v/>
      </c>
      <c r="R54" t="str">
        <f>IF(E54="","",IF(②選手情報入力!H62="","",IF(I54=1,VLOOKUP(②選手情報入力!H62,種目情報!$A$4:$C$31,3,FALSE),VLOOKUP(②選手情報入力!H62,種目情報!$E$4:$G$24,3,FALSE))))</f>
        <v/>
      </c>
      <c r="S54" t="str">
        <f>IF(E54="","",IF(②選手情報入力!J62="","",IF(I54=1,VLOOKUP(②選手情報入力!J62,種目情報!$A$4:$B$31,2,FALSE),VLOOKUP(②選手情報入力!J62,種目情報!$E$4:$F$26,2,FALSE))))</f>
        <v/>
      </c>
      <c r="T54" t="str">
        <f>IF(E54="","",IF(②選手情報入力!K62="","",②選手情報入力!K62))</f>
        <v/>
      </c>
      <c r="U54" s="34" t="str">
        <f>IF(E54="","",IF(②選手情報入力!J62="","",0))</f>
        <v/>
      </c>
      <c r="V54" t="str">
        <f>IF(E54="","",IF(②選手情報入力!J62="","",IF(I54=1,VLOOKUP(②選手情報入力!J62,種目情報!$A$4:$C$31,3,FALSE),VLOOKUP(②選手情報入力!J62,種目情報!$E$4:$G$24,3,FALSE))))</f>
        <v/>
      </c>
      <c r="W54" t="str">
        <f>IF(E54="","",IF(②選手情報入力!N62="","",IF(I54=1,種目情報!$J$4,種目情報!$J$7)))</f>
        <v/>
      </c>
      <c r="X54" t="str">
        <f>IF(A54="","",IF(②選手情報入力!N62="","",IF(I54=1,IF(②選手情報入力!$N$5="","",②選手情報入力!$N$5),IF(②選手情報入力!$N$6="","",②選手情報入力!$N$6))))</f>
        <v/>
      </c>
      <c r="Y54" s="34" t="str">
        <f>IF(E54="","",IF(②選手情報入力!N62="","",0))</f>
        <v/>
      </c>
      <c r="Z54" t="str">
        <f>IF(E54="","",IF(②選手情報入力!N62="","",2))</f>
        <v/>
      </c>
      <c r="AA54" t="str">
        <f>IF(E54="","",IF(②選手情報入力!O62="","",IF(I54=1,種目情報!$J$5,種目情報!$J$8)))</f>
        <v/>
      </c>
      <c r="AB54" t="str">
        <f>IF(E54="","",IF(②選手情報入力!O62="","",IF(I54=1,IF(②選手情報入力!$O$5="","",②選手情報入力!$O$5),IF(②選手情報入力!$O$6="","",②選手情報入力!$O$6))))</f>
        <v/>
      </c>
      <c r="AC54" t="str">
        <f>IF(E54="","",IF(②選手情報入力!O62="","",0))</f>
        <v/>
      </c>
      <c r="AD54" t="str">
        <f>IF(E54="","",IF(②選手情報入力!O62="","",2))</f>
        <v/>
      </c>
      <c r="AE54" t="str">
        <f>IF(E54="","",IF(②選手情報入力!P62="","",IF(I54=1,種目情報!$J$6,種目情報!$J$9)))</f>
        <v/>
      </c>
      <c r="AF54" t="str">
        <f>IF(E54="","",IF(②選手情報入力!P62="","",IF(I54=1,IF(②選手情報入力!$P$5="","",②選手情報入力!$P$5),IF(②選手情報入力!$P$6="","",②選手情報入力!$P$6))))</f>
        <v/>
      </c>
      <c r="AG54" t="str">
        <f>IF(E54="","",IF(②選手情報入力!P62="","",0))</f>
        <v/>
      </c>
      <c r="AH54" t="str">
        <f>IF(E54="","",IF(②選手情報入力!P62="","",2))</f>
        <v/>
      </c>
    </row>
    <row r="55" spans="1:34">
      <c r="A55" t="str">
        <f>IF(E55="","",I55*1000000+①団体情報入力!$C$4*1000+②選手情報入力!A63)</f>
        <v/>
      </c>
      <c r="B55" t="str">
        <f>IF(E55="","",①団体情報入力!$C$4)</f>
        <v/>
      </c>
      <c r="E55" t="str">
        <f>IF(②選手情報入力!B63="","",②選手情報入力!B63)</f>
        <v/>
      </c>
      <c r="F55" t="str">
        <f>IF(E55="","",②選手情報入力!C63)</f>
        <v/>
      </c>
      <c r="G55" t="str">
        <f>IF(E55="","",②選手情報入力!D63)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IF(E55="","",IF(②選手情報入力!H63="","",IF(I55=1,VLOOKUP(②選手情報入力!H63,種目情報!$A$4:$B$31,2,FALSE),VLOOKUP(②選手情報入力!H63,種目情報!$E$4:$F$26,2,FALSE))))</f>
        <v/>
      </c>
      <c r="P55" t="str">
        <f>IF(E55="","",IF(②選手情報入力!I63="","",②選手情報入力!I63))</f>
        <v/>
      </c>
      <c r="Q55" s="34" t="str">
        <f>IF(E55="","",IF(②選手情報入力!H63="","",0))</f>
        <v/>
      </c>
      <c r="R55" t="str">
        <f>IF(E55="","",IF(②選手情報入力!H63="","",IF(I55=1,VLOOKUP(②選手情報入力!H63,種目情報!$A$4:$C$31,3,FALSE),VLOOKUP(②選手情報入力!H63,種目情報!$E$4:$G$24,3,FALSE))))</f>
        <v/>
      </c>
      <c r="S55" t="str">
        <f>IF(E55="","",IF(②選手情報入力!J63="","",IF(I55=1,VLOOKUP(②選手情報入力!J63,種目情報!$A$4:$B$31,2,FALSE),VLOOKUP(②選手情報入力!J63,種目情報!$E$4:$F$26,2,FALSE))))</f>
        <v/>
      </c>
      <c r="T55" t="str">
        <f>IF(E55="","",IF(②選手情報入力!K63="","",②選手情報入力!K63))</f>
        <v/>
      </c>
      <c r="U55" s="34" t="str">
        <f>IF(E55="","",IF(②選手情報入力!J63="","",0))</f>
        <v/>
      </c>
      <c r="V55" t="str">
        <f>IF(E55="","",IF(②選手情報入力!J63="","",IF(I55=1,VLOOKUP(②選手情報入力!J63,種目情報!$A$4:$C$31,3,FALSE),VLOOKUP(②選手情報入力!J63,種目情報!$E$4:$G$24,3,FALSE))))</f>
        <v/>
      </c>
      <c r="W55" t="str">
        <f>IF(E55="","",IF(②選手情報入力!N63="","",IF(I55=1,種目情報!$J$4,種目情報!$J$7)))</f>
        <v/>
      </c>
      <c r="X55" t="str">
        <f>IF(A55="","",IF(②選手情報入力!N63="","",IF(I55=1,IF(②選手情報入力!$N$5="","",②選手情報入力!$N$5),IF(②選手情報入力!$N$6="","",②選手情報入力!$N$6))))</f>
        <v/>
      </c>
      <c r="Y55" s="34" t="str">
        <f>IF(E55="","",IF(②選手情報入力!N63="","",0))</f>
        <v/>
      </c>
      <c r="Z55" t="str">
        <f>IF(E55="","",IF(②選手情報入力!N63="","",2))</f>
        <v/>
      </c>
      <c r="AA55" t="str">
        <f>IF(E55="","",IF(②選手情報入力!O63="","",IF(I55=1,種目情報!$J$5,種目情報!$J$8)))</f>
        <v/>
      </c>
      <c r="AB55" t="str">
        <f>IF(E55="","",IF(②選手情報入力!O63="","",IF(I55=1,IF(②選手情報入力!$O$5="","",②選手情報入力!$O$5),IF(②選手情報入力!$O$6="","",②選手情報入力!$O$6))))</f>
        <v/>
      </c>
      <c r="AC55" t="str">
        <f>IF(E55="","",IF(②選手情報入力!O63="","",0))</f>
        <v/>
      </c>
      <c r="AD55" t="str">
        <f>IF(E55="","",IF(②選手情報入力!O63="","",2))</f>
        <v/>
      </c>
      <c r="AE55" t="str">
        <f>IF(E55="","",IF(②選手情報入力!P63="","",IF(I55=1,種目情報!$J$6,種目情報!$J$9)))</f>
        <v/>
      </c>
      <c r="AF55" t="str">
        <f>IF(E55="","",IF(②選手情報入力!P63="","",IF(I55=1,IF(②選手情報入力!$P$5="","",②選手情報入力!$P$5),IF(②選手情報入力!$P$6="","",②選手情報入力!$P$6))))</f>
        <v/>
      </c>
      <c r="AG55" t="str">
        <f>IF(E55="","",IF(②選手情報入力!P63="","",0))</f>
        <v/>
      </c>
      <c r="AH55" t="str">
        <f>IF(E55="","",IF(②選手情報入力!P63="","",2))</f>
        <v/>
      </c>
    </row>
    <row r="56" spans="1:34">
      <c r="A56" t="str">
        <f>IF(E56="","",I56*1000000+①団体情報入力!$C$4*1000+②選手情報入力!A64)</f>
        <v/>
      </c>
      <c r="B56" t="str">
        <f>IF(E56="","",①団体情報入力!$C$4)</f>
        <v/>
      </c>
      <c r="E56" t="str">
        <f>IF(②選手情報入力!B64="","",②選手情報入力!B64)</f>
        <v/>
      </c>
      <c r="F56" t="str">
        <f>IF(E56="","",②選手情報入力!C64)</f>
        <v/>
      </c>
      <c r="G56" t="str">
        <f>IF(E56="","",②選手情報入力!D64)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IF(E56="","",IF(②選手情報入力!H64="","",IF(I56=1,VLOOKUP(②選手情報入力!H64,種目情報!$A$4:$B$31,2,FALSE),VLOOKUP(②選手情報入力!H64,種目情報!$E$4:$F$26,2,FALSE))))</f>
        <v/>
      </c>
      <c r="P56" t="str">
        <f>IF(E56="","",IF(②選手情報入力!I64="","",②選手情報入力!I64))</f>
        <v/>
      </c>
      <c r="Q56" s="34" t="str">
        <f>IF(E56="","",IF(②選手情報入力!H64="","",0))</f>
        <v/>
      </c>
      <c r="R56" t="str">
        <f>IF(E56="","",IF(②選手情報入力!H64="","",IF(I56=1,VLOOKUP(②選手情報入力!H64,種目情報!$A$4:$C$31,3,FALSE),VLOOKUP(②選手情報入力!H64,種目情報!$E$4:$G$24,3,FALSE))))</f>
        <v/>
      </c>
      <c r="S56" t="str">
        <f>IF(E56="","",IF(②選手情報入力!J64="","",IF(I56=1,VLOOKUP(②選手情報入力!J64,種目情報!$A$4:$B$31,2,FALSE),VLOOKUP(②選手情報入力!J64,種目情報!$E$4:$F$26,2,FALSE))))</f>
        <v/>
      </c>
      <c r="T56" t="str">
        <f>IF(E56="","",IF(②選手情報入力!K64="","",②選手情報入力!K64))</f>
        <v/>
      </c>
      <c r="U56" s="34" t="str">
        <f>IF(E56="","",IF(②選手情報入力!J64="","",0))</f>
        <v/>
      </c>
      <c r="V56" t="str">
        <f>IF(E56="","",IF(②選手情報入力!J64="","",IF(I56=1,VLOOKUP(②選手情報入力!J64,種目情報!$A$4:$C$31,3,FALSE),VLOOKUP(②選手情報入力!J64,種目情報!$E$4:$G$24,3,FALSE))))</f>
        <v/>
      </c>
      <c r="W56" t="str">
        <f>IF(E56="","",IF(②選手情報入力!N64="","",IF(I56=1,種目情報!$J$4,種目情報!$J$7)))</f>
        <v/>
      </c>
      <c r="X56" t="str">
        <f>IF(A56="","",IF(②選手情報入力!N64="","",IF(I56=1,IF(②選手情報入力!$N$5="","",②選手情報入力!$N$5),IF(②選手情報入力!$N$6="","",②選手情報入力!$N$6))))</f>
        <v/>
      </c>
      <c r="Y56" s="34" t="str">
        <f>IF(E56="","",IF(②選手情報入力!N64="","",0))</f>
        <v/>
      </c>
      <c r="Z56" t="str">
        <f>IF(E56="","",IF(②選手情報入力!N64="","",2))</f>
        <v/>
      </c>
      <c r="AA56" t="str">
        <f>IF(E56="","",IF(②選手情報入力!O64="","",IF(I56=1,種目情報!$J$5,種目情報!$J$8)))</f>
        <v/>
      </c>
      <c r="AB56" t="str">
        <f>IF(E56="","",IF(②選手情報入力!O64="","",IF(I56=1,IF(②選手情報入力!$O$5="","",②選手情報入力!$O$5),IF(②選手情報入力!$O$6="","",②選手情報入力!$O$6))))</f>
        <v/>
      </c>
      <c r="AC56" t="str">
        <f>IF(E56="","",IF(②選手情報入力!O64="","",0))</f>
        <v/>
      </c>
      <c r="AD56" t="str">
        <f>IF(E56="","",IF(②選手情報入力!O64="","",2))</f>
        <v/>
      </c>
      <c r="AE56" t="str">
        <f>IF(E56="","",IF(②選手情報入力!P64="","",IF(I56=1,種目情報!$J$6,種目情報!$J$9)))</f>
        <v/>
      </c>
      <c r="AF56" t="str">
        <f>IF(E56="","",IF(②選手情報入力!P64="","",IF(I56=1,IF(②選手情報入力!$P$5="","",②選手情報入力!$P$5),IF(②選手情報入力!$P$6="","",②選手情報入力!$P$6))))</f>
        <v/>
      </c>
      <c r="AG56" t="str">
        <f>IF(E56="","",IF(②選手情報入力!P64="","",0))</f>
        <v/>
      </c>
      <c r="AH56" t="str">
        <f>IF(E56="","",IF(②選手情報入力!P64="","",2))</f>
        <v/>
      </c>
    </row>
    <row r="57" spans="1:34">
      <c r="A57" t="str">
        <f>IF(E57="","",I57*1000000+①団体情報入力!$C$4*1000+②選手情報入力!A65)</f>
        <v/>
      </c>
      <c r="B57" t="str">
        <f>IF(E57="","",①団体情報入力!$C$4)</f>
        <v/>
      </c>
      <c r="E57" t="str">
        <f>IF(②選手情報入力!B65="","",②選手情報入力!B65)</f>
        <v/>
      </c>
      <c r="F57" t="str">
        <f>IF(E57="","",②選手情報入力!C65)</f>
        <v/>
      </c>
      <c r="G57" t="str">
        <f>IF(E57="","",②選手情報入力!D65)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IF(E57="","",IF(②選手情報入力!H65="","",IF(I57=1,VLOOKUP(②選手情報入力!H65,種目情報!$A$4:$B$31,2,FALSE),VLOOKUP(②選手情報入力!H65,種目情報!$E$4:$F$26,2,FALSE))))</f>
        <v/>
      </c>
      <c r="P57" t="str">
        <f>IF(E57="","",IF(②選手情報入力!I65="","",②選手情報入力!I65))</f>
        <v/>
      </c>
      <c r="Q57" s="34" t="str">
        <f>IF(E57="","",IF(②選手情報入力!H65="","",0))</f>
        <v/>
      </c>
      <c r="R57" t="str">
        <f>IF(E57="","",IF(②選手情報入力!H65="","",IF(I57=1,VLOOKUP(②選手情報入力!H65,種目情報!$A$4:$C$31,3,FALSE),VLOOKUP(②選手情報入力!H65,種目情報!$E$4:$G$24,3,FALSE))))</f>
        <v/>
      </c>
      <c r="S57" t="str">
        <f>IF(E57="","",IF(②選手情報入力!J65="","",IF(I57=1,VLOOKUP(②選手情報入力!J65,種目情報!$A$4:$B$31,2,FALSE),VLOOKUP(②選手情報入力!J65,種目情報!$E$4:$F$26,2,FALSE))))</f>
        <v/>
      </c>
      <c r="T57" t="str">
        <f>IF(E57="","",IF(②選手情報入力!K65="","",②選手情報入力!K65))</f>
        <v/>
      </c>
      <c r="U57" s="34" t="str">
        <f>IF(E57="","",IF(②選手情報入力!J65="","",0))</f>
        <v/>
      </c>
      <c r="V57" t="str">
        <f>IF(E57="","",IF(②選手情報入力!J65="","",IF(I57=1,VLOOKUP(②選手情報入力!J65,種目情報!$A$4:$C$31,3,FALSE),VLOOKUP(②選手情報入力!J65,種目情報!$E$4:$G$24,3,FALSE))))</f>
        <v/>
      </c>
      <c r="W57" t="str">
        <f>IF(E57="","",IF(②選手情報入力!N65="","",IF(I57=1,種目情報!$J$4,種目情報!$J$7)))</f>
        <v/>
      </c>
      <c r="X57" t="str">
        <f>IF(A57="","",IF(②選手情報入力!N65="","",IF(I57=1,IF(②選手情報入力!$N$5="","",②選手情報入力!$N$5),IF(②選手情報入力!$N$6="","",②選手情報入力!$N$6))))</f>
        <v/>
      </c>
      <c r="Y57" s="34" t="str">
        <f>IF(E57="","",IF(②選手情報入力!N65="","",0))</f>
        <v/>
      </c>
      <c r="Z57" t="str">
        <f>IF(E57="","",IF(②選手情報入力!N65="","",2))</f>
        <v/>
      </c>
      <c r="AA57" t="str">
        <f>IF(E57="","",IF(②選手情報入力!O65="","",IF(I57=1,種目情報!$J$5,種目情報!$J$8)))</f>
        <v/>
      </c>
      <c r="AB57" t="str">
        <f>IF(E57="","",IF(②選手情報入力!O65="","",IF(I57=1,IF(②選手情報入力!$O$5="","",②選手情報入力!$O$5),IF(②選手情報入力!$O$6="","",②選手情報入力!$O$6))))</f>
        <v/>
      </c>
      <c r="AC57" t="str">
        <f>IF(E57="","",IF(②選手情報入力!O65="","",0))</f>
        <v/>
      </c>
      <c r="AD57" t="str">
        <f>IF(E57="","",IF(②選手情報入力!O65="","",2))</f>
        <v/>
      </c>
      <c r="AE57" t="str">
        <f>IF(E57="","",IF(②選手情報入力!P65="","",IF(I57=1,種目情報!$J$6,種目情報!$J$9)))</f>
        <v/>
      </c>
      <c r="AF57" t="str">
        <f>IF(E57="","",IF(②選手情報入力!P65="","",IF(I57=1,IF(②選手情報入力!$P$5="","",②選手情報入力!$P$5),IF(②選手情報入力!$P$6="","",②選手情報入力!$P$6))))</f>
        <v/>
      </c>
      <c r="AG57" t="str">
        <f>IF(E57="","",IF(②選手情報入力!P65="","",0))</f>
        <v/>
      </c>
      <c r="AH57" t="str">
        <f>IF(E57="","",IF(②選手情報入力!P65="","",2))</f>
        <v/>
      </c>
    </row>
    <row r="58" spans="1:34">
      <c r="A58" t="str">
        <f>IF(E58="","",I58*1000000+①団体情報入力!$C$4*1000+②選手情報入力!A66)</f>
        <v/>
      </c>
      <c r="B58" t="str">
        <f>IF(E58="","",①団体情報入力!$C$4)</f>
        <v/>
      </c>
      <c r="E58" t="str">
        <f>IF(②選手情報入力!B66="","",②選手情報入力!B66)</f>
        <v/>
      </c>
      <c r="F58" t="str">
        <f>IF(E58="","",②選手情報入力!C66)</f>
        <v/>
      </c>
      <c r="G58" t="str">
        <f>IF(E58="","",②選手情報入力!D66)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IF(E58="","",IF(②選手情報入力!H66="","",IF(I58=1,VLOOKUP(②選手情報入力!H66,種目情報!$A$4:$B$31,2,FALSE),VLOOKUP(②選手情報入力!H66,種目情報!$E$4:$F$26,2,FALSE))))</f>
        <v/>
      </c>
      <c r="P58" t="str">
        <f>IF(E58="","",IF(②選手情報入力!I66="","",②選手情報入力!I66))</f>
        <v/>
      </c>
      <c r="Q58" s="34" t="str">
        <f>IF(E58="","",IF(②選手情報入力!H66="","",0))</f>
        <v/>
      </c>
      <c r="R58" t="str">
        <f>IF(E58="","",IF(②選手情報入力!H66="","",IF(I58=1,VLOOKUP(②選手情報入力!H66,種目情報!$A$4:$C$31,3,FALSE),VLOOKUP(②選手情報入力!H66,種目情報!$E$4:$G$24,3,FALSE))))</f>
        <v/>
      </c>
      <c r="S58" t="str">
        <f>IF(E58="","",IF(②選手情報入力!J66="","",IF(I58=1,VLOOKUP(②選手情報入力!J66,種目情報!$A$4:$B$31,2,FALSE),VLOOKUP(②選手情報入力!J66,種目情報!$E$4:$F$26,2,FALSE))))</f>
        <v/>
      </c>
      <c r="T58" t="str">
        <f>IF(E58="","",IF(②選手情報入力!K66="","",②選手情報入力!K66))</f>
        <v/>
      </c>
      <c r="U58" s="34" t="str">
        <f>IF(E58="","",IF(②選手情報入力!J66="","",0))</f>
        <v/>
      </c>
      <c r="V58" t="str">
        <f>IF(E58="","",IF(②選手情報入力!J66="","",IF(I58=1,VLOOKUP(②選手情報入力!J66,種目情報!$A$4:$C$31,3,FALSE),VLOOKUP(②選手情報入力!J66,種目情報!$E$4:$G$24,3,FALSE))))</f>
        <v/>
      </c>
      <c r="W58" t="str">
        <f>IF(E58="","",IF(②選手情報入力!N66="","",IF(I58=1,種目情報!$J$4,種目情報!$J$7)))</f>
        <v/>
      </c>
      <c r="X58" t="str">
        <f>IF(A58="","",IF(②選手情報入力!N66="","",IF(I58=1,IF(②選手情報入力!$N$5="","",②選手情報入力!$N$5),IF(②選手情報入力!$N$6="","",②選手情報入力!$N$6))))</f>
        <v/>
      </c>
      <c r="Y58" s="34" t="str">
        <f>IF(E58="","",IF(②選手情報入力!N66="","",0))</f>
        <v/>
      </c>
      <c r="Z58" t="str">
        <f>IF(E58="","",IF(②選手情報入力!N66="","",2))</f>
        <v/>
      </c>
      <c r="AA58" t="str">
        <f>IF(E58="","",IF(②選手情報入力!O66="","",IF(I58=1,種目情報!$J$5,種目情報!$J$8)))</f>
        <v/>
      </c>
      <c r="AB58" t="str">
        <f>IF(E58="","",IF(②選手情報入力!O66="","",IF(I58=1,IF(②選手情報入力!$O$5="","",②選手情報入力!$O$5),IF(②選手情報入力!$O$6="","",②選手情報入力!$O$6))))</f>
        <v/>
      </c>
      <c r="AC58" t="str">
        <f>IF(E58="","",IF(②選手情報入力!O66="","",0))</f>
        <v/>
      </c>
      <c r="AD58" t="str">
        <f>IF(E58="","",IF(②選手情報入力!O66="","",2))</f>
        <v/>
      </c>
      <c r="AE58" t="str">
        <f>IF(E58="","",IF(②選手情報入力!P66="","",IF(I58=1,種目情報!$J$6,種目情報!$J$9)))</f>
        <v/>
      </c>
      <c r="AF58" t="str">
        <f>IF(E58="","",IF(②選手情報入力!P66="","",IF(I58=1,IF(②選手情報入力!$P$5="","",②選手情報入力!$P$5),IF(②選手情報入力!$P$6="","",②選手情報入力!$P$6))))</f>
        <v/>
      </c>
      <c r="AG58" t="str">
        <f>IF(E58="","",IF(②選手情報入力!P66="","",0))</f>
        <v/>
      </c>
      <c r="AH58" t="str">
        <f>IF(E58="","",IF(②選手情報入力!P66="","",2))</f>
        <v/>
      </c>
    </row>
    <row r="59" spans="1:34">
      <c r="A59" t="str">
        <f>IF(E59="","",I59*1000000+①団体情報入力!$C$4*1000+②選手情報入力!A67)</f>
        <v/>
      </c>
      <c r="B59" t="str">
        <f>IF(E59="","",①団体情報入力!$C$4)</f>
        <v/>
      </c>
      <c r="E59" t="str">
        <f>IF(②選手情報入力!B67="","",②選手情報入力!B67)</f>
        <v/>
      </c>
      <c r="F59" t="str">
        <f>IF(E59="","",②選手情報入力!C67)</f>
        <v/>
      </c>
      <c r="G59" t="str">
        <f>IF(E59="","",②選手情報入力!D67)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IF(E59="","",IF(②選手情報入力!H67="","",IF(I59=1,VLOOKUP(②選手情報入力!H67,種目情報!$A$4:$B$31,2,FALSE),VLOOKUP(②選手情報入力!H67,種目情報!$E$4:$F$26,2,FALSE))))</f>
        <v/>
      </c>
      <c r="P59" t="str">
        <f>IF(E59="","",IF(②選手情報入力!I67="","",②選手情報入力!I67))</f>
        <v/>
      </c>
      <c r="Q59" s="34" t="str">
        <f>IF(E59="","",IF(②選手情報入力!H67="","",0))</f>
        <v/>
      </c>
      <c r="R59" t="str">
        <f>IF(E59="","",IF(②選手情報入力!H67="","",IF(I59=1,VLOOKUP(②選手情報入力!H67,種目情報!$A$4:$C$31,3,FALSE),VLOOKUP(②選手情報入力!H67,種目情報!$E$4:$G$24,3,FALSE))))</f>
        <v/>
      </c>
      <c r="S59" t="str">
        <f>IF(E59="","",IF(②選手情報入力!J67="","",IF(I59=1,VLOOKUP(②選手情報入力!J67,種目情報!$A$4:$B$31,2,FALSE),VLOOKUP(②選手情報入力!J67,種目情報!$E$4:$F$26,2,FALSE))))</f>
        <v/>
      </c>
      <c r="T59" t="str">
        <f>IF(E59="","",IF(②選手情報入力!K67="","",②選手情報入力!K67))</f>
        <v/>
      </c>
      <c r="U59" s="34" t="str">
        <f>IF(E59="","",IF(②選手情報入力!J67="","",0))</f>
        <v/>
      </c>
      <c r="V59" t="str">
        <f>IF(E59="","",IF(②選手情報入力!J67="","",IF(I59=1,VLOOKUP(②選手情報入力!J67,種目情報!$A$4:$C$31,3,FALSE),VLOOKUP(②選手情報入力!J67,種目情報!$E$4:$G$24,3,FALSE))))</f>
        <v/>
      </c>
      <c r="W59" t="str">
        <f>IF(E59="","",IF(②選手情報入力!N67="","",IF(I59=1,種目情報!$J$4,種目情報!$J$7)))</f>
        <v/>
      </c>
      <c r="X59" t="str">
        <f>IF(A59="","",IF(②選手情報入力!N67="","",IF(I59=1,IF(②選手情報入力!$N$5="","",②選手情報入力!$N$5),IF(②選手情報入力!$N$6="","",②選手情報入力!$N$6))))</f>
        <v/>
      </c>
      <c r="Y59" s="34" t="str">
        <f>IF(E59="","",IF(②選手情報入力!N67="","",0))</f>
        <v/>
      </c>
      <c r="Z59" t="str">
        <f>IF(E59="","",IF(②選手情報入力!N67="","",2))</f>
        <v/>
      </c>
      <c r="AA59" t="str">
        <f>IF(E59="","",IF(②選手情報入力!O67="","",IF(I59=1,種目情報!$J$5,種目情報!$J$8)))</f>
        <v/>
      </c>
      <c r="AB59" t="str">
        <f>IF(E59="","",IF(②選手情報入力!O67="","",IF(I59=1,IF(②選手情報入力!$O$5="","",②選手情報入力!$O$5),IF(②選手情報入力!$O$6="","",②選手情報入力!$O$6))))</f>
        <v/>
      </c>
      <c r="AC59" t="str">
        <f>IF(E59="","",IF(②選手情報入力!O67="","",0))</f>
        <v/>
      </c>
      <c r="AD59" t="str">
        <f>IF(E59="","",IF(②選手情報入力!O67="","",2))</f>
        <v/>
      </c>
      <c r="AE59" t="str">
        <f>IF(E59="","",IF(②選手情報入力!P67="","",IF(I59=1,種目情報!$J$6,種目情報!$J$9)))</f>
        <v/>
      </c>
      <c r="AF59" t="str">
        <f>IF(E59="","",IF(②選手情報入力!P67="","",IF(I59=1,IF(②選手情報入力!$P$5="","",②選手情報入力!$P$5),IF(②選手情報入力!$P$6="","",②選手情報入力!$P$6))))</f>
        <v/>
      </c>
      <c r="AG59" t="str">
        <f>IF(E59="","",IF(②選手情報入力!P67="","",0))</f>
        <v/>
      </c>
      <c r="AH59" t="str">
        <f>IF(E59="","",IF(②選手情報入力!P67="","",2))</f>
        <v/>
      </c>
    </row>
    <row r="60" spans="1:34">
      <c r="A60" t="str">
        <f>IF(E60="","",I60*1000000+①団体情報入力!$C$4*1000+②選手情報入力!A68)</f>
        <v/>
      </c>
      <c r="B60" t="str">
        <f>IF(E60="","",①団体情報入力!$C$4)</f>
        <v/>
      </c>
      <c r="E60" t="str">
        <f>IF(②選手情報入力!B68="","",②選手情報入力!B68)</f>
        <v/>
      </c>
      <c r="F60" t="str">
        <f>IF(E60="","",②選手情報入力!C68)</f>
        <v/>
      </c>
      <c r="G60" t="str">
        <f>IF(E60="","",②選手情報入力!D68)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IF(E60="","",IF(②選手情報入力!H68="","",IF(I60=1,VLOOKUP(②選手情報入力!H68,種目情報!$A$4:$B$31,2,FALSE),VLOOKUP(②選手情報入力!H68,種目情報!$E$4:$F$26,2,FALSE))))</f>
        <v/>
      </c>
      <c r="P60" t="str">
        <f>IF(E60="","",IF(②選手情報入力!I68="","",②選手情報入力!I68))</f>
        <v/>
      </c>
      <c r="Q60" s="34" t="str">
        <f>IF(E60="","",IF(②選手情報入力!H68="","",0))</f>
        <v/>
      </c>
      <c r="R60" t="str">
        <f>IF(E60="","",IF(②選手情報入力!H68="","",IF(I60=1,VLOOKUP(②選手情報入力!H68,種目情報!$A$4:$C$31,3,FALSE),VLOOKUP(②選手情報入力!H68,種目情報!$E$4:$G$24,3,FALSE))))</f>
        <v/>
      </c>
      <c r="S60" t="str">
        <f>IF(E60="","",IF(②選手情報入力!J68="","",IF(I60=1,VLOOKUP(②選手情報入力!J68,種目情報!$A$4:$B$31,2,FALSE),VLOOKUP(②選手情報入力!J68,種目情報!$E$4:$F$26,2,FALSE))))</f>
        <v/>
      </c>
      <c r="T60" t="str">
        <f>IF(E60="","",IF(②選手情報入力!K68="","",②選手情報入力!K68))</f>
        <v/>
      </c>
      <c r="U60" s="34" t="str">
        <f>IF(E60="","",IF(②選手情報入力!J68="","",0))</f>
        <v/>
      </c>
      <c r="V60" t="str">
        <f>IF(E60="","",IF(②選手情報入力!J68="","",IF(I60=1,VLOOKUP(②選手情報入力!J68,種目情報!$A$4:$C$31,3,FALSE),VLOOKUP(②選手情報入力!J68,種目情報!$E$4:$G$24,3,FALSE))))</f>
        <v/>
      </c>
      <c r="W60" t="str">
        <f>IF(E60="","",IF(②選手情報入力!N68="","",IF(I60=1,種目情報!$J$4,種目情報!$J$7)))</f>
        <v/>
      </c>
      <c r="X60" t="str">
        <f>IF(A60="","",IF(②選手情報入力!N68="","",IF(I60=1,IF(②選手情報入力!$N$5="","",②選手情報入力!$N$5),IF(②選手情報入力!$N$6="","",②選手情報入力!$N$6))))</f>
        <v/>
      </c>
      <c r="Y60" s="34" t="str">
        <f>IF(E60="","",IF(②選手情報入力!N68="","",0))</f>
        <v/>
      </c>
      <c r="Z60" t="str">
        <f>IF(E60="","",IF(②選手情報入力!N68="","",2))</f>
        <v/>
      </c>
      <c r="AA60" t="str">
        <f>IF(E60="","",IF(②選手情報入力!O68="","",IF(I60=1,種目情報!$J$5,種目情報!$J$8)))</f>
        <v/>
      </c>
      <c r="AB60" t="str">
        <f>IF(E60="","",IF(②選手情報入力!O68="","",IF(I60=1,IF(②選手情報入力!$O$5="","",②選手情報入力!$O$5),IF(②選手情報入力!$O$6="","",②選手情報入力!$O$6))))</f>
        <v/>
      </c>
      <c r="AC60" t="str">
        <f>IF(E60="","",IF(②選手情報入力!O68="","",0))</f>
        <v/>
      </c>
      <c r="AD60" t="str">
        <f>IF(E60="","",IF(②選手情報入力!O68="","",2))</f>
        <v/>
      </c>
      <c r="AE60" t="str">
        <f>IF(E60="","",IF(②選手情報入力!P68="","",IF(I60=1,種目情報!$J$6,種目情報!$J$9)))</f>
        <v/>
      </c>
      <c r="AF60" t="str">
        <f>IF(E60="","",IF(②選手情報入力!P68="","",IF(I60=1,IF(②選手情報入力!$P$5="","",②選手情報入力!$P$5),IF(②選手情報入力!$P$6="","",②選手情報入力!$P$6))))</f>
        <v/>
      </c>
      <c r="AG60" t="str">
        <f>IF(E60="","",IF(②選手情報入力!P68="","",0))</f>
        <v/>
      </c>
      <c r="AH60" t="str">
        <f>IF(E60="","",IF(②選手情報入力!P68="","",2))</f>
        <v/>
      </c>
    </row>
    <row r="61" spans="1:34">
      <c r="A61" t="str">
        <f>IF(E61="","",I61*1000000+①団体情報入力!$C$4*1000+②選手情報入力!A69)</f>
        <v/>
      </c>
      <c r="B61" t="str">
        <f>IF(E61="","",①団体情報入力!$C$4)</f>
        <v/>
      </c>
      <c r="E61" t="str">
        <f>IF(②選手情報入力!B69="","",②選手情報入力!B69)</f>
        <v/>
      </c>
      <c r="F61" t="str">
        <f>IF(E61="","",②選手情報入力!C69)</f>
        <v/>
      </c>
      <c r="G61" t="str">
        <f>IF(E61="","",②選手情報入力!D69)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IF(E61="","",IF(②選手情報入力!H69="","",IF(I61=1,VLOOKUP(②選手情報入力!H69,種目情報!$A$4:$B$31,2,FALSE),VLOOKUP(②選手情報入力!H69,種目情報!$E$4:$F$26,2,FALSE))))</f>
        <v/>
      </c>
      <c r="P61" t="str">
        <f>IF(E61="","",IF(②選手情報入力!I69="","",②選手情報入力!I69))</f>
        <v/>
      </c>
      <c r="Q61" s="34" t="str">
        <f>IF(E61="","",IF(②選手情報入力!H69="","",0))</f>
        <v/>
      </c>
      <c r="R61" t="str">
        <f>IF(E61="","",IF(②選手情報入力!H69="","",IF(I61=1,VLOOKUP(②選手情報入力!H69,種目情報!$A$4:$C$31,3,FALSE),VLOOKUP(②選手情報入力!H69,種目情報!$E$4:$G$24,3,FALSE))))</f>
        <v/>
      </c>
      <c r="S61" t="str">
        <f>IF(E61="","",IF(②選手情報入力!J69="","",IF(I61=1,VLOOKUP(②選手情報入力!J69,種目情報!$A$4:$B$31,2,FALSE),VLOOKUP(②選手情報入力!J69,種目情報!$E$4:$F$26,2,FALSE))))</f>
        <v/>
      </c>
      <c r="T61" t="str">
        <f>IF(E61="","",IF(②選手情報入力!K69="","",②選手情報入力!K69))</f>
        <v/>
      </c>
      <c r="U61" s="34" t="str">
        <f>IF(E61="","",IF(②選手情報入力!J69="","",0))</f>
        <v/>
      </c>
      <c r="V61" t="str">
        <f>IF(E61="","",IF(②選手情報入力!J69="","",IF(I61=1,VLOOKUP(②選手情報入力!J69,種目情報!$A$4:$C$31,3,FALSE),VLOOKUP(②選手情報入力!J69,種目情報!$E$4:$G$24,3,FALSE))))</f>
        <v/>
      </c>
      <c r="W61" t="str">
        <f>IF(E61="","",IF(②選手情報入力!N69="","",IF(I61=1,種目情報!$J$4,種目情報!$J$7)))</f>
        <v/>
      </c>
      <c r="X61" t="str">
        <f>IF(A61="","",IF(②選手情報入力!N69="","",IF(I61=1,IF(②選手情報入力!$N$5="","",②選手情報入力!$N$5),IF(②選手情報入力!$N$6="","",②選手情報入力!$N$6))))</f>
        <v/>
      </c>
      <c r="Y61" s="34" t="str">
        <f>IF(E61="","",IF(②選手情報入力!N69="","",0))</f>
        <v/>
      </c>
      <c r="Z61" t="str">
        <f>IF(E61="","",IF(②選手情報入力!N69="","",2))</f>
        <v/>
      </c>
      <c r="AA61" t="str">
        <f>IF(E61="","",IF(②選手情報入力!O69="","",IF(I61=1,種目情報!$J$5,種目情報!$J$8)))</f>
        <v/>
      </c>
      <c r="AB61" t="str">
        <f>IF(E61="","",IF(②選手情報入力!O69="","",IF(I61=1,IF(②選手情報入力!$O$5="","",②選手情報入力!$O$5),IF(②選手情報入力!$O$6="","",②選手情報入力!$O$6))))</f>
        <v/>
      </c>
      <c r="AC61" t="str">
        <f>IF(E61="","",IF(②選手情報入力!O69="","",0))</f>
        <v/>
      </c>
      <c r="AD61" t="str">
        <f>IF(E61="","",IF(②選手情報入力!O69="","",2))</f>
        <v/>
      </c>
      <c r="AE61" t="str">
        <f>IF(E61="","",IF(②選手情報入力!P69="","",IF(I61=1,種目情報!$J$6,種目情報!$J$9)))</f>
        <v/>
      </c>
      <c r="AF61" t="str">
        <f>IF(E61="","",IF(②選手情報入力!P69="","",IF(I61=1,IF(②選手情報入力!$P$5="","",②選手情報入力!$P$5),IF(②選手情報入力!$P$6="","",②選手情報入力!$P$6))))</f>
        <v/>
      </c>
      <c r="AG61" t="str">
        <f>IF(E61="","",IF(②選手情報入力!P69="","",0))</f>
        <v/>
      </c>
      <c r="AH61" t="str">
        <f>IF(E61="","",IF(②選手情報入力!P69="","",2))</f>
        <v/>
      </c>
    </row>
    <row r="62" spans="1:34">
      <c r="A62" t="str">
        <f>IF(E62="","",I62*1000000+①団体情報入力!$C$4*1000+②選手情報入力!A70)</f>
        <v/>
      </c>
      <c r="B62" t="str">
        <f>IF(E62="","",①団体情報入力!$C$4)</f>
        <v/>
      </c>
      <c r="E62" t="str">
        <f>IF(②選手情報入力!B70="","",②選手情報入力!B70)</f>
        <v/>
      </c>
      <c r="F62" t="str">
        <f>IF(E62="","",②選手情報入力!C70)</f>
        <v/>
      </c>
      <c r="G62" t="str">
        <f>IF(E62="","",②選手情報入力!D70)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IF(E62="","",IF(②選手情報入力!H70="","",IF(I62=1,VLOOKUP(②選手情報入力!H70,種目情報!$A$4:$B$31,2,FALSE),VLOOKUP(②選手情報入力!H70,種目情報!$E$4:$F$26,2,FALSE))))</f>
        <v/>
      </c>
      <c r="P62" t="str">
        <f>IF(E62="","",IF(②選手情報入力!I70="","",②選手情報入力!I70))</f>
        <v/>
      </c>
      <c r="Q62" s="34" t="str">
        <f>IF(E62="","",IF(②選手情報入力!H70="","",0))</f>
        <v/>
      </c>
      <c r="R62" t="str">
        <f>IF(E62="","",IF(②選手情報入力!H70="","",IF(I62=1,VLOOKUP(②選手情報入力!H70,種目情報!$A$4:$C$31,3,FALSE),VLOOKUP(②選手情報入力!H70,種目情報!$E$4:$G$24,3,FALSE))))</f>
        <v/>
      </c>
      <c r="S62" t="str">
        <f>IF(E62="","",IF(②選手情報入力!J70="","",IF(I62=1,VLOOKUP(②選手情報入力!J70,種目情報!$A$4:$B$31,2,FALSE),VLOOKUP(②選手情報入力!J70,種目情報!$E$4:$F$26,2,FALSE))))</f>
        <v/>
      </c>
      <c r="T62" t="str">
        <f>IF(E62="","",IF(②選手情報入力!K70="","",②選手情報入力!K70))</f>
        <v/>
      </c>
      <c r="U62" s="34" t="str">
        <f>IF(E62="","",IF(②選手情報入力!J70="","",0))</f>
        <v/>
      </c>
      <c r="V62" t="str">
        <f>IF(E62="","",IF(②選手情報入力!J70="","",IF(I62=1,VLOOKUP(②選手情報入力!J70,種目情報!$A$4:$C$31,3,FALSE),VLOOKUP(②選手情報入力!J70,種目情報!$E$4:$G$24,3,FALSE))))</f>
        <v/>
      </c>
      <c r="W62" t="str">
        <f>IF(E62="","",IF(②選手情報入力!N70="","",IF(I62=1,種目情報!$J$4,種目情報!$J$7)))</f>
        <v/>
      </c>
      <c r="X62" t="str">
        <f>IF(A62="","",IF(②選手情報入力!N70="","",IF(I62=1,IF(②選手情報入力!$N$5="","",②選手情報入力!$N$5),IF(②選手情報入力!$N$6="","",②選手情報入力!$N$6))))</f>
        <v/>
      </c>
      <c r="Y62" s="34" t="str">
        <f>IF(E62="","",IF(②選手情報入力!N70="","",0))</f>
        <v/>
      </c>
      <c r="Z62" t="str">
        <f>IF(E62="","",IF(②選手情報入力!N70="","",2))</f>
        <v/>
      </c>
      <c r="AA62" t="str">
        <f>IF(E62="","",IF(②選手情報入力!O70="","",IF(I62=1,種目情報!$J$5,種目情報!$J$8)))</f>
        <v/>
      </c>
      <c r="AB62" t="str">
        <f>IF(E62="","",IF(②選手情報入力!O70="","",IF(I62=1,IF(②選手情報入力!$O$5="","",②選手情報入力!$O$5),IF(②選手情報入力!$O$6="","",②選手情報入力!$O$6))))</f>
        <v/>
      </c>
      <c r="AC62" t="str">
        <f>IF(E62="","",IF(②選手情報入力!O70="","",0))</f>
        <v/>
      </c>
      <c r="AD62" t="str">
        <f>IF(E62="","",IF(②選手情報入力!O70="","",2))</f>
        <v/>
      </c>
      <c r="AE62" t="str">
        <f>IF(E62="","",IF(②選手情報入力!P70="","",IF(I62=1,種目情報!$J$6,種目情報!$J$9)))</f>
        <v/>
      </c>
      <c r="AF62" t="str">
        <f>IF(E62="","",IF(②選手情報入力!P70="","",IF(I62=1,IF(②選手情報入力!$P$5="","",②選手情報入力!$P$5),IF(②選手情報入力!$P$6="","",②選手情報入力!$P$6))))</f>
        <v/>
      </c>
      <c r="AG62" t="str">
        <f>IF(E62="","",IF(②選手情報入力!P70="","",0))</f>
        <v/>
      </c>
      <c r="AH62" t="str">
        <f>IF(E62="","",IF(②選手情報入力!P70="","",2))</f>
        <v/>
      </c>
    </row>
    <row r="63" spans="1:34">
      <c r="A63" t="str">
        <f>IF(E63="","",I63*1000000+①団体情報入力!$C$4*1000+②選手情報入力!A71)</f>
        <v/>
      </c>
      <c r="B63" t="str">
        <f>IF(E63="","",①団体情報入力!$C$4)</f>
        <v/>
      </c>
      <c r="E63" t="str">
        <f>IF(②選手情報入力!B71="","",②選手情報入力!B71)</f>
        <v/>
      </c>
      <c r="F63" t="str">
        <f>IF(E63="","",②選手情報入力!C71)</f>
        <v/>
      </c>
      <c r="G63" t="str">
        <f>IF(E63="","",②選手情報入力!D71)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IF(E63="","",IF(②選手情報入力!H71="","",IF(I63=1,VLOOKUP(②選手情報入力!H71,種目情報!$A$4:$B$31,2,FALSE),VLOOKUP(②選手情報入力!H71,種目情報!$E$4:$F$26,2,FALSE))))</f>
        <v/>
      </c>
      <c r="P63" t="str">
        <f>IF(E63="","",IF(②選手情報入力!I71="","",②選手情報入力!I71))</f>
        <v/>
      </c>
      <c r="Q63" s="34" t="str">
        <f>IF(E63="","",IF(②選手情報入力!H71="","",0))</f>
        <v/>
      </c>
      <c r="R63" t="str">
        <f>IF(E63="","",IF(②選手情報入力!H71="","",IF(I63=1,VLOOKUP(②選手情報入力!H71,種目情報!$A$4:$C$31,3,FALSE),VLOOKUP(②選手情報入力!H71,種目情報!$E$4:$G$24,3,FALSE))))</f>
        <v/>
      </c>
      <c r="S63" t="str">
        <f>IF(E63="","",IF(②選手情報入力!J71="","",IF(I63=1,VLOOKUP(②選手情報入力!J71,種目情報!$A$4:$B$31,2,FALSE),VLOOKUP(②選手情報入力!J71,種目情報!$E$4:$F$26,2,FALSE))))</f>
        <v/>
      </c>
      <c r="T63" t="str">
        <f>IF(E63="","",IF(②選手情報入力!K71="","",②選手情報入力!K71))</f>
        <v/>
      </c>
      <c r="U63" s="34" t="str">
        <f>IF(E63="","",IF(②選手情報入力!J71="","",0))</f>
        <v/>
      </c>
      <c r="V63" t="str">
        <f>IF(E63="","",IF(②選手情報入力!J71="","",IF(I63=1,VLOOKUP(②選手情報入力!J71,種目情報!$A$4:$C$31,3,FALSE),VLOOKUP(②選手情報入力!J71,種目情報!$E$4:$G$24,3,FALSE))))</f>
        <v/>
      </c>
      <c r="W63" t="str">
        <f>IF(E63="","",IF(②選手情報入力!N71="","",IF(I63=1,種目情報!$J$4,種目情報!$J$7)))</f>
        <v/>
      </c>
      <c r="X63" t="str">
        <f>IF(A63="","",IF(②選手情報入力!N71="","",IF(I63=1,IF(②選手情報入力!$N$5="","",②選手情報入力!$N$5),IF(②選手情報入力!$N$6="","",②選手情報入力!$N$6))))</f>
        <v/>
      </c>
      <c r="Y63" s="34" t="str">
        <f>IF(E63="","",IF(②選手情報入力!N71="","",0))</f>
        <v/>
      </c>
      <c r="Z63" t="str">
        <f>IF(E63="","",IF(②選手情報入力!N71="","",2))</f>
        <v/>
      </c>
      <c r="AA63" t="str">
        <f>IF(E63="","",IF(②選手情報入力!O71="","",IF(I63=1,種目情報!$J$5,種目情報!$J$8)))</f>
        <v/>
      </c>
      <c r="AB63" t="str">
        <f>IF(E63="","",IF(②選手情報入力!O71="","",IF(I63=1,IF(②選手情報入力!$O$5="","",②選手情報入力!$O$5),IF(②選手情報入力!$O$6="","",②選手情報入力!$O$6))))</f>
        <v/>
      </c>
      <c r="AC63" t="str">
        <f>IF(E63="","",IF(②選手情報入力!O71="","",0))</f>
        <v/>
      </c>
      <c r="AD63" t="str">
        <f>IF(E63="","",IF(②選手情報入力!O71="","",2))</f>
        <v/>
      </c>
      <c r="AE63" t="str">
        <f>IF(E63="","",IF(②選手情報入力!P71="","",IF(I63=1,種目情報!$J$6,種目情報!$J$9)))</f>
        <v/>
      </c>
      <c r="AF63" t="str">
        <f>IF(E63="","",IF(②選手情報入力!P71="","",IF(I63=1,IF(②選手情報入力!$P$5="","",②選手情報入力!$P$5),IF(②選手情報入力!$P$6="","",②選手情報入力!$P$6))))</f>
        <v/>
      </c>
      <c r="AG63" t="str">
        <f>IF(E63="","",IF(②選手情報入力!P71="","",0))</f>
        <v/>
      </c>
      <c r="AH63" t="str">
        <f>IF(E63="","",IF(②選手情報入力!P71="","",2))</f>
        <v/>
      </c>
    </row>
    <row r="64" spans="1:34">
      <c r="A64" t="str">
        <f>IF(E64="","",I64*1000000+①団体情報入力!$C$4*1000+②選手情報入力!A72)</f>
        <v/>
      </c>
      <c r="B64" t="str">
        <f>IF(E64="","",①団体情報入力!$C$4)</f>
        <v/>
      </c>
      <c r="E64" t="str">
        <f>IF(②選手情報入力!B72="","",②選手情報入力!B72)</f>
        <v/>
      </c>
      <c r="F64" t="str">
        <f>IF(E64="","",②選手情報入力!C72)</f>
        <v/>
      </c>
      <c r="G64" t="str">
        <f>IF(E64="","",②選手情報入力!D72)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IF(E64="","",IF(②選手情報入力!H72="","",IF(I64=1,VLOOKUP(②選手情報入力!H72,種目情報!$A$4:$B$31,2,FALSE),VLOOKUP(②選手情報入力!H72,種目情報!$E$4:$F$26,2,FALSE))))</f>
        <v/>
      </c>
      <c r="P64" t="str">
        <f>IF(E64="","",IF(②選手情報入力!I72="","",②選手情報入力!I72))</f>
        <v/>
      </c>
      <c r="Q64" s="34" t="str">
        <f>IF(E64="","",IF(②選手情報入力!H72="","",0))</f>
        <v/>
      </c>
      <c r="R64" t="str">
        <f>IF(E64="","",IF(②選手情報入力!H72="","",IF(I64=1,VLOOKUP(②選手情報入力!H72,種目情報!$A$4:$C$31,3,FALSE),VLOOKUP(②選手情報入力!H72,種目情報!$E$4:$G$24,3,FALSE))))</f>
        <v/>
      </c>
      <c r="S64" t="str">
        <f>IF(E64="","",IF(②選手情報入力!J72="","",IF(I64=1,VLOOKUP(②選手情報入力!J72,種目情報!$A$4:$B$31,2,FALSE),VLOOKUP(②選手情報入力!J72,種目情報!$E$4:$F$26,2,FALSE))))</f>
        <v/>
      </c>
      <c r="T64" t="str">
        <f>IF(E64="","",IF(②選手情報入力!K72="","",②選手情報入力!K72))</f>
        <v/>
      </c>
      <c r="U64" s="34" t="str">
        <f>IF(E64="","",IF(②選手情報入力!J72="","",0))</f>
        <v/>
      </c>
      <c r="V64" t="str">
        <f>IF(E64="","",IF(②選手情報入力!J72="","",IF(I64=1,VLOOKUP(②選手情報入力!J72,種目情報!$A$4:$C$31,3,FALSE),VLOOKUP(②選手情報入力!J72,種目情報!$E$4:$G$24,3,FALSE))))</f>
        <v/>
      </c>
      <c r="W64" t="str">
        <f>IF(E64="","",IF(②選手情報入力!N72="","",IF(I64=1,種目情報!$J$4,種目情報!$J$7)))</f>
        <v/>
      </c>
      <c r="X64" t="str">
        <f>IF(A64="","",IF(②選手情報入力!N72="","",IF(I64=1,IF(②選手情報入力!$N$5="","",②選手情報入力!$N$5),IF(②選手情報入力!$N$6="","",②選手情報入力!$N$6))))</f>
        <v/>
      </c>
      <c r="Y64" s="34" t="str">
        <f>IF(E64="","",IF(②選手情報入力!N72="","",0))</f>
        <v/>
      </c>
      <c r="Z64" t="str">
        <f>IF(E64="","",IF(②選手情報入力!N72="","",2))</f>
        <v/>
      </c>
      <c r="AA64" t="str">
        <f>IF(E64="","",IF(②選手情報入力!O72="","",IF(I64=1,種目情報!$J$5,種目情報!$J$8)))</f>
        <v/>
      </c>
      <c r="AB64" t="str">
        <f>IF(E64="","",IF(②選手情報入力!O72="","",IF(I64=1,IF(②選手情報入力!$O$5="","",②選手情報入力!$O$5),IF(②選手情報入力!$O$6="","",②選手情報入力!$O$6))))</f>
        <v/>
      </c>
      <c r="AC64" t="str">
        <f>IF(E64="","",IF(②選手情報入力!O72="","",0))</f>
        <v/>
      </c>
      <c r="AD64" t="str">
        <f>IF(E64="","",IF(②選手情報入力!O72="","",2))</f>
        <v/>
      </c>
      <c r="AE64" t="str">
        <f>IF(E64="","",IF(②選手情報入力!P72="","",IF(I64=1,種目情報!$J$6,種目情報!$J$9)))</f>
        <v/>
      </c>
      <c r="AF64" t="str">
        <f>IF(E64="","",IF(②選手情報入力!P72="","",IF(I64=1,IF(②選手情報入力!$P$5="","",②選手情報入力!$P$5),IF(②選手情報入力!$P$6="","",②選手情報入力!$P$6))))</f>
        <v/>
      </c>
      <c r="AG64" t="str">
        <f>IF(E64="","",IF(②選手情報入力!P72="","",0))</f>
        <v/>
      </c>
      <c r="AH64" t="str">
        <f>IF(E64="","",IF(②選手情報入力!P72="","",2))</f>
        <v/>
      </c>
    </row>
    <row r="65" spans="1:34">
      <c r="A65" t="str">
        <f>IF(E65="","",I65*1000000+①団体情報入力!$C$4*1000+②選手情報入力!A73)</f>
        <v/>
      </c>
      <c r="B65" t="str">
        <f>IF(E65="","",①団体情報入力!$C$4)</f>
        <v/>
      </c>
      <c r="E65" t="str">
        <f>IF(②選手情報入力!B73="","",②選手情報入力!B73)</f>
        <v/>
      </c>
      <c r="F65" t="str">
        <f>IF(E65="","",②選手情報入力!C73)</f>
        <v/>
      </c>
      <c r="G65" t="str">
        <f>IF(E65="","",②選手情報入力!D73)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IF(E65="","",IF(②選手情報入力!H73="","",IF(I65=1,VLOOKUP(②選手情報入力!H73,種目情報!$A$4:$B$31,2,FALSE),VLOOKUP(②選手情報入力!H73,種目情報!$E$4:$F$26,2,FALSE))))</f>
        <v/>
      </c>
      <c r="P65" t="str">
        <f>IF(E65="","",IF(②選手情報入力!I73="","",②選手情報入力!I73))</f>
        <v/>
      </c>
      <c r="Q65" s="34" t="str">
        <f>IF(E65="","",IF(②選手情報入力!H73="","",0))</f>
        <v/>
      </c>
      <c r="R65" t="str">
        <f>IF(E65="","",IF(②選手情報入力!H73="","",IF(I65=1,VLOOKUP(②選手情報入力!H73,種目情報!$A$4:$C$31,3,FALSE),VLOOKUP(②選手情報入力!H73,種目情報!$E$4:$G$24,3,FALSE))))</f>
        <v/>
      </c>
      <c r="S65" t="str">
        <f>IF(E65="","",IF(②選手情報入力!J73="","",IF(I65=1,VLOOKUP(②選手情報入力!J73,種目情報!$A$4:$B$31,2,FALSE),VLOOKUP(②選手情報入力!J73,種目情報!$E$4:$F$26,2,FALSE))))</f>
        <v/>
      </c>
      <c r="T65" t="str">
        <f>IF(E65="","",IF(②選手情報入力!K73="","",②選手情報入力!K73))</f>
        <v/>
      </c>
      <c r="U65" s="34" t="str">
        <f>IF(E65="","",IF(②選手情報入力!J73="","",0))</f>
        <v/>
      </c>
      <c r="V65" t="str">
        <f>IF(E65="","",IF(②選手情報入力!J73="","",IF(I65=1,VLOOKUP(②選手情報入力!J73,種目情報!$A$4:$C$31,3,FALSE),VLOOKUP(②選手情報入力!J73,種目情報!$E$4:$G$24,3,FALSE))))</f>
        <v/>
      </c>
      <c r="W65" t="str">
        <f>IF(E65="","",IF(②選手情報入力!N73="","",IF(I65=1,種目情報!$J$4,種目情報!$J$7)))</f>
        <v/>
      </c>
      <c r="X65" t="str">
        <f>IF(A65="","",IF(②選手情報入力!N73="","",IF(I65=1,IF(②選手情報入力!$N$5="","",②選手情報入力!$N$5),IF(②選手情報入力!$N$6="","",②選手情報入力!$N$6))))</f>
        <v/>
      </c>
      <c r="Y65" s="34" t="str">
        <f>IF(E65="","",IF(②選手情報入力!N73="","",0))</f>
        <v/>
      </c>
      <c r="Z65" t="str">
        <f>IF(E65="","",IF(②選手情報入力!N73="","",2))</f>
        <v/>
      </c>
      <c r="AA65" t="str">
        <f>IF(E65="","",IF(②選手情報入力!O73="","",IF(I65=1,種目情報!$J$5,種目情報!$J$8)))</f>
        <v/>
      </c>
      <c r="AB65" t="str">
        <f>IF(E65="","",IF(②選手情報入力!O73="","",IF(I65=1,IF(②選手情報入力!$O$5="","",②選手情報入力!$O$5),IF(②選手情報入力!$O$6="","",②選手情報入力!$O$6))))</f>
        <v/>
      </c>
      <c r="AC65" t="str">
        <f>IF(E65="","",IF(②選手情報入力!O73="","",0))</f>
        <v/>
      </c>
      <c r="AD65" t="str">
        <f>IF(E65="","",IF(②選手情報入力!O73="","",2))</f>
        <v/>
      </c>
      <c r="AE65" t="str">
        <f>IF(E65="","",IF(②選手情報入力!P73="","",IF(I65=1,種目情報!$J$6,種目情報!$J$9)))</f>
        <v/>
      </c>
      <c r="AF65" t="str">
        <f>IF(E65="","",IF(②選手情報入力!P73="","",IF(I65=1,IF(②選手情報入力!$P$5="","",②選手情報入力!$P$5),IF(②選手情報入力!$P$6="","",②選手情報入力!$P$6))))</f>
        <v/>
      </c>
      <c r="AG65" t="str">
        <f>IF(E65="","",IF(②選手情報入力!P73="","",0))</f>
        <v/>
      </c>
      <c r="AH65" t="str">
        <f>IF(E65="","",IF(②選手情報入力!P73="","",2))</f>
        <v/>
      </c>
    </row>
    <row r="66" spans="1:34">
      <c r="A66" t="str">
        <f>IF(E66="","",I66*1000000+①団体情報入力!$C$4*1000+②選手情報入力!A74)</f>
        <v/>
      </c>
      <c r="B66" t="str">
        <f>IF(E66="","",①団体情報入力!$C$4)</f>
        <v/>
      </c>
      <c r="E66" t="str">
        <f>IF(②選手情報入力!B74="","",②選手情報入力!B74)</f>
        <v/>
      </c>
      <c r="F66" t="str">
        <f>IF(E66="","",②選手情報入力!C74)</f>
        <v/>
      </c>
      <c r="G66" t="str">
        <f>IF(E66="","",②選手情報入力!D74)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IF(E66="","",IF(②選手情報入力!H74="","",IF(I66=1,VLOOKUP(②選手情報入力!H74,種目情報!$A$4:$B$31,2,FALSE),VLOOKUP(②選手情報入力!H74,種目情報!$E$4:$F$26,2,FALSE))))</f>
        <v/>
      </c>
      <c r="P66" t="str">
        <f>IF(E66="","",IF(②選手情報入力!I74="","",②選手情報入力!I74))</f>
        <v/>
      </c>
      <c r="Q66" s="34" t="str">
        <f>IF(E66="","",IF(②選手情報入力!H74="","",0))</f>
        <v/>
      </c>
      <c r="R66" t="str">
        <f>IF(E66="","",IF(②選手情報入力!H74="","",IF(I66=1,VLOOKUP(②選手情報入力!H74,種目情報!$A$4:$C$31,3,FALSE),VLOOKUP(②選手情報入力!H74,種目情報!$E$4:$G$24,3,FALSE))))</f>
        <v/>
      </c>
      <c r="S66" t="str">
        <f>IF(E66="","",IF(②選手情報入力!J74="","",IF(I66=1,VLOOKUP(②選手情報入力!J74,種目情報!$A$4:$B$31,2,FALSE),VLOOKUP(②選手情報入力!J74,種目情報!$E$4:$F$26,2,FALSE))))</f>
        <v/>
      </c>
      <c r="T66" t="str">
        <f>IF(E66="","",IF(②選手情報入力!K74="","",②選手情報入力!K74))</f>
        <v/>
      </c>
      <c r="U66" s="34" t="str">
        <f>IF(E66="","",IF(②選手情報入力!J74="","",0))</f>
        <v/>
      </c>
      <c r="V66" t="str">
        <f>IF(E66="","",IF(②選手情報入力!J74="","",IF(I66=1,VLOOKUP(②選手情報入力!J74,種目情報!$A$4:$C$31,3,FALSE),VLOOKUP(②選手情報入力!J74,種目情報!$E$4:$G$24,3,FALSE))))</f>
        <v/>
      </c>
      <c r="W66" t="str">
        <f>IF(E66="","",IF(②選手情報入力!N74="","",IF(I66=1,種目情報!$J$4,種目情報!$J$7)))</f>
        <v/>
      </c>
      <c r="X66" t="str">
        <f>IF(A66="","",IF(②選手情報入力!N74="","",IF(I66=1,IF(②選手情報入力!$N$5="","",②選手情報入力!$N$5),IF(②選手情報入力!$N$6="","",②選手情報入力!$N$6))))</f>
        <v/>
      </c>
      <c r="Y66" s="34" t="str">
        <f>IF(E66="","",IF(②選手情報入力!N74="","",0))</f>
        <v/>
      </c>
      <c r="Z66" t="str">
        <f>IF(E66="","",IF(②選手情報入力!N74="","",2))</f>
        <v/>
      </c>
      <c r="AA66" t="str">
        <f>IF(E66="","",IF(②選手情報入力!O74="","",IF(I66=1,種目情報!$J$5,種目情報!$J$8)))</f>
        <v/>
      </c>
      <c r="AB66" t="str">
        <f>IF(E66="","",IF(②選手情報入力!O74="","",IF(I66=1,IF(②選手情報入力!$O$5="","",②選手情報入力!$O$5),IF(②選手情報入力!$O$6="","",②選手情報入力!$O$6))))</f>
        <v/>
      </c>
      <c r="AC66" t="str">
        <f>IF(E66="","",IF(②選手情報入力!O74="","",0))</f>
        <v/>
      </c>
      <c r="AD66" t="str">
        <f>IF(E66="","",IF(②選手情報入力!O74="","",2))</f>
        <v/>
      </c>
      <c r="AE66" t="str">
        <f>IF(E66="","",IF(②選手情報入力!P74="","",IF(I66=1,種目情報!$J$6,種目情報!$J$9)))</f>
        <v/>
      </c>
      <c r="AF66" t="str">
        <f>IF(E66="","",IF(②選手情報入力!P74="","",IF(I66=1,IF(②選手情報入力!$P$5="","",②選手情報入力!$P$5),IF(②選手情報入力!$P$6="","",②選手情報入力!$P$6))))</f>
        <v/>
      </c>
      <c r="AG66" t="str">
        <f>IF(E66="","",IF(②選手情報入力!P74="","",0))</f>
        <v/>
      </c>
      <c r="AH66" t="str">
        <f>IF(E66="","",IF(②選手情報入力!P74="","",2))</f>
        <v/>
      </c>
    </row>
    <row r="67" spans="1:34">
      <c r="A67" t="str">
        <f>IF(E67="","",I67*1000000+①団体情報入力!$C$4*1000+②選手情報入力!A75)</f>
        <v/>
      </c>
      <c r="B67" t="str">
        <f>IF(E67="","",①団体情報入力!$C$4)</f>
        <v/>
      </c>
      <c r="E67" t="str">
        <f>IF(②選手情報入力!B75="","",②選手情報入力!B75)</f>
        <v/>
      </c>
      <c r="F67" t="str">
        <f>IF(E67="","",②選手情報入力!C75)</f>
        <v/>
      </c>
      <c r="G67" t="str">
        <f>IF(E67="","",②選手情報入力!D75)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IF(E67="","",IF(②選手情報入力!H75="","",IF(I67=1,VLOOKUP(②選手情報入力!H75,種目情報!$A$4:$B$31,2,FALSE),VLOOKUP(②選手情報入力!H75,種目情報!$E$4:$F$26,2,FALSE))))</f>
        <v/>
      </c>
      <c r="P67" t="str">
        <f>IF(E67="","",IF(②選手情報入力!I75="","",②選手情報入力!I75))</f>
        <v/>
      </c>
      <c r="Q67" s="34" t="str">
        <f>IF(E67="","",IF(②選手情報入力!H75="","",0))</f>
        <v/>
      </c>
      <c r="R67" t="str">
        <f>IF(E67="","",IF(②選手情報入力!H75="","",IF(I67=1,VLOOKUP(②選手情報入力!H75,種目情報!$A$4:$C$31,3,FALSE),VLOOKUP(②選手情報入力!H75,種目情報!$E$4:$G$24,3,FALSE))))</f>
        <v/>
      </c>
      <c r="S67" t="str">
        <f>IF(E67="","",IF(②選手情報入力!J75="","",IF(I67=1,VLOOKUP(②選手情報入力!J75,種目情報!$A$4:$B$31,2,FALSE),VLOOKUP(②選手情報入力!J75,種目情報!$E$4:$F$26,2,FALSE))))</f>
        <v/>
      </c>
      <c r="T67" t="str">
        <f>IF(E67="","",IF(②選手情報入力!K75="","",②選手情報入力!K75))</f>
        <v/>
      </c>
      <c r="U67" s="34" t="str">
        <f>IF(E67="","",IF(②選手情報入力!J75="","",0))</f>
        <v/>
      </c>
      <c r="V67" t="str">
        <f>IF(E67="","",IF(②選手情報入力!J75="","",IF(I67=1,VLOOKUP(②選手情報入力!J75,種目情報!$A$4:$C$31,3,FALSE),VLOOKUP(②選手情報入力!J75,種目情報!$E$4:$G$24,3,FALSE))))</f>
        <v/>
      </c>
      <c r="W67" t="str">
        <f>IF(E67="","",IF(②選手情報入力!N75="","",IF(I67=1,種目情報!$J$4,種目情報!$J$7)))</f>
        <v/>
      </c>
      <c r="X67" t="str">
        <f>IF(A67="","",IF(②選手情報入力!N75="","",IF(I67=1,IF(②選手情報入力!$N$5="","",②選手情報入力!$N$5),IF(②選手情報入力!$N$6="","",②選手情報入力!$N$6))))</f>
        <v/>
      </c>
      <c r="Y67" s="34" t="str">
        <f>IF(E67="","",IF(②選手情報入力!N75="","",0))</f>
        <v/>
      </c>
      <c r="Z67" t="str">
        <f>IF(E67="","",IF(②選手情報入力!N75="","",2))</f>
        <v/>
      </c>
      <c r="AA67" t="str">
        <f>IF(E67="","",IF(②選手情報入力!O75="","",IF(I67=1,種目情報!$J$5,種目情報!$J$8)))</f>
        <v/>
      </c>
      <c r="AB67" t="str">
        <f>IF(E67="","",IF(②選手情報入力!O75="","",IF(I67=1,IF(②選手情報入力!$O$5="","",②選手情報入力!$O$5),IF(②選手情報入力!$O$6="","",②選手情報入力!$O$6))))</f>
        <v/>
      </c>
      <c r="AC67" t="str">
        <f>IF(E67="","",IF(②選手情報入力!O75="","",0))</f>
        <v/>
      </c>
      <c r="AD67" t="str">
        <f>IF(E67="","",IF(②選手情報入力!O75="","",2))</f>
        <v/>
      </c>
      <c r="AE67" t="str">
        <f>IF(E67="","",IF(②選手情報入力!P75="","",IF(I67=1,種目情報!$J$6,種目情報!$J$9)))</f>
        <v/>
      </c>
      <c r="AF67" t="str">
        <f>IF(E67="","",IF(②選手情報入力!P75="","",IF(I67=1,IF(②選手情報入力!$P$5="","",②選手情報入力!$P$5),IF(②選手情報入力!$P$6="","",②選手情報入力!$P$6))))</f>
        <v/>
      </c>
      <c r="AG67" t="str">
        <f>IF(E67="","",IF(②選手情報入力!P75="","",0))</f>
        <v/>
      </c>
      <c r="AH67" t="str">
        <f>IF(E67="","",IF(②選手情報入力!P75="","",2))</f>
        <v/>
      </c>
    </row>
    <row r="68" spans="1:34">
      <c r="A68" t="str">
        <f>IF(E68="","",I68*1000000+①団体情報入力!$C$4*1000+②選手情報入力!A76)</f>
        <v/>
      </c>
      <c r="B68" t="str">
        <f>IF(E68="","",①団体情報入力!$C$4)</f>
        <v/>
      </c>
      <c r="E68" t="str">
        <f>IF(②選手情報入力!B76="","",②選手情報入力!B76)</f>
        <v/>
      </c>
      <c r="F68" t="str">
        <f>IF(E68="","",②選手情報入力!C76)</f>
        <v/>
      </c>
      <c r="G68" t="str">
        <f>IF(E68="","",②選手情報入力!D76)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IF(E68="","",IF(②選手情報入力!H76="","",IF(I68=1,VLOOKUP(②選手情報入力!H76,種目情報!$A$4:$B$31,2,FALSE),VLOOKUP(②選手情報入力!H76,種目情報!$E$4:$F$26,2,FALSE))))</f>
        <v/>
      </c>
      <c r="P68" t="str">
        <f>IF(E68="","",IF(②選手情報入力!I76="","",②選手情報入力!I76))</f>
        <v/>
      </c>
      <c r="Q68" s="34" t="str">
        <f>IF(E68="","",IF(②選手情報入力!H76="","",0))</f>
        <v/>
      </c>
      <c r="R68" t="str">
        <f>IF(E68="","",IF(②選手情報入力!H76="","",IF(I68=1,VLOOKUP(②選手情報入力!H76,種目情報!$A$4:$C$31,3,FALSE),VLOOKUP(②選手情報入力!H76,種目情報!$E$4:$G$24,3,FALSE))))</f>
        <v/>
      </c>
      <c r="S68" t="str">
        <f>IF(E68="","",IF(②選手情報入力!J76="","",IF(I68=1,VLOOKUP(②選手情報入力!J76,種目情報!$A$4:$B$31,2,FALSE),VLOOKUP(②選手情報入力!J76,種目情報!$E$4:$F$26,2,FALSE))))</f>
        <v/>
      </c>
      <c r="T68" t="str">
        <f>IF(E68="","",IF(②選手情報入力!K76="","",②選手情報入力!K76))</f>
        <v/>
      </c>
      <c r="U68" s="34" t="str">
        <f>IF(E68="","",IF(②選手情報入力!J76="","",0))</f>
        <v/>
      </c>
      <c r="V68" t="str">
        <f>IF(E68="","",IF(②選手情報入力!J76="","",IF(I68=1,VLOOKUP(②選手情報入力!J76,種目情報!$A$4:$C$31,3,FALSE),VLOOKUP(②選手情報入力!J76,種目情報!$E$4:$G$24,3,FALSE))))</f>
        <v/>
      </c>
      <c r="W68" t="str">
        <f>IF(E68="","",IF(②選手情報入力!N76="","",IF(I68=1,種目情報!$J$4,種目情報!$J$7)))</f>
        <v/>
      </c>
      <c r="X68" t="str">
        <f>IF(A68="","",IF(②選手情報入力!N76="","",IF(I68=1,IF(②選手情報入力!$N$5="","",②選手情報入力!$N$5),IF(②選手情報入力!$N$6="","",②選手情報入力!$N$6))))</f>
        <v/>
      </c>
      <c r="Y68" s="34" t="str">
        <f>IF(E68="","",IF(②選手情報入力!N76="","",0))</f>
        <v/>
      </c>
      <c r="Z68" t="str">
        <f>IF(E68="","",IF(②選手情報入力!N76="","",2))</f>
        <v/>
      </c>
      <c r="AA68" t="str">
        <f>IF(E68="","",IF(②選手情報入力!O76="","",IF(I68=1,種目情報!$J$5,種目情報!$J$8)))</f>
        <v/>
      </c>
      <c r="AB68" t="str">
        <f>IF(E68="","",IF(②選手情報入力!O76="","",IF(I68=1,IF(②選手情報入力!$O$5="","",②選手情報入力!$O$5),IF(②選手情報入力!$O$6="","",②選手情報入力!$O$6))))</f>
        <v/>
      </c>
      <c r="AC68" t="str">
        <f>IF(E68="","",IF(②選手情報入力!O76="","",0))</f>
        <v/>
      </c>
      <c r="AD68" t="str">
        <f>IF(E68="","",IF(②選手情報入力!O76="","",2))</f>
        <v/>
      </c>
      <c r="AE68" t="str">
        <f>IF(E68="","",IF(②選手情報入力!P76="","",IF(I68=1,種目情報!$J$6,種目情報!$J$9)))</f>
        <v/>
      </c>
      <c r="AF68" t="str">
        <f>IF(E68="","",IF(②選手情報入力!P76="","",IF(I68=1,IF(②選手情報入力!$P$5="","",②選手情報入力!$P$5),IF(②選手情報入力!$P$6="","",②選手情報入力!$P$6))))</f>
        <v/>
      </c>
      <c r="AG68" t="str">
        <f>IF(E68="","",IF(②選手情報入力!P76="","",0))</f>
        <v/>
      </c>
      <c r="AH68" t="str">
        <f>IF(E68="","",IF(②選手情報入力!P76="","",2))</f>
        <v/>
      </c>
    </row>
    <row r="69" spans="1:34">
      <c r="A69" t="str">
        <f>IF(E69="","",I69*1000000+①団体情報入力!$C$4*1000+②選手情報入力!A77)</f>
        <v/>
      </c>
      <c r="B69" t="str">
        <f>IF(E69="","",①団体情報入力!$C$4)</f>
        <v/>
      </c>
      <c r="E69" t="str">
        <f>IF(②選手情報入力!B77="","",②選手情報入力!B77)</f>
        <v/>
      </c>
      <c r="F69" t="str">
        <f>IF(E69="","",②選手情報入力!C77)</f>
        <v/>
      </c>
      <c r="G69" t="str">
        <f>IF(E69="","",②選手情報入力!D77)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IF(E69="","",IF(②選手情報入力!H77="","",IF(I69=1,VLOOKUP(②選手情報入力!H77,種目情報!$A$4:$B$31,2,FALSE),VLOOKUP(②選手情報入力!H77,種目情報!$E$4:$F$26,2,FALSE))))</f>
        <v/>
      </c>
      <c r="P69" t="str">
        <f>IF(E69="","",IF(②選手情報入力!I77="","",②選手情報入力!I77))</f>
        <v/>
      </c>
      <c r="Q69" s="34" t="str">
        <f>IF(E69="","",IF(②選手情報入力!H77="","",0))</f>
        <v/>
      </c>
      <c r="R69" t="str">
        <f>IF(E69="","",IF(②選手情報入力!H77="","",IF(I69=1,VLOOKUP(②選手情報入力!H77,種目情報!$A$4:$C$31,3,FALSE),VLOOKUP(②選手情報入力!H77,種目情報!$E$4:$G$24,3,FALSE))))</f>
        <v/>
      </c>
      <c r="S69" t="str">
        <f>IF(E69="","",IF(②選手情報入力!J77="","",IF(I69=1,VLOOKUP(②選手情報入力!J77,種目情報!$A$4:$B$31,2,FALSE),VLOOKUP(②選手情報入力!J77,種目情報!$E$4:$F$26,2,FALSE))))</f>
        <v/>
      </c>
      <c r="T69" t="str">
        <f>IF(E69="","",IF(②選手情報入力!K77="","",②選手情報入力!K77))</f>
        <v/>
      </c>
      <c r="U69" s="34" t="str">
        <f>IF(E69="","",IF(②選手情報入力!J77="","",0))</f>
        <v/>
      </c>
      <c r="V69" t="str">
        <f>IF(E69="","",IF(②選手情報入力!J77="","",IF(I69=1,VLOOKUP(②選手情報入力!J77,種目情報!$A$4:$C$31,3,FALSE),VLOOKUP(②選手情報入力!J77,種目情報!$E$4:$G$24,3,FALSE))))</f>
        <v/>
      </c>
      <c r="W69" t="str">
        <f>IF(E69="","",IF(②選手情報入力!N77="","",IF(I69=1,種目情報!$J$4,種目情報!$J$7)))</f>
        <v/>
      </c>
      <c r="X69" t="str">
        <f>IF(A69="","",IF(②選手情報入力!N77="","",IF(I69=1,IF(②選手情報入力!$N$5="","",②選手情報入力!$N$5),IF(②選手情報入力!$N$6="","",②選手情報入力!$N$6))))</f>
        <v/>
      </c>
      <c r="Y69" s="34" t="str">
        <f>IF(E69="","",IF(②選手情報入力!N77="","",0))</f>
        <v/>
      </c>
      <c r="Z69" t="str">
        <f>IF(E69="","",IF(②選手情報入力!N77="","",2))</f>
        <v/>
      </c>
      <c r="AA69" t="str">
        <f>IF(E69="","",IF(②選手情報入力!O77="","",IF(I69=1,種目情報!$J$5,種目情報!$J$8)))</f>
        <v/>
      </c>
      <c r="AB69" t="str">
        <f>IF(E69="","",IF(②選手情報入力!O77="","",IF(I69=1,IF(②選手情報入力!$O$5="","",②選手情報入力!$O$5),IF(②選手情報入力!$O$6="","",②選手情報入力!$O$6))))</f>
        <v/>
      </c>
      <c r="AC69" t="str">
        <f>IF(E69="","",IF(②選手情報入力!O77="","",0))</f>
        <v/>
      </c>
      <c r="AD69" t="str">
        <f>IF(E69="","",IF(②選手情報入力!O77="","",2))</f>
        <v/>
      </c>
      <c r="AE69" t="str">
        <f>IF(E69="","",IF(②選手情報入力!P77="","",IF(I69=1,種目情報!$J$6,種目情報!$J$9)))</f>
        <v/>
      </c>
      <c r="AF69" t="str">
        <f>IF(E69="","",IF(②選手情報入力!P77="","",IF(I69=1,IF(②選手情報入力!$P$5="","",②選手情報入力!$P$5),IF(②選手情報入力!$P$6="","",②選手情報入力!$P$6))))</f>
        <v/>
      </c>
      <c r="AG69" t="str">
        <f>IF(E69="","",IF(②選手情報入力!P77="","",0))</f>
        <v/>
      </c>
      <c r="AH69" t="str">
        <f>IF(E69="","",IF(②選手情報入力!P77="","",2))</f>
        <v/>
      </c>
    </row>
    <row r="70" spans="1:34">
      <c r="A70" t="str">
        <f>IF(E70="","",I70*1000000+①団体情報入力!$C$4*1000+②選手情報入力!A78)</f>
        <v/>
      </c>
      <c r="B70" t="str">
        <f>IF(E70="","",①団体情報入力!$C$4)</f>
        <v/>
      </c>
      <c r="E70" t="str">
        <f>IF(②選手情報入力!B78="","",②選手情報入力!B78)</f>
        <v/>
      </c>
      <c r="F70" t="str">
        <f>IF(E70="","",②選手情報入力!C78)</f>
        <v/>
      </c>
      <c r="G70" t="str">
        <f>IF(E70="","",②選手情報入力!D78)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IF(E70="","",IF(②選手情報入力!H78="","",IF(I70=1,VLOOKUP(②選手情報入力!H78,種目情報!$A$4:$B$31,2,FALSE),VLOOKUP(②選手情報入力!H78,種目情報!$E$4:$F$26,2,FALSE))))</f>
        <v/>
      </c>
      <c r="P70" t="str">
        <f>IF(E70="","",IF(②選手情報入力!I78="","",②選手情報入力!I78))</f>
        <v/>
      </c>
      <c r="Q70" s="34" t="str">
        <f>IF(E70="","",IF(②選手情報入力!H78="","",0))</f>
        <v/>
      </c>
      <c r="R70" t="str">
        <f>IF(E70="","",IF(②選手情報入力!H78="","",IF(I70=1,VLOOKUP(②選手情報入力!H78,種目情報!$A$4:$C$31,3,FALSE),VLOOKUP(②選手情報入力!H78,種目情報!$E$4:$G$24,3,FALSE))))</f>
        <v/>
      </c>
      <c r="S70" t="str">
        <f>IF(E70="","",IF(②選手情報入力!J78="","",IF(I70=1,VLOOKUP(②選手情報入力!J78,種目情報!$A$4:$B$31,2,FALSE),VLOOKUP(②選手情報入力!J78,種目情報!$E$4:$F$26,2,FALSE))))</f>
        <v/>
      </c>
      <c r="T70" t="str">
        <f>IF(E70="","",IF(②選手情報入力!K78="","",②選手情報入力!K78))</f>
        <v/>
      </c>
      <c r="U70" s="34" t="str">
        <f>IF(E70="","",IF(②選手情報入力!J78="","",0))</f>
        <v/>
      </c>
      <c r="V70" t="str">
        <f>IF(E70="","",IF(②選手情報入力!J78="","",IF(I70=1,VLOOKUP(②選手情報入力!J78,種目情報!$A$4:$C$31,3,FALSE),VLOOKUP(②選手情報入力!J78,種目情報!$E$4:$G$24,3,FALSE))))</f>
        <v/>
      </c>
      <c r="W70" t="str">
        <f>IF(E70="","",IF(②選手情報入力!N78="","",IF(I70=1,種目情報!$J$4,種目情報!$J$7)))</f>
        <v/>
      </c>
      <c r="X70" t="str">
        <f>IF(A70="","",IF(②選手情報入力!N78="","",IF(I70=1,IF(②選手情報入力!$N$5="","",②選手情報入力!$N$5),IF(②選手情報入力!$N$6="","",②選手情報入力!$N$6))))</f>
        <v/>
      </c>
      <c r="Y70" s="34" t="str">
        <f>IF(E70="","",IF(②選手情報入力!N78="","",0))</f>
        <v/>
      </c>
      <c r="Z70" t="str">
        <f>IF(E70="","",IF(②選手情報入力!N78="","",2))</f>
        <v/>
      </c>
      <c r="AA70" t="str">
        <f>IF(E70="","",IF(②選手情報入力!O78="","",IF(I70=1,種目情報!$J$5,種目情報!$J$8)))</f>
        <v/>
      </c>
      <c r="AB70" t="str">
        <f>IF(E70="","",IF(②選手情報入力!O78="","",IF(I70=1,IF(②選手情報入力!$O$5="","",②選手情報入力!$O$5),IF(②選手情報入力!$O$6="","",②選手情報入力!$O$6))))</f>
        <v/>
      </c>
      <c r="AC70" t="str">
        <f>IF(E70="","",IF(②選手情報入力!O78="","",0))</f>
        <v/>
      </c>
      <c r="AD70" t="str">
        <f>IF(E70="","",IF(②選手情報入力!O78="","",2))</f>
        <v/>
      </c>
      <c r="AE70" t="str">
        <f>IF(E70="","",IF(②選手情報入力!P78="","",IF(I70=1,種目情報!$J$6,種目情報!$J$9)))</f>
        <v/>
      </c>
      <c r="AF70" t="str">
        <f>IF(E70="","",IF(②選手情報入力!P78="","",IF(I70=1,IF(②選手情報入力!$P$5="","",②選手情報入力!$P$5),IF(②選手情報入力!$P$6="","",②選手情報入力!$P$6))))</f>
        <v/>
      </c>
      <c r="AG70" t="str">
        <f>IF(E70="","",IF(②選手情報入力!P78="","",0))</f>
        <v/>
      </c>
      <c r="AH70" t="str">
        <f>IF(E70="","",IF(②選手情報入力!P78="","",2))</f>
        <v/>
      </c>
    </row>
    <row r="71" spans="1:34">
      <c r="A71" t="str">
        <f>IF(E71="","",I71*1000000+①団体情報入力!$C$4*1000+②選手情報入力!A79)</f>
        <v/>
      </c>
      <c r="B71" t="str">
        <f>IF(E71="","",①団体情報入力!$C$4)</f>
        <v/>
      </c>
      <c r="E71" t="str">
        <f>IF(②選手情報入力!B79="","",②選手情報入力!B79)</f>
        <v/>
      </c>
      <c r="F71" t="str">
        <f>IF(E71="","",②選手情報入力!C79)</f>
        <v/>
      </c>
      <c r="G71" t="str">
        <f>IF(E71="","",②選手情報入力!D79)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IF(E71="","",IF(②選手情報入力!H79="","",IF(I71=1,VLOOKUP(②選手情報入力!H79,種目情報!$A$4:$B$31,2,FALSE),VLOOKUP(②選手情報入力!H79,種目情報!$E$4:$F$26,2,FALSE))))</f>
        <v/>
      </c>
      <c r="P71" t="str">
        <f>IF(E71="","",IF(②選手情報入力!I79="","",②選手情報入力!I79))</f>
        <v/>
      </c>
      <c r="Q71" s="34" t="str">
        <f>IF(E71="","",IF(②選手情報入力!H79="","",0))</f>
        <v/>
      </c>
      <c r="R71" t="str">
        <f>IF(E71="","",IF(②選手情報入力!H79="","",IF(I71=1,VLOOKUP(②選手情報入力!H79,種目情報!$A$4:$C$31,3,FALSE),VLOOKUP(②選手情報入力!H79,種目情報!$E$4:$G$24,3,FALSE))))</f>
        <v/>
      </c>
      <c r="S71" t="str">
        <f>IF(E71="","",IF(②選手情報入力!J79="","",IF(I71=1,VLOOKUP(②選手情報入力!J79,種目情報!$A$4:$B$31,2,FALSE),VLOOKUP(②選手情報入力!J79,種目情報!$E$4:$F$26,2,FALSE))))</f>
        <v/>
      </c>
      <c r="T71" t="str">
        <f>IF(E71="","",IF(②選手情報入力!K79="","",②選手情報入力!K79))</f>
        <v/>
      </c>
      <c r="U71" s="34" t="str">
        <f>IF(E71="","",IF(②選手情報入力!J79="","",0))</f>
        <v/>
      </c>
      <c r="V71" t="str">
        <f>IF(E71="","",IF(②選手情報入力!J79="","",IF(I71=1,VLOOKUP(②選手情報入力!J79,種目情報!$A$4:$C$31,3,FALSE),VLOOKUP(②選手情報入力!J79,種目情報!$E$4:$G$24,3,FALSE))))</f>
        <v/>
      </c>
      <c r="W71" t="str">
        <f>IF(E71="","",IF(②選手情報入力!N79="","",IF(I71=1,種目情報!$J$4,種目情報!$J$7)))</f>
        <v/>
      </c>
      <c r="X71" t="str">
        <f>IF(A71="","",IF(②選手情報入力!N79="","",IF(I71=1,IF(②選手情報入力!$N$5="","",②選手情報入力!$N$5),IF(②選手情報入力!$N$6="","",②選手情報入力!$N$6))))</f>
        <v/>
      </c>
      <c r="Y71" s="34" t="str">
        <f>IF(E71="","",IF(②選手情報入力!N79="","",0))</f>
        <v/>
      </c>
      <c r="Z71" t="str">
        <f>IF(E71="","",IF(②選手情報入力!N79="","",2))</f>
        <v/>
      </c>
      <c r="AA71" t="str">
        <f>IF(E71="","",IF(②選手情報入力!O79="","",IF(I71=1,種目情報!$J$5,種目情報!$J$8)))</f>
        <v/>
      </c>
      <c r="AB71" t="str">
        <f>IF(E71="","",IF(②選手情報入力!O79="","",IF(I71=1,IF(②選手情報入力!$O$5="","",②選手情報入力!$O$5),IF(②選手情報入力!$O$6="","",②選手情報入力!$O$6))))</f>
        <v/>
      </c>
      <c r="AC71" t="str">
        <f>IF(E71="","",IF(②選手情報入力!O79="","",0))</f>
        <v/>
      </c>
      <c r="AD71" t="str">
        <f>IF(E71="","",IF(②選手情報入力!O79="","",2))</f>
        <v/>
      </c>
      <c r="AE71" t="str">
        <f>IF(E71="","",IF(②選手情報入力!P79="","",IF(I71=1,種目情報!$J$6,種目情報!$J$9)))</f>
        <v/>
      </c>
      <c r="AF71" t="str">
        <f>IF(E71="","",IF(②選手情報入力!P79="","",IF(I71=1,IF(②選手情報入力!$P$5="","",②選手情報入力!$P$5),IF(②選手情報入力!$P$6="","",②選手情報入力!$P$6))))</f>
        <v/>
      </c>
      <c r="AG71" t="str">
        <f>IF(E71="","",IF(②選手情報入力!P79="","",0))</f>
        <v/>
      </c>
      <c r="AH71" t="str">
        <f>IF(E71="","",IF(②選手情報入力!P79="","",2))</f>
        <v/>
      </c>
    </row>
    <row r="72" spans="1:34">
      <c r="A72" t="str">
        <f>IF(E72="","",I72*1000000+①団体情報入力!$C$4*1000+②選手情報入力!A80)</f>
        <v/>
      </c>
      <c r="B72" t="str">
        <f>IF(E72="","",①団体情報入力!$C$4)</f>
        <v/>
      </c>
      <c r="E72" t="str">
        <f>IF(②選手情報入力!B80="","",②選手情報入力!B80)</f>
        <v/>
      </c>
      <c r="F72" t="str">
        <f>IF(E72="","",②選手情報入力!C80)</f>
        <v/>
      </c>
      <c r="G72" t="str">
        <f>IF(E72="","",②選手情報入力!D80)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IF(E72="","",IF(②選手情報入力!H80="","",IF(I72=1,VLOOKUP(②選手情報入力!H80,種目情報!$A$4:$B$31,2,FALSE),VLOOKUP(②選手情報入力!H80,種目情報!$E$4:$F$26,2,FALSE))))</f>
        <v/>
      </c>
      <c r="P72" t="str">
        <f>IF(E72="","",IF(②選手情報入力!I80="","",②選手情報入力!I80))</f>
        <v/>
      </c>
      <c r="Q72" s="34" t="str">
        <f>IF(E72="","",IF(②選手情報入力!H80="","",0))</f>
        <v/>
      </c>
      <c r="R72" t="str">
        <f>IF(E72="","",IF(②選手情報入力!H80="","",IF(I72=1,VLOOKUP(②選手情報入力!H80,種目情報!$A$4:$C$31,3,FALSE),VLOOKUP(②選手情報入力!H80,種目情報!$E$4:$G$24,3,FALSE))))</f>
        <v/>
      </c>
      <c r="S72" t="str">
        <f>IF(E72="","",IF(②選手情報入力!J80="","",IF(I72=1,VLOOKUP(②選手情報入力!J80,種目情報!$A$4:$B$31,2,FALSE),VLOOKUP(②選手情報入力!J80,種目情報!$E$4:$F$26,2,FALSE))))</f>
        <v/>
      </c>
      <c r="T72" t="str">
        <f>IF(E72="","",IF(②選手情報入力!K80="","",②選手情報入力!K80))</f>
        <v/>
      </c>
      <c r="U72" s="34" t="str">
        <f>IF(E72="","",IF(②選手情報入力!J80="","",0))</f>
        <v/>
      </c>
      <c r="V72" t="str">
        <f>IF(E72="","",IF(②選手情報入力!J80="","",IF(I72=1,VLOOKUP(②選手情報入力!J80,種目情報!$A$4:$C$31,3,FALSE),VLOOKUP(②選手情報入力!J80,種目情報!$E$4:$G$24,3,FALSE))))</f>
        <v/>
      </c>
      <c r="W72" t="str">
        <f>IF(E72="","",IF(②選手情報入力!N80="","",IF(I72=1,種目情報!$J$4,種目情報!$J$7)))</f>
        <v/>
      </c>
      <c r="X72" t="str">
        <f>IF(A72="","",IF(②選手情報入力!N80="","",IF(I72=1,IF(②選手情報入力!$N$5="","",②選手情報入力!$N$5),IF(②選手情報入力!$N$6="","",②選手情報入力!$N$6))))</f>
        <v/>
      </c>
      <c r="Y72" s="34" t="str">
        <f>IF(E72="","",IF(②選手情報入力!N80="","",0))</f>
        <v/>
      </c>
      <c r="Z72" t="str">
        <f>IF(E72="","",IF(②選手情報入力!N80="","",2))</f>
        <v/>
      </c>
      <c r="AA72" t="str">
        <f>IF(E72="","",IF(②選手情報入力!O80="","",IF(I72=1,種目情報!$J$5,種目情報!$J$8)))</f>
        <v/>
      </c>
      <c r="AB72" t="str">
        <f>IF(E72="","",IF(②選手情報入力!O80="","",IF(I72=1,IF(②選手情報入力!$O$5="","",②選手情報入力!$O$5),IF(②選手情報入力!$O$6="","",②選手情報入力!$O$6))))</f>
        <v/>
      </c>
      <c r="AC72" t="str">
        <f>IF(E72="","",IF(②選手情報入力!O80="","",0))</f>
        <v/>
      </c>
      <c r="AD72" t="str">
        <f>IF(E72="","",IF(②選手情報入力!O80="","",2))</f>
        <v/>
      </c>
      <c r="AE72" t="str">
        <f>IF(E72="","",IF(②選手情報入力!P80="","",IF(I72=1,種目情報!$J$6,種目情報!$J$9)))</f>
        <v/>
      </c>
      <c r="AF72" t="str">
        <f>IF(E72="","",IF(②選手情報入力!P80="","",IF(I72=1,IF(②選手情報入力!$P$5="","",②選手情報入力!$P$5),IF(②選手情報入力!$P$6="","",②選手情報入力!$P$6))))</f>
        <v/>
      </c>
      <c r="AG72" t="str">
        <f>IF(E72="","",IF(②選手情報入力!P80="","",0))</f>
        <v/>
      </c>
      <c r="AH72" t="str">
        <f>IF(E72="","",IF(②選手情報入力!P80="","",2))</f>
        <v/>
      </c>
    </row>
    <row r="73" spans="1:34">
      <c r="A73" t="str">
        <f>IF(E73="","",I73*1000000+①団体情報入力!$C$4*1000+②選手情報入力!A81)</f>
        <v/>
      </c>
      <c r="B73" t="str">
        <f>IF(E73="","",①団体情報入力!$C$4)</f>
        <v/>
      </c>
      <c r="E73" t="str">
        <f>IF(②選手情報入力!B81="","",②選手情報入力!B81)</f>
        <v/>
      </c>
      <c r="F73" t="str">
        <f>IF(E73="","",②選手情報入力!C81)</f>
        <v/>
      </c>
      <c r="G73" t="str">
        <f>IF(E73="","",②選手情報入力!D81)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IF(E73="","",IF(②選手情報入力!H81="","",IF(I73=1,VLOOKUP(②選手情報入力!H81,種目情報!$A$4:$B$31,2,FALSE),VLOOKUP(②選手情報入力!H81,種目情報!$E$4:$F$26,2,FALSE))))</f>
        <v/>
      </c>
      <c r="P73" t="str">
        <f>IF(E73="","",IF(②選手情報入力!I81="","",②選手情報入力!I81))</f>
        <v/>
      </c>
      <c r="Q73" s="34" t="str">
        <f>IF(E73="","",IF(②選手情報入力!H81="","",0))</f>
        <v/>
      </c>
      <c r="R73" t="str">
        <f>IF(E73="","",IF(②選手情報入力!H81="","",IF(I73=1,VLOOKUP(②選手情報入力!H81,種目情報!$A$4:$C$31,3,FALSE),VLOOKUP(②選手情報入力!H81,種目情報!$E$4:$G$24,3,FALSE))))</f>
        <v/>
      </c>
      <c r="S73" t="str">
        <f>IF(E73="","",IF(②選手情報入力!J81="","",IF(I73=1,VLOOKUP(②選手情報入力!J81,種目情報!$A$4:$B$31,2,FALSE),VLOOKUP(②選手情報入力!J81,種目情報!$E$4:$F$26,2,FALSE))))</f>
        <v/>
      </c>
      <c r="T73" t="str">
        <f>IF(E73="","",IF(②選手情報入力!K81="","",②選手情報入力!K81))</f>
        <v/>
      </c>
      <c r="U73" s="34" t="str">
        <f>IF(E73="","",IF(②選手情報入力!J81="","",0))</f>
        <v/>
      </c>
      <c r="V73" t="str">
        <f>IF(E73="","",IF(②選手情報入力!J81="","",IF(I73=1,VLOOKUP(②選手情報入力!J81,種目情報!$A$4:$C$31,3,FALSE),VLOOKUP(②選手情報入力!J81,種目情報!$E$4:$G$24,3,FALSE))))</f>
        <v/>
      </c>
      <c r="W73" t="str">
        <f>IF(E73="","",IF(②選手情報入力!N81="","",IF(I73=1,種目情報!$J$4,種目情報!$J$7)))</f>
        <v/>
      </c>
      <c r="X73" t="str">
        <f>IF(A73="","",IF(②選手情報入力!N81="","",IF(I73=1,IF(②選手情報入力!$N$5="","",②選手情報入力!$N$5),IF(②選手情報入力!$N$6="","",②選手情報入力!$N$6))))</f>
        <v/>
      </c>
      <c r="Y73" s="34" t="str">
        <f>IF(E73="","",IF(②選手情報入力!N81="","",0))</f>
        <v/>
      </c>
      <c r="Z73" t="str">
        <f>IF(E73="","",IF(②選手情報入力!N81="","",2))</f>
        <v/>
      </c>
      <c r="AA73" t="str">
        <f>IF(E73="","",IF(②選手情報入力!O81="","",IF(I73=1,種目情報!$J$5,種目情報!$J$8)))</f>
        <v/>
      </c>
      <c r="AB73" t="str">
        <f>IF(E73="","",IF(②選手情報入力!O81="","",IF(I73=1,IF(②選手情報入力!$O$5="","",②選手情報入力!$O$5),IF(②選手情報入力!$O$6="","",②選手情報入力!$O$6))))</f>
        <v/>
      </c>
      <c r="AC73" t="str">
        <f>IF(E73="","",IF(②選手情報入力!O81="","",0))</f>
        <v/>
      </c>
      <c r="AD73" t="str">
        <f>IF(E73="","",IF(②選手情報入力!O81="","",2))</f>
        <v/>
      </c>
      <c r="AE73" t="str">
        <f>IF(E73="","",IF(②選手情報入力!P81="","",IF(I73=1,種目情報!$J$6,種目情報!$J$9)))</f>
        <v/>
      </c>
      <c r="AF73" t="str">
        <f>IF(E73="","",IF(②選手情報入力!P81="","",IF(I73=1,IF(②選手情報入力!$P$5="","",②選手情報入力!$P$5),IF(②選手情報入力!$P$6="","",②選手情報入力!$P$6))))</f>
        <v/>
      </c>
      <c r="AG73" t="str">
        <f>IF(E73="","",IF(②選手情報入力!P81="","",0))</f>
        <v/>
      </c>
      <c r="AH73" t="str">
        <f>IF(E73="","",IF(②選手情報入力!P81="","",2))</f>
        <v/>
      </c>
    </row>
    <row r="74" spans="1:34">
      <c r="A74" t="str">
        <f>IF(E74="","",I74*1000000+①団体情報入力!$C$4*1000+②選手情報入力!A82)</f>
        <v/>
      </c>
      <c r="B74" t="str">
        <f>IF(E74="","",①団体情報入力!$C$4)</f>
        <v/>
      </c>
      <c r="E74" t="str">
        <f>IF(②選手情報入力!B82="","",②選手情報入力!B82)</f>
        <v/>
      </c>
      <c r="F74" t="str">
        <f>IF(E74="","",②選手情報入力!C82)</f>
        <v/>
      </c>
      <c r="G74" t="str">
        <f>IF(E74="","",②選手情報入力!D82)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IF(E74="","",IF(②選手情報入力!H82="","",IF(I74=1,VLOOKUP(②選手情報入力!H82,種目情報!$A$4:$B$31,2,FALSE),VLOOKUP(②選手情報入力!H82,種目情報!$E$4:$F$26,2,FALSE))))</f>
        <v/>
      </c>
      <c r="P74" t="str">
        <f>IF(E74="","",IF(②選手情報入力!I82="","",②選手情報入力!I82))</f>
        <v/>
      </c>
      <c r="Q74" s="34" t="str">
        <f>IF(E74="","",IF(②選手情報入力!H82="","",0))</f>
        <v/>
      </c>
      <c r="R74" t="str">
        <f>IF(E74="","",IF(②選手情報入力!H82="","",IF(I74=1,VLOOKUP(②選手情報入力!H82,種目情報!$A$4:$C$31,3,FALSE),VLOOKUP(②選手情報入力!H82,種目情報!$E$4:$G$24,3,FALSE))))</f>
        <v/>
      </c>
      <c r="S74" t="str">
        <f>IF(E74="","",IF(②選手情報入力!J82="","",IF(I74=1,VLOOKUP(②選手情報入力!J82,種目情報!$A$4:$B$31,2,FALSE),VLOOKUP(②選手情報入力!J82,種目情報!$E$4:$F$26,2,FALSE))))</f>
        <v/>
      </c>
      <c r="T74" t="str">
        <f>IF(E74="","",IF(②選手情報入力!K82="","",②選手情報入力!K82))</f>
        <v/>
      </c>
      <c r="U74" s="34" t="str">
        <f>IF(E74="","",IF(②選手情報入力!J82="","",0))</f>
        <v/>
      </c>
      <c r="V74" t="str">
        <f>IF(E74="","",IF(②選手情報入力!J82="","",IF(I74=1,VLOOKUP(②選手情報入力!J82,種目情報!$A$4:$C$31,3,FALSE),VLOOKUP(②選手情報入力!J82,種目情報!$E$4:$G$24,3,FALSE))))</f>
        <v/>
      </c>
      <c r="W74" t="str">
        <f>IF(E74="","",IF(②選手情報入力!N82="","",IF(I74=1,種目情報!$J$4,種目情報!$J$7)))</f>
        <v/>
      </c>
      <c r="X74" t="str">
        <f>IF(A74="","",IF(②選手情報入力!N82="","",IF(I74=1,IF(②選手情報入力!$N$5="","",②選手情報入力!$N$5),IF(②選手情報入力!$N$6="","",②選手情報入力!$N$6))))</f>
        <v/>
      </c>
      <c r="Y74" s="34" t="str">
        <f>IF(E74="","",IF(②選手情報入力!N82="","",0))</f>
        <v/>
      </c>
      <c r="Z74" t="str">
        <f>IF(E74="","",IF(②選手情報入力!N82="","",2))</f>
        <v/>
      </c>
      <c r="AA74" t="str">
        <f>IF(E74="","",IF(②選手情報入力!O82="","",IF(I74=1,種目情報!$J$5,種目情報!$J$8)))</f>
        <v/>
      </c>
      <c r="AB74" t="str">
        <f>IF(E74="","",IF(②選手情報入力!O82="","",IF(I74=1,IF(②選手情報入力!$O$5="","",②選手情報入力!$O$5),IF(②選手情報入力!$O$6="","",②選手情報入力!$O$6))))</f>
        <v/>
      </c>
      <c r="AC74" t="str">
        <f>IF(E74="","",IF(②選手情報入力!O82="","",0))</f>
        <v/>
      </c>
      <c r="AD74" t="str">
        <f>IF(E74="","",IF(②選手情報入力!O82="","",2))</f>
        <v/>
      </c>
      <c r="AE74" t="str">
        <f>IF(E74="","",IF(②選手情報入力!P82="","",IF(I74=1,種目情報!$J$6,種目情報!$J$9)))</f>
        <v/>
      </c>
      <c r="AF74" t="str">
        <f>IF(E74="","",IF(②選手情報入力!P82="","",IF(I74=1,IF(②選手情報入力!$P$5="","",②選手情報入力!$P$5),IF(②選手情報入力!$P$6="","",②選手情報入力!$P$6))))</f>
        <v/>
      </c>
      <c r="AG74" t="str">
        <f>IF(E74="","",IF(②選手情報入力!P82="","",0))</f>
        <v/>
      </c>
      <c r="AH74" t="str">
        <f>IF(E74="","",IF(②選手情報入力!P82="","",2))</f>
        <v/>
      </c>
    </row>
    <row r="75" spans="1:34">
      <c r="A75" t="str">
        <f>IF(E75="","",I75*1000000+①団体情報入力!$C$4*1000+②選手情報入力!A83)</f>
        <v/>
      </c>
      <c r="B75" t="str">
        <f>IF(E75="","",①団体情報入力!$C$4)</f>
        <v/>
      </c>
      <c r="E75" t="str">
        <f>IF(②選手情報入力!B83="","",②選手情報入力!B83)</f>
        <v/>
      </c>
      <c r="F75" t="str">
        <f>IF(E75="","",②選手情報入力!C83)</f>
        <v/>
      </c>
      <c r="G75" t="str">
        <f>IF(E75="","",②選手情報入力!D83)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IF(E75="","",IF(②選手情報入力!H83="","",IF(I75=1,VLOOKUP(②選手情報入力!H83,種目情報!$A$4:$B$31,2,FALSE),VLOOKUP(②選手情報入力!H83,種目情報!$E$4:$F$26,2,FALSE))))</f>
        <v/>
      </c>
      <c r="P75" t="str">
        <f>IF(E75="","",IF(②選手情報入力!I83="","",②選手情報入力!I83))</f>
        <v/>
      </c>
      <c r="Q75" s="34" t="str">
        <f>IF(E75="","",IF(②選手情報入力!H83="","",0))</f>
        <v/>
      </c>
      <c r="R75" t="str">
        <f>IF(E75="","",IF(②選手情報入力!H83="","",IF(I75=1,VLOOKUP(②選手情報入力!H83,種目情報!$A$4:$C$31,3,FALSE),VLOOKUP(②選手情報入力!H83,種目情報!$E$4:$G$24,3,FALSE))))</f>
        <v/>
      </c>
      <c r="S75" t="str">
        <f>IF(E75="","",IF(②選手情報入力!J83="","",IF(I75=1,VLOOKUP(②選手情報入力!J83,種目情報!$A$4:$B$31,2,FALSE),VLOOKUP(②選手情報入力!J83,種目情報!$E$4:$F$26,2,FALSE))))</f>
        <v/>
      </c>
      <c r="T75" t="str">
        <f>IF(E75="","",IF(②選手情報入力!K83="","",②選手情報入力!K83))</f>
        <v/>
      </c>
      <c r="U75" s="34" t="str">
        <f>IF(E75="","",IF(②選手情報入力!J83="","",0))</f>
        <v/>
      </c>
      <c r="V75" t="str">
        <f>IF(E75="","",IF(②選手情報入力!J83="","",IF(I75=1,VLOOKUP(②選手情報入力!J83,種目情報!$A$4:$C$31,3,FALSE),VLOOKUP(②選手情報入力!J83,種目情報!$E$4:$G$24,3,FALSE))))</f>
        <v/>
      </c>
      <c r="W75" t="str">
        <f>IF(E75="","",IF(②選手情報入力!N83="","",IF(I75=1,種目情報!$J$4,種目情報!$J$7)))</f>
        <v/>
      </c>
      <c r="X75" t="str">
        <f>IF(A75="","",IF(②選手情報入力!N83="","",IF(I75=1,IF(②選手情報入力!$N$5="","",②選手情報入力!$N$5),IF(②選手情報入力!$N$6="","",②選手情報入力!$N$6))))</f>
        <v/>
      </c>
      <c r="Y75" s="34" t="str">
        <f>IF(E75="","",IF(②選手情報入力!N83="","",0))</f>
        <v/>
      </c>
      <c r="Z75" t="str">
        <f>IF(E75="","",IF(②選手情報入力!N83="","",2))</f>
        <v/>
      </c>
      <c r="AA75" t="str">
        <f>IF(E75="","",IF(②選手情報入力!O83="","",IF(I75=1,種目情報!$J$5,種目情報!$J$8)))</f>
        <v/>
      </c>
      <c r="AB75" t="str">
        <f>IF(E75="","",IF(②選手情報入力!O83="","",IF(I75=1,IF(②選手情報入力!$O$5="","",②選手情報入力!$O$5),IF(②選手情報入力!$O$6="","",②選手情報入力!$O$6))))</f>
        <v/>
      </c>
      <c r="AC75" t="str">
        <f>IF(E75="","",IF(②選手情報入力!O83="","",0))</f>
        <v/>
      </c>
      <c r="AD75" t="str">
        <f>IF(E75="","",IF(②選手情報入力!O83="","",2))</f>
        <v/>
      </c>
      <c r="AE75" t="str">
        <f>IF(E75="","",IF(②選手情報入力!P83="","",IF(I75=1,種目情報!$J$6,種目情報!$J$9)))</f>
        <v/>
      </c>
      <c r="AF75" t="str">
        <f>IF(E75="","",IF(②選手情報入力!P83="","",IF(I75=1,IF(②選手情報入力!$P$5="","",②選手情報入力!$P$5),IF(②選手情報入力!$P$6="","",②選手情報入力!$P$6))))</f>
        <v/>
      </c>
      <c r="AG75" t="str">
        <f>IF(E75="","",IF(②選手情報入力!P83="","",0))</f>
        <v/>
      </c>
      <c r="AH75" t="str">
        <f>IF(E75="","",IF(②選手情報入力!P83="","",2))</f>
        <v/>
      </c>
    </row>
    <row r="76" spans="1:34">
      <c r="A76" t="str">
        <f>IF(E76="","",I76*1000000+①団体情報入力!$C$4*1000+②選手情報入力!A84)</f>
        <v/>
      </c>
      <c r="B76" t="str">
        <f>IF(E76="","",①団体情報入力!$C$4)</f>
        <v/>
      </c>
      <c r="E76" t="str">
        <f>IF(②選手情報入力!B84="","",②選手情報入力!B84)</f>
        <v/>
      </c>
      <c r="F76" t="str">
        <f>IF(E76="","",②選手情報入力!C84)</f>
        <v/>
      </c>
      <c r="G76" t="str">
        <f>IF(E76="","",②選手情報入力!D84)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IF(E76="","",IF(②選手情報入力!H84="","",IF(I76=1,VLOOKUP(②選手情報入力!H84,種目情報!$A$4:$B$31,2,FALSE),VLOOKUP(②選手情報入力!H84,種目情報!$E$4:$F$26,2,FALSE))))</f>
        <v/>
      </c>
      <c r="P76" t="str">
        <f>IF(E76="","",IF(②選手情報入力!I84="","",②選手情報入力!I84))</f>
        <v/>
      </c>
      <c r="Q76" s="34" t="str">
        <f>IF(E76="","",IF(②選手情報入力!H84="","",0))</f>
        <v/>
      </c>
      <c r="R76" t="str">
        <f>IF(E76="","",IF(②選手情報入力!H84="","",IF(I76=1,VLOOKUP(②選手情報入力!H84,種目情報!$A$4:$C$31,3,FALSE),VLOOKUP(②選手情報入力!H84,種目情報!$E$4:$G$24,3,FALSE))))</f>
        <v/>
      </c>
      <c r="S76" t="str">
        <f>IF(E76="","",IF(②選手情報入力!J84="","",IF(I76=1,VLOOKUP(②選手情報入力!J84,種目情報!$A$4:$B$31,2,FALSE),VLOOKUP(②選手情報入力!J84,種目情報!$E$4:$F$26,2,FALSE))))</f>
        <v/>
      </c>
      <c r="T76" t="str">
        <f>IF(E76="","",IF(②選手情報入力!K84="","",②選手情報入力!K84))</f>
        <v/>
      </c>
      <c r="U76" s="34" t="str">
        <f>IF(E76="","",IF(②選手情報入力!J84="","",0))</f>
        <v/>
      </c>
      <c r="V76" t="str">
        <f>IF(E76="","",IF(②選手情報入力!J84="","",IF(I76=1,VLOOKUP(②選手情報入力!J84,種目情報!$A$4:$C$31,3,FALSE),VLOOKUP(②選手情報入力!J84,種目情報!$E$4:$G$24,3,FALSE))))</f>
        <v/>
      </c>
      <c r="W76" t="str">
        <f>IF(E76="","",IF(②選手情報入力!N84="","",IF(I76=1,種目情報!$J$4,種目情報!$J$7)))</f>
        <v/>
      </c>
      <c r="X76" t="str">
        <f>IF(A76="","",IF(②選手情報入力!N84="","",IF(I76=1,IF(②選手情報入力!$N$5="","",②選手情報入力!$N$5),IF(②選手情報入力!$N$6="","",②選手情報入力!$N$6))))</f>
        <v/>
      </c>
      <c r="Y76" s="34" t="str">
        <f>IF(E76="","",IF(②選手情報入力!N84="","",0))</f>
        <v/>
      </c>
      <c r="Z76" t="str">
        <f>IF(E76="","",IF(②選手情報入力!N84="","",2))</f>
        <v/>
      </c>
      <c r="AA76" t="str">
        <f>IF(E76="","",IF(②選手情報入力!O84="","",IF(I76=1,種目情報!$J$5,種目情報!$J$8)))</f>
        <v/>
      </c>
      <c r="AB76" t="str">
        <f>IF(E76="","",IF(②選手情報入力!O84="","",IF(I76=1,IF(②選手情報入力!$O$5="","",②選手情報入力!$O$5),IF(②選手情報入力!$O$6="","",②選手情報入力!$O$6))))</f>
        <v/>
      </c>
      <c r="AC76" t="str">
        <f>IF(E76="","",IF(②選手情報入力!O84="","",0))</f>
        <v/>
      </c>
      <c r="AD76" t="str">
        <f>IF(E76="","",IF(②選手情報入力!O84="","",2))</f>
        <v/>
      </c>
      <c r="AE76" t="str">
        <f>IF(E76="","",IF(②選手情報入力!P84="","",IF(I76=1,種目情報!$J$6,種目情報!$J$9)))</f>
        <v/>
      </c>
      <c r="AF76" t="str">
        <f>IF(E76="","",IF(②選手情報入力!P84="","",IF(I76=1,IF(②選手情報入力!$P$5="","",②選手情報入力!$P$5),IF(②選手情報入力!$P$6="","",②選手情報入力!$P$6))))</f>
        <v/>
      </c>
      <c r="AG76" t="str">
        <f>IF(E76="","",IF(②選手情報入力!P84="","",0))</f>
        <v/>
      </c>
      <c r="AH76" t="str">
        <f>IF(E76="","",IF(②選手情報入力!P84="","",2))</f>
        <v/>
      </c>
    </row>
    <row r="77" spans="1:34">
      <c r="A77" t="str">
        <f>IF(E77="","",I77*1000000+①団体情報入力!$C$4*1000+②選手情報入力!A85)</f>
        <v/>
      </c>
      <c r="B77" t="str">
        <f>IF(E77="","",①団体情報入力!$C$4)</f>
        <v/>
      </c>
      <c r="E77" t="str">
        <f>IF(②選手情報入力!B85="","",②選手情報入力!B85)</f>
        <v/>
      </c>
      <c r="F77" t="str">
        <f>IF(E77="","",②選手情報入力!C85)</f>
        <v/>
      </c>
      <c r="G77" t="str">
        <f>IF(E77="","",②選手情報入力!D85)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IF(E77="","",IF(②選手情報入力!H85="","",IF(I77=1,VLOOKUP(②選手情報入力!H85,種目情報!$A$4:$B$31,2,FALSE),VLOOKUP(②選手情報入力!H85,種目情報!$E$4:$F$26,2,FALSE))))</f>
        <v/>
      </c>
      <c r="P77" t="str">
        <f>IF(E77="","",IF(②選手情報入力!I85="","",②選手情報入力!I85))</f>
        <v/>
      </c>
      <c r="Q77" s="34" t="str">
        <f>IF(E77="","",IF(②選手情報入力!H85="","",0))</f>
        <v/>
      </c>
      <c r="R77" t="str">
        <f>IF(E77="","",IF(②選手情報入力!H85="","",IF(I77=1,VLOOKUP(②選手情報入力!H85,種目情報!$A$4:$C$31,3,FALSE),VLOOKUP(②選手情報入力!H85,種目情報!$E$4:$G$24,3,FALSE))))</f>
        <v/>
      </c>
      <c r="S77" t="str">
        <f>IF(E77="","",IF(②選手情報入力!J85="","",IF(I77=1,VLOOKUP(②選手情報入力!J85,種目情報!$A$4:$B$31,2,FALSE),VLOOKUP(②選手情報入力!J85,種目情報!$E$4:$F$26,2,FALSE))))</f>
        <v/>
      </c>
      <c r="T77" t="str">
        <f>IF(E77="","",IF(②選手情報入力!K85="","",②選手情報入力!K85))</f>
        <v/>
      </c>
      <c r="U77" s="34" t="str">
        <f>IF(E77="","",IF(②選手情報入力!J85="","",0))</f>
        <v/>
      </c>
      <c r="V77" t="str">
        <f>IF(E77="","",IF(②選手情報入力!J85="","",IF(I77=1,VLOOKUP(②選手情報入力!J85,種目情報!$A$4:$C$31,3,FALSE),VLOOKUP(②選手情報入力!J85,種目情報!$E$4:$G$24,3,FALSE))))</f>
        <v/>
      </c>
      <c r="W77" t="str">
        <f>IF(E77="","",IF(②選手情報入力!N85="","",IF(I77=1,種目情報!$J$4,種目情報!$J$7)))</f>
        <v/>
      </c>
      <c r="X77" t="str">
        <f>IF(A77="","",IF(②選手情報入力!N85="","",IF(I77=1,IF(②選手情報入力!$N$5="","",②選手情報入力!$N$5),IF(②選手情報入力!$N$6="","",②選手情報入力!$N$6))))</f>
        <v/>
      </c>
      <c r="Y77" s="34" t="str">
        <f>IF(E77="","",IF(②選手情報入力!N85="","",0))</f>
        <v/>
      </c>
      <c r="Z77" t="str">
        <f>IF(E77="","",IF(②選手情報入力!N85="","",2))</f>
        <v/>
      </c>
      <c r="AA77" t="str">
        <f>IF(E77="","",IF(②選手情報入力!O85="","",IF(I77=1,種目情報!$J$5,種目情報!$J$8)))</f>
        <v/>
      </c>
      <c r="AB77" t="str">
        <f>IF(E77="","",IF(②選手情報入力!O85="","",IF(I77=1,IF(②選手情報入力!$O$5="","",②選手情報入力!$O$5),IF(②選手情報入力!$O$6="","",②選手情報入力!$O$6))))</f>
        <v/>
      </c>
      <c r="AC77" t="str">
        <f>IF(E77="","",IF(②選手情報入力!O85="","",0))</f>
        <v/>
      </c>
      <c r="AD77" t="str">
        <f>IF(E77="","",IF(②選手情報入力!O85="","",2))</f>
        <v/>
      </c>
      <c r="AE77" t="str">
        <f>IF(E77="","",IF(②選手情報入力!P85="","",IF(I77=1,種目情報!$J$6,種目情報!$J$9)))</f>
        <v/>
      </c>
      <c r="AF77" t="str">
        <f>IF(E77="","",IF(②選手情報入力!P85="","",IF(I77=1,IF(②選手情報入力!$P$5="","",②選手情報入力!$P$5),IF(②選手情報入力!$P$6="","",②選手情報入力!$P$6))))</f>
        <v/>
      </c>
      <c r="AG77" t="str">
        <f>IF(E77="","",IF(②選手情報入力!P85="","",0))</f>
        <v/>
      </c>
      <c r="AH77" t="str">
        <f>IF(E77="","",IF(②選手情報入力!P85="","",2))</f>
        <v/>
      </c>
    </row>
    <row r="78" spans="1:34">
      <c r="A78" t="str">
        <f>IF(E78="","",I78*1000000+①団体情報入力!$C$4*1000+②選手情報入力!A86)</f>
        <v/>
      </c>
      <c r="B78" t="str">
        <f>IF(E78="","",①団体情報入力!$C$4)</f>
        <v/>
      </c>
      <c r="E78" t="str">
        <f>IF(②選手情報入力!B86="","",②選手情報入力!B86)</f>
        <v/>
      </c>
      <c r="F78" t="str">
        <f>IF(E78="","",②選手情報入力!C86)</f>
        <v/>
      </c>
      <c r="G78" t="str">
        <f>IF(E78="","",②選手情報入力!D86)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IF(E78="","",IF(②選手情報入力!H86="","",IF(I78=1,VLOOKUP(②選手情報入力!H86,種目情報!$A$4:$B$31,2,FALSE),VLOOKUP(②選手情報入力!H86,種目情報!$E$4:$F$26,2,FALSE))))</f>
        <v/>
      </c>
      <c r="P78" t="str">
        <f>IF(E78="","",IF(②選手情報入力!I86="","",②選手情報入力!I86))</f>
        <v/>
      </c>
      <c r="Q78" s="34" t="str">
        <f>IF(E78="","",IF(②選手情報入力!H86="","",0))</f>
        <v/>
      </c>
      <c r="R78" t="str">
        <f>IF(E78="","",IF(②選手情報入力!H86="","",IF(I78=1,VLOOKUP(②選手情報入力!H86,種目情報!$A$4:$C$31,3,FALSE),VLOOKUP(②選手情報入力!H86,種目情報!$E$4:$G$24,3,FALSE))))</f>
        <v/>
      </c>
      <c r="S78" t="str">
        <f>IF(E78="","",IF(②選手情報入力!J86="","",IF(I78=1,VLOOKUP(②選手情報入力!J86,種目情報!$A$4:$B$31,2,FALSE),VLOOKUP(②選手情報入力!J86,種目情報!$E$4:$F$26,2,FALSE))))</f>
        <v/>
      </c>
      <c r="T78" t="str">
        <f>IF(E78="","",IF(②選手情報入力!K86="","",②選手情報入力!K86))</f>
        <v/>
      </c>
      <c r="U78" s="34" t="str">
        <f>IF(E78="","",IF(②選手情報入力!J86="","",0))</f>
        <v/>
      </c>
      <c r="V78" t="str">
        <f>IF(E78="","",IF(②選手情報入力!J86="","",IF(I78=1,VLOOKUP(②選手情報入力!J86,種目情報!$A$4:$C$31,3,FALSE),VLOOKUP(②選手情報入力!J86,種目情報!$E$4:$G$24,3,FALSE))))</f>
        <v/>
      </c>
      <c r="W78" t="str">
        <f>IF(E78="","",IF(②選手情報入力!N86="","",IF(I78=1,種目情報!$J$4,種目情報!$J$7)))</f>
        <v/>
      </c>
      <c r="X78" t="str">
        <f>IF(A78="","",IF(②選手情報入力!N86="","",IF(I78=1,IF(②選手情報入力!$N$5="","",②選手情報入力!$N$5),IF(②選手情報入力!$N$6="","",②選手情報入力!$N$6))))</f>
        <v/>
      </c>
      <c r="Y78" s="34" t="str">
        <f>IF(E78="","",IF(②選手情報入力!N86="","",0))</f>
        <v/>
      </c>
      <c r="Z78" t="str">
        <f>IF(E78="","",IF(②選手情報入力!N86="","",2))</f>
        <v/>
      </c>
      <c r="AA78" t="str">
        <f>IF(E78="","",IF(②選手情報入力!O86="","",IF(I78=1,種目情報!$J$5,種目情報!$J$8)))</f>
        <v/>
      </c>
      <c r="AB78" t="str">
        <f>IF(E78="","",IF(②選手情報入力!O86="","",IF(I78=1,IF(②選手情報入力!$O$5="","",②選手情報入力!$O$5),IF(②選手情報入力!$O$6="","",②選手情報入力!$O$6))))</f>
        <v/>
      </c>
      <c r="AC78" t="str">
        <f>IF(E78="","",IF(②選手情報入力!O86="","",0))</f>
        <v/>
      </c>
      <c r="AD78" t="str">
        <f>IF(E78="","",IF(②選手情報入力!O86="","",2))</f>
        <v/>
      </c>
      <c r="AE78" t="str">
        <f>IF(E78="","",IF(②選手情報入力!P86="","",IF(I78=1,種目情報!$J$6,種目情報!$J$9)))</f>
        <v/>
      </c>
      <c r="AF78" t="str">
        <f>IF(E78="","",IF(②選手情報入力!P86="","",IF(I78=1,IF(②選手情報入力!$P$5="","",②選手情報入力!$P$5),IF(②選手情報入力!$P$6="","",②選手情報入力!$P$6))))</f>
        <v/>
      </c>
      <c r="AG78" t="str">
        <f>IF(E78="","",IF(②選手情報入力!P86="","",0))</f>
        <v/>
      </c>
      <c r="AH78" t="str">
        <f>IF(E78="","",IF(②選手情報入力!P86="","",2))</f>
        <v/>
      </c>
    </row>
    <row r="79" spans="1:34">
      <c r="A79" t="str">
        <f>IF(E79="","",I79*1000000+①団体情報入力!$C$4*1000+②選手情報入力!A87)</f>
        <v/>
      </c>
      <c r="B79" t="str">
        <f>IF(E79="","",①団体情報入力!$C$4)</f>
        <v/>
      </c>
      <c r="E79" t="str">
        <f>IF(②選手情報入力!B87="","",②選手情報入力!B87)</f>
        <v/>
      </c>
      <c r="F79" t="str">
        <f>IF(E79="","",②選手情報入力!C87)</f>
        <v/>
      </c>
      <c r="G79" t="str">
        <f>IF(E79="","",②選手情報入力!D87)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IF(E79="","",IF(②選手情報入力!H87="","",IF(I79=1,VLOOKUP(②選手情報入力!H87,種目情報!$A$4:$B$31,2,FALSE),VLOOKUP(②選手情報入力!H87,種目情報!$E$4:$F$26,2,FALSE))))</f>
        <v/>
      </c>
      <c r="P79" t="str">
        <f>IF(E79="","",IF(②選手情報入力!I87="","",②選手情報入力!I87))</f>
        <v/>
      </c>
      <c r="Q79" s="34" t="str">
        <f>IF(E79="","",IF(②選手情報入力!H87="","",0))</f>
        <v/>
      </c>
      <c r="R79" t="str">
        <f>IF(E79="","",IF(②選手情報入力!H87="","",IF(I79=1,VLOOKUP(②選手情報入力!H87,種目情報!$A$4:$C$31,3,FALSE),VLOOKUP(②選手情報入力!H87,種目情報!$E$4:$G$24,3,FALSE))))</f>
        <v/>
      </c>
      <c r="S79" t="str">
        <f>IF(E79="","",IF(②選手情報入力!J87="","",IF(I79=1,VLOOKUP(②選手情報入力!J87,種目情報!$A$4:$B$31,2,FALSE),VLOOKUP(②選手情報入力!J87,種目情報!$E$4:$F$26,2,FALSE))))</f>
        <v/>
      </c>
      <c r="T79" t="str">
        <f>IF(E79="","",IF(②選手情報入力!K87="","",②選手情報入力!K87))</f>
        <v/>
      </c>
      <c r="U79" s="34" t="str">
        <f>IF(E79="","",IF(②選手情報入力!J87="","",0))</f>
        <v/>
      </c>
      <c r="V79" t="str">
        <f>IF(E79="","",IF(②選手情報入力!J87="","",IF(I79=1,VLOOKUP(②選手情報入力!J87,種目情報!$A$4:$C$31,3,FALSE),VLOOKUP(②選手情報入力!J87,種目情報!$E$4:$G$24,3,FALSE))))</f>
        <v/>
      </c>
      <c r="W79" t="str">
        <f>IF(E79="","",IF(②選手情報入力!N87="","",IF(I79=1,種目情報!$J$4,種目情報!$J$7)))</f>
        <v/>
      </c>
      <c r="X79" t="str">
        <f>IF(A79="","",IF(②選手情報入力!N87="","",IF(I79=1,IF(②選手情報入力!$N$5="","",②選手情報入力!$N$5),IF(②選手情報入力!$N$6="","",②選手情報入力!$N$6))))</f>
        <v/>
      </c>
      <c r="Y79" s="34" t="str">
        <f>IF(E79="","",IF(②選手情報入力!N87="","",0))</f>
        <v/>
      </c>
      <c r="Z79" t="str">
        <f>IF(E79="","",IF(②選手情報入力!N87="","",2))</f>
        <v/>
      </c>
      <c r="AA79" t="str">
        <f>IF(E79="","",IF(②選手情報入力!O87="","",IF(I79=1,種目情報!$J$5,種目情報!$J$8)))</f>
        <v/>
      </c>
      <c r="AB79" t="str">
        <f>IF(E79="","",IF(②選手情報入力!O87="","",IF(I79=1,IF(②選手情報入力!$O$5="","",②選手情報入力!$O$5),IF(②選手情報入力!$O$6="","",②選手情報入力!$O$6))))</f>
        <v/>
      </c>
      <c r="AC79" t="str">
        <f>IF(E79="","",IF(②選手情報入力!O87="","",0))</f>
        <v/>
      </c>
      <c r="AD79" t="str">
        <f>IF(E79="","",IF(②選手情報入力!O87="","",2))</f>
        <v/>
      </c>
      <c r="AE79" t="str">
        <f>IF(E79="","",IF(②選手情報入力!P87="","",IF(I79=1,種目情報!$J$6,種目情報!$J$9)))</f>
        <v/>
      </c>
      <c r="AF79" t="str">
        <f>IF(E79="","",IF(②選手情報入力!P87="","",IF(I79=1,IF(②選手情報入力!$P$5="","",②選手情報入力!$P$5),IF(②選手情報入力!$P$6="","",②選手情報入力!$P$6))))</f>
        <v/>
      </c>
      <c r="AG79" t="str">
        <f>IF(E79="","",IF(②選手情報入力!P87="","",0))</f>
        <v/>
      </c>
      <c r="AH79" t="str">
        <f>IF(E79="","",IF(②選手情報入力!P87="","",2))</f>
        <v/>
      </c>
    </row>
    <row r="80" spans="1:34">
      <c r="A80" t="str">
        <f>IF(E80="","",I80*1000000+①団体情報入力!$C$4*1000+②選手情報入力!A88)</f>
        <v/>
      </c>
      <c r="B80" t="str">
        <f>IF(E80="","",①団体情報入力!$C$4)</f>
        <v/>
      </c>
      <c r="E80" t="str">
        <f>IF(②選手情報入力!B88="","",②選手情報入力!B88)</f>
        <v/>
      </c>
      <c r="F80" t="str">
        <f>IF(E80="","",②選手情報入力!C88)</f>
        <v/>
      </c>
      <c r="G80" t="str">
        <f>IF(E80="","",②選手情報入力!D88)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IF(E80="","",IF(②選手情報入力!H88="","",IF(I80=1,VLOOKUP(②選手情報入力!H88,種目情報!$A$4:$B$31,2,FALSE),VLOOKUP(②選手情報入力!H88,種目情報!$E$4:$F$26,2,FALSE))))</f>
        <v/>
      </c>
      <c r="P80" t="str">
        <f>IF(E80="","",IF(②選手情報入力!I88="","",②選手情報入力!I88))</f>
        <v/>
      </c>
      <c r="Q80" s="34" t="str">
        <f>IF(E80="","",IF(②選手情報入力!H88="","",0))</f>
        <v/>
      </c>
      <c r="R80" t="str">
        <f>IF(E80="","",IF(②選手情報入力!H88="","",IF(I80=1,VLOOKUP(②選手情報入力!H88,種目情報!$A$4:$C$31,3,FALSE),VLOOKUP(②選手情報入力!H88,種目情報!$E$4:$G$24,3,FALSE))))</f>
        <v/>
      </c>
      <c r="S80" t="str">
        <f>IF(E80="","",IF(②選手情報入力!J88="","",IF(I80=1,VLOOKUP(②選手情報入力!J88,種目情報!$A$4:$B$31,2,FALSE),VLOOKUP(②選手情報入力!J88,種目情報!$E$4:$F$26,2,FALSE))))</f>
        <v/>
      </c>
      <c r="T80" t="str">
        <f>IF(E80="","",IF(②選手情報入力!K88="","",②選手情報入力!K88))</f>
        <v/>
      </c>
      <c r="U80" s="34" t="str">
        <f>IF(E80="","",IF(②選手情報入力!J88="","",0))</f>
        <v/>
      </c>
      <c r="V80" t="str">
        <f>IF(E80="","",IF(②選手情報入力!J88="","",IF(I80=1,VLOOKUP(②選手情報入力!J88,種目情報!$A$4:$C$31,3,FALSE),VLOOKUP(②選手情報入力!J88,種目情報!$E$4:$G$24,3,FALSE))))</f>
        <v/>
      </c>
      <c r="W80" t="str">
        <f>IF(E80="","",IF(②選手情報入力!N88="","",IF(I80=1,種目情報!$J$4,種目情報!$J$7)))</f>
        <v/>
      </c>
      <c r="X80" t="str">
        <f>IF(A80="","",IF(②選手情報入力!N88="","",IF(I80=1,IF(②選手情報入力!$N$5="","",②選手情報入力!$N$5),IF(②選手情報入力!$N$6="","",②選手情報入力!$N$6))))</f>
        <v/>
      </c>
      <c r="Y80" s="34" t="str">
        <f>IF(E80="","",IF(②選手情報入力!N88="","",0))</f>
        <v/>
      </c>
      <c r="Z80" t="str">
        <f>IF(E80="","",IF(②選手情報入力!N88="","",2))</f>
        <v/>
      </c>
      <c r="AA80" t="str">
        <f>IF(E80="","",IF(②選手情報入力!O88="","",IF(I80=1,種目情報!$J$5,種目情報!$J$8)))</f>
        <v/>
      </c>
      <c r="AB80" t="str">
        <f>IF(E80="","",IF(②選手情報入力!O88="","",IF(I80=1,IF(②選手情報入力!$O$5="","",②選手情報入力!$O$5),IF(②選手情報入力!$O$6="","",②選手情報入力!$O$6))))</f>
        <v/>
      </c>
      <c r="AC80" t="str">
        <f>IF(E80="","",IF(②選手情報入力!O88="","",0))</f>
        <v/>
      </c>
      <c r="AD80" t="str">
        <f>IF(E80="","",IF(②選手情報入力!O88="","",2))</f>
        <v/>
      </c>
      <c r="AE80" t="str">
        <f>IF(E80="","",IF(②選手情報入力!P88="","",IF(I80=1,種目情報!$J$6,種目情報!$J$9)))</f>
        <v/>
      </c>
      <c r="AF80" t="str">
        <f>IF(E80="","",IF(②選手情報入力!P88="","",IF(I80=1,IF(②選手情報入力!$P$5="","",②選手情報入力!$P$5),IF(②選手情報入力!$P$6="","",②選手情報入力!$P$6))))</f>
        <v/>
      </c>
      <c r="AG80" t="str">
        <f>IF(E80="","",IF(②選手情報入力!P88="","",0))</f>
        <v/>
      </c>
      <c r="AH80" t="str">
        <f>IF(E80="","",IF(②選手情報入力!P88="","",2))</f>
        <v/>
      </c>
    </row>
    <row r="81" spans="1:35">
      <c r="A81" t="str">
        <f>IF(E81="","",I81*1000000+①団体情報入力!$C$4*1000+②選手情報入力!A89)</f>
        <v/>
      </c>
      <c r="B81" t="str">
        <f>IF(E81="","",①団体情報入力!$C$4)</f>
        <v/>
      </c>
      <c r="E81" t="str">
        <f>IF(②選手情報入力!B89="","",②選手情報入力!B89)</f>
        <v/>
      </c>
      <c r="F81" t="str">
        <f>IF(E81="","",②選手情報入力!C89)</f>
        <v/>
      </c>
      <c r="G81" t="str">
        <f>IF(E81="","",②選手情報入力!D89)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IF(E81="","",IF(②選手情報入力!H89="","",IF(I81=1,VLOOKUP(②選手情報入力!H89,種目情報!$A$4:$B$31,2,FALSE),VLOOKUP(②選手情報入力!H89,種目情報!$E$4:$F$26,2,FALSE))))</f>
        <v/>
      </c>
      <c r="P81" t="str">
        <f>IF(E81="","",IF(②選手情報入力!I89="","",②選手情報入力!I89))</f>
        <v/>
      </c>
      <c r="Q81" s="34" t="str">
        <f>IF(E81="","",IF(②選手情報入力!H89="","",0))</f>
        <v/>
      </c>
      <c r="R81" t="str">
        <f>IF(E81="","",IF(②選手情報入力!H89="","",IF(I81=1,VLOOKUP(②選手情報入力!H89,種目情報!$A$4:$C$31,3,FALSE),VLOOKUP(②選手情報入力!H89,種目情報!$E$4:$G$24,3,FALSE))))</f>
        <v/>
      </c>
      <c r="S81" t="str">
        <f>IF(E81="","",IF(②選手情報入力!J89="","",IF(I81=1,VLOOKUP(②選手情報入力!J89,種目情報!$A$4:$B$31,2,FALSE),VLOOKUP(②選手情報入力!J89,種目情報!$E$4:$F$26,2,FALSE))))</f>
        <v/>
      </c>
      <c r="T81" t="str">
        <f>IF(E81="","",IF(②選手情報入力!K89="","",②選手情報入力!K89))</f>
        <v/>
      </c>
      <c r="U81" s="34" t="str">
        <f>IF(E81="","",IF(②選手情報入力!J89="","",0))</f>
        <v/>
      </c>
      <c r="V81" t="str">
        <f>IF(E81="","",IF(②選手情報入力!J89="","",IF(I81=1,VLOOKUP(②選手情報入力!J89,種目情報!$A$4:$C$31,3,FALSE),VLOOKUP(②選手情報入力!J89,種目情報!$E$4:$G$24,3,FALSE))))</f>
        <v/>
      </c>
      <c r="W81" t="str">
        <f>IF(E81="","",IF(②選手情報入力!N89="","",IF(I81=1,種目情報!$J$4,種目情報!$J$7)))</f>
        <v/>
      </c>
      <c r="X81" t="str">
        <f>IF(A81="","",IF(②選手情報入力!N89="","",IF(I81=1,IF(②選手情報入力!$N$5="","",②選手情報入力!$N$5),IF(②選手情報入力!$N$6="","",②選手情報入力!$N$6))))</f>
        <v/>
      </c>
      <c r="Y81" s="34" t="str">
        <f>IF(E81="","",IF(②選手情報入力!N89="","",0))</f>
        <v/>
      </c>
      <c r="Z81" t="str">
        <f>IF(E81="","",IF(②選手情報入力!N89="","",2))</f>
        <v/>
      </c>
      <c r="AA81" t="str">
        <f>IF(E81="","",IF(②選手情報入力!O89="","",IF(I81=1,種目情報!$J$5,種目情報!$J$8)))</f>
        <v/>
      </c>
      <c r="AB81" t="str">
        <f>IF(E81="","",IF(②選手情報入力!O89="","",IF(I81=1,IF(②選手情報入力!$O$5="","",②選手情報入力!$O$5),IF(②選手情報入力!$O$6="","",②選手情報入力!$O$6))))</f>
        <v/>
      </c>
      <c r="AC81" t="str">
        <f>IF(E81="","",IF(②選手情報入力!O89="","",0))</f>
        <v/>
      </c>
      <c r="AD81" t="str">
        <f>IF(E81="","",IF(②選手情報入力!O89="","",2))</f>
        <v/>
      </c>
      <c r="AE81" t="str">
        <f>IF(E81="","",IF(②選手情報入力!P89="","",IF(I81=1,種目情報!$J$6,種目情報!$J$9)))</f>
        <v/>
      </c>
      <c r="AF81" t="str">
        <f>IF(E81="","",IF(②選手情報入力!P89="","",IF(I81=1,IF(②選手情報入力!$P$5="","",②選手情報入力!$P$5),IF(②選手情報入力!$P$6="","",②選手情報入力!$P$6))))</f>
        <v/>
      </c>
      <c r="AG81" t="str">
        <f>IF(E81="","",IF(②選手情報入力!P89="","",0))</f>
        <v/>
      </c>
      <c r="AH81" t="str">
        <f>IF(E81="","",IF(②選手情報入力!P89="","",2))</f>
        <v/>
      </c>
    </row>
    <row r="82" spans="1:35">
      <c r="A82" t="str">
        <f>IF(E82="","",I82*1000000+①団体情報入力!$C$4*1000+②選手情報入力!A90)</f>
        <v/>
      </c>
      <c r="B82" t="str">
        <f>IF(E82="","",①団体情報入力!$C$4)</f>
        <v/>
      </c>
      <c r="E82" t="str">
        <f>IF(②選手情報入力!B90="","",②選手情報入力!B90)</f>
        <v/>
      </c>
      <c r="F82" t="str">
        <f>IF(E82="","",②選手情報入力!C90)</f>
        <v/>
      </c>
      <c r="G82" t="str">
        <f>IF(E82="","",②選手情報入力!D90)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IF(E82="","",IF(②選手情報入力!H90="","",IF(I82=1,VLOOKUP(②選手情報入力!H90,種目情報!$A$4:$B$31,2,FALSE),VLOOKUP(②選手情報入力!H90,種目情報!$E$4:$F$26,2,FALSE))))</f>
        <v/>
      </c>
      <c r="P82" t="str">
        <f>IF(E82="","",IF(②選手情報入力!I90="","",②選手情報入力!I90))</f>
        <v/>
      </c>
      <c r="Q82" s="34" t="str">
        <f>IF(E82="","",IF(②選手情報入力!H90="","",0))</f>
        <v/>
      </c>
      <c r="R82" t="str">
        <f>IF(E82="","",IF(②選手情報入力!H90="","",IF(I82=1,VLOOKUP(②選手情報入力!H90,種目情報!$A$4:$C$31,3,FALSE),VLOOKUP(②選手情報入力!H90,種目情報!$E$4:$G$24,3,FALSE))))</f>
        <v/>
      </c>
      <c r="S82" t="str">
        <f>IF(E82="","",IF(②選手情報入力!J90="","",IF(I82=1,VLOOKUP(②選手情報入力!J90,種目情報!$A$4:$B$31,2,FALSE),VLOOKUP(②選手情報入力!J90,種目情報!$E$4:$F$26,2,FALSE))))</f>
        <v/>
      </c>
      <c r="T82" t="str">
        <f>IF(E82="","",IF(②選手情報入力!K90="","",②選手情報入力!K90))</f>
        <v/>
      </c>
      <c r="U82" s="34" t="str">
        <f>IF(E82="","",IF(②選手情報入力!J90="","",0))</f>
        <v/>
      </c>
      <c r="V82" t="str">
        <f>IF(E82="","",IF(②選手情報入力!J90="","",IF(I82=1,VLOOKUP(②選手情報入力!J90,種目情報!$A$4:$C$31,3,FALSE),VLOOKUP(②選手情報入力!J90,種目情報!$E$4:$G$24,3,FALSE))))</f>
        <v/>
      </c>
      <c r="W82" t="str">
        <f>IF(E82="","",IF(②選手情報入力!N90="","",IF(I82=1,種目情報!$J$4,種目情報!$J$7)))</f>
        <v/>
      </c>
      <c r="X82" t="str">
        <f>IF(A82="","",IF(②選手情報入力!N90="","",IF(I82=1,IF(②選手情報入力!$N$5="","",②選手情報入力!$N$5),IF(②選手情報入力!$N$6="","",②選手情報入力!$N$6))))</f>
        <v/>
      </c>
      <c r="Y82" s="34" t="str">
        <f>IF(E82="","",IF(②選手情報入力!N90="","",0))</f>
        <v/>
      </c>
      <c r="Z82" t="str">
        <f>IF(E82="","",IF(②選手情報入力!N90="","",2))</f>
        <v/>
      </c>
      <c r="AA82" t="str">
        <f>IF(E82="","",IF(②選手情報入力!O90="","",IF(I82=1,種目情報!$J$5,種目情報!$J$8)))</f>
        <v/>
      </c>
      <c r="AB82" t="str">
        <f>IF(E82="","",IF(②選手情報入力!O90="","",IF(I82=1,IF(②選手情報入力!$O$5="","",②選手情報入力!$O$5),IF(②選手情報入力!$O$6="","",②選手情報入力!$O$6))))</f>
        <v/>
      </c>
      <c r="AC82" t="str">
        <f>IF(E82="","",IF(②選手情報入力!O90="","",0))</f>
        <v/>
      </c>
      <c r="AD82" t="str">
        <f>IF(E82="","",IF(②選手情報入力!O90="","",2))</f>
        <v/>
      </c>
      <c r="AE82" t="str">
        <f>IF(E82="","",IF(②選手情報入力!P90="","",IF(I82=1,種目情報!$J$6,種目情報!$J$9)))</f>
        <v/>
      </c>
      <c r="AF82" t="str">
        <f>IF(E82="","",IF(②選手情報入力!P90="","",IF(I82=1,IF(②選手情報入力!$P$5="","",②選手情報入力!$P$5),IF(②選手情報入力!$P$6="","",②選手情報入力!$P$6))))</f>
        <v/>
      </c>
      <c r="AG82" t="str">
        <f>IF(E82="","",IF(②選手情報入力!P90="","",0))</f>
        <v/>
      </c>
      <c r="AH82" t="str">
        <f>IF(E82="","",IF(②選手情報入力!P90="","",2))</f>
        <v/>
      </c>
    </row>
    <row r="83" spans="1:35">
      <c r="A83" t="str">
        <f>IF(E83="","",I83*1000000+①団体情報入力!$C$4*1000+②選手情報入力!A91)</f>
        <v/>
      </c>
      <c r="B83" t="str">
        <f>IF(E83="","",①団体情報入力!$C$4)</f>
        <v/>
      </c>
      <c r="E83" t="str">
        <f>IF(②選手情報入力!B91="","",②選手情報入力!B91)</f>
        <v/>
      </c>
      <c r="F83" t="str">
        <f>IF(E83="","",②選手情報入力!C91)</f>
        <v/>
      </c>
      <c r="G83" t="str">
        <f>IF(E83="","",②選手情報入力!D91)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IF(E83="","",IF(②選手情報入力!H91="","",IF(I83=1,VLOOKUP(②選手情報入力!H91,種目情報!$A$4:$B$31,2,FALSE),VLOOKUP(②選手情報入力!H91,種目情報!$E$4:$F$26,2,FALSE))))</f>
        <v/>
      </c>
      <c r="P83" t="str">
        <f>IF(E83="","",IF(②選手情報入力!I91="","",②選手情報入力!I91))</f>
        <v/>
      </c>
      <c r="Q83" s="34" t="str">
        <f>IF(E83="","",IF(②選手情報入力!H91="","",0))</f>
        <v/>
      </c>
      <c r="R83" t="str">
        <f>IF(E83="","",IF(②選手情報入力!H91="","",IF(I83=1,VLOOKUP(②選手情報入力!H91,種目情報!$A$4:$C$31,3,FALSE),VLOOKUP(②選手情報入力!H91,種目情報!$E$4:$G$24,3,FALSE))))</f>
        <v/>
      </c>
      <c r="S83" t="str">
        <f>IF(E83="","",IF(②選手情報入力!J91="","",IF(I83=1,VLOOKUP(②選手情報入力!J91,種目情報!$A$4:$B$31,2,FALSE),VLOOKUP(②選手情報入力!J91,種目情報!$E$4:$F$26,2,FALSE))))</f>
        <v/>
      </c>
      <c r="T83" t="str">
        <f>IF(E83="","",IF(②選手情報入力!K91="","",②選手情報入力!K91))</f>
        <v/>
      </c>
      <c r="U83" s="34" t="str">
        <f>IF(E83="","",IF(②選手情報入力!J91="","",0))</f>
        <v/>
      </c>
      <c r="V83" t="str">
        <f>IF(E83="","",IF(②選手情報入力!J91="","",IF(I83=1,VLOOKUP(②選手情報入力!J91,種目情報!$A$4:$C$31,3,FALSE),VLOOKUP(②選手情報入力!J91,種目情報!$E$4:$G$24,3,FALSE))))</f>
        <v/>
      </c>
      <c r="W83" t="str">
        <f>IF(E83="","",IF(②選手情報入力!N91="","",IF(I83=1,種目情報!$J$4,種目情報!$J$7)))</f>
        <v/>
      </c>
      <c r="X83" t="str">
        <f>IF(A83="","",IF(②選手情報入力!N91="","",IF(I83=1,IF(②選手情報入力!$N$5="","",②選手情報入力!$N$5),IF(②選手情報入力!$N$6="","",②選手情報入力!$N$6))))</f>
        <v/>
      </c>
      <c r="Y83" s="34" t="str">
        <f>IF(E83="","",IF(②選手情報入力!N91="","",0))</f>
        <v/>
      </c>
      <c r="Z83" t="str">
        <f>IF(E83="","",IF(②選手情報入力!N91="","",2))</f>
        <v/>
      </c>
      <c r="AA83" t="str">
        <f>IF(E83="","",IF(②選手情報入力!O91="","",IF(I83=1,種目情報!$J$5,種目情報!$J$8)))</f>
        <v/>
      </c>
      <c r="AB83" t="str">
        <f>IF(E83="","",IF(②選手情報入力!O91="","",IF(I83=1,IF(②選手情報入力!$O$5="","",②選手情報入力!$O$5),IF(②選手情報入力!$O$6="","",②選手情報入力!$O$6))))</f>
        <v/>
      </c>
      <c r="AC83" t="str">
        <f>IF(E83="","",IF(②選手情報入力!O91="","",0))</f>
        <v/>
      </c>
      <c r="AD83" t="str">
        <f>IF(E83="","",IF(②選手情報入力!O91="","",2))</f>
        <v/>
      </c>
      <c r="AE83" t="str">
        <f>IF(E83="","",IF(②選手情報入力!P91="","",IF(I83=1,種目情報!$J$6,種目情報!$J$9)))</f>
        <v/>
      </c>
      <c r="AF83" t="str">
        <f>IF(E83="","",IF(②選手情報入力!P91="","",IF(I83=1,IF(②選手情報入力!$P$5="","",②選手情報入力!$P$5),IF(②選手情報入力!$P$6="","",②選手情報入力!$P$6))))</f>
        <v/>
      </c>
      <c r="AG83" t="str">
        <f>IF(E83="","",IF(②選手情報入力!P91="","",0))</f>
        <v/>
      </c>
      <c r="AH83" t="str">
        <f>IF(E83="","",IF(②選手情報入力!P91="","",2))</f>
        <v/>
      </c>
    </row>
    <row r="84" spans="1:35">
      <c r="A84" t="str">
        <f>IF(E84="","",I84*1000000+①団体情報入力!$C$4*1000+②選手情報入力!A92)</f>
        <v/>
      </c>
      <c r="B84" t="str">
        <f>IF(E84="","",①団体情報入力!$C$4)</f>
        <v/>
      </c>
      <c r="E84" t="str">
        <f>IF(②選手情報入力!B92="","",②選手情報入力!B92)</f>
        <v/>
      </c>
      <c r="F84" t="str">
        <f>IF(E84="","",②選手情報入力!C92)</f>
        <v/>
      </c>
      <c r="G84" t="str">
        <f>IF(E84="","",②選手情報入力!D92)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IF(E84="","",IF(②選手情報入力!H92="","",IF(I84=1,VLOOKUP(②選手情報入力!H92,種目情報!$A$4:$B$31,2,FALSE),VLOOKUP(②選手情報入力!H92,種目情報!$E$4:$F$26,2,FALSE))))</f>
        <v/>
      </c>
      <c r="P84" t="str">
        <f>IF(E84="","",IF(②選手情報入力!I92="","",②選手情報入力!I92))</f>
        <v/>
      </c>
      <c r="Q84" s="34" t="str">
        <f>IF(E84="","",IF(②選手情報入力!H92="","",0))</f>
        <v/>
      </c>
      <c r="R84" t="str">
        <f>IF(E84="","",IF(②選手情報入力!H92="","",IF(I84=1,VLOOKUP(②選手情報入力!H92,種目情報!$A$4:$C$31,3,FALSE),VLOOKUP(②選手情報入力!H92,種目情報!$E$4:$G$24,3,FALSE))))</f>
        <v/>
      </c>
      <c r="S84" t="str">
        <f>IF(E84="","",IF(②選手情報入力!J92="","",IF(I84=1,VLOOKUP(②選手情報入力!J92,種目情報!$A$4:$B$31,2,FALSE),VLOOKUP(②選手情報入力!J92,種目情報!$E$4:$F$26,2,FALSE))))</f>
        <v/>
      </c>
      <c r="T84" t="str">
        <f>IF(E84="","",IF(②選手情報入力!K92="","",②選手情報入力!K92))</f>
        <v/>
      </c>
      <c r="U84" s="34" t="str">
        <f>IF(E84="","",IF(②選手情報入力!J92="","",0))</f>
        <v/>
      </c>
      <c r="V84" t="str">
        <f>IF(E84="","",IF(②選手情報入力!J92="","",IF(I84=1,VLOOKUP(②選手情報入力!J92,種目情報!$A$4:$C$31,3,FALSE),VLOOKUP(②選手情報入力!J92,種目情報!$E$4:$G$24,3,FALSE))))</f>
        <v/>
      </c>
      <c r="W84" t="str">
        <f>IF(E84="","",IF(②選手情報入力!N92="","",IF(I84=1,種目情報!$J$4,種目情報!$J$7)))</f>
        <v/>
      </c>
      <c r="X84" t="str">
        <f>IF(A84="","",IF(②選手情報入力!N92="","",IF(I84=1,IF(②選手情報入力!$N$5="","",②選手情報入力!$N$5),IF(②選手情報入力!$N$6="","",②選手情報入力!$N$6))))</f>
        <v/>
      </c>
      <c r="Y84" s="34" t="str">
        <f>IF(E84="","",IF(②選手情報入力!N92="","",0))</f>
        <v/>
      </c>
      <c r="Z84" t="str">
        <f>IF(E84="","",IF(②選手情報入力!N92="","",2))</f>
        <v/>
      </c>
      <c r="AA84" t="str">
        <f>IF(E84="","",IF(②選手情報入力!O92="","",IF(I84=1,種目情報!$J$5,種目情報!$J$8)))</f>
        <v/>
      </c>
      <c r="AB84" t="str">
        <f>IF(E84="","",IF(②選手情報入力!O92="","",IF(I84=1,IF(②選手情報入力!$O$5="","",②選手情報入力!$O$5),IF(②選手情報入力!$O$6="","",②選手情報入力!$O$6))))</f>
        <v/>
      </c>
      <c r="AC84" t="str">
        <f>IF(E84="","",IF(②選手情報入力!O92="","",0))</f>
        <v/>
      </c>
      <c r="AD84" t="str">
        <f>IF(E84="","",IF(②選手情報入力!O92="","",2))</f>
        <v/>
      </c>
      <c r="AE84" t="str">
        <f>IF(E84="","",IF(②選手情報入力!P92="","",IF(I84=1,種目情報!$J$6,種目情報!$J$9)))</f>
        <v/>
      </c>
      <c r="AF84" t="str">
        <f>IF(E84="","",IF(②選手情報入力!P92="","",IF(I84=1,IF(②選手情報入力!$P$5="","",②選手情報入力!$P$5),IF(②選手情報入力!$P$6="","",②選手情報入力!$P$6))))</f>
        <v/>
      </c>
      <c r="AG84" t="str">
        <f>IF(E84="","",IF(②選手情報入力!P92="","",0))</f>
        <v/>
      </c>
      <c r="AH84" t="str">
        <f>IF(E84="","",IF(②選手情報入力!P92="","",2))</f>
        <v/>
      </c>
    </row>
    <row r="85" spans="1:35">
      <c r="A85" t="str">
        <f>IF(E85="","",I85*1000000+①団体情報入力!$C$4*1000+②選手情報入力!A93)</f>
        <v/>
      </c>
      <c r="B85" t="str">
        <f>IF(E85="","",①団体情報入力!$C$4)</f>
        <v/>
      </c>
      <c r="E85" t="str">
        <f>IF(②選手情報入力!B93="","",②選手情報入力!B93)</f>
        <v/>
      </c>
      <c r="F85" t="str">
        <f>IF(E85="","",②選手情報入力!C93)</f>
        <v/>
      </c>
      <c r="G85" t="str">
        <f>IF(E85="","",②選手情報入力!D93)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IF(E85="","",IF(②選手情報入力!H93="","",IF(I85=1,VLOOKUP(②選手情報入力!H93,種目情報!$A$4:$B$31,2,FALSE),VLOOKUP(②選手情報入力!H93,種目情報!$E$4:$F$26,2,FALSE))))</f>
        <v/>
      </c>
      <c r="P85" t="str">
        <f>IF(E85="","",IF(②選手情報入力!I93="","",②選手情報入力!I93))</f>
        <v/>
      </c>
      <c r="Q85" s="34" t="str">
        <f>IF(E85="","",IF(②選手情報入力!H93="","",0))</f>
        <v/>
      </c>
      <c r="R85" t="str">
        <f>IF(E85="","",IF(②選手情報入力!H93="","",IF(I85=1,VLOOKUP(②選手情報入力!H93,種目情報!$A$4:$C$31,3,FALSE),VLOOKUP(②選手情報入力!H93,種目情報!$E$4:$G$24,3,FALSE))))</f>
        <v/>
      </c>
      <c r="S85" t="str">
        <f>IF(E85="","",IF(②選手情報入力!J93="","",IF(I85=1,VLOOKUP(②選手情報入力!J93,種目情報!$A$4:$B$31,2,FALSE),VLOOKUP(②選手情報入力!J93,種目情報!$E$4:$F$26,2,FALSE))))</f>
        <v/>
      </c>
      <c r="T85" t="str">
        <f>IF(E85="","",IF(②選手情報入力!K93="","",②選手情報入力!K93))</f>
        <v/>
      </c>
      <c r="U85" s="34" t="str">
        <f>IF(E85="","",IF(②選手情報入力!J93="","",0))</f>
        <v/>
      </c>
      <c r="V85" t="str">
        <f>IF(E85="","",IF(②選手情報入力!J93="","",IF(I85=1,VLOOKUP(②選手情報入力!J93,種目情報!$A$4:$C$31,3,FALSE),VLOOKUP(②選手情報入力!J93,種目情報!$E$4:$G$24,3,FALSE))))</f>
        <v/>
      </c>
      <c r="W85" t="str">
        <f>IF(E85="","",IF(②選手情報入力!N93="","",IF(I85=1,種目情報!$J$4,種目情報!$J$7)))</f>
        <v/>
      </c>
      <c r="X85" t="str">
        <f>IF(A85="","",IF(②選手情報入力!N93="","",IF(I85=1,IF(②選手情報入力!$N$5="","",②選手情報入力!$N$5),IF(②選手情報入力!$N$6="","",②選手情報入力!$N$6))))</f>
        <v/>
      </c>
      <c r="Y85" s="34" t="str">
        <f>IF(E85="","",IF(②選手情報入力!N93="","",0))</f>
        <v/>
      </c>
      <c r="Z85" t="str">
        <f>IF(E85="","",IF(②選手情報入力!N93="","",2))</f>
        <v/>
      </c>
      <c r="AA85" t="str">
        <f>IF(E85="","",IF(②選手情報入力!O93="","",IF(I85=1,種目情報!$J$5,種目情報!$J$8)))</f>
        <v/>
      </c>
      <c r="AB85" t="str">
        <f>IF(E85="","",IF(②選手情報入力!O93="","",IF(I85=1,IF(②選手情報入力!$O$5="","",②選手情報入力!$O$5),IF(②選手情報入力!$O$6="","",②選手情報入力!$O$6))))</f>
        <v/>
      </c>
      <c r="AC85" t="str">
        <f>IF(E85="","",IF(②選手情報入力!O93="","",0))</f>
        <v/>
      </c>
      <c r="AD85" t="str">
        <f>IF(E85="","",IF(②選手情報入力!O93="","",2))</f>
        <v/>
      </c>
      <c r="AE85" t="str">
        <f>IF(E85="","",IF(②選手情報入力!P93="","",IF(I85=1,種目情報!$J$6,種目情報!$J$9)))</f>
        <v/>
      </c>
      <c r="AF85" t="str">
        <f>IF(E85="","",IF(②選手情報入力!P93="","",IF(I85=1,IF(②選手情報入力!$P$5="","",②選手情報入力!$P$5),IF(②選手情報入力!$P$6="","",②選手情報入力!$P$6))))</f>
        <v/>
      </c>
      <c r="AG85" t="str">
        <f>IF(E85="","",IF(②選手情報入力!P93="","",0))</f>
        <v/>
      </c>
      <c r="AH85" t="str">
        <f>IF(E85="","",IF(②選手情報入力!P93="","",2))</f>
        <v/>
      </c>
    </row>
    <row r="86" spans="1:35">
      <c r="A86" t="str">
        <f>IF(E86="","",I86*1000000+①団体情報入力!$C$4*1000+②選手情報入力!A94)</f>
        <v/>
      </c>
      <c r="B86" t="str">
        <f>IF(E86="","",①団体情報入力!$C$4)</f>
        <v/>
      </c>
      <c r="E86" t="str">
        <f>IF(②選手情報入力!B94="","",②選手情報入力!B94)</f>
        <v/>
      </c>
      <c r="F86" t="str">
        <f>IF(E86="","",②選手情報入力!C94)</f>
        <v/>
      </c>
      <c r="G86" t="str">
        <f>IF(E86="","",②選手情報入力!D94)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IF(E86="","",IF(②選手情報入力!H94="","",IF(I86=1,VLOOKUP(②選手情報入力!H94,種目情報!$A$4:$B$31,2,FALSE),VLOOKUP(②選手情報入力!H94,種目情報!$E$4:$F$26,2,FALSE))))</f>
        <v/>
      </c>
      <c r="P86" t="str">
        <f>IF(E86="","",IF(②選手情報入力!I94="","",②選手情報入力!I94))</f>
        <v/>
      </c>
      <c r="Q86" s="34" t="str">
        <f>IF(E86="","",IF(②選手情報入力!H94="","",0))</f>
        <v/>
      </c>
      <c r="R86" t="str">
        <f>IF(E86="","",IF(②選手情報入力!H94="","",IF(I86=1,VLOOKUP(②選手情報入力!H94,種目情報!$A$4:$C$31,3,FALSE),VLOOKUP(②選手情報入力!H94,種目情報!$E$4:$G$24,3,FALSE))))</f>
        <v/>
      </c>
      <c r="S86" t="str">
        <f>IF(E86="","",IF(②選手情報入力!J94="","",IF(I86=1,VLOOKUP(②選手情報入力!J94,種目情報!$A$4:$B$31,2,FALSE),VLOOKUP(②選手情報入力!J94,種目情報!$E$4:$F$26,2,FALSE))))</f>
        <v/>
      </c>
      <c r="T86" t="str">
        <f>IF(E86="","",IF(②選手情報入力!K94="","",②選手情報入力!K94))</f>
        <v/>
      </c>
      <c r="U86" s="34" t="str">
        <f>IF(E86="","",IF(②選手情報入力!J94="","",0))</f>
        <v/>
      </c>
      <c r="V86" t="str">
        <f>IF(E86="","",IF(②選手情報入力!J94="","",IF(I86=1,VLOOKUP(②選手情報入力!J94,種目情報!$A$4:$C$31,3,FALSE),VLOOKUP(②選手情報入力!J94,種目情報!$E$4:$G$24,3,FALSE))))</f>
        <v/>
      </c>
      <c r="W86" t="str">
        <f>IF(E86="","",IF(②選手情報入力!N94="","",IF(I86=1,種目情報!$J$4,種目情報!$J$7)))</f>
        <v/>
      </c>
      <c r="X86" t="str">
        <f>IF(A86="","",IF(②選手情報入力!N94="","",IF(I86=1,IF(②選手情報入力!$N$5="","",②選手情報入力!$N$5),IF(②選手情報入力!$N$6="","",②選手情報入力!$N$6))))</f>
        <v/>
      </c>
      <c r="Y86" s="34" t="str">
        <f>IF(E86="","",IF(②選手情報入力!N94="","",0))</f>
        <v/>
      </c>
      <c r="Z86" t="str">
        <f>IF(E86="","",IF(②選手情報入力!N94="","",2))</f>
        <v/>
      </c>
      <c r="AA86" t="str">
        <f>IF(E86="","",IF(②選手情報入力!O94="","",IF(I86=1,種目情報!$J$5,種目情報!$J$8)))</f>
        <v/>
      </c>
      <c r="AB86" t="str">
        <f>IF(E86="","",IF(②選手情報入力!O94="","",IF(I86=1,IF(②選手情報入力!$O$5="","",②選手情報入力!$O$5),IF(②選手情報入力!$O$6="","",②選手情報入力!$O$6))))</f>
        <v/>
      </c>
      <c r="AC86" t="str">
        <f>IF(E86="","",IF(②選手情報入力!O94="","",0))</f>
        <v/>
      </c>
      <c r="AD86" t="str">
        <f>IF(E86="","",IF(②選手情報入力!O94="","",2))</f>
        <v/>
      </c>
      <c r="AE86" t="str">
        <f>IF(E86="","",IF(②選手情報入力!P94="","",IF(I86=1,種目情報!$J$6,種目情報!$J$9)))</f>
        <v/>
      </c>
      <c r="AF86" t="str">
        <f>IF(E86="","",IF(②選手情報入力!P94="","",IF(I86=1,IF(②選手情報入力!$P$5="","",②選手情報入力!$P$5),IF(②選手情報入力!$P$6="","",②選手情報入力!$P$6))))</f>
        <v/>
      </c>
      <c r="AG86" t="str">
        <f>IF(E86="","",IF(②選手情報入力!P94="","",0))</f>
        <v/>
      </c>
      <c r="AH86" t="str">
        <f>IF(E86="","",IF(②選手情報入力!P94="","",2))</f>
        <v/>
      </c>
    </row>
    <row r="87" spans="1:35">
      <c r="A87" t="str">
        <f>IF(E87="","",I87*1000000+①団体情報入力!$C$4*1000+②選手情報入力!A95)</f>
        <v/>
      </c>
      <c r="B87" t="str">
        <f>IF(E87="","",①団体情報入力!$C$4)</f>
        <v/>
      </c>
      <c r="E87" t="str">
        <f>IF(②選手情報入力!B95="","",②選手情報入力!B95)</f>
        <v/>
      </c>
      <c r="F87" t="str">
        <f>IF(E87="","",②選手情報入力!C95)</f>
        <v/>
      </c>
      <c r="G87" t="str">
        <f>IF(E87="","",②選手情報入力!D95)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IF(E87="","",IF(②選手情報入力!H95="","",IF(I87=1,VLOOKUP(②選手情報入力!H95,種目情報!$A$4:$B$31,2,FALSE),VLOOKUP(②選手情報入力!H95,種目情報!$E$4:$F$26,2,FALSE))))</f>
        <v/>
      </c>
      <c r="P87" t="str">
        <f>IF(E87="","",IF(②選手情報入力!I95="","",②選手情報入力!I95))</f>
        <v/>
      </c>
      <c r="Q87" s="34" t="str">
        <f>IF(E87="","",IF(②選手情報入力!H95="","",0))</f>
        <v/>
      </c>
      <c r="R87" t="str">
        <f>IF(E87="","",IF(②選手情報入力!H95="","",IF(I87=1,VLOOKUP(②選手情報入力!H95,種目情報!$A$4:$C$31,3,FALSE),VLOOKUP(②選手情報入力!H95,種目情報!$E$4:$G$24,3,FALSE))))</f>
        <v/>
      </c>
      <c r="S87" t="str">
        <f>IF(E87="","",IF(②選手情報入力!J95="","",IF(I87=1,VLOOKUP(②選手情報入力!J95,種目情報!$A$4:$B$31,2,FALSE),VLOOKUP(②選手情報入力!J95,種目情報!$E$4:$F$26,2,FALSE))))</f>
        <v/>
      </c>
      <c r="T87" t="str">
        <f>IF(E87="","",IF(②選手情報入力!K95="","",②選手情報入力!K95))</f>
        <v/>
      </c>
      <c r="U87" s="34" t="str">
        <f>IF(E87="","",IF(②選手情報入力!J95="","",0))</f>
        <v/>
      </c>
      <c r="V87" t="str">
        <f>IF(E87="","",IF(②選手情報入力!J95="","",IF(I87=1,VLOOKUP(②選手情報入力!J95,種目情報!$A$4:$C$31,3,FALSE),VLOOKUP(②選手情報入力!J95,種目情報!$E$4:$G$24,3,FALSE))))</f>
        <v/>
      </c>
      <c r="W87" t="str">
        <f>IF(E87="","",IF(②選手情報入力!N95="","",IF(I87=1,種目情報!$J$4,種目情報!$J$7)))</f>
        <v/>
      </c>
      <c r="X87" t="str">
        <f>IF(A87="","",IF(②選手情報入力!N95="","",IF(I87=1,IF(②選手情報入力!$N$5="","",②選手情報入力!$N$5),IF(②選手情報入力!$N$6="","",②選手情報入力!$N$6))))</f>
        <v/>
      </c>
      <c r="Y87" s="34" t="str">
        <f>IF(E87="","",IF(②選手情報入力!N95="","",0))</f>
        <v/>
      </c>
      <c r="Z87" t="str">
        <f>IF(E87="","",IF(②選手情報入力!N95="","",2))</f>
        <v/>
      </c>
      <c r="AA87" t="str">
        <f>IF(E87="","",IF(②選手情報入力!O95="","",IF(I87=1,種目情報!$J$5,種目情報!$J$8)))</f>
        <v/>
      </c>
      <c r="AB87" t="str">
        <f>IF(E87="","",IF(②選手情報入力!O95="","",IF(I87=1,IF(②選手情報入力!$O$5="","",②選手情報入力!$O$5),IF(②選手情報入力!$O$6="","",②選手情報入力!$O$6))))</f>
        <v/>
      </c>
      <c r="AC87" t="str">
        <f>IF(E87="","",IF(②選手情報入力!O95="","",0))</f>
        <v/>
      </c>
      <c r="AD87" t="str">
        <f>IF(E87="","",IF(②選手情報入力!O95="","",2))</f>
        <v/>
      </c>
      <c r="AE87" t="str">
        <f>IF(E87="","",IF(②選手情報入力!P95="","",IF(I87=1,種目情報!$J$6,種目情報!$J$9)))</f>
        <v/>
      </c>
      <c r="AF87" t="str">
        <f>IF(E87="","",IF(②選手情報入力!P95="","",IF(I87=1,IF(②選手情報入力!$P$5="","",②選手情報入力!$P$5),IF(②選手情報入力!$P$6="","",②選手情報入力!$P$6))))</f>
        <v/>
      </c>
      <c r="AG87" t="str">
        <f>IF(E87="","",IF(②選手情報入力!P95="","",0))</f>
        <v/>
      </c>
      <c r="AH87" t="str">
        <f>IF(E87="","",IF(②選手情報入力!P95="","",2))</f>
        <v/>
      </c>
    </row>
    <row r="88" spans="1:35">
      <c r="A88" t="str">
        <f>IF(E88="","",I88*1000000+①団体情報入力!$C$4*1000+②選手情報入力!A96)</f>
        <v/>
      </c>
      <c r="B88" t="str">
        <f>IF(E88="","",①団体情報入力!$C$4)</f>
        <v/>
      </c>
      <c r="E88" t="str">
        <f>IF(②選手情報入力!B96="","",②選手情報入力!B96)</f>
        <v/>
      </c>
      <c r="F88" t="str">
        <f>IF(E88="","",②選手情報入力!C96)</f>
        <v/>
      </c>
      <c r="G88" t="str">
        <f>IF(E88="","",②選手情報入力!D96)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IF(E88="","",IF(②選手情報入力!H96="","",IF(I88=1,VLOOKUP(②選手情報入力!H96,種目情報!$A$4:$B$31,2,FALSE),VLOOKUP(②選手情報入力!H96,種目情報!$E$4:$F$26,2,FALSE))))</f>
        <v/>
      </c>
      <c r="P88" t="str">
        <f>IF(E88="","",IF(②選手情報入力!I96="","",②選手情報入力!I96))</f>
        <v/>
      </c>
      <c r="Q88" s="34" t="str">
        <f>IF(E88="","",IF(②選手情報入力!H96="","",0))</f>
        <v/>
      </c>
      <c r="R88" t="str">
        <f>IF(E88="","",IF(②選手情報入力!H96="","",IF(I88=1,VLOOKUP(②選手情報入力!H96,種目情報!$A$4:$C$31,3,FALSE),VLOOKUP(②選手情報入力!H96,種目情報!$E$4:$G$24,3,FALSE))))</f>
        <v/>
      </c>
      <c r="S88" t="str">
        <f>IF(E88="","",IF(②選手情報入力!J96="","",IF(I88=1,VLOOKUP(②選手情報入力!J96,種目情報!$A$4:$B$31,2,FALSE),VLOOKUP(②選手情報入力!J96,種目情報!$E$4:$F$26,2,FALSE))))</f>
        <v/>
      </c>
      <c r="T88" t="str">
        <f>IF(E88="","",IF(②選手情報入力!K96="","",②選手情報入力!K96))</f>
        <v/>
      </c>
      <c r="U88" s="34" t="str">
        <f>IF(E88="","",IF(②選手情報入力!J96="","",0))</f>
        <v/>
      </c>
      <c r="V88" t="str">
        <f>IF(E88="","",IF(②選手情報入力!J96="","",IF(I88=1,VLOOKUP(②選手情報入力!J96,種目情報!$A$4:$C$31,3,FALSE),VLOOKUP(②選手情報入力!J96,種目情報!$E$4:$G$24,3,FALSE))))</f>
        <v/>
      </c>
      <c r="W88" t="str">
        <f>IF(E88="","",IF(②選手情報入力!N96="","",IF(I88=1,種目情報!$J$4,種目情報!$J$7)))</f>
        <v/>
      </c>
      <c r="X88" t="str">
        <f>IF(A88="","",IF(②選手情報入力!N96="","",IF(I88=1,IF(②選手情報入力!$N$5="","",②選手情報入力!$N$5),IF(②選手情報入力!$N$6="","",②選手情報入力!$N$6))))</f>
        <v/>
      </c>
      <c r="Y88" s="34" t="str">
        <f>IF(E88="","",IF(②選手情報入力!N96="","",0))</f>
        <v/>
      </c>
      <c r="Z88" t="str">
        <f>IF(E88="","",IF(②選手情報入力!N96="","",2))</f>
        <v/>
      </c>
      <c r="AA88" t="str">
        <f>IF(E88="","",IF(②選手情報入力!O96="","",IF(I88=1,種目情報!$J$5,種目情報!$J$8)))</f>
        <v/>
      </c>
      <c r="AB88" t="str">
        <f>IF(E88="","",IF(②選手情報入力!O96="","",IF(I88=1,IF(②選手情報入力!$O$5="","",②選手情報入力!$O$5),IF(②選手情報入力!$O$6="","",②選手情報入力!$O$6))))</f>
        <v/>
      </c>
      <c r="AC88" t="str">
        <f>IF(E88="","",IF(②選手情報入力!O96="","",0))</f>
        <v/>
      </c>
      <c r="AD88" t="str">
        <f>IF(E88="","",IF(②選手情報入力!O96="","",2))</f>
        <v/>
      </c>
      <c r="AE88" t="str">
        <f>IF(E88="","",IF(②選手情報入力!P96="","",IF(I88=1,種目情報!$J$6,種目情報!$J$9)))</f>
        <v/>
      </c>
      <c r="AF88" t="str">
        <f>IF(E88="","",IF(②選手情報入力!P96="","",IF(I88=1,IF(②選手情報入力!$P$5="","",②選手情報入力!$P$5),IF(②選手情報入力!$P$6="","",②選手情報入力!$P$6))))</f>
        <v/>
      </c>
      <c r="AG88" t="str">
        <f>IF(E88="","",IF(②選手情報入力!P96="","",0))</f>
        <v/>
      </c>
      <c r="AH88" t="str">
        <f>IF(E88="","",IF(②選手情報入力!P96="","",2))</f>
        <v/>
      </c>
    </row>
    <row r="89" spans="1:35">
      <c r="A89" t="str">
        <f>IF(E89="","",I89*1000000+①団体情報入力!$C$4*1000+②選手情報入力!A97)</f>
        <v/>
      </c>
      <c r="B89" t="str">
        <f>IF(E89="","",①団体情報入力!$C$4)</f>
        <v/>
      </c>
      <c r="E89" t="str">
        <f>IF(②選手情報入力!B97="","",②選手情報入力!B97)</f>
        <v/>
      </c>
      <c r="F89" t="str">
        <f>IF(E89="","",②選手情報入力!C97)</f>
        <v/>
      </c>
      <c r="G89" t="str">
        <f>IF(E89="","",②選手情報入力!D97)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IF(E89="","",IF(②選手情報入力!H97="","",IF(I89=1,VLOOKUP(②選手情報入力!H97,種目情報!$A$4:$B$31,2,FALSE),VLOOKUP(②選手情報入力!H97,種目情報!$E$4:$F$26,2,FALSE))))</f>
        <v/>
      </c>
      <c r="P89" t="str">
        <f>IF(E89="","",IF(②選手情報入力!I97="","",②選手情報入力!I97))</f>
        <v/>
      </c>
      <c r="Q89" s="34" t="str">
        <f>IF(E89="","",IF(②選手情報入力!H97="","",0))</f>
        <v/>
      </c>
      <c r="R89" t="str">
        <f>IF(E89="","",IF(②選手情報入力!H97="","",IF(I89=1,VLOOKUP(②選手情報入力!H97,種目情報!$A$4:$C$31,3,FALSE),VLOOKUP(②選手情報入力!H97,種目情報!$E$4:$G$24,3,FALSE))))</f>
        <v/>
      </c>
      <c r="S89" t="str">
        <f>IF(E89="","",IF(②選手情報入力!J97="","",IF(I89=1,VLOOKUP(②選手情報入力!J97,種目情報!$A$4:$B$31,2,FALSE),VLOOKUP(②選手情報入力!J97,種目情報!$E$4:$F$26,2,FALSE))))</f>
        <v/>
      </c>
      <c r="T89" t="str">
        <f>IF(E89="","",IF(②選手情報入力!K97="","",②選手情報入力!K97))</f>
        <v/>
      </c>
      <c r="U89" s="34" t="str">
        <f>IF(E89="","",IF(②選手情報入力!J97="","",0))</f>
        <v/>
      </c>
      <c r="V89" t="str">
        <f>IF(E89="","",IF(②選手情報入力!J97="","",IF(I89=1,VLOOKUP(②選手情報入力!J97,種目情報!$A$4:$C$31,3,FALSE),VLOOKUP(②選手情報入力!J97,種目情報!$E$4:$G$24,3,FALSE))))</f>
        <v/>
      </c>
      <c r="W89" t="str">
        <f>IF(E89="","",IF(②選手情報入力!N97="","",IF(I89=1,種目情報!$J$4,種目情報!$J$7)))</f>
        <v/>
      </c>
      <c r="X89" t="str">
        <f>IF(A89="","",IF(②選手情報入力!N97="","",IF(I89=1,IF(②選手情報入力!$N$5="","",②選手情報入力!$N$5),IF(②選手情報入力!$N$6="","",②選手情報入力!$N$6))))</f>
        <v/>
      </c>
      <c r="Y89" s="34" t="str">
        <f>IF(E89="","",IF(②選手情報入力!N97="","",0))</f>
        <v/>
      </c>
      <c r="Z89" t="str">
        <f>IF(E89="","",IF(②選手情報入力!N97="","",2))</f>
        <v/>
      </c>
      <c r="AA89" t="str">
        <f>IF(E89="","",IF(②選手情報入力!O97="","",IF(I89=1,種目情報!$J$5,種目情報!$J$8)))</f>
        <v/>
      </c>
      <c r="AB89" t="str">
        <f>IF(E89="","",IF(②選手情報入力!O97="","",IF(I89=1,IF(②選手情報入力!$O$5="","",②選手情報入力!$O$5),IF(②選手情報入力!$O$6="","",②選手情報入力!$O$6))))</f>
        <v/>
      </c>
      <c r="AC89" t="str">
        <f>IF(E89="","",IF(②選手情報入力!O97="","",0))</f>
        <v/>
      </c>
      <c r="AD89" t="str">
        <f>IF(E89="","",IF(②選手情報入力!O97="","",2))</f>
        <v/>
      </c>
      <c r="AE89" t="str">
        <f>IF(E89="","",IF(②選手情報入力!P97="","",IF(I89=1,種目情報!$J$6,種目情報!$J$9)))</f>
        <v/>
      </c>
      <c r="AF89" t="str">
        <f>IF(E89="","",IF(②選手情報入力!P97="","",IF(I89=1,IF(②選手情報入力!$P$5="","",②選手情報入力!$P$5),IF(②選手情報入力!$P$6="","",②選手情報入力!$P$6))))</f>
        <v/>
      </c>
      <c r="AG89" t="str">
        <f>IF(E89="","",IF(②選手情報入力!P97="","",0))</f>
        <v/>
      </c>
      <c r="AH89" t="str">
        <f>IF(E89="","",IF(②選手情報入力!P97="","",2))</f>
        <v/>
      </c>
    </row>
    <row r="90" spans="1:35">
      <c r="A90" t="str">
        <f>IF(E90="","",I90*1000000+①団体情報入力!$C$4*1000+②選手情報入力!A98)</f>
        <v/>
      </c>
      <c r="B90" t="str">
        <f>IF(E90="","",①団体情報入力!$C$4)</f>
        <v/>
      </c>
      <c r="E90" t="str">
        <f>IF(②選手情報入力!B98="","",②選手情報入力!B98)</f>
        <v/>
      </c>
      <c r="F90" t="str">
        <f>IF(E90="","",②選手情報入力!C98)</f>
        <v/>
      </c>
      <c r="G90" t="str">
        <f>IF(E90="","",②選手情報入力!D98)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IF(E90="","",IF(②選手情報入力!H98="","",IF(I90=1,VLOOKUP(②選手情報入力!H98,種目情報!$A$4:$B$31,2,FALSE),VLOOKUP(②選手情報入力!H98,種目情報!$E$4:$F$26,2,FALSE))))</f>
        <v/>
      </c>
      <c r="P90" t="str">
        <f>IF(E90="","",IF(②選手情報入力!I98="","",②選手情報入力!I98))</f>
        <v/>
      </c>
      <c r="Q90" s="34" t="str">
        <f>IF(E90="","",IF(②選手情報入力!H98="","",0))</f>
        <v/>
      </c>
      <c r="R90" t="str">
        <f>IF(E90="","",IF(②選手情報入力!H98="","",IF(I90=1,VLOOKUP(②選手情報入力!H98,種目情報!$A$4:$C$31,3,FALSE),VLOOKUP(②選手情報入力!H98,種目情報!$E$4:$G$24,3,FALSE))))</f>
        <v/>
      </c>
      <c r="S90" t="str">
        <f>IF(E90="","",IF(②選手情報入力!J98="","",IF(I90=1,VLOOKUP(②選手情報入力!J98,種目情報!$A$4:$B$31,2,FALSE),VLOOKUP(②選手情報入力!J98,種目情報!$E$4:$F$26,2,FALSE))))</f>
        <v/>
      </c>
      <c r="T90" t="str">
        <f>IF(E90="","",IF(②選手情報入力!K98="","",②選手情報入力!K98))</f>
        <v/>
      </c>
      <c r="U90" s="34" t="str">
        <f>IF(E90="","",IF(②選手情報入力!J98="","",0))</f>
        <v/>
      </c>
      <c r="V90" t="str">
        <f>IF(E90="","",IF(②選手情報入力!J98="","",IF(I90=1,VLOOKUP(②選手情報入力!J98,種目情報!$A$4:$C$31,3,FALSE),VLOOKUP(②選手情報入力!J98,種目情報!$E$4:$G$24,3,FALSE))))</f>
        <v/>
      </c>
      <c r="W90" t="str">
        <f>IF(E90="","",IF(②選手情報入力!N98="","",IF(I90=1,種目情報!$J$4,種目情報!$J$7)))</f>
        <v/>
      </c>
      <c r="X90" t="str">
        <f>IF(A90="","",IF(②選手情報入力!N98="","",IF(I90=1,IF(②選手情報入力!$N$5="","",②選手情報入力!$N$5),IF(②選手情報入力!$N$6="","",②選手情報入力!$N$6))))</f>
        <v/>
      </c>
      <c r="Y90" s="34" t="str">
        <f>IF(E90="","",IF(②選手情報入力!N98="","",0))</f>
        <v/>
      </c>
      <c r="Z90" t="str">
        <f>IF(E90="","",IF(②選手情報入力!N98="","",2))</f>
        <v/>
      </c>
      <c r="AA90" t="str">
        <f>IF(E90="","",IF(②選手情報入力!O98="","",IF(I90=1,種目情報!$J$5,種目情報!$J$8)))</f>
        <v/>
      </c>
      <c r="AB90" t="str">
        <f>IF(E90="","",IF(②選手情報入力!O98="","",IF(I90=1,IF(②選手情報入力!$O$5="","",②選手情報入力!$O$5),IF(②選手情報入力!$O$6="","",②選手情報入力!$O$6))))</f>
        <v/>
      </c>
      <c r="AC90" t="str">
        <f>IF(E90="","",IF(②選手情報入力!O98="","",0))</f>
        <v/>
      </c>
      <c r="AD90" t="str">
        <f>IF(E90="","",IF(②選手情報入力!O98="","",2))</f>
        <v/>
      </c>
      <c r="AE90" t="str">
        <f>IF(E90="","",IF(②選手情報入力!P98="","",IF(I90=1,種目情報!$J$6,種目情報!$J$9)))</f>
        <v/>
      </c>
      <c r="AF90" t="str">
        <f>IF(E90="","",IF(②選手情報入力!P98="","",IF(I90=1,IF(②選手情報入力!$P$5="","",②選手情報入力!$P$5),IF(②選手情報入力!$P$6="","",②選手情報入力!$P$6))))</f>
        <v/>
      </c>
      <c r="AG90" t="str">
        <f>IF(E90="","",IF(②選手情報入力!P98="","",0))</f>
        <v/>
      </c>
      <c r="AH90" t="str">
        <f>IF(E90="","",IF(②選手情報入力!P98="","",2))</f>
        <v/>
      </c>
    </row>
    <row r="91" spans="1:35">
      <c r="A91" t="str">
        <f>IF(E91="","",I91*1000000+①団体情報入力!$C$4*1000+②選手情報入力!A99)</f>
        <v/>
      </c>
      <c r="B91" t="str">
        <f>IF(E91="","",①団体情報入力!$C$4)</f>
        <v/>
      </c>
      <c r="E91" t="str">
        <f>IF(②選手情報入力!B99="","",②選手情報入力!B99)</f>
        <v/>
      </c>
      <c r="F91" t="str">
        <f>IF(E91="","",②選手情報入力!C99)</f>
        <v/>
      </c>
      <c r="G91" t="str">
        <f>IF(E91="","",②選手情報入力!D99)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IF(E91="","",IF(②選手情報入力!H99="","",IF(I91=1,VLOOKUP(②選手情報入力!H99,種目情報!$A$4:$B$31,2,FALSE),VLOOKUP(②選手情報入力!H99,種目情報!$E$4:$F$26,2,FALSE))))</f>
        <v/>
      </c>
      <c r="P91" t="str">
        <f>IF(E91="","",IF(②選手情報入力!I99="","",②選手情報入力!I99))</f>
        <v/>
      </c>
      <c r="Q91" s="34" t="str">
        <f>IF(E91="","",IF(②選手情報入力!H99="","",0))</f>
        <v/>
      </c>
      <c r="R91" t="str">
        <f>IF(E91="","",IF(②選手情報入力!H99="","",IF(I91=1,VLOOKUP(②選手情報入力!H99,種目情報!$A$4:$C$31,3,FALSE),VLOOKUP(②選手情報入力!H99,種目情報!$E$4:$G$24,3,FALSE))))</f>
        <v/>
      </c>
      <c r="S91" t="str">
        <f>IF(E91="","",IF(②選手情報入力!J99="","",IF(I91=1,VLOOKUP(②選手情報入力!J99,種目情報!$A$4:$B$31,2,FALSE),VLOOKUP(②選手情報入力!J99,種目情報!$E$4:$F$26,2,FALSE))))</f>
        <v/>
      </c>
      <c r="T91" t="str">
        <f>IF(E91="","",IF(②選手情報入力!K99="","",②選手情報入力!K99))</f>
        <v/>
      </c>
      <c r="U91" s="34" t="str">
        <f>IF(E91="","",IF(②選手情報入力!J99="","",0))</f>
        <v/>
      </c>
      <c r="V91" t="str">
        <f>IF(E91="","",IF(②選手情報入力!J99="","",IF(I91=1,VLOOKUP(②選手情報入力!J99,種目情報!$A$4:$C$31,3,FALSE),VLOOKUP(②選手情報入力!J99,種目情報!$E$4:$G$24,3,FALSE))))</f>
        <v/>
      </c>
      <c r="W91" t="str">
        <f>IF(E91="","",IF(②選手情報入力!N99="","",IF(I91=1,種目情報!$J$4,種目情報!$J$7)))</f>
        <v/>
      </c>
      <c r="X91" t="str">
        <f>IF(A91="","",IF(②選手情報入力!N99="","",IF(I91=1,IF(②選手情報入力!$N$5="","",②選手情報入力!$N$5),IF(②選手情報入力!$N$6="","",②選手情報入力!$N$6))))</f>
        <v/>
      </c>
      <c r="Y91" s="34" t="str">
        <f>IF(E91="","",IF(②選手情報入力!N99="","",0))</f>
        <v/>
      </c>
      <c r="Z91" t="str">
        <f>IF(E91="","",IF(②選手情報入力!N99="","",2))</f>
        <v/>
      </c>
      <c r="AA91" t="str">
        <f>IF(E91="","",IF(②選手情報入力!O99="","",IF(I91=1,種目情報!$J$5,種目情報!$J$8)))</f>
        <v/>
      </c>
      <c r="AB91" t="str">
        <f>IF(E91="","",IF(②選手情報入力!O99="","",IF(I91=1,IF(②選手情報入力!$O$5="","",②選手情報入力!$O$5),IF(②選手情報入力!$O$6="","",②選手情報入力!$O$6))))</f>
        <v/>
      </c>
      <c r="AC91" t="str">
        <f>IF(E91="","",IF(②選手情報入力!O99="","",0))</f>
        <v/>
      </c>
      <c r="AD91" t="str">
        <f>IF(E91="","",IF(②選手情報入力!O99="","",2))</f>
        <v/>
      </c>
      <c r="AE91" t="str">
        <f>IF(E91="","",IF(②選手情報入力!P99="","",IF(I91=1,種目情報!$J$6,種目情報!$J$9)))</f>
        <v/>
      </c>
      <c r="AF91" t="str">
        <f>IF(E91="","",IF(②選手情報入力!P99="","",IF(I91=1,IF(②選手情報入力!$P$5="","",②選手情報入力!$P$5),IF(②選手情報入力!$P$6="","",②選手情報入力!$P$6))))</f>
        <v/>
      </c>
      <c r="AG91" t="str">
        <f>IF(E91="","",IF(②選手情報入力!P99="","",0))</f>
        <v/>
      </c>
      <c r="AH91" t="str">
        <f>IF(E91="","",IF(②選手情報入力!P99="","",2))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sheetData>
  <sheetProtection sheet="1" objects="1" scenarios="1"/>
  <phoneticPr fontId="2"/>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pane ySplit="1" topLeftCell="A2" activePane="bottomLeft" state="frozen"/>
      <selection pane="bottomLeft" activeCell="A19" sqref="A19"/>
    </sheetView>
  </sheetViews>
  <sheetFormatPr defaultRowHeight="13.5"/>
  <sheetData>
    <row r="1" spans="1:13">
      <c r="A1" t="s">
        <v>54</v>
      </c>
      <c r="B1" t="s">
        <v>55</v>
      </c>
      <c r="C1" t="s">
        <v>56</v>
      </c>
      <c r="D1" t="s">
        <v>57</v>
      </c>
      <c r="E1" t="s">
        <v>58</v>
      </c>
      <c r="F1" t="s">
        <v>59</v>
      </c>
      <c r="G1" t="s">
        <v>60</v>
      </c>
      <c r="H1" t="s">
        <v>3</v>
      </c>
      <c r="I1" t="s">
        <v>8</v>
      </c>
      <c r="J1" t="s">
        <v>61</v>
      </c>
      <c r="K1" t="s">
        <v>62</v>
      </c>
      <c r="L1" t="s">
        <v>63</v>
      </c>
      <c r="M1" t="s">
        <v>64</v>
      </c>
    </row>
    <row r="2" spans="1:13">
      <c r="A2" t="str">
        <f>IF(③リレー情報確認!C8="","",440000+①団体情報入力!$C$4*10)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IF(③リレー情報確認!C9="","",440000+①団体情報入力!$C$4*10)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IF(③リレー情報確認!C10="","",440000+①団体情報入力!$C$4*10)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IF(③リレー情報確認!C11="","",440000+①団体情報入力!$C$4*10)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IF(③リレー情報確認!C12="","",440000+①団体情報入力!$C$4*10)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IF(③リレー情報確認!C13="","",440000+①団体情報入力!$C$4*10)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IF(③リレー情報確認!I8="","",550000+①団体情報入力!$C$4*10)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IF(③リレー情報確認!I9="","",550000+①団体情報入力!$C$4*10)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IF(③リレー情報確認!I10="","",550000+①団体情報入力!$C$4*10)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IF(③リレー情報確認!I11="","",550000+①団体情報入力!$C$4*10)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IF(③リレー情報確認!I12="","",550000+①団体情報入力!$C$4*10)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IF(③リレー情報確認!I13="","",550000+①団体情報入力!$C$4*10)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IF(③リレー情報確認!O8="","",660000+①団体情報入力!$C$4*10)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IF(③リレー情報確認!O9="","",660000+①団体情報入力!$C$4*10)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IF(③リレー情報確認!O10="","",660000+①団体情報入力!$C$4*10)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IF(③リレー情報確認!O11="","",660000+①団体情報入力!$C$4*10)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IF(③リレー情報確認!O12="","",660000+①団体情報入力!$C$4*10)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IF(③リレー情報確認!O13="","",660000+①団体情報入力!$C$4*10)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IF(③リレー情報確認!U8="","",490000+①団体情報入力!$C$4*10)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IF(③リレー情報確認!U9="","",490000+①団体情報入力!$C$4*10)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6" si="4">IF(A21="","",0)</f>
        <v/>
      </c>
      <c r="M21" s="10" t="str">
        <f>IF(A21="","",種目情報!$K$7)</f>
        <v/>
      </c>
    </row>
    <row r="22" spans="1:13">
      <c r="A22" s="10" t="str">
        <f>IF(③リレー情報確認!U10="","",490000+①団体情報入力!$C$4*10)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IF(③リレー情報確認!U11="","",490000+①団体情報入力!$C$4*10)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IF(③リレー情報確認!U12="","",490000+①団体情報入力!$C$4*10)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IF(③リレー情報確認!U13="","",490000+①団体情報入力!$C$4*10)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row r="26" spans="1:13">
      <c r="A26" s="6" t="str">
        <f>IF(③リレー情報確認!C20="","",590000+①団体情報入力!$C$4*10)</f>
        <v/>
      </c>
      <c r="B26" t="str">
        <f>IF(A26="","",①団体情報入力!$C$4)</f>
        <v/>
      </c>
      <c r="C26" t="str">
        <f>IF(A26="","",③リレー情報確認!$J$1)</f>
        <v/>
      </c>
      <c r="D26" t="str">
        <f>IF(A26="","",③リレー情報確認!$P$1)</f>
        <v/>
      </c>
      <c r="G26">
        <v>1</v>
      </c>
      <c r="H26" t="str">
        <f>IF(A26="","",③リレー情報確認!E20)</f>
        <v/>
      </c>
      <c r="I26" t="str">
        <f>IF(A26="","",③リレー情報確認!D20)</f>
        <v/>
      </c>
      <c r="J26" t="str">
        <f>IF(A26="","",種目情報!$J$8)</f>
        <v/>
      </c>
      <c r="K26" t="str">
        <f>IF(A26="","",③リレー情報確認!$F$20)</f>
        <v/>
      </c>
      <c r="L26" t="str">
        <f t="shared" si="4"/>
        <v/>
      </c>
      <c r="M26" t="str">
        <f>IF(A26="","",種目情報!$K$8)</f>
        <v/>
      </c>
    </row>
    <row r="27" spans="1:13">
      <c r="A27" s="6" t="str">
        <f>IF(③リレー情報確認!C21="","",590000+①団体情報入力!$C$4*10)</f>
        <v/>
      </c>
      <c r="B27" t="str">
        <f>IF(A27="","",①団体情報入力!$C$4)</f>
        <v/>
      </c>
      <c r="C27" t="str">
        <f>IF(A27="","",③リレー情報確認!$J$1)</f>
        <v/>
      </c>
      <c r="D27" t="str">
        <f>IF(A27="","",③リレー情報確認!$P$1)</f>
        <v/>
      </c>
      <c r="G27">
        <v>2</v>
      </c>
      <c r="H27" t="str">
        <f>IF(A27="","",③リレー情報確認!E21)</f>
        <v/>
      </c>
      <c r="I27" t="str">
        <f>IF(A27="","",③リレー情報確認!D21)</f>
        <v/>
      </c>
      <c r="J27" t="str">
        <f>IF(A27="","",種目情報!$J$8)</f>
        <v/>
      </c>
      <c r="K27" t="str">
        <f>IF(A27="","",③リレー情報確認!$F$20)</f>
        <v/>
      </c>
      <c r="L27" t="str">
        <f t="shared" ref="L27:L32" si="5">IF(A27="","",0)</f>
        <v/>
      </c>
      <c r="M27" t="str">
        <f>IF(A27="","",種目情報!$K$8)</f>
        <v/>
      </c>
    </row>
    <row r="28" spans="1:13">
      <c r="A28" s="6" t="str">
        <f>IF(③リレー情報確認!C22="","",590000+①団体情報入力!$C$4*10)</f>
        <v/>
      </c>
      <c r="B28" t="str">
        <f>IF(A28="","",①団体情報入力!$C$4)</f>
        <v/>
      </c>
      <c r="C28" t="str">
        <f>IF(A28="","",③リレー情報確認!$J$1)</f>
        <v/>
      </c>
      <c r="D28" t="str">
        <f>IF(A28="","",③リレー情報確認!$P$1)</f>
        <v/>
      </c>
      <c r="G28">
        <v>3</v>
      </c>
      <c r="H28" t="str">
        <f>IF(A28="","",③リレー情報確認!E22)</f>
        <v/>
      </c>
      <c r="I28" t="str">
        <f>IF(A28="","",③リレー情報確認!D22)</f>
        <v/>
      </c>
      <c r="J28" t="str">
        <f>IF(A28="","",種目情報!$J$8)</f>
        <v/>
      </c>
      <c r="K28" t="str">
        <f>IF(A28="","",③リレー情報確認!$F$20)</f>
        <v/>
      </c>
      <c r="L28" t="str">
        <f t="shared" si="5"/>
        <v/>
      </c>
      <c r="M28" t="str">
        <f>IF(A28="","",種目情報!$K$8)</f>
        <v/>
      </c>
    </row>
    <row r="29" spans="1:13">
      <c r="A29" s="6" t="str">
        <f>IF(③リレー情報確認!C23="","",590000+①団体情報入力!$C$4*10)</f>
        <v/>
      </c>
      <c r="B29" t="str">
        <f>IF(A29="","",①団体情報入力!$C$4)</f>
        <v/>
      </c>
      <c r="C29" t="str">
        <f>IF(A29="","",③リレー情報確認!$J$1)</f>
        <v/>
      </c>
      <c r="D29" t="str">
        <f>IF(A29="","",③リレー情報確認!$P$1)</f>
        <v/>
      </c>
      <c r="G29">
        <v>4</v>
      </c>
      <c r="H29" t="str">
        <f>IF(A29="","",③リレー情報確認!E23)</f>
        <v/>
      </c>
      <c r="I29" t="str">
        <f>IF(A29="","",③リレー情報確認!D23)</f>
        <v/>
      </c>
      <c r="J29" t="str">
        <f>IF(A29="","",種目情報!$J$8)</f>
        <v/>
      </c>
      <c r="K29" t="str">
        <f>IF(A29="","",③リレー情報確認!$F$20)</f>
        <v/>
      </c>
      <c r="L29" t="str">
        <f t="shared" si="5"/>
        <v/>
      </c>
      <c r="M29" t="str">
        <f>IF(A29="","",種目情報!$K$8)</f>
        <v/>
      </c>
    </row>
    <row r="30" spans="1:13">
      <c r="A30" s="6" t="str">
        <f>IF(③リレー情報確認!C24="","",590000+①団体情報入力!$C$4*10)</f>
        <v/>
      </c>
      <c r="B30" t="str">
        <f>IF(A30="","",①団体情報入力!$C$4)</f>
        <v/>
      </c>
      <c r="C30" t="str">
        <f>IF(A30="","",③リレー情報確認!$J$1)</f>
        <v/>
      </c>
      <c r="D30" t="str">
        <f>IF(A30="","",③リレー情報確認!$P$1)</f>
        <v/>
      </c>
      <c r="G30">
        <v>5</v>
      </c>
      <c r="H30" t="str">
        <f>IF(A30="","",③リレー情報確認!E24)</f>
        <v/>
      </c>
      <c r="I30" t="str">
        <f>IF(A30="","",③リレー情報確認!D24)</f>
        <v/>
      </c>
      <c r="J30" t="str">
        <f>IF(A30="","",種目情報!$J$8)</f>
        <v/>
      </c>
      <c r="K30" t="str">
        <f>IF(A30="","",③リレー情報確認!$F$20)</f>
        <v/>
      </c>
      <c r="L30" t="str">
        <f t="shared" si="5"/>
        <v/>
      </c>
      <c r="M30" t="str">
        <f>IF(A30="","",種目情報!$K$8)</f>
        <v/>
      </c>
    </row>
    <row r="31" spans="1:13">
      <c r="A31" s="6" t="str">
        <f>IF(③リレー情報確認!C25="","",590000+①団体情報入力!$C$4*10)</f>
        <v/>
      </c>
      <c r="B31" t="str">
        <f>IF(A31="","",①団体情報入力!$C$4)</f>
        <v/>
      </c>
      <c r="C31" t="str">
        <f>IF(A31="","",③リレー情報確認!$J$1)</f>
        <v/>
      </c>
      <c r="D31" t="str">
        <f>IF(A31="","",③リレー情報確認!$P$1)</f>
        <v/>
      </c>
      <c r="G31">
        <v>6</v>
      </c>
      <c r="H31" t="str">
        <f>IF(A31="","",③リレー情報確認!E25)</f>
        <v/>
      </c>
      <c r="I31" t="str">
        <f>IF(A31="","",③リレー情報確認!D25)</f>
        <v/>
      </c>
      <c r="J31" t="str">
        <f>IF(A31="","",種目情報!$J$8)</f>
        <v/>
      </c>
      <c r="K31" t="str">
        <f>IF(A31="","",③リレー情報確認!$F$20)</f>
        <v/>
      </c>
      <c r="L31" t="str">
        <f t="shared" si="5"/>
        <v/>
      </c>
      <c r="M31" t="str">
        <f>IF(A31="","",種目情報!$K$8)</f>
        <v/>
      </c>
    </row>
    <row r="32" spans="1:13">
      <c r="A32" s="232" t="str">
        <f>IF(③リレー情報確認!I20="","",690000+①団体情報入力!$C$4*10)</f>
        <v/>
      </c>
      <c r="B32" s="232" t="str">
        <f>IF(A32="","",①団体情報入力!$C$4)</f>
        <v/>
      </c>
      <c r="C32" s="232" t="str">
        <f>IF(A32="","",③リレー情報確認!$J$1)</f>
        <v/>
      </c>
      <c r="D32" s="232" t="str">
        <f>IF(A32="","",③リレー情報確認!$P$1)</f>
        <v/>
      </c>
      <c r="E32" s="232"/>
      <c r="F32" s="232"/>
      <c r="G32" s="232">
        <v>1</v>
      </c>
      <c r="H32" s="232" t="str">
        <f>IF(A32="","",③リレー情報確認!K20)</f>
        <v/>
      </c>
      <c r="I32" s="232" t="str">
        <f>IF(A32="","",③リレー情報確認!J20)</f>
        <v/>
      </c>
      <c r="J32" s="232" t="str">
        <f>IF(A32="","",種目情報!$J$9)</f>
        <v/>
      </c>
      <c r="K32" s="233" t="str">
        <f>IF(A32="","",③リレー情報確認!$L$20)</f>
        <v/>
      </c>
      <c r="L32" s="232" t="str">
        <f t="shared" si="5"/>
        <v/>
      </c>
      <c r="M32" s="232" t="str">
        <f>IF(A32="","",種目情報!$K$9)</f>
        <v/>
      </c>
    </row>
    <row r="33" spans="1:13">
      <c r="A33" s="232" t="str">
        <f>IF(③リレー情報確認!I21="","",690000+①団体情報入力!$C$4*10)</f>
        <v/>
      </c>
      <c r="B33" s="232" t="str">
        <f>IF(A33="","",①団体情報入力!$C$4)</f>
        <v/>
      </c>
      <c r="C33" s="232" t="str">
        <f>IF(A33="","",③リレー情報確認!$J$1)</f>
        <v/>
      </c>
      <c r="D33" s="232" t="str">
        <f>IF(A33="","",③リレー情報確認!$P$1)</f>
        <v/>
      </c>
      <c r="E33" s="232"/>
      <c r="F33" s="232"/>
      <c r="G33" s="232">
        <v>2</v>
      </c>
      <c r="H33" s="232" t="str">
        <f>IF(A33="","",③リレー情報確認!K21)</f>
        <v/>
      </c>
      <c r="I33" s="232" t="str">
        <f>IF(A33="","",③リレー情報確認!J21)</f>
        <v/>
      </c>
      <c r="J33" s="232" t="str">
        <f>IF(A33="","",種目情報!$J$9)</f>
        <v/>
      </c>
      <c r="K33" s="233" t="str">
        <f>IF(A33="","",③リレー情報確認!$L$20)</f>
        <v/>
      </c>
      <c r="L33" s="232" t="str">
        <f t="shared" ref="L33:L37" si="6">IF(A33="","",0)</f>
        <v/>
      </c>
      <c r="M33" s="232" t="str">
        <f>IF(A33="","",種目情報!$K$9)</f>
        <v/>
      </c>
    </row>
    <row r="34" spans="1:13">
      <c r="A34" s="232" t="str">
        <f>IF(③リレー情報確認!I22="","",690000+①団体情報入力!$C$4*10)</f>
        <v/>
      </c>
      <c r="B34" s="232" t="str">
        <f>IF(A34="","",①団体情報入力!$C$4)</f>
        <v/>
      </c>
      <c r="C34" s="232" t="str">
        <f>IF(A34="","",③リレー情報確認!$J$1)</f>
        <v/>
      </c>
      <c r="D34" s="232" t="str">
        <f>IF(A34="","",③リレー情報確認!$P$1)</f>
        <v/>
      </c>
      <c r="E34" s="232"/>
      <c r="F34" s="232"/>
      <c r="G34" s="232">
        <v>3</v>
      </c>
      <c r="H34" s="232" t="str">
        <f>IF(A34="","",③リレー情報確認!K22)</f>
        <v/>
      </c>
      <c r="I34" s="232" t="str">
        <f>IF(A34="","",③リレー情報確認!J22)</f>
        <v/>
      </c>
      <c r="J34" s="232" t="str">
        <f>IF(A34="","",種目情報!$J$9)</f>
        <v/>
      </c>
      <c r="K34" s="233" t="str">
        <f>IF(A34="","",③リレー情報確認!$L$20)</f>
        <v/>
      </c>
      <c r="L34" s="232" t="str">
        <f t="shared" si="6"/>
        <v/>
      </c>
      <c r="M34" s="232" t="str">
        <f>IF(A34="","",種目情報!$K$9)</f>
        <v/>
      </c>
    </row>
    <row r="35" spans="1:13">
      <c r="A35" s="232" t="str">
        <f>IF(③リレー情報確認!I23="","",690000+①団体情報入力!$C$4*10)</f>
        <v/>
      </c>
      <c r="B35" s="232" t="str">
        <f>IF(A35="","",①団体情報入力!$C$4)</f>
        <v/>
      </c>
      <c r="C35" s="232" t="str">
        <f>IF(A35="","",③リレー情報確認!$J$1)</f>
        <v/>
      </c>
      <c r="D35" s="232" t="str">
        <f>IF(A35="","",③リレー情報確認!$P$1)</f>
        <v/>
      </c>
      <c r="E35" s="232"/>
      <c r="F35" s="232"/>
      <c r="G35" s="232">
        <v>4</v>
      </c>
      <c r="H35" s="232" t="str">
        <f>IF(A35="","",③リレー情報確認!K23)</f>
        <v/>
      </c>
      <c r="I35" s="232" t="str">
        <f>IF(A35="","",③リレー情報確認!J23)</f>
        <v/>
      </c>
      <c r="J35" s="232" t="str">
        <f>IF(A35="","",種目情報!$J$9)</f>
        <v/>
      </c>
      <c r="K35" s="233" t="str">
        <f>IF(A35="","",③リレー情報確認!$L$20)</f>
        <v/>
      </c>
      <c r="L35" s="232" t="str">
        <f t="shared" si="6"/>
        <v/>
      </c>
      <c r="M35" s="232" t="str">
        <f>IF(A35="","",種目情報!$K$9)</f>
        <v/>
      </c>
    </row>
    <row r="36" spans="1:13">
      <c r="A36" s="232" t="str">
        <f>IF(③リレー情報確認!I24="","",690000+①団体情報入力!$C$4*10)</f>
        <v/>
      </c>
      <c r="B36" s="232" t="str">
        <f>IF(A36="","",①団体情報入力!$C$4)</f>
        <v/>
      </c>
      <c r="C36" s="232" t="str">
        <f>IF(A36="","",③リレー情報確認!$J$1)</f>
        <v/>
      </c>
      <c r="D36" s="232" t="str">
        <f>IF(A36="","",③リレー情報確認!$P$1)</f>
        <v/>
      </c>
      <c r="E36" s="232"/>
      <c r="F36" s="232"/>
      <c r="G36" s="232">
        <v>5</v>
      </c>
      <c r="H36" s="232" t="str">
        <f>IF(A36="","",③リレー情報確認!K24)</f>
        <v/>
      </c>
      <c r="I36" s="232" t="str">
        <f>IF(A36="","",③リレー情報確認!J24)</f>
        <v/>
      </c>
      <c r="J36" s="232" t="str">
        <f>IF(A36="","",種目情報!$J$9)</f>
        <v/>
      </c>
      <c r="K36" s="233" t="str">
        <f>IF(A36="","",③リレー情報確認!$L$20)</f>
        <v/>
      </c>
      <c r="L36" s="232" t="str">
        <f t="shared" si="6"/>
        <v/>
      </c>
      <c r="M36" s="232" t="str">
        <f>IF(A36="","",種目情報!$K$9)</f>
        <v/>
      </c>
    </row>
    <row r="37" spans="1:13">
      <c r="A37" s="232" t="str">
        <f>IF(③リレー情報確認!I25="","",690000+①団体情報入力!$C$4*10)</f>
        <v/>
      </c>
      <c r="B37" s="232" t="str">
        <f>IF(A37="","",①団体情報入力!$C$4)</f>
        <v/>
      </c>
      <c r="C37" s="232" t="str">
        <f>IF(A37="","",③リレー情報確認!$J$1)</f>
        <v/>
      </c>
      <c r="D37" s="232" t="str">
        <f>IF(A37="","",③リレー情報確認!$P$1)</f>
        <v/>
      </c>
      <c r="E37" s="232"/>
      <c r="F37" s="232"/>
      <c r="G37" s="232">
        <v>6</v>
      </c>
      <c r="H37" s="232" t="str">
        <f>IF(A37="","",③リレー情報確認!K25)</f>
        <v/>
      </c>
      <c r="I37" s="232" t="str">
        <f>IF(A37="","",③リレー情報確認!J25)</f>
        <v/>
      </c>
      <c r="J37" s="232" t="str">
        <f>IF(A37="","",種目情報!$J$9)</f>
        <v/>
      </c>
      <c r="K37" s="233" t="str">
        <f>IF(A37="","",③リレー情報確認!$L$20)</f>
        <v/>
      </c>
      <c r="L37" s="232" t="str">
        <f t="shared" si="6"/>
        <v/>
      </c>
      <c r="M37" s="232" t="str">
        <f>IF(A37="","",種目情報!$K$9)</f>
        <v/>
      </c>
    </row>
  </sheetData>
  <sheetProtection sheet="1" objects="1" scenarios="1"/>
  <phoneticPr fontId="39"/>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8"/>
  <sheetViews>
    <sheetView topLeftCell="A237" workbookViewId="0">
      <selection activeCell="F267" sqref="F267"/>
    </sheetView>
  </sheetViews>
  <sheetFormatPr defaultRowHeight="13.5"/>
  <cols>
    <col min="1" max="1" width="9" style="248"/>
    <col min="2" max="4" width="16.25" customWidth="1"/>
    <col min="5" max="5" width="21.625" style="248" customWidth="1"/>
    <col min="6" max="6" width="9" style="248"/>
    <col min="260" max="260" width="16.25" customWidth="1"/>
    <col min="261" max="261" width="21.625" customWidth="1"/>
    <col min="516" max="516" width="16.25" customWidth="1"/>
    <col min="517" max="517" width="21.625" customWidth="1"/>
    <col min="772" max="772" width="16.25" customWidth="1"/>
    <col min="773" max="773" width="21.625" customWidth="1"/>
    <col min="1028" max="1028" width="16.25" customWidth="1"/>
    <col min="1029" max="1029" width="21.625" customWidth="1"/>
    <col min="1284" max="1284" width="16.25" customWidth="1"/>
    <col min="1285" max="1285" width="21.625" customWidth="1"/>
    <col min="1540" max="1540" width="16.25" customWidth="1"/>
    <col min="1541" max="1541" width="21.625" customWidth="1"/>
    <col min="1796" max="1796" width="16.25" customWidth="1"/>
    <col min="1797" max="1797" width="21.625" customWidth="1"/>
    <col min="2052" max="2052" width="16.25" customWidth="1"/>
    <col min="2053" max="2053" width="21.625" customWidth="1"/>
    <col min="2308" max="2308" width="16.25" customWidth="1"/>
    <col min="2309" max="2309" width="21.625" customWidth="1"/>
    <col min="2564" max="2564" width="16.25" customWidth="1"/>
    <col min="2565" max="2565" width="21.625" customWidth="1"/>
    <col min="2820" max="2820" width="16.25" customWidth="1"/>
    <col min="2821" max="2821" width="21.625" customWidth="1"/>
    <col min="3076" max="3076" width="16.25" customWidth="1"/>
    <col min="3077" max="3077" width="21.625" customWidth="1"/>
    <col min="3332" max="3332" width="16.25" customWidth="1"/>
    <col min="3333" max="3333" width="21.625" customWidth="1"/>
    <col min="3588" max="3588" width="16.25" customWidth="1"/>
    <col min="3589" max="3589" width="21.625" customWidth="1"/>
    <col min="3844" max="3844" width="16.25" customWidth="1"/>
    <col min="3845" max="3845" width="21.625" customWidth="1"/>
    <col min="4100" max="4100" width="16.25" customWidth="1"/>
    <col min="4101" max="4101" width="21.625" customWidth="1"/>
    <col min="4356" max="4356" width="16.25" customWidth="1"/>
    <col min="4357" max="4357" width="21.625" customWidth="1"/>
    <col min="4612" max="4612" width="16.25" customWidth="1"/>
    <col min="4613" max="4613" width="21.625" customWidth="1"/>
    <col min="4868" max="4868" width="16.25" customWidth="1"/>
    <col min="4869" max="4869" width="21.625" customWidth="1"/>
    <col min="5124" max="5124" width="16.25" customWidth="1"/>
    <col min="5125" max="5125" width="21.625" customWidth="1"/>
    <col min="5380" max="5380" width="16.25" customWidth="1"/>
    <col min="5381" max="5381" width="21.625" customWidth="1"/>
    <col min="5636" max="5636" width="16.25" customWidth="1"/>
    <col min="5637" max="5637" width="21.625" customWidth="1"/>
    <col min="5892" max="5892" width="16.25" customWidth="1"/>
    <col min="5893" max="5893" width="21.625" customWidth="1"/>
    <col min="6148" max="6148" width="16.25" customWidth="1"/>
    <col min="6149" max="6149" width="21.625" customWidth="1"/>
    <col min="6404" max="6404" width="16.25" customWidth="1"/>
    <col min="6405" max="6405" width="21.625" customWidth="1"/>
    <col min="6660" max="6660" width="16.25" customWidth="1"/>
    <col min="6661" max="6661" width="21.625" customWidth="1"/>
    <col min="6916" max="6916" width="16.25" customWidth="1"/>
    <col min="6917" max="6917" width="21.625" customWidth="1"/>
    <col min="7172" max="7172" width="16.25" customWidth="1"/>
    <col min="7173" max="7173" width="21.625" customWidth="1"/>
    <col min="7428" max="7428" width="16.25" customWidth="1"/>
    <col min="7429" max="7429" width="21.625" customWidth="1"/>
    <col min="7684" max="7684" width="16.25" customWidth="1"/>
    <col min="7685" max="7685" width="21.625" customWidth="1"/>
    <col min="7940" max="7940" width="16.25" customWidth="1"/>
    <col min="7941" max="7941" width="21.625" customWidth="1"/>
    <col min="8196" max="8196" width="16.25" customWidth="1"/>
    <col min="8197" max="8197" width="21.625" customWidth="1"/>
    <col min="8452" max="8452" width="16.25" customWidth="1"/>
    <col min="8453" max="8453" width="21.625" customWidth="1"/>
    <col min="8708" max="8708" width="16.25" customWidth="1"/>
    <col min="8709" max="8709" width="21.625" customWidth="1"/>
    <col min="8964" max="8964" width="16.25" customWidth="1"/>
    <col min="8965" max="8965" width="21.625" customWidth="1"/>
    <col min="9220" max="9220" width="16.25" customWidth="1"/>
    <col min="9221" max="9221" width="21.625" customWidth="1"/>
    <col min="9476" max="9476" width="16.25" customWidth="1"/>
    <col min="9477" max="9477" width="21.625" customWidth="1"/>
    <col min="9732" max="9732" width="16.25" customWidth="1"/>
    <col min="9733" max="9733" width="21.625" customWidth="1"/>
    <col min="9988" max="9988" width="16.25" customWidth="1"/>
    <col min="9989" max="9989" width="21.625" customWidth="1"/>
    <col min="10244" max="10244" width="16.25" customWidth="1"/>
    <col min="10245" max="10245" width="21.625" customWidth="1"/>
    <col min="10500" max="10500" width="16.25" customWidth="1"/>
    <col min="10501" max="10501" width="21.625" customWidth="1"/>
    <col min="10756" max="10756" width="16.25" customWidth="1"/>
    <col min="10757" max="10757" width="21.625" customWidth="1"/>
    <col min="11012" max="11012" width="16.25" customWidth="1"/>
    <col min="11013" max="11013" width="21.625" customWidth="1"/>
    <col min="11268" max="11268" width="16.25" customWidth="1"/>
    <col min="11269" max="11269" width="21.625" customWidth="1"/>
    <col min="11524" max="11524" width="16.25" customWidth="1"/>
    <col min="11525" max="11525" width="21.625" customWidth="1"/>
    <col min="11780" max="11780" width="16.25" customWidth="1"/>
    <col min="11781" max="11781" width="21.625" customWidth="1"/>
    <col min="12036" max="12036" width="16.25" customWidth="1"/>
    <col min="12037" max="12037" width="21.625" customWidth="1"/>
    <col min="12292" max="12292" width="16.25" customWidth="1"/>
    <col min="12293" max="12293" width="21.625" customWidth="1"/>
    <col min="12548" max="12548" width="16.25" customWidth="1"/>
    <col min="12549" max="12549" width="21.625" customWidth="1"/>
    <col min="12804" max="12804" width="16.25" customWidth="1"/>
    <col min="12805" max="12805" width="21.625" customWidth="1"/>
    <col min="13060" max="13060" width="16.25" customWidth="1"/>
    <col min="13061" max="13061" width="21.625" customWidth="1"/>
    <col min="13316" max="13316" width="16.25" customWidth="1"/>
    <col min="13317" max="13317" width="21.625" customWidth="1"/>
    <col min="13572" max="13572" width="16.25" customWidth="1"/>
    <col min="13573" max="13573" width="21.625" customWidth="1"/>
    <col min="13828" max="13828" width="16.25" customWidth="1"/>
    <col min="13829" max="13829" width="21.625" customWidth="1"/>
    <col min="14084" max="14084" width="16.25" customWidth="1"/>
    <col min="14085" max="14085" width="21.625" customWidth="1"/>
    <col min="14340" max="14340" width="16.25" customWidth="1"/>
    <col min="14341" max="14341" width="21.625" customWidth="1"/>
    <col min="14596" max="14596" width="16.25" customWidth="1"/>
    <col min="14597" max="14597" width="21.625" customWidth="1"/>
    <col min="14852" max="14852" width="16.25" customWidth="1"/>
    <col min="14853" max="14853" width="21.625" customWidth="1"/>
    <col min="15108" max="15108" width="16.25" customWidth="1"/>
    <col min="15109" max="15109" width="21.625" customWidth="1"/>
    <col min="15364" max="15364" width="16.25" customWidth="1"/>
    <col min="15365" max="15365" width="21.625" customWidth="1"/>
    <col min="15620" max="15620" width="16.25" customWidth="1"/>
    <col min="15621" max="15621" width="21.625" customWidth="1"/>
    <col min="15876" max="15876" width="16.25" customWidth="1"/>
    <col min="15877" max="15877" width="21.625" customWidth="1"/>
    <col min="16132" max="16132" width="16.25" customWidth="1"/>
    <col min="16133" max="16133" width="21.625" customWidth="1"/>
  </cols>
  <sheetData>
    <row r="1" spans="1:6">
      <c r="A1" s="248" t="s">
        <v>269</v>
      </c>
      <c r="B1" s="248" t="s">
        <v>270</v>
      </c>
      <c r="C1" s="248" t="s">
        <v>802</v>
      </c>
      <c r="D1" s="248" t="s">
        <v>271</v>
      </c>
      <c r="E1" s="248" t="s">
        <v>803</v>
      </c>
      <c r="F1" s="248" t="s">
        <v>269</v>
      </c>
    </row>
    <row r="2" spans="1:6">
      <c r="A2" s="248">
        <v>1</v>
      </c>
      <c r="B2" s="253" t="s">
        <v>272</v>
      </c>
      <c r="C2" s="272">
        <v>236001</v>
      </c>
      <c r="D2" s="253" t="s">
        <v>272</v>
      </c>
      <c r="E2" s="248" t="s">
        <v>273</v>
      </c>
      <c r="F2" s="248">
        <v>1</v>
      </c>
    </row>
    <row r="3" spans="1:6">
      <c r="A3" s="248">
        <v>2</v>
      </c>
      <c r="B3" s="253" t="s">
        <v>274</v>
      </c>
      <c r="C3" s="272">
        <v>236002</v>
      </c>
      <c r="D3" s="253" t="s">
        <v>274</v>
      </c>
      <c r="E3" s="248" t="s">
        <v>275</v>
      </c>
      <c r="F3" s="248">
        <v>2</v>
      </c>
    </row>
    <row r="4" spans="1:6">
      <c r="A4" s="248">
        <v>3</v>
      </c>
      <c r="B4" s="253" t="s">
        <v>276</v>
      </c>
      <c r="C4" s="272">
        <v>236003</v>
      </c>
      <c r="D4" s="253" t="s">
        <v>276</v>
      </c>
      <c r="E4" s="248" t="s">
        <v>277</v>
      </c>
      <c r="F4" s="248">
        <v>3</v>
      </c>
    </row>
    <row r="5" spans="1:6">
      <c r="A5" s="248">
        <v>4</v>
      </c>
      <c r="B5" s="253" t="s">
        <v>278</v>
      </c>
      <c r="C5" s="272">
        <v>236004</v>
      </c>
      <c r="D5" s="253" t="s">
        <v>278</v>
      </c>
      <c r="E5" s="248" t="s">
        <v>279</v>
      </c>
      <c r="F5" s="248">
        <v>4</v>
      </c>
    </row>
    <row r="6" spans="1:6">
      <c r="A6" s="248">
        <v>5</v>
      </c>
      <c r="B6" s="253" t="s">
        <v>280</v>
      </c>
      <c r="C6" s="272">
        <v>236005</v>
      </c>
      <c r="D6" s="253" t="s">
        <v>280</v>
      </c>
      <c r="E6" s="248" t="s">
        <v>281</v>
      </c>
      <c r="F6" s="248">
        <v>5</v>
      </c>
    </row>
    <row r="7" spans="1:6">
      <c r="A7" s="248">
        <v>6</v>
      </c>
      <c r="B7" s="253" t="s">
        <v>282</v>
      </c>
      <c r="C7" s="272">
        <v>236006</v>
      </c>
      <c r="D7" s="253" t="s">
        <v>282</v>
      </c>
      <c r="E7" s="248" t="s">
        <v>283</v>
      </c>
      <c r="F7" s="248">
        <v>6</v>
      </c>
    </row>
    <row r="8" spans="1:6">
      <c r="A8" s="248">
        <v>7</v>
      </c>
      <c r="B8" s="253" t="s">
        <v>284</v>
      </c>
      <c r="C8" s="272">
        <v>236007</v>
      </c>
      <c r="D8" s="253" t="s">
        <v>284</v>
      </c>
      <c r="E8" s="248" t="s">
        <v>285</v>
      </c>
      <c r="F8" s="248">
        <v>7</v>
      </c>
    </row>
    <row r="9" spans="1:6">
      <c r="A9" s="248">
        <v>8</v>
      </c>
      <c r="B9" s="253" t="s">
        <v>286</v>
      </c>
      <c r="C9" s="272">
        <v>236008</v>
      </c>
      <c r="D9" s="253" t="s">
        <v>286</v>
      </c>
      <c r="E9" s="248" t="s">
        <v>287</v>
      </c>
      <c r="F9" s="248">
        <v>8</v>
      </c>
    </row>
    <row r="10" spans="1:6">
      <c r="A10" s="248">
        <v>9</v>
      </c>
      <c r="B10" s="253" t="s">
        <v>288</v>
      </c>
      <c r="C10" s="272">
        <v>236009</v>
      </c>
      <c r="D10" s="253" t="s">
        <v>288</v>
      </c>
      <c r="E10" s="248" t="s">
        <v>289</v>
      </c>
      <c r="F10" s="248">
        <v>9</v>
      </c>
    </row>
    <row r="11" spans="1:6">
      <c r="A11" s="248">
        <v>10</v>
      </c>
      <c r="B11" s="253" t="s">
        <v>290</v>
      </c>
      <c r="C11" s="272">
        <v>236010</v>
      </c>
      <c r="D11" s="253" t="s">
        <v>290</v>
      </c>
      <c r="E11" s="248" t="s">
        <v>291</v>
      </c>
      <c r="F11" s="248">
        <v>10</v>
      </c>
    </row>
    <row r="12" spans="1:6">
      <c r="A12" s="248">
        <v>11</v>
      </c>
      <c r="B12" s="253" t="s">
        <v>292</v>
      </c>
      <c r="C12" s="272">
        <v>236011</v>
      </c>
      <c r="D12" s="253" t="s">
        <v>292</v>
      </c>
      <c r="E12" s="248" t="s">
        <v>293</v>
      </c>
      <c r="F12" s="248">
        <v>11</v>
      </c>
    </row>
    <row r="13" spans="1:6">
      <c r="A13" s="248">
        <v>12</v>
      </c>
      <c r="B13" s="253" t="s">
        <v>294</v>
      </c>
      <c r="C13" s="272">
        <v>236012</v>
      </c>
      <c r="D13" s="253" t="s">
        <v>294</v>
      </c>
      <c r="E13" s="248" t="s">
        <v>295</v>
      </c>
      <c r="F13" s="248">
        <v>12</v>
      </c>
    </row>
    <row r="14" spans="1:6">
      <c r="A14" s="248">
        <v>13</v>
      </c>
      <c r="B14" s="253" t="s">
        <v>296</v>
      </c>
      <c r="C14" s="272">
        <v>236013</v>
      </c>
      <c r="D14" s="253" t="s">
        <v>296</v>
      </c>
      <c r="E14" s="248" t="s">
        <v>297</v>
      </c>
      <c r="F14" s="248">
        <v>13</v>
      </c>
    </row>
    <row r="15" spans="1:6">
      <c r="A15" s="248">
        <v>14</v>
      </c>
      <c r="B15" s="253" t="s">
        <v>298</v>
      </c>
      <c r="C15" s="272">
        <v>236014</v>
      </c>
      <c r="D15" s="253" t="s">
        <v>298</v>
      </c>
      <c r="E15" s="248" t="s">
        <v>299</v>
      </c>
      <c r="F15" s="248">
        <v>14</v>
      </c>
    </row>
    <row r="16" spans="1:6">
      <c r="A16" s="248">
        <v>15</v>
      </c>
      <c r="B16" s="253" t="s">
        <v>300</v>
      </c>
      <c r="C16" s="272">
        <v>236015</v>
      </c>
      <c r="D16" s="253" t="s">
        <v>300</v>
      </c>
      <c r="E16" s="248" t="s">
        <v>301</v>
      </c>
      <c r="F16" s="248">
        <v>15</v>
      </c>
    </row>
    <row r="17" spans="1:6">
      <c r="A17" s="248">
        <v>16</v>
      </c>
      <c r="B17" s="253" t="s">
        <v>302</v>
      </c>
      <c r="C17" s="272">
        <v>236016</v>
      </c>
      <c r="D17" s="253" t="s">
        <v>302</v>
      </c>
      <c r="E17" s="248" t="s">
        <v>303</v>
      </c>
      <c r="F17" s="248">
        <v>16</v>
      </c>
    </row>
    <row r="18" spans="1:6">
      <c r="A18" s="248">
        <v>17</v>
      </c>
      <c r="B18" s="253" t="s">
        <v>304</v>
      </c>
      <c r="C18" s="272">
        <v>236017</v>
      </c>
      <c r="D18" s="253" t="s">
        <v>304</v>
      </c>
      <c r="E18" s="248" t="s">
        <v>305</v>
      </c>
      <c r="F18" s="248">
        <v>17</v>
      </c>
    </row>
    <row r="19" spans="1:6">
      <c r="A19" s="248">
        <v>18</v>
      </c>
      <c r="B19" s="253" t="s">
        <v>306</v>
      </c>
      <c r="C19" s="272">
        <v>236018</v>
      </c>
      <c r="D19" s="253" t="s">
        <v>306</v>
      </c>
      <c r="E19" s="248" t="s">
        <v>307</v>
      </c>
      <c r="F19" s="248">
        <v>18</v>
      </c>
    </row>
    <row r="20" spans="1:6">
      <c r="A20" s="248">
        <v>19</v>
      </c>
      <c r="B20" s="253" t="s">
        <v>308</v>
      </c>
      <c r="C20" s="272">
        <v>236019</v>
      </c>
      <c r="D20" s="253" t="s">
        <v>308</v>
      </c>
      <c r="E20" s="248" t="s">
        <v>309</v>
      </c>
      <c r="F20" s="248">
        <v>19</v>
      </c>
    </row>
    <row r="21" spans="1:6">
      <c r="A21" s="248">
        <v>20</v>
      </c>
      <c r="B21" s="253" t="s">
        <v>310</v>
      </c>
      <c r="C21" s="272">
        <v>236020</v>
      </c>
      <c r="D21" s="253" t="s">
        <v>310</v>
      </c>
      <c r="E21" s="248" t="s">
        <v>311</v>
      </c>
      <c r="F21" s="248">
        <v>20</v>
      </c>
    </row>
    <row r="22" spans="1:6">
      <c r="A22" s="248">
        <v>21</v>
      </c>
      <c r="B22" s="253" t="s">
        <v>312</v>
      </c>
      <c r="C22" s="272">
        <v>236021</v>
      </c>
      <c r="D22" s="253" t="s">
        <v>312</v>
      </c>
      <c r="E22" s="248" t="s">
        <v>313</v>
      </c>
      <c r="F22" s="248">
        <v>21</v>
      </c>
    </row>
    <row r="23" spans="1:6">
      <c r="A23" s="248">
        <v>22</v>
      </c>
      <c r="B23" s="253" t="s">
        <v>314</v>
      </c>
      <c r="C23" s="272">
        <v>236022</v>
      </c>
      <c r="D23" s="253" t="s">
        <v>314</v>
      </c>
      <c r="E23" s="248" t="s">
        <v>315</v>
      </c>
      <c r="F23" s="248">
        <v>22</v>
      </c>
    </row>
    <row r="24" spans="1:6">
      <c r="A24" s="248">
        <v>23</v>
      </c>
      <c r="B24" s="253" t="s">
        <v>316</v>
      </c>
      <c r="C24" s="272">
        <v>236023</v>
      </c>
      <c r="D24" s="253" t="s">
        <v>316</v>
      </c>
      <c r="E24" s="248" t="s">
        <v>317</v>
      </c>
      <c r="F24" s="248">
        <v>23</v>
      </c>
    </row>
    <row r="25" spans="1:6">
      <c r="A25" s="248">
        <v>24</v>
      </c>
      <c r="B25" s="253" t="s">
        <v>318</v>
      </c>
      <c r="C25" s="272">
        <v>236024</v>
      </c>
      <c r="D25" s="253" t="s">
        <v>318</v>
      </c>
      <c r="E25" s="248" t="s">
        <v>319</v>
      </c>
      <c r="F25" s="248">
        <v>24</v>
      </c>
    </row>
    <row r="26" spans="1:6">
      <c r="A26" s="248">
        <v>25</v>
      </c>
      <c r="B26" s="253" t="s">
        <v>320</v>
      </c>
      <c r="C26" s="272">
        <v>236025</v>
      </c>
      <c r="D26" s="253" t="s">
        <v>320</v>
      </c>
      <c r="E26" s="248" t="s">
        <v>321</v>
      </c>
      <c r="F26" s="248">
        <v>25</v>
      </c>
    </row>
    <row r="27" spans="1:6">
      <c r="A27" s="248">
        <v>26</v>
      </c>
      <c r="B27" s="253" t="s">
        <v>322</v>
      </c>
      <c r="C27" s="272">
        <v>236026</v>
      </c>
      <c r="D27" s="253" t="s">
        <v>322</v>
      </c>
      <c r="E27" s="248" t="s">
        <v>323</v>
      </c>
      <c r="F27" s="248">
        <v>26</v>
      </c>
    </row>
    <row r="28" spans="1:6">
      <c r="A28" s="248">
        <v>27</v>
      </c>
      <c r="B28" s="253" t="s">
        <v>324</v>
      </c>
      <c r="C28" s="272">
        <v>236027</v>
      </c>
      <c r="D28" s="253" t="s">
        <v>324</v>
      </c>
      <c r="E28" s="248" t="s">
        <v>325</v>
      </c>
      <c r="F28" s="248">
        <v>27</v>
      </c>
    </row>
    <row r="29" spans="1:6">
      <c r="A29" s="248">
        <v>28</v>
      </c>
      <c r="B29" s="253" t="s">
        <v>326</v>
      </c>
      <c r="C29" s="272">
        <v>236028</v>
      </c>
      <c r="D29" s="253" t="s">
        <v>326</v>
      </c>
      <c r="E29" s="248" t="s">
        <v>327</v>
      </c>
      <c r="F29" s="248">
        <v>28</v>
      </c>
    </row>
    <row r="30" spans="1:6">
      <c r="A30" s="248">
        <v>29</v>
      </c>
      <c r="B30" s="254" t="s">
        <v>328</v>
      </c>
      <c r="C30" s="272">
        <v>236029</v>
      </c>
      <c r="D30" s="254" t="s">
        <v>328</v>
      </c>
      <c r="E30" s="248" t="s">
        <v>329</v>
      </c>
      <c r="F30" s="248">
        <v>29</v>
      </c>
    </row>
    <row r="31" spans="1:6">
      <c r="A31" s="248">
        <v>30</v>
      </c>
      <c r="B31" s="254" t="s">
        <v>330</v>
      </c>
      <c r="C31" s="272">
        <v>236030</v>
      </c>
      <c r="D31" s="254" t="s">
        <v>330</v>
      </c>
      <c r="E31" s="248" t="s">
        <v>331</v>
      </c>
      <c r="F31" s="248">
        <v>30</v>
      </c>
    </row>
    <row r="32" spans="1:6">
      <c r="A32" s="248">
        <v>31</v>
      </c>
      <c r="B32" s="254" t="s">
        <v>332</v>
      </c>
      <c r="C32" s="272">
        <v>236031</v>
      </c>
      <c r="D32" s="254" t="s">
        <v>332</v>
      </c>
      <c r="E32" s="248" t="s">
        <v>333</v>
      </c>
      <c r="F32" s="248">
        <v>31</v>
      </c>
    </row>
    <row r="33" spans="1:6">
      <c r="A33" s="248">
        <v>32</v>
      </c>
      <c r="B33" s="254" t="s">
        <v>334</v>
      </c>
      <c r="C33" s="272">
        <v>236032</v>
      </c>
      <c r="D33" s="254" t="s">
        <v>334</v>
      </c>
      <c r="E33" s="248" t="s">
        <v>335</v>
      </c>
      <c r="F33" s="248">
        <v>32</v>
      </c>
    </row>
    <row r="34" spans="1:6">
      <c r="A34" s="248">
        <v>33</v>
      </c>
      <c r="B34" s="254" t="s">
        <v>336</v>
      </c>
      <c r="C34" s="272">
        <v>236033</v>
      </c>
      <c r="D34" s="254" t="s">
        <v>336</v>
      </c>
      <c r="E34" s="248" t="s">
        <v>337</v>
      </c>
      <c r="F34" s="248">
        <v>33</v>
      </c>
    </row>
    <row r="35" spans="1:6">
      <c r="A35" s="248">
        <v>34</v>
      </c>
      <c r="B35" s="254" t="s">
        <v>338</v>
      </c>
      <c r="C35" s="272">
        <v>236034</v>
      </c>
      <c r="D35" s="254" t="s">
        <v>338</v>
      </c>
      <c r="E35" s="248" t="s">
        <v>339</v>
      </c>
      <c r="F35" s="248">
        <v>34</v>
      </c>
    </row>
    <row r="36" spans="1:6">
      <c r="A36" s="248">
        <v>35</v>
      </c>
      <c r="B36" s="255" t="s">
        <v>340</v>
      </c>
      <c r="C36" s="272">
        <v>236035</v>
      </c>
      <c r="D36" s="255" t="s">
        <v>340</v>
      </c>
      <c r="E36" s="248" t="s">
        <v>341</v>
      </c>
      <c r="F36" s="248">
        <v>35</v>
      </c>
    </row>
    <row r="37" spans="1:6">
      <c r="A37" s="248">
        <v>36</v>
      </c>
      <c r="B37" s="254" t="s">
        <v>342</v>
      </c>
      <c r="C37" s="272">
        <v>236036</v>
      </c>
      <c r="D37" s="254" t="s">
        <v>342</v>
      </c>
      <c r="E37" s="248" t="s">
        <v>343</v>
      </c>
      <c r="F37" s="248">
        <v>36</v>
      </c>
    </row>
    <row r="38" spans="1:6">
      <c r="A38" s="248">
        <v>37</v>
      </c>
      <c r="B38" s="254" t="s">
        <v>344</v>
      </c>
      <c r="C38" s="272">
        <v>236037</v>
      </c>
      <c r="D38" s="254" t="s">
        <v>344</v>
      </c>
      <c r="E38" s="248" t="s">
        <v>345</v>
      </c>
      <c r="F38" s="248">
        <v>37</v>
      </c>
    </row>
    <row r="39" spans="1:6">
      <c r="A39" s="248">
        <v>38</v>
      </c>
      <c r="B39" s="256" t="s">
        <v>346</v>
      </c>
      <c r="C39" s="272">
        <v>236038</v>
      </c>
      <c r="D39" s="256" t="s">
        <v>346</v>
      </c>
      <c r="E39" s="248" t="s">
        <v>347</v>
      </c>
      <c r="F39" s="248">
        <v>38</v>
      </c>
    </row>
    <row r="40" spans="1:6">
      <c r="A40" s="248">
        <v>39</v>
      </c>
      <c r="B40" s="257" t="s">
        <v>348</v>
      </c>
      <c r="C40" s="272">
        <v>236039</v>
      </c>
      <c r="D40" s="257" t="s">
        <v>348</v>
      </c>
      <c r="E40" s="248" t="s">
        <v>349</v>
      </c>
      <c r="F40" s="248">
        <v>39</v>
      </c>
    </row>
    <row r="41" spans="1:6">
      <c r="A41" s="248">
        <v>40</v>
      </c>
      <c r="B41" s="258" t="s">
        <v>350</v>
      </c>
      <c r="C41" s="272">
        <v>236040</v>
      </c>
      <c r="D41" s="258" t="s">
        <v>350</v>
      </c>
      <c r="E41" s="248" t="s">
        <v>351</v>
      </c>
      <c r="F41" s="248">
        <v>40</v>
      </c>
    </row>
    <row r="42" spans="1:6">
      <c r="A42" s="248">
        <v>41</v>
      </c>
      <c r="B42" s="258" t="s">
        <v>352</v>
      </c>
      <c r="C42" s="272">
        <v>236041</v>
      </c>
      <c r="D42" s="258" t="s">
        <v>352</v>
      </c>
      <c r="E42" s="248" t="s">
        <v>353</v>
      </c>
      <c r="F42" s="248">
        <v>41</v>
      </c>
    </row>
    <row r="43" spans="1:6">
      <c r="A43" s="248">
        <v>42</v>
      </c>
      <c r="B43" s="258" t="s">
        <v>354</v>
      </c>
      <c r="C43" s="272">
        <v>236042</v>
      </c>
      <c r="D43" s="258" t="s">
        <v>354</v>
      </c>
      <c r="E43" s="248" t="s">
        <v>355</v>
      </c>
      <c r="F43" s="248">
        <v>42</v>
      </c>
    </row>
    <row r="44" spans="1:6">
      <c r="A44" s="248">
        <v>43</v>
      </c>
      <c r="B44" s="258" t="s">
        <v>356</v>
      </c>
      <c r="C44" s="272">
        <v>236043</v>
      </c>
      <c r="D44" s="258" t="s">
        <v>356</v>
      </c>
      <c r="E44" s="248" t="s">
        <v>357</v>
      </c>
      <c r="F44" s="248">
        <v>43</v>
      </c>
    </row>
    <row r="45" spans="1:6">
      <c r="A45" s="248">
        <v>44</v>
      </c>
      <c r="B45" s="258" t="s">
        <v>358</v>
      </c>
      <c r="C45" s="272">
        <v>236044</v>
      </c>
      <c r="D45" s="258" t="s">
        <v>358</v>
      </c>
      <c r="E45" s="248" t="s">
        <v>341</v>
      </c>
      <c r="F45" s="248">
        <v>44</v>
      </c>
    </row>
    <row r="46" spans="1:6">
      <c r="A46" s="248">
        <v>45</v>
      </c>
      <c r="B46" s="258" t="s">
        <v>359</v>
      </c>
      <c r="C46" s="272">
        <v>236045</v>
      </c>
      <c r="D46" s="258" t="s">
        <v>359</v>
      </c>
      <c r="E46" s="248" t="s">
        <v>360</v>
      </c>
      <c r="F46" s="248">
        <v>45</v>
      </c>
    </row>
    <row r="47" spans="1:6">
      <c r="A47" s="248">
        <v>46</v>
      </c>
      <c r="B47" s="258" t="s">
        <v>361</v>
      </c>
      <c r="C47" s="272">
        <v>236046</v>
      </c>
      <c r="D47" s="258" t="s">
        <v>361</v>
      </c>
      <c r="E47" s="248" t="s">
        <v>362</v>
      </c>
      <c r="F47" s="248">
        <v>46</v>
      </c>
    </row>
    <row r="48" spans="1:6">
      <c r="A48" s="248">
        <v>47</v>
      </c>
      <c r="B48" s="258" t="s">
        <v>363</v>
      </c>
      <c r="C48" s="272">
        <v>236047</v>
      </c>
      <c r="D48" s="258" t="s">
        <v>363</v>
      </c>
      <c r="E48" s="248" t="s">
        <v>364</v>
      </c>
      <c r="F48" s="248">
        <v>47</v>
      </c>
    </row>
    <row r="49" spans="1:6">
      <c r="A49" s="248">
        <v>48</v>
      </c>
      <c r="B49" s="258" t="s">
        <v>365</v>
      </c>
      <c r="C49" s="272">
        <v>236048</v>
      </c>
      <c r="D49" s="258" t="s">
        <v>365</v>
      </c>
      <c r="E49" s="248" t="s">
        <v>366</v>
      </c>
      <c r="F49" s="248">
        <v>48</v>
      </c>
    </row>
    <row r="50" spans="1:6">
      <c r="A50" s="248">
        <v>49</v>
      </c>
      <c r="B50" s="258" t="s">
        <v>367</v>
      </c>
      <c r="C50" s="272">
        <v>236049</v>
      </c>
      <c r="D50" s="258" t="s">
        <v>367</v>
      </c>
      <c r="E50" s="248" t="s">
        <v>368</v>
      </c>
      <c r="F50" s="248">
        <v>49</v>
      </c>
    </row>
    <row r="51" spans="1:6">
      <c r="A51" s="248">
        <v>50</v>
      </c>
      <c r="B51" s="258" t="s">
        <v>369</v>
      </c>
      <c r="C51" s="272">
        <v>236050</v>
      </c>
      <c r="D51" s="258" t="s">
        <v>369</v>
      </c>
      <c r="E51" s="248" t="s">
        <v>370</v>
      </c>
      <c r="F51" s="248">
        <v>50</v>
      </c>
    </row>
    <row r="52" spans="1:6">
      <c r="A52" s="248">
        <v>51</v>
      </c>
      <c r="B52" s="258" t="s">
        <v>371</v>
      </c>
      <c r="C52" s="272">
        <v>236051</v>
      </c>
      <c r="D52" s="258" t="s">
        <v>371</v>
      </c>
      <c r="E52" s="248" t="s">
        <v>372</v>
      </c>
      <c r="F52" s="248">
        <v>51</v>
      </c>
    </row>
    <row r="53" spans="1:6">
      <c r="A53" s="248">
        <v>52</v>
      </c>
      <c r="B53" s="258" t="s">
        <v>373</v>
      </c>
      <c r="C53" s="272">
        <v>236052</v>
      </c>
      <c r="D53" s="258" t="s">
        <v>373</v>
      </c>
      <c r="E53" s="248" t="s">
        <v>374</v>
      </c>
      <c r="F53" s="248">
        <v>52</v>
      </c>
    </row>
    <row r="54" spans="1:6">
      <c r="A54" s="248">
        <v>53</v>
      </c>
      <c r="B54" s="258" t="s">
        <v>375</v>
      </c>
      <c r="C54" s="272">
        <v>236053</v>
      </c>
      <c r="D54" s="258" t="s">
        <v>375</v>
      </c>
      <c r="E54" s="248" t="s">
        <v>376</v>
      </c>
      <c r="F54" s="248">
        <v>53</v>
      </c>
    </row>
    <row r="55" spans="1:6">
      <c r="A55" s="248">
        <v>54</v>
      </c>
      <c r="B55" s="258" t="s">
        <v>377</v>
      </c>
      <c r="C55" s="272">
        <v>236054</v>
      </c>
      <c r="D55" s="258" t="s">
        <v>377</v>
      </c>
      <c r="E55" s="248" t="s">
        <v>378</v>
      </c>
      <c r="F55" s="248">
        <v>54</v>
      </c>
    </row>
    <row r="56" spans="1:6">
      <c r="A56" s="248">
        <v>55</v>
      </c>
      <c r="B56" s="258" t="s">
        <v>379</v>
      </c>
      <c r="C56" s="272">
        <v>236055</v>
      </c>
      <c r="D56" s="258" t="s">
        <v>379</v>
      </c>
      <c r="E56" s="248" t="s">
        <v>380</v>
      </c>
      <c r="F56" s="248">
        <v>55</v>
      </c>
    </row>
    <row r="57" spans="1:6">
      <c r="A57" s="248">
        <v>56</v>
      </c>
      <c r="B57" s="258" t="s">
        <v>381</v>
      </c>
      <c r="C57" s="272">
        <v>236056</v>
      </c>
      <c r="D57" s="258" t="s">
        <v>381</v>
      </c>
      <c r="E57" s="248" t="s">
        <v>382</v>
      </c>
      <c r="F57" s="248">
        <v>56</v>
      </c>
    </row>
    <row r="58" spans="1:6">
      <c r="A58" s="248">
        <v>57</v>
      </c>
      <c r="B58" s="258" t="s">
        <v>383</v>
      </c>
      <c r="C58" s="272">
        <v>236057</v>
      </c>
      <c r="D58" s="258" t="s">
        <v>383</v>
      </c>
      <c r="E58" s="248" t="s">
        <v>384</v>
      </c>
      <c r="F58" s="248">
        <v>57</v>
      </c>
    </row>
    <row r="59" spans="1:6">
      <c r="A59" s="248">
        <v>58</v>
      </c>
      <c r="B59" s="258" t="s">
        <v>385</v>
      </c>
      <c r="C59" s="272">
        <v>236058</v>
      </c>
      <c r="D59" s="258" t="s">
        <v>385</v>
      </c>
      <c r="E59" s="248" t="s">
        <v>386</v>
      </c>
      <c r="F59" s="248">
        <v>58</v>
      </c>
    </row>
    <row r="60" spans="1:6">
      <c r="A60" s="248">
        <v>59</v>
      </c>
      <c r="B60" s="258" t="s">
        <v>387</v>
      </c>
      <c r="C60" s="272">
        <v>236059</v>
      </c>
      <c r="D60" s="258" t="s">
        <v>387</v>
      </c>
      <c r="E60" s="248" t="s">
        <v>388</v>
      </c>
      <c r="F60" s="248">
        <v>59</v>
      </c>
    </row>
    <row r="61" spans="1:6">
      <c r="A61" s="248">
        <v>60</v>
      </c>
      <c r="B61" s="258" t="s">
        <v>389</v>
      </c>
      <c r="C61" s="272">
        <v>236060</v>
      </c>
      <c r="D61" s="258" t="s">
        <v>389</v>
      </c>
      <c r="E61" s="248" t="s">
        <v>390</v>
      </c>
      <c r="F61" s="248">
        <v>60</v>
      </c>
    </row>
    <row r="62" spans="1:6">
      <c r="A62" s="248">
        <v>61</v>
      </c>
      <c r="B62" s="258" t="s">
        <v>391</v>
      </c>
      <c r="C62" s="272">
        <v>236061</v>
      </c>
      <c r="D62" s="258" t="s">
        <v>391</v>
      </c>
      <c r="E62" s="248" t="s">
        <v>392</v>
      </c>
      <c r="F62" s="248">
        <v>61</v>
      </c>
    </row>
    <row r="63" spans="1:6">
      <c r="A63" s="248">
        <v>62</v>
      </c>
      <c r="B63" s="259" t="s">
        <v>393</v>
      </c>
      <c r="C63" s="272">
        <v>236062</v>
      </c>
      <c r="D63" s="259" t="s">
        <v>393</v>
      </c>
      <c r="E63" s="248" t="s">
        <v>394</v>
      </c>
      <c r="F63" s="248">
        <v>62</v>
      </c>
    </row>
    <row r="64" spans="1:6">
      <c r="A64" s="248">
        <v>63</v>
      </c>
      <c r="B64" s="259" t="s">
        <v>395</v>
      </c>
      <c r="C64" s="272">
        <v>236063</v>
      </c>
      <c r="D64" s="259" t="s">
        <v>395</v>
      </c>
      <c r="E64" s="248" t="s">
        <v>396</v>
      </c>
      <c r="F64" s="248">
        <v>63</v>
      </c>
    </row>
    <row r="65" spans="1:6">
      <c r="A65" s="248">
        <v>64</v>
      </c>
      <c r="B65" s="259" t="s">
        <v>397</v>
      </c>
      <c r="C65" s="272">
        <v>236064</v>
      </c>
      <c r="D65" s="259" t="s">
        <v>397</v>
      </c>
      <c r="E65" s="248" t="s">
        <v>398</v>
      </c>
      <c r="F65" s="248">
        <v>64</v>
      </c>
    </row>
    <row r="66" spans="1:6">
      <c r="A66" s="248">
        <v>65</v>
      </c>
      <c r="B66" s="259" t="s">
        <v>399</v>
      </c>
      <c r="C66" s="272">
        <v>236065</v>
      </c>
      <c r="D66" s="259" t="s">
        <v>399</v>
      </c>
      <c r="E66" s="248" t="s">
        <v>400</v>
      </c>
      <c r="F66" s="248">
        <v>65</v>
      </c>
    </row>
    <row r="67" spans="1:6">
      <c r="A67" s="248">
        <v>66</v>
      </c>
      <c r="B67" s="259" t="s">
        <v>401</v>
      </c>
      <c r="C67" s="272">
        <v>236066</v>
      </c>
      <c r="D67" s="259" t="s">
        <v>401</v>
      </c>
      <c r="E67" s="248" t="s">
        <v>402</v>
      </c>
      <c r="F67" s="248">
        <v>66</v>
      </c>
    </row>
    <row r="68" spans="1:6">
      <c r="A68" s="248">
        <v>67</v>
      </c>
      <c r="B68" s="259" t="s">
        <v>403</v>
      </c>
      <c r="C68" s="272">
        <v>236067</v>
      </c>
      <c r="D68" s="259" t="s">
        <v>403</v>
      </c>
      <c r="E68" s="248" t="s">
        <v>404</v>
      </c>
      <c r="F68" s="248">
        <v>67</v>
      </c>
    </row>
    <row r="69" spans="1:6">
      <c r="A69" s="248">
        <v>68</v>
      </c>
      <c r="B69" s="259" t="s">
        <v>405</v>
      </c>
      <c r="C69" s="272">
        <v>236068</v>
      </c>
      <c r="D69" s="259" t="s">
        <v>405</v>
      </c>
      <c r="E69" s="248" t="s">
        <v>406</v>
      </c>
      <c r="F69" s="248">
        <v>68</v>
      </c>
    </row>
    <row r="70" spans="1:6">
      <c r="A70" s="248">
        <v>69</v>
      </c>
      <c r="B70" s="259" t="s">
        <v>407</v>
      </c>
      <c r="C70" s="272">
        <v>236069</v>
      </c>
      <c r="D70" s="259" t="s">
        <v>407</v>
      </c>
      <c r="E70" s="248" t="s">
        <v>408</v>
      </c>
      <c r="F70" s="248">
        <v>69</v>
      </c>
    </row>
    <row r="71" spans="1:6">
      <c r="A71" s="248">
        <v>70</v>
      </c>
      <c r="B71" s="259" t="s">
        <v>409</v>
      </c>
      <c r="C71" s="272">
        <v>236070</v>
      </c>
      <c r="D71" s="259" t="s">
        <v>409</v>
      </c>
      <c r="E71" s="248" t="s">
        <v>410</v>
      </c>
      <c r="F71" s="248">
        <v>70</v>
      </c>
    </row>
    <row r="72" spans="1:6">
      <c r="A72" s="248">
        <v>71</v>
      </c>
      <c r="B72" s="259" t="s">
        <v>411</v>
      </c>
      <c r="C72" s="272">
        <v>236071</v>
      </c>
      <c r="D72" s="259" t="s">
        <v>411</v>
      </c>
      <c r="E72" s="248" t="s">
        <v>412</v>
      </c>
      <c r="F72" s="248">
        <v>71</v>
      </c>
    </row>
    <row r="73" spans="1:6">
      <c r="A73" s="248">
        <v>72</v>
      </c>
      <c r="B73" s="259" t="s">
        <v>413</v>
      </c>
      <c r="C73" s="272">
        <v>236072</v>
      </c>
      <c r="D73" s="259" t="s">
        <v>413</v>
      </c>
      <c r="E73" s="248" t="s">
        <v>414</v>
      </c>
      <c r="F73" s="248">
        <v>72</v>
      </c>
    </row>
    <row r="74" spans="1:6">
      <c r="A74" s="248">
        <v>73</v>
      </c>
      <c r="B74" s="259" t="s">
        <v>415</v>
      </c>
      <c r="C74" s="272">
        <v>236073</v>
      </c>
      <c r="D74" s="259" t="s">
        <v>415</v>
      </c>
      <c r="E74" s="248" t="s">
        <v>416</v>
      </c>
      <c r="F74" s="248">
        <v>73</v>
      </c>
    </row>
    <row r="75" spans="1:6">
      <c r="A75" s="248">
        <v>74</v>
      </c>
      <c r="B75" s="259" t="s">
        <v>417</v>
      </c>
      <c r="C75" s="272">
        <v>236074</v>
      </c>
      <c r="D75" s="259" t="s">
        <v>417</v>
      </c>
      <c r="E75" s="248" t="s">
        <v>418</v>
      </c>
      <c r="F75" s="248">
        <v>74</v>
      </c>
    </row>
    <row r="76" spans="1:6">
      <c r="A76" s="248">
        <v>75</v>
      </c>
      <c r="B76" s="259" t="s">
        <v>419</v>
      </c>
      <c r="C76" s="272">
        <v>236075</v>
      </c>
      <c r="D76" s="259" t="s">
        <v>419</v>
      </c>
      <c r="E76" s="248" t="s">
        <v>420</v>
      </c>
      <c r="F76" s="248">
        <v>75</v>
      </c>
    </row>
    <row r="77" spans="1:6">
      <c r="A77" s="248">
        <v>76</v>
      </c>
      <c r="B77" s="259" t="s">
        <v>421</v>
      </c>
      <c r="C77" s="272">
        <v>236076</v>
      </c>
      <c r="D77" s="259" t="s">
        <v>421</v>
      </c>
      <c r="E77" s="248" t="s">
        <v>422</v>
      </c>
      <c r="F77" s="248">
        <v>76</v>
      </c>
    </row>
    <row r="78" spans="1:6">
      <c r="A78" s="248">
        <v>77</v>
      </c>
      <c r="B78" s="260" t="s">
        <v>423</v>
      </c>
      <c r="C78" s="272">
        <v>236077</v>
      </c>
      <c r="D78" s="260" t="s">
        <v>423</v>
      </c>
      <c r="E78" s="248" t="s">
        <v>424</v>
      </c>
      <c r="F78" s="248">
        <v>77</v>
      </c>
    </row>
    <row r="79" spans="1:6">
      <c r="A79" s="248">
        <v>78</v>
      </c>
      <c r="B79" s="261" t="s">
        <v>425</v>
      </c>
      <c r="C79" s="272">
        <v>236078</v>
      </c>
      <c r="D79" s="261" t="s">
        <v>425</v>
      </c>
      <c r="E79" s="248" t="s">
        <v>426</v>
      </c>
      <c r="F79" s="248">
        <v>78</v>
      </c>
    </row>
    <row r="80" spans="1:6">
      <c r="A80" s="248">
        <v>79</v>
      </c>
      <c r="B80" s="261" t="s">
        <v>427</v>
      </c>
      <c r="C80" s="272">
        <v>236079</v>
      </c>
      <c r="D80" s="261" t="s">
        <v>427</v>
      </c>
      <c r="E80" s="248" t="s">
        <v>428</v>
      </c>
      <c r="F80" s="248">
        <v>79</v>
      </c>
    </row>
    <row r="81" spans="1:6">
      <c r="A81" s="248">
        <v>80</v>
      </c>
      <c r="B81" s="261" t="s">
        <v>429</v>
      </c>
      <c r="C81" s="272">
        <v>236080</v>
      </c>
      <c r="D81" s="261" t="s">
        <v>429</v>
      </c>
      <c r="E81" s="248" t="s">
        <v>430</v>
      </c>
      <c r="F81" s="248">
        <v>80</v>
      </c>
    </row>
    <row r="82" spans="1:6">
      <c r="A82" s="248">
        <v>81</v>
      </c>
      <c r="B82" s="261" t="s">
        <v>431</v>
      </c>
      <c r="C82" s="272">
        <v>236081</v>
      </c>
      <c r="D82" s="261" t="s">
        <v>431</v>
      </c>
      <c r="E82" s="248" t="s">
        <v>432</v>
      </c>
      <c r="F82" s="248">
        <v>81</v>
      </c>
    </row>
    <row r="83" spans="1:6">
      <c r="A83" s="248">
        <v>82</v>
      </c>
      <c r="B83" s="261" t="s">
        <v>433</v>
      </c>
      <c r="C83" s="272">
        <v>236082</v>
      </c>
      <c r="D83" s="261" t="s">
        <v>433</v>
      </c>
      <c r="E83" s="248" t="s">
        <v>434</v>
      </c>
      <c r="F83" s="248">
        <v>82</v>
      </c>
    </row>
    <row r="84" spans="1:6">
      <c r="A84" s="248">
        <v>83</v>
      </c>
      <c r="B84" s="261" t="s">
        <v>435</v>
      </c>
      <c r="C84" s="272">
        <v>236083</v>
      </c>
      <c r="D84" s="261" t="s">
        <v>435</v>
      </c>
      <c r="E84" s="248" t="s">
        <v>436</v>
      </c>
      <c r="F84" s="248">
        <v>83</v>
      </c>
    </row>
    <row r="85" spans="1:6">
      <c r="A85" s="248">
        <v>84</v>
      </c>
      <c r="B85" s="261" t="s">
        <v>437</v>
      </c>
      <c r="C85" s="272">
        <v>236084</v>
      </c>
      <c r="D85" s="261" t="s">
        <v>437</v>
      </c>
      <c r="E85" s="248" t="s">
        <v>438</v>
      </c>
      <c r="F85" s="248">
        <v>84</v>
      </c>
    </row>
    <row r="86" spans="1:6">
      <c r="A86" s="248">
        <v>85</v>
      </c>
      <c r="B86" s="261" t="s">
        <v>439</v>
      </c>
      <c r="C86" s="272">
        <v>236085</v>
      </c>
      <c r="D86" s="261" t="s">
        <v>439</v>
      </c>
      <c r="E86" s="248" t="s">
        <v>440</v>
      </c>
      <c r="F86" s="248">
        <v>85</v>
      </c>
    </row>
    <row r="87" spans="1:6">
      <c r="A87" s="248">
        <v>86</v>
      </c>
      <c r="B87" s="261" t="s">
        <v>441</v>
      </c>
      <c r="C87" s="272">
        <v>236086</v>
      </c>
      <c r="D87" s="261" t="s">
        <v>441</v>
      </c>
      <c r="E87" s="248" t="s">
        <v>442</v>
      </c>
      <c r="F87" s="248">
        <v>86</v>
      </c>
    </row>
    <row r="88" spans="1:6">
      <c r="A88" s="248">
        <v>87</v>
      </c>
      <c r="B88" s="261" t="s">
        <v>443</v>
      </c>
      <c r="C88" s="272">
        <v>236087</v>
      </c>
      <c r="D88" s="261" t="s">
        <v>443</v>
      </c>
      <c r="E88" s="248" t="s">
        <v>444</v>
      </c>
      <c r="F88" s="248">
        <v>87</v>
      </c>
    </row>
    <row r="89" spans="1:6">
      <c r="A89" s="248">
        <v>88</v>
      </c>
      <c r="B89" s="262" t="s">
        <v>445</v>
      </c>
      <c r="C89" s="272">
        <v>236088</v>
      </c>
      <c r="D89" s="262" t="s">
        <v>445</v>
      </c>
      <c r="E89" s="248" t="s">
        <v>446</v>
      </c>
      <c r="F89" s="248">
        <v>88</v>
      </c>
    </row>
    <row r="90" spans="1:6">
      <c r="A90" s="248">
        <v>89</v>
      </c>
      <c r="B90" s="262" t="s">
        <v>447</v>
      </c>
      <c r="C90" s="272">
        <v>236089</v>
      </c>
      <c r="D90" s="262" t="s">
        <v>447</v>
      </c>
      <c r="E90" s="248" t="s">
        <v>448</v>
      </c>
      <c r="F90" s="248">
        <v>89</v>
      </c>
    </row>
    <row r="91" spans="1:6">
      <c r="A91" s="248">
        <v>90</v>
      </c>
      <c r="B91" s="262" t="s">
        <v>449</v>
      </c>
      <c r="C91" s="272">
        <v>236090</v>
      </c>
      <c r="D91" s="262" t="s">
        <v>449</v>
      </c>
      <c r="E91" s="248" t="s">
        <v>450</v>
      </c>
      <c r="F91" s="248">
        <v>90</v>
      </c>
    </row>
    <row r="92" spans="1:6">
      <c r="A92" s="248">
        <v>91</v>
      </c>
      <c r="B92" s="262" t="s">
        <v>451</v>
      </c>
      <c r="C92" s="272">
        <v>236091</v>
      </c>
      <c r="D92" s="262" t="s">
        <v>451</v>
      </c>
      <c r="E92" s="248" t="s">
        <v>452</v>
      </c>
      <c r="F92" s="248">
        <v>91</v>
      </c>
    </row>
    <row r="93" spans="1:6">
      <c r="A93" s="248">
        <v>92</v>
      </c>
      <c r="B93" s="261" t="s">
        <v>453</v>
      </c>
      <c r="C93" s="272">
        <v>236092</v>
      </c>
      <c r="D93" s="261" t="s">
        <v>453</v>
      </c>
      <c r="E93" s="248" t="s">
        <v>454</v>
      </c>
      <c r="F93" s="248">
        <v>92</v>
      </c>
    </row>
    <row r="94" spans="1:6">
      <c r="A94" s="248">
        <v>93</v>
      </c>
      <c r="B94" s="261" t="s">
        <v>455</v>
      </c>
      <c r="C94" s="272">
        <v>236093</v>
      </c>
      <c r="D94" s="261" t="s">
        <v>455</v>
      </c>
      <c r="E94" s="248" t="s">
        <v>456</v>
      </c>
      <c r="F94" s="248">
        <v>93</v>
      </c>
    </row>
    <row r="95" spans="1:6">
      <c r="A95" s="248">
        <v>94</v>
      </c>
      <c r="B95" s="261" t="s">
        <v>457</v>
      </c>
      <c r="C95" s="272">
        <v>236094</v>
      </c>
      <c r="D95" s="261" t="s">
        <v>457</v>
      </c>
      <c r="E95" s="248" t="s">
        <v>458</v>
      </c>
      <c r="F95" s="248">
        <v>94</v>
      </c>
    </row>
    <row r="96" spans="1:6">
      <c r="A96" s="248">
        <v>95</v>
      </c>
      <c r="B96" s="263" t="s">
        <v>459</v>
      </c>
      <c r="C96" s="272">
        <v>236095</v>
      </c>
      <c r="D96" s="263" t="s">
        <v>459</v>
      </c>
      <c r="E96" s="248" t="s">
        <v>192</v>
      </c>
      <c r="F96" s="248">
        <v>95</v>
      </c>
    </row>
    <row r="97" spans="1:6">
      <c r="A97" s="248">
        <v>96</v>
      </c>
      <c r="B97" s="261" t="s">
        <v>460</v>
      </c>
      <c r="C97" s="272">
        <v>236096</v>
      </c>
      <c r="D97" s="261" t="s">
        <v>460</v>
      </c>
      <c r="E97" s="248" t="s">
        <v>461</v>
      </c>
      <c r="F97" s="248">
        <v>96</v>
      </c>
    </row>
    <row r="98" spans="1:6">
      <c r="A98" s="248">
        <v>97</v>
      </c>
      <c r="B98" s="261" t="s">
        <v>462</v>
      </c>
      <c r="C98" s="272">
        <v>236097</v>
      </c>
      <c r="D98" s="261" t="s">
        <v>462</v>
      </c>
      <c r="E98" s="248" t="s">
        <v>463</v>
      </c>
      <c r="F98" s="248">
        <v>97</v>
      </c>
    </row>
    <row r="99" spans="1:6">
      <c r="A99" s="248">
        <v>98</v>
      </c>
      <c r="B99" s="261" t="s">
        <v>464</v>
      </c>
      <c r="C99" s="272">
        <v>236098</v>
      </c>
      <c r="D99" s="261" t="s">
        <v>464</v>
      </c>
      <c r="E99" s="248" t="s">
        <v>465</v>
      </c>
      <c r="F99" s="248">
        <v>98</v>
      </c>
    </row>
    <row r="100" spans="1:6">
      <c r="A100" s="248">
        <v>99</v>
      </c>
      <c r="B100" s="261" t="s">
        <v>466</v>
      </c>
      <c r="C100" s="272">
        <v>236099</v>
      </c>
      <c r="D100" s="261" t="s">
        <v>466</v>
      </c>
      <c r="E100" s="248" t="s">
        <v>467</v>
      </c>
      <c r="F100" s="248">
        <v>99</v>
      </c>
    </row>
    <row r="101" spans="1:6">
      <c r="A101" s="248">
        <v>100</v>
      </c>
      <c r="B101" s="261" t="s">
        <v>468</v>
      </c>
      <c r="C101" s="272">
        <v>236100</v>
      </c>
      <c r="D101" s="261" t="s">
        <v>468</v>
      </c>
      <c r="E101" s="248" t="s">
        <v>469</v>
      </c>
      <c r="F101" s="248">
        <v>100</v>
      </c>
    </row>
    <row r="102" spans="1:6">
      <c r="A102" s="248">
        <v>101</v>
      </c>
      <c r="B102" s="261" t="s">
        <v>470</v>
      </c>
      <c r="C102" s="272">
        <v>236101</v>
      </c>
      <c r="D102" s="261" t="s">
        <v>470</v>
      </c>
      <c r="E102" s="248" t="s">
        <v>471</v>
      </c>
      <c r="F102" s="248">
        <v>101</v>
      </c>
    </row>
    <row r="103" spans="1:6">
      <c r="A103" s="248">
        <v>102</v>
      </c>
      <c r="B103" s="261" t="s">
        <v>472</v>
      </c>
      <c r="C103" s="272">
        <v>236102</v>
      </c>
      <c r="D103" s="261" t="s">
        <v>472</v>
      </c>
      <c r="E103" s="248" t="s">
        <v>473</v>
      </c>
      <c r="F103" s="248">
        <v>102</v>
      </c>
    </row>
    <row r="104" spans="1:6">
      <c r="A104" s="248">
        <v>103</v>
      </c>
      <c r="B104" s="261" t="s">
        <v>474</v>
      </c>
      <c r="C104" s="272">
        <v>236103</v>
      </c>
      <c r="D104" s="261" t="s">
        <v>474</v>
      </c>
      <c r="E104" s="248" t="s">
        <v>475</v>
      </c>
      <c r="F104" s="248">
        <v>103</v>
      </c>
    </row>
    <row r="105" spans="1:6">
      <c r="A105" s="248">
        <v>104</v>
      </c>
      <c r="B105" s="261" t="s">
        <v>476</v>
      </c>
      <c r="C105" s="272">
        <v>236104</v>
      </c>
      <c r="D105" s="261" t="s">
        <v>476</v>
      </c>
      <c r="E105" s="248" t="s">
        <v>477</v>
      </c>
      <c r="F105" s="248">
        <v>104</v>
      </c>
    </row>
    <row r="106" spans="1:6">
      <c r="A106" s="248">
        <v>105</v>
      </c>
      <c r="B106" s="261" t="s">
        <v>478</v>
      </c>
      <c r="C106" s="272">
        <v>236105</v>
      </c>
      <c r="D106" s="261" t="s">
        <v>478</v>
      </c>
      <c r="E106" s="248" t="s">
        <v>479</v>
      </c>
      <c r="F106" s="248">
        <v>105</v>
      </c>
    </row>
    <row r="107" spans="1:6">
      <c r="A107" s="248">
        <v>106</v>
      </c>
      <c r="B107" s="261" t="s">
        <v>480</v>
      </c>
      <c r="C107" s="272">
        <v>236106</v>
      </c>
      <c r="D107" s="261" t="s">
        <v>480</v>
      </c>
      <c r="E107" s="248" t="s">
        <v>481</v>
      </c>
      <c r="F107" s="248">
        <v>106</v>
      </c>
    </row>
    <row r="108" spans="1:6">
      <c r="A108" s="248">
        <v>107</v>
      </c>
      <c r="B108" s="261" t="s">
        <v>482</v>
      </c>
      <c r="C108" s="272">
        <v>236107</v>
      </c>
      <c r="D108" s="261" t="s">
        <v>482</v>
      </c>
      <c r="E108" s="248" t="s">
        <v>483</v>
      </c>
      <c r="F108" s="248">
        <v>107</v>
      </c>
    </row>
    <row r="109" spans="1:6">
      <c r="A109" s="248">
        <v>108</v>
      </c>
      <c r="B109" s="261" t="s">
        <v>484</v>
      </c>
      <c r="C109" s="272">
        <v>236108</v>
      </c>
      <c r="D109" s="261" t="s">
        <v>484</v>
      </c>
      <c r="E109" s="248" t="s">
        <v>485</v>
      </c>
      <c r="F109" s="248">
        <v>108</v>
      </c>
    </row>
    <row r="110" spans="1:6">
      <c r="A110" s="248">
        <v>109</v>
      </c>
      <c r="B110" s="261" t="s">
        <v>486</v>
      </c>
      <c r="C110" s="272">
        <v>236109</v>
      </c>
      <c r="D110" s="261" t="s">
        <v>486</v>
      </c>
      <c r="E110" s="248" t="s">
        <v>487</v>
      </c>
      <c r="F110" s="248">
        <v>109</v>
      </c>
    </row>
    <row r="111" spans="1:6">
      <c r="A111" s="248">
        <v>110</v>
      </c>
      <c r="B111" s="261" t="s">
        <v>488</v>
      </c>
      <c r="C111" s="272">
        <v>236110</v>
      </c>
      <c r="D111" s="261" t="s">
        <v>488</v>
      </c>
      <c r="E111" s="248" t="s">
        <v>489</v>
      </c>
      <c r="F111" s="248">
        <v>110</v>
      </c>
    </row>
    <row r="112" spans="1:6">
      <c r="A112" s="248">
        <v>111</v>
      </c>
      <c r="B112" s="261" t="s">
        <v>490</v>
      </c>
      <c r="C112" s="272">
        <v>236111</v>
      </c>
      <c r="D112" s="261" t="s">
        <v>490</v>
      </c>
      <c r="E112" s="248" t="s">
        <v>491</v>
      </c>
      <c r="F112" s="248">
        <v>111</v>
      </c>
    </row>
    <row r="113" spans="1:6">
      <c r="A113" s="248">
        <v>112</v>
      </c>
      <c r="B113" s="261" t="s">
        <v>492</v>
      </c>
      <c r="C113" s="272">
        <v>236112</v>
      </c>
      <c r="D113" s="261" t="s">
        <v>492</v>
      </c>
      <c r="E113" s="248" t="s">
        <v>493</v>
      </c>
      <c r="F113" s="248">
        <v>112</v>
      </c>
    </row>
    <row r="114" spans="1:6">
      <c r="A114" s="248">
        <v>113</v>
      </c>
      <c r="B114" s="261" t="s">
        <v>494</v>
      </c>
      <c r="C114" s="272">
        <v>236113</v>
      </c>
      <c r="D114" s="261" t="s">
        <v>494</v>
      </c>
      <c r="E114" s="248" t="s">
        <v>495</v>
      </c>
      <c r="F114" s="248">
        <v>113</v>
      </c>
    </row>
    <row r="115" spans="1:6">
      <c r="A115" s="248">
        <v>114</v>
      </c>
      <c r="B115" s="261" t="s">
        <v>496</v>
      </c>
      <c r="C115" s="272">
        <v>236114</v>
      </c>
      <c r="D115" s="261" t="s">
        <v>496</v>
      </c>
      <c r="E115" s="248" t="s">
        <v>497</v>
      </c>
      <c r="F115" s="248">
        <v>114</v>
      </c>
    </row>
    <row r="116" spans="1:6">
      <c r="A116" s="248">
        <v>115</v>
      </c>
      <c r="B116" s="261" t="s">
        <v>498</v>
      </c>
      <c r="C116" s="272">
        <v>236115</v>
      </c>
      <c r="D116" s="261" t="s">
        <v>498</v>
      </c>
      <c r="E116" s="248" t="s">
        <v>499</v>
      </c>
      <c r="F116" s="248">
        <v>115</v>
      </c>
    </row>
    <row r="117" spans="1:6">
      <c r="A117" s="248">
        <v>116</v>
      </c>
      <c r="B117" s="264" t="s">
        <v>500</v>
      </c>
      <c r="C117" s="272">
        <v>236116</v>
      </c>
      <c r="D117" s="264" t="s">
        <v>500</v>
      </c>
      <c r="E117" s="248" t="s">
        <v>501</v>
      </c>
      <c r="F117" s="248">
        <v>116</v>
      </c>
    </row>
    <row r="118" spans="1:6">
      <c r="A118" s="248">
        <v>117</v>
      </c>
      <c r="B118" s="265" t="s">
        <v>502</v>
      </c>
      <c r="C118" s="272">
        <v>236117</v>
      </c>
      <c r="D118" s="265" t="s">
        <v>502</v>
      </c>
      <c r="E118" s="248" t="s">
        <v>503</v>
      </c>
      <c r="F118" s="248">
        <v>117</v>
      </c>
    </row>
    <row r="119" spans="1:6">
      <c r="A119" s="248">
        <v>118</v>
      </c>
      <c r="B119" s="265" t="s">
        <v>504</v>
      </c>
      <c r="C119" s="272">
        <v>236118</v>
      </c>
      <c r="D119" s="265" t="s">
        <v>504</v>
      </c>
      <c r="E119" s="248" t="s">
        <v>505</v>
      </c>
      <c r="F119" s="248">
        <v>118</v>
      </c>
    </row>
    <row r="120" spans="1:6">
      <c r="A120" s="248">
        <v>119</v>
      </c>
      <c r="B120" s="265" t="s">
        <v>506</v>
      </c>
      <c r="C120" s="272">
        <v>236119</v>
      </c>
      <c r="D120" s="265" t="s">
        <v>506</v>
      </c>
      <c r="E120" s="248" t="s">
        <v>507</v>
      </c>
      <c r="F120" s="248">
        <v>119</v>
      </c>
    </row>
    <row r="121" spans="1:6">
      <c r="A121" s="248">
        <v>120</v>
      </c>
      <c r="B121" s="265" t="s">
        <v>508</v>
      </c>
      <c r="C121" s="272">
        <v>236120</v>
      </c>
      <c r="D121" s="265" t="s">
        <v>508</v>
      </c>
      <c r="E121" s="248" t="s">
        <v>509</v>
      </c>
      <c r="F121" s="248">
        <v>120</v>
      </c>
    </row>
    <row r="122" spans="1:6">
      <c r="A122" s="248">
        <v>121</v>
      </c>
      <c r="B122" s="265" t="s">
        <v>510</v>
      </c>
      <c r="C122" s="272">
        <v>236121</v>
      </c>
      <c r="D122" s="265" t="s">
        <v>510</v>
      </c>
      <c r="E122" s="248" t="s">
        <v>511</v>
      </c>
      <c r="F122" s="248">
        <v>121</v>
      </c>
    </row>
    <row r="123" spans="1:6">
      <c r="A123" s="248">
        <v>122</v>
      </c>
      <c r="B123" s="265" t="s">
        <v>512</v>
      </c>
      <c r="C123" s="272">
        <v>236122</v>
      </c>
      <c r="D123" s="265" t="s">
        <v>512</v>
      </c>
      <c r="E123" s="248" t="s">
        <v>513</v>
      </c>
      <c r="F123" s="248">
        <v>122</v>
      </c>
    </row>
    <row r="124" spans="1:6">
      <c r="A124" s="248">
        <v>123</v>
      </c>
      <c r="B124" s="265" t="s">
        <v>514</v>
      </c>
      <c r="C124" s="272">
        <v>236123</v>
      </c>
      <c r="D124" s="265" t="s">
        <v>514</v>
      </c>
      <c r="E124" s="248" t="s">
        <v>515</v>
      </c>
      <c r="F124" s="248">
        <v>123</v>
      </c>
    </row>
    <row r="125" spans="1:6">
      <c r="A125" s="248">
        <v>124</v>
      </c>
      <c r="B125" s="265" t="s">
        <v>516</v>
      </c>
      <c r="C125" s="272">
        <v>236124</v>
      </c>
      <c r="D125" s="265" t="s">
        <v>516</v>
      </c>
      <c r="E125" s="248" t="s">
        <v>517</v>
      </c>
      <c r="F125" s="248">
        <v>124</v>
      </c>
    </row>
    <row r="126" spans="1:6">
      <c r="A126" s="248">
        <v>125</v>
      </c>
      <c r="B126" s="265" t="s">
        <v>518</v>
      </c>
      <c r="C126" s="272">
        <v>236125</v>
      </c>
      <c r="D126" s="265" t="s">
        <v>518</v>
      </c>
      <c r="E126" s="248" t="s">
        <v>519</v>
      </c>
      <c r="F126" s="248">
        <v>125</v>
      </c>
    </row>
    <row r="127" spans="1:6">
      <c r="A127" s="248">
        <v>126</v>
      </c>
      <c r="B127" s="265" t="s">
        <v>520</v>
      </c>
      <c r="C127" s="272">
        <v>236126</v>
      </c>
      <c r="D127" s="265" t="s">
        <v>520</v>
      </c>
      <c r="E127" s="248" t="s">
        <v>521</v>
      </c>
      <c r="F127" s="248">
        <v>126</v>
      </c>
    </row>
    <row r="128" spans="1:6">
      <c r="A128" s="248">
        <v>127</v>
      </c>
      <c r="B128" s="265" t="s">
        <v>522</v>
      </c>
      <c r="C128" s="272">
        <v>236127</v>
      </c>
      <c r="D128" s="265" t="s">
        <v>522</v>
      </c>
      <c r="E128" s="248" t="s">
        <v>523</v>
      </c>
      <c r="F128" s="248">
        <v>127</v>
      </c>
    </row>
    <row r="129" spans="1:6">
      <c r="A129" s="248">
        <v>128</v>
      </c>
      <c r="B129" s="265" t="s">
        <v>524</v>
      </c>
      <c r="C129" s="272">
        <v>236128</v>
      </c>
      <c r="D129" s="265" t="s">
        <v>524</v>
      </c>
      <c r="E129" s="248" t="s">
        <v>525</v>
      </c>
      <c r="F129" s="248">
        <v>128</v>
      </c>
    </row>
    <row r="130" spans="1:6">
      <c r="A130" s="248">
        <v>129</v>
      </c>
      <c r="B130" s="265" t="s">
        <v>526</v>
      </c>
      <c r="C130" s="272">
        <v>236129</v>
      </c>
      <c r="D130" s="265" t="s">
        <v>526</v>
      </c>
      <c r="E130" s="248" t="s">
        <v>527</v>
      </c>
      <c r="F130" s="248">
        <v>129</v>
      </c>
    </row>
    <row r="131" spans="1:6">
      <c r="A131" s="248">
        <v>130</v>
      </c>
      <c r="B131" s="265" t="s">
        <v>528</v>
      </c>
      <c r="C131" s="272">
        <v>236130</v>
      </c>
      <c r="D131" s="265" t="s">
        <v>528</v>
      </c>
      <c r="E131" s="248" t="s">
        <v>529</v>
      </c>
      <c r="F131" s="248">
        <v>130</v>
      </c>
    </row>
    <row r="132" spans="1:6">
      <c r="A132" s="248">
        <v>131</v>
      </c>
      <c r="B132" s="265" t="s">
        <v>530</v>
      </c>
      <c r="C132" s="272">
        <v>236131</v>
      </c>
      <c r="D132" s="265" t="s">
        <v>530</v>
      </c>
      <c r="E132" s="248" t="s">
        <v>531</v>
      </c>
      <c r="F132" s="248">
        <v>131</v>
      </c>
    </row>
    <row r="133" spans="1:6">
      <c r="A133" s="248">
        <v>132</v>
      </c>
      <c r="B133" s="265" t="s">
        <v>532</v>
      </c>
      <c r="C133" s="272">
        <v>236132</v>
      </c>
      <c r="D133" s="265" t="s">
        <v>532</v>
      </c>
      <c r="E133" s="248" t="s">
        <v>533</v>
      </c>
      <c r="F133" s="248">
        <v>132</v>
      </c>
    </row>
    <row r="134" spans="1:6">
      <c r="A134" s="248">
        <v>133</v>
      </c>
      <c r="B134" s="265" t="s">
        <v>534</v>
      </c>
      <c r="C134" s="272">
        <v>236133</v>
      </c>
      <c r="D134" s="265" t="s">
        <v>534</v>
      </c>
      <c r="E134" s="248" t="s">
        <v>535</v>
      </c>
      <c r="F134" s="248">
        <v>133</v>
      </c>
    </row>
    <row r="135" spans="1:6">
      <c r="A135" s="248">
        <v>134</v>
      </c>
      <c r="B135" s="265" t="s">
        <v>536</v>
      </c>
      <c r="C135" s="272">
        <v>236134</v>
      </c>
      <c r="D135" s="265" t="s">
        <v>536</v>
      </c>
      <c r="E135" s="248" t="s">
        <v>537</v>
      </c>
      <c r="F135" s="248">
        <v>134</v>
      </c>
    </row>
    <row r="136" spans="1:6">
      <c r="A136" s="248">
        <v>135</v>
      </c>
      <c r="B136" s="265" t="s">
        <v>538</v>
      </c>
      <c r="C136" s="272">
        <v>236135</v>
      </c>
      <c r="D136" s="265" t="s">
        <v>538</v>
      </c>
      <c r="E136" s="248" t="s">
        <v>539</v>
      </c>
      <c r="F136" s="248">
        <v>135</v>
      </c>
    </row>
    <row r="137" spans="1:6">
      <c r="A137" s="248">
        <v>136</v>
      </c>
      <c r="B137" s="265" t="s">
        <v>540</v>
      </c>
      <c r="C137" s="272">
        <v>236136</v>
      </c>
      <c r="D137" s="265" t="s">
        <v>540</v>
      </c>
      <c r="E137" s="248" t="s">
        <v>541</v>
      </c>
      <c r="F137" s="248">
        <v>136</v>
      </c>
    </row>
    <row r="138" spans="1:6">
      <c r="A138" s="248">
        <v>137</v>
      </c>
      <c r="B138" s="265" t="s">
        <v>542</v>
      </c>
      <c r="C138" s="272">
        <v>236137</v>
      </c>
      <c r="D138" s="265" t="s">
        <v>542</v>
      </c>
      <c r="E138" s="248" t="s">
        <v>543</v>
      </c>
      <c r="F138" s="248">
        <v>137</v>
      </c>
    </row>
    <row r="139" spans="1:6">
      <c r="A139" s="248">
        <v>138</v>
      </c>
      <c r="B139" s="265" t="s">
        <v>544</v>
      </c>
      <c r="C139" s="272">
        <v>236138</v>
      </c>
      <c r="D139" s="265" t="s">
        <v>544</v>
      </c>
      <c r="E139" s="248" t="s">
        <v>545</v>
      </c>
      <c r="F139" s="248">
        <v>138</v>
      </c>
    </row>
    <row r="140" spans="1:6">
      <c r="A140" s="248">
        <v>139</v>
      </c>
      <c r="B140" s="265" t="s">
        <v>546</v>
      </c>
      <c r="C140" s="272">
        <v>236139</v>
      </c>
      <c r="D140" s="265" t="s">
        <v>546</v>
      </c>
      <c r="E140" s="248" t="s">
        <v>547</v>
      </c>
      <c r="F140" s="248">
        <v>139</v>
      </c>
    </row>
    <row r="141" spans="1:6">
      <c r="A141" s="248">
        <v>140</v>
      </c>
      <c r="B141" s="265" t="s">
        <v>548</v>
      </c>
      <c r="C141" s="272">
        <v>236140</v>
      </c>
      <c r="D141" s="265" t="s">
        <v>548</v>
      </c>
      <c r="E141" s="248" t="s">
        <v>549</v>
      </c>
      <c r="F141" s="248">
        <v>140</v>
      </c>
    </row>
    <row r="142" spans="1:6">
      <c r="A142" s="248">
        <v>141</v>
      </c>
      <c r="B142" s="265" t="s">
        <v>550</v>
      </c>
      <c r="C142" s="272">
        <v>236141</v>
      </c>
      <c r="D142" s="265" t="s">
        <v>550</v>
      </c>
      <c r="E142" s="248" t="s">
        <v>551</v>
      </c>
      <c r="F142" s="248">
        <v>141</v>
      </c>
    </row>
    <row r="143" spans="1:6">
      <c r="A143" s="248">
        <v>142</v>
      </c>
      <c r="B143" s="265" t="s">
        <v>552</v>
      </c>
      <c r="C143" s="272">
        <v>236142</v>
      </c>
      <c r="D143" s="265" t="s">
        <v>552</v>
      </c>
      <c r="E143" s="248" t="s">
        <v>553</v>
      </c>
      <c r="F143" s="248">
        <v>142</v>
      </c>
    </row>
    <row r="144" spans="1:6">
      <c r="A144" s="248">
        <v>143</v>
      </c>
      <c r="B144" s="265" t="s">
        <v>554</v>
      </c>
      <c r="C144" s="272">
        <v>236143</v>
      </c>
      <c r="D144" s="265" t="s">
        <v>554</v>
      </c>
      <c r="E144" s="248" t="s">
        <v>555</v>
      </c>
      <c r="F144" s="248">
        <v>143</v>
      </c>
    </row>
    <row r="145" spans="1:6">
      <c r="A145" s="248">
        <v>144</v>
      </c>
      <c r="B145" s="265" t="s">
        <v>556</v>
      </c>
      <c r="C145" s="272">
        <v>236144</v>
      </c>
      <c r="D145" s="265" t="s">
        <v>556</v>
      </c>
      <c r="E145" s="248" t="s">
        <v>557</v>
      </c>
      <c r="F145" s="248">
        <v>144</v>
      </c>
    </row>
    <row r="146" spans="1:6">
      <c r="A146" s="248">
        <v>145</v>
      </c>
      <c r="B146" s="265" t="s">
        <v>558</v>
      </c>
      <c r="C146" s="272">
        <v>236145</v>
      </c>
      <c r="D146" s="265" t="s">
        <v>558</v>
      </c>
      <c r="E146" s="248" t="s">
        <v>559</v>
      </c>
      <c r="F146" s="248">
        <v>145</v>
      </c>
    </row>
    <row r="147" spans="1:6">
      <c r="A147" s="248">
        <v>146</v>
      </c>
      <c r="B147" s="265" t="s">
        <v>560</v>
      </c>
      <c r="C147" s="272">
        <v>236146</v>
      </c>
      <c r="D147" s="265" t="s">
        <v>560</v>
      </c>
      <c r="E147" s="248" t="s">
        <v>561</v>
      </c>
      <c r="F147" s="248">
        <v>146</v>
      </c>
    </row>
    <row r="148" spans="1:6">
      <c r="A148" s="248">
        <v>147</v>
      </c>
      <c r="B148" s="265" t="s">
        <v>562</v>
      </c>
      <c r="C148" s="272">
        <v>236147</v>
      </c>
      <c r="D148" s="265" t="s">
        <v>562</v>
      </c>
      <c r="E148" s="248" t="s">
        <v>563</v>
      </c>
      <c r="F148" s="248">
        <v>147</v>
      </c>
    </row>
    <row r="149" spans="1:6">
      <c r="A149" s="248">
        <v>148</v>
      </c>
      <c r="B149" s="265" t="s">
        <v>564</v>
      </c>
      <c r="C149" s="272">
        <v>236148</v>
      </c>
      <c r="D149" s="265" t="s">
        <v>564</v>
      </c>
      <c r="E149" s="248" t="s">
        <v>565</v>
      </c>
      <c r="F149" s="248">
        <v>148</v>
      </c>
    </row>
    <row r="150" spans="1:6">
      <c r="A150" s="248">
        <v>149</v>
      </c>
      <c r="B150" s="265" t="s">
        <v>566</v>
      </c>
      <c r="C150" s="272">
        <v>236149</v>
      </c>
      <c r="D150" s="265" t="s">
        <v>566</v>
      </c>
      <c r="E150" s="248" t="s">
        <v>567</v>
      </c>
      <c r="F150" s="248">
        <v>149</v>
      </c>
    </row>
    <row r="151" spans="1:6">
      <c r="A151" s="248">
        <v>150</v>
      </c>
      <c r="B151" s="265" t="s">
        <v>568</v>
      </c>
      <c r="C151" s="272">
        <v>236150</v>
      </c>
      <c r="D151" s="265" t="s">
        <v>568</v>
      </c>
      <c r="E151" s="248" t="s">
        <v>569</v>
      </c>
      <c r="F151" s="248">
        <v>150</v>
      </c>
    </row>
    <row r="152" spans="1:6">
      <c r="A152" s="248">
        <v>151</v>
      </c>
      <c r="B152" s="265" t="s">
        <v>570</v>
      </c>
      <c r="C152" s="272">
        <v>236151</v>
      </c>
      <c r="D152" s="265" t="s">
        <v>570</v>
      </c>
      <c r="E152" s="248" t="s">
        <v>571</v>
      </c>
      <c r="F152" s="248">
        <v>151</v>
      </c>
    </row>
    <row r="153" spans="1:6">
      <c r="A153" s="248">
        <v>152</v>
      </c>
      <c r="B153" s="265" t="s">
        <v>572</v>
      </c>
      <c r="C153" s="272">
        <v>236152</v>
      </c>
      <c r="D153" s="265" t="s">
        <v>572</v>
      </c>
      <c r="E153" s="248" t="s">
        <v>573</v>
      </c>
      <c r="F153" s="248">
        <v>152</v>
      </c>
    </row>
    <row r="154" spans="1:6">
      <c r="A154" s="248">
        <v>153</v>
      </c>
      <c r="B154" s="265" t="s">
        <v>574</v>
      </c>
      <c r="C154" s="272">
        <v>236153</v>
      </c>
      <c r="D154" s="265" t="s">
        <v>574</v>
      </c>
      <c r="E154" s="248" t="s">
        <v>575</v>
      </c>
      <c r="F154" s="248">
        <v>153</v>
      </c>
    </row>
    <row r="155" spans="1:6">
      <c r="A155" s="248">
        <v>154</v>
      </c>
      <c r="B155" s="265" t="s">
        <v>576</v>
      </c>
      <c r="C155" s="272">
        <v>236154</v>
      </c>
      <c r="D155" s="265" t="s">
        <v>576</v>
      </c>
      <c r="E155" s="248" t="s">
        <v>577</v>
      </c>
      <c r="F155" s="248">
        <v>154</v>
      </c>
    </row>
    <row r="156" spans="1:6">
      <c r="A156" s="248">
        <v>155</v>
      </c>
      <c r="B156" s="265" t="s">
        <v>578</v>
      </c>
      <c r="C156" s="272">
        <v>236155</v>
      </c>
      <c r="D156" s="265" t="s">
        <v>578</v>
      </c>
      <c r="E156" s="248" t="s">
        <v>579</v>
      </c>
      <c r="F156" s="248">
        <v>155</v>
      </c>
    </row>
    <row r="157" spans="1:6">
      <c r="A157" s="248">
        <v>156</v>
      </c>
      <c r="B157" s="265" t="s">
        <v>580</v>
      </c>
      <c r="C157" s="272">
        <v>236156</v>
      </c>
      <c r="D157" s="265" t="s">
        <v>580</v>
      </c>
      <c r="E157" s="248" t="s">
        <v>581</v>
      </c>
      <c r="F157" s="248">
        <v>156</v>
      </c>
    </row>
    <row r="158" spans="1:6">
      <c r="A158" s="248">
        <v>157</v>
      </c>
      <c r="B158" s="265" t="s">
        <v>582</v>
      </c>
      <c r="C158" s="272">
        <v>236157</v>
      </c>
      <c r="D158" s="265" t="s">
        <v>582</v>
      </c>
      <c r="E158" s="248" t="s">
        <v>583</v>
      </c>
      <c r="F158" s="248">
        <v>157</v>
      </c>
    </row>
    <row r="159" spans="1:6">
      <c r="A159" s="248">
        <v>158</v>
      </c>
      <c r="B159" s="265" t="s">
        <v>584</v>
      </c>
      <c r="C159" s="272">
        <v>236158</v>
      </c>
      <c r="D159" s="265" t="s">
        <v>584</v>
      </c>
      <c r="E159" s="248" t="s">
        <v>585</v>
      </c>
      <c r="F159" s="248">
        <v>158</v>
      </c>
    </row>
    <row r="160" spans="1:6">
      <c r="A160" s="248">
        <v>159</v>
      </c>
      <c r="B160" s="266" t="s">
        <v>586</v>
      </c>
      <c r="C160" s="272">
        <v>236159</v>
      </c>
      <c r="D160" s="266" t="s">
        <v>586</v>
      </c>
      <c r="E160" s="248" t="s">
        <v>587</v>
      </c>
      <c r="F160" s="248">
        <v>159</v>
      </c>
    </row>
    <row r="161" spans="1:6">
      <c r="A161" s="248">
        <v>160</v>
      </c>
      <c r="B161" s="267" t="s">
        <v>588</v>
      </c>
      <c r="C161" s="272">
        <v>236160</v>
      </c>
      <c r="D161" s="267" t="s">
        <v>588</v>
      </c>
      <c r="E161" s="248" t="s">
        <v>589</v>
      </c>
      <c r="F161" s="248">
        <v>160</v>
      </c>
    </row>
    <row r="162" spans="1:6">
      <c r="A162" s="248">
        <v>161</v>
      </c>
      <c r="B162" s="267" t="s">
        <v>590</v>
      </c>
      <c r="C162" s="272">
        <v>236161</v>
      </c>
      <c r="D162" s="267" t="s">
        <v>590</v>
      </c>
      <c r="E162" s="248" t="s">
        <v>591</v>
      </c>
      <c r="F162" s="248">
        <v>161</v>
      </c>
    </row>
    <row r="163" spans="1:6">
      <c r="A163" s="248">
        <v>162</v>
      </c>
      <c r="B163" s="267" t="s">
        <v>592</v>
      </c>
      <c r="C163" s="272">
        <v>236162</v>
      </c>
      <c r="D163" s="267" t="s">
        <v>592</v>
      </c>
      <c r="E163" s="248" t="s">
        <v>593</v>
      </c>
      <c r="F163" s="248">
        <v>162</v>
      </c>
    </row>
    <row r="164" spans="1:6">
      <c r="A164" s="248">
        <v>163</v>
      </c>
      <c r="B164" s="267" t="s">
        <v>594</v>
      </c>
      <c r="C164" s="272">
        <v>236163</v>
      </c>
      <c r="D164" s="267" t="s">
        <v>594</v>
      </c>
      <c r="E164" s="248" t="s">
        <v>595</v>
      </c>
      <c r="F164" s="248">
        <v>163</v>
      </c>
    </row>
    <row r="165" spans="1:6">
      <c r="A165" s="248">
        <v>164</v>
      </c>
      <c r="B165" s="267" t="s">
        <v>596</v>
      </c>
      <c r="C165" s="272">
        <v>236164</v>
      </c>
      <c r="D165" s="267" t="s">
        <v>596</v>
      </c>
      <c r="E165" s="248" t="s">
        <v>597</v>
      </c>
      <c r="F165" s="248">
        <v>164</v>
      </c>
    </row>
    <row r="166" spans="1:6">
      <c r="A166" s="248">
        <v>165</v>
      </c>
      <c r="B166" s="267" t="s">
        <v>598</v>
      </c>
      <c r="C166" s="272">
        <v>236165</v>
      </c>
      <c r="D166" s="267" t="s">
        <v>598</v>
      </c>
      <c r="E166" s="248" t="s">
        <v>599</v>
      </c>
      <c r="F166" s="248">
        <v>165</v>
      </c>
    </row>
    <row r="167" spans="1:6">
      <c r="A167" s="248">
        <v>166</v>
      </c>
      <c r="B167" s="267" t="s">
        <v>600</v>
      </c>
      <c r="C167" s="272">
        <v>236166</v>
      </c>
      <c r="D167" s="267" t="s">
        <v>600</v>
      </c>
      <c r="E167" s="248" t="s">
        <v>601</v>
      </c>
      <c r="F167" s="248">
        <v>166</v>
      </c>
    </row>
    <row r="168" spans="1:6">
      <c r="A168" s="248">
        <v>167</v>
      </c>
      <c r="B168" s="267" t="s">
        <v>602</v>
      </c>
      <c r="C168" s="272">
        <v>236167</v>
      </c>
      <c r="D168" s="267" t="s">
        <v>602</v>
      </c>
      <c r="E168" s="248" t="s">
        <v>603</v>
      </c>
      <c r="F168" s="248">
        <v>167</v>
      </c>
    </row>
    <row r="169" spans="1:6">
      <c r="A169" s="248">
        <v>168</v>
      </c>
      <c r="B169" s="267" t="s">
        <v>604</v>
      </c>
      <c r="C169" s="272">
        <v>236168</v>
      </c>
      <c r="D169" s="267" t="s">
        <v>604</v>
      </c>
      <c r="E169" s="248" t="s">
        <v>605</v>
      </c>
      <c r="F169" s="248">
        <v>168</v>
      </c>
    </row>
    <row r="170" spans="1:6">
      <c r="A170" s="248">
        <v>169</v>
      </c>
      <c r="B170" s="267" t="s">
        <v>606</v>
      </c>
      <c r="C170" s="272">
        <v>236169</v>
      </c>
      <c r="D170" s="267" t="s">
        <v>606</v>
      </c>
      <c r="E170" s="248" t="s">
        <v>607</v>
      </c>
      <c r="F170" s="248">
        <v>169</v>
      </c>
    </row>
    <row r="171" spans="1:6">
      <c r="A171" s="248">
        <v>170</v>
      </c>
      <c r="B171" s="267" t="s">
        <v>608</v>
      </c>
      <c r="C171" s="272">
        <v>236170</v>
      </c>
      <c r="D171" s="267" t="s">
        <v>608</v>
      </c>
      <c r="E171" s="248" t="s">
        <v>609</v>
      </c>
      <c r="F171" s="248">
        <v>170</v>
      </c>
    </row>
    <row r="172" spans="1:6">
      <c r="A172" s="248">
        <v>171</v>
      </c>
      <c r="B172" s="267" t="s">
        <v>610</v>
      </c>
      <c r="C172" s="272">
        <v>236171</v>
      </c>
      <c r="D172" s="267" t="s">
        <v>610</v>
      </c>
      <c r="E172" s="248" t="s">
        <v>611</v>
      </c>
      <c r="F172" s="248">
        <v>171</v>
      </c>
    </row>
    <row r="173" spans="1:6">
      <c r="A173" s="248">
        <v>172</v>
      </c>
      <c r="B173" s="267" t="s">
        <v>612</v>
      </c>
      <c r="C173" s="272">
        <v>236172</v>
      </c>
      <c r="D173" s="267" t="s">
        <v>612</v>
      </c>
      <c r="E173" s="248" t="s">
        <v>613</v>
      </c>
      <c r="F173" s="248">
        <v>172</v>
      </c>
    </row>
    <row r="174" spans="1:6">
      <c r="A174" s="248">
        <v>173</v>
      </c>
      <c r="B174" s="267" t="s">
        <v>614</v>
      </c>
      <c r="C174" s="272">
        <v>236173</v>
      </c>
      <c r="D174" s="267" t="s">
        <v>614</v>
      </c>
      <c r="E174" s="248" t="s">
        <v>615</v>
      </c>
      <c r="F174" s="248">
        <v>173</v>
      </c>
    </row>
    <row r="175" spans="1:6">
      <c r="A175" s="248">
        <v>174</v>
      </c>
      <c r="B175" s="267" t="s">
        <v>616</v>
      </c>
      <c r="C175" s="272">
        <v>236174</v>
      </c>
      <c r="D175" s="267" t="s">
        <v>616</v>
      </c>
      <c r="E175" s="248" t="s">
        <v>617</v>
      </c>
      <c r="F175" s="248">
        <v>174</v>
      </c>
    </row>
    <row r="176" spans="1:6">
      <c r="A176" s="248">
        <v>175</v>
      </c>
      <c r="B176" s="267" t="s">
        <v>618</v>
      </c>
      <c r="C176" s="272">
        <v>236175</v>
      </c>
      <c r="D176" s="267" t="s">
        <v>618</v>
      </c>
      <c r="E176" s="248" t="s">
        <v>619</v>
      </c>
      <c r="F176" s="248">
        <v>175</v>
      </c>
    </row>
    <row r="177" spans="1:6">
      <c r="A177" s="248">
        <v>176</v>
      </c>
      <c r="B177" s="267" t="s">
        <v>620</v>
      </c>
      <c r="C177" s="272">
        <v>236176</v>
      </c>
      <c r="D177" s="267" t="s">
        <v>620</v>
      </c>
      <c r="E177" s="248" t="s">
        <v>621</v>
      </c>
      <c r="F177" s="248">
        <v>176</v>
      </c>
    </row>
    <row r="178" spans="1:6">
      <c r="A178" s="248">
        <v>177</v>
      </c>
      <c r="B178" s="267" t="s">
        <v>622</v>
      </c>
      <c r="C178" s="272">
        <v>236177</v>
      </c>
      <c r="D178" s="267" t="s">
        <v>622</v>
      </c>
      <c r="E178" s="248" t="s">
        <v>623</v>
      </c>
      <c r="F178" s="248">
        <v>177</v>
      </c>
    </row>
    <row r="179" spans="1:6">
      <c r="A179" s="248">
        <v>178</v>
      </c>
      <c r="B179" s="267" t="s">
        <v>624</v>
      </c>
      <c r="C179" s="272">
        <v>236178</v>
      </c>
      <c r="D179" s="267" t="s">
        <v>624</v>
      </c>
      <c r="E179" s="248" t="s">
        <v>625</v>
      </c>
      <c r="F179" s="248">
        <v>178</v>
      </c>
    </row>
    <row r="180" spans="1:6">
      <c r="A180" s="248">
        <v>179</v>
      </c>
      <c r="B180" s="267" t="s">
        <v>626</v>
      </c>
      <c r="C180" s="272">
        <v>236179</v>
      </c>
      <c r="D180" s="267" t="s">
        <v>626</v>
      </c>
      <c r="E180" s="248" t="s">
        <v>627</v>
      </c>
      <c r="F180" s="248">
        <v>179</v>
      </c>
    </row>
    <row r="181" spans="1:6">
      <c r="A181" s="248">
        <v>180</v>
      </c>
      <c r="B181" s="267" t="s">
        <v>628</v>
      </c>
      <c r="C181" s="272">
        <v>236180</v>
      </c>
      <c r="D181" s="267" t="s">
        <v>628</v>
      </c>
      <c r="E181" s="248" t="s">
        <v>629</v>
      </c>
      <c r="F181" s="248">
        <v>180</v>
      </c>
    </row>
    <row r="182" spans="1:6">
      <c r="A182" s="248">
        <v>181</v>
      </c>
      <c r="B182" s="267" t="s">
        <v>630</v>
      </c>
      <c r="C182" s="272">
        <v>236181</v>
      </c>
      <c r="D182" s="267" t="s">
        <v>630</v>
      </c>
      <c r="E182" s="248" t="s">
        <v>631</v>
      </c>
      <c r="F182" s="248">
        <v>181</v>
      </c>
    </row>
    <row r="183" spans="1:6">
      <c r="A183" s="248">
        <v>182</v>
      </c>
      <c r="B183" s="267" t="s">
        <v>632</v>
      </c>
      <c r="C183" s="272">
        <v>236182</v>
      </c>
      <c r="D183" s="267" t="s">
        <v>632</v>
      </c>
      <c r="E183" s="248" t="s">
        <v>633</v>
      </c>
      <c r="F183" s="248">
        <v>182</v>
      </c>
    </row>
    <row r="184" spans="1:6">
      <c r="A184" s="248">
        <v>183</v>
      </c>
      <c r="B184" s="267" t="s">
        <v>634</v>
      </c>
      <c r="C184" s="272">
        <v>236183</v>
      </c>
      <c r="D184" s="267" t="s">
        <v>634</v>
      </c>
      <c r="E184" s="248" t="s">
        <v>635</v>
      </c>
      <c r="F184" s="248">
        <v>183</v>
      </c>
    </row>
    <row r="185" spans="1:6">
      <c r="A185" s="248">
        <v>184</v>
      </c>
      <c r="B185" s="267" t="s">
        <v>636</v>
      </c>
      <c r="C185" s="272">
        <v>236184</v>
      </c>
      <c r="D185" s="267" t="s">
        <v>636</v>
      </c>
      <c r="E185" s="248" t="s">
        <v>637</v>
      </c>
      <c r="F185" s="248">
        <v>184</v>
      </c>
    </row>
    <row r="186" spans="1:6">
      <c r="A186" s="248">
        <v>185</v>
      </c>
      <c r="B186" s="267" t="s">
        <v>638</v>
      </c>
      <c r="C186" s="272">
        <v>236185</v>
      </c>
      <c r="D186" s="267" t="s">
        <v>638</v>
      </c>
      <c r="E186" s="248" t="s">
        <v>639</v>
      </c>
      <c r="F186" s="248">
        <v>185</v>
      </c>
    </row>
    <row r="187" spans="1:6">
      <c r="A187" s="248">
        <v>186</v>
      </c>
      <c r="B187" s="267" t="s">
        <v>640</v>
      </c>
      <c r="C187" s="272">
        <v>236186</v>
      </c>
      <c r="D187" s="267" t="s">
        <v>640</v>
      </c>
      <c r="E187" s="248" t="s">
        <v>641</v>
      </c>
      <c r="F187" s="248">
        <v>186</v>
      </c>
    </row>
    <row r="188" spans="1:6">
      <c r="A188" s="248">
        <v>187</v>
      </c>
      <c r="B188" s="267" t="s">
        <v>642</v>
      </c>
      <c r="C188" s="272">
        <v>236187</v>
      </c>
      <c r="D188" s="267" t="s">
        <v>642</v>
      </c>
      <c r="E188" s="248" t="s">
        <v>643</v>
      </c>
      <c r="F188" s="248">
        <v>187</v>
      </c>
    </row>
    <row r="189" spans="1:6">
      <c r="A189" s="248">
        <v>188</v>
      </c>
      <c r="B189" s="267" t="s">
        <v>644</v>
      </c>
      <c r="C189" s="272">
        <v>236188</v>
      </c>
      <c r="D189" s="267" t="s">
        <v>644</v>
      </c>
      <c r="E189" s="248" t="s">
        <v>645</v>
      </c>
      <c r="F189" s="248">
        <v>188</v>
      </c>
    </row>
    <row r="190" spans="1:6">
      <c r="A190" s="248">
        <v>189</v>
      </c>
      <c r="B190" s="267" t="s">
        <v>646</v>
      </c>
      <c r="C190" s="272">
        <v>236189</v>
      </c>
      <c r="D190" s="267" t="s">
        <v>646</v>
      </c>
      <c r="E190" s="248" t="s">
        <v>647</v>
      </c>
      <c r="F190" s="248">
        <v>189</v>
      </c>
    </row>
    <row r="191" spans="1:6">
      <c r="A191" s="248">
        <v>190</v>
      </c>
      <c r="B191" s="267" t="s">
        <v>648</v>
      </c>
      <c r="C191" s="272">
        <v>236190</v>
      </c>
      <c r="D191" s="267" t="s">
        <v>648</v>
      </c>
      <c r="E191" s="248" t="s">
        <v>649</v>
      </c>
      <c r="F191" s="248">
        <v>190</v>
      </c>
    </row>
    <row r="192" spans="1:6">
      <c r="A192" s="248">
        <v>191</v>
      </c>
      <c r="B192" s="267" t="s">
        <v>650</v>
      </c>
      <c r="C192" s="272">
        <v>236191</v>
      </c>
      <c r="D192" s="267" t="s">
        <v>650</v>
      </c>
      <c r="E192" s="248" t="s">
        <v>651</v>
      </c>
      <c r="F192" s="248">
        <v>191</v>
      </c>
    </row>
    <row r="193" spans="1:6">
      <c r="A193" s="248">
        <v>192</v>
      </c>
      <c r="B193" s="267" t="s">
        <v>652</v>
      </c>
      <c r="C193" s="272">
        <v>236192</v>
      </c>
      <c r="D193" s="267" t="s">
        <v>652</v>
      </c>
      <c r="E193" s="248" t="s">
        <v>653</v>
      </c>
      <c r="F193" s="248">
        <v>192</v>
      </c>
    </row>
    <row r="194" spans="1:6">
      <c r="A194" s="248">
        <v>193</v>
      </c>
      <c r="B194" s="267" t="s">
        <v>654</v>
      </c>
      <c r="C194" s="272">
        <v>236193</v>
      </c>
      <c r="D194" s="267" t="s">
        <v>654</v>
      </c>
      <c r="E194" s="248" t="s">
        <v>655</v>
      </c>
      <c r="F194" s="248">
        <v>193</v>
      </c>
    </row>
    <row r="195" spans="1:6">
      <c r="A195" s="248">
        <v>194</v>
      </c>
      <c r="B195" s="267" t="s">
        <v>656</v>
      </c>
      <c r="C195" s="272">
        <v>236194</v>
      </c>
      <c r="D195" s="267" t="s">
        <v>656</v>
      </c>
      <c r="E195" s="248" t="s">
        <v>657</v>
      </c>
      <c r="F195" s="248">
        <v>194</v>
      </c>
    </row>
    <row r="196" spans="1:6">
      <c r="A196" s="248">
        <v>195</v>
      </c>
      <c r="B196" s="267" t="s">
        <v>658</v>
      </c>
      <c r="C196" s="272">
        <v>236195</v>
      </c>
      <c r="D196" s="267" t="s">
        <v>658</v>
      </c>
      <c r="E196" s="248" t="s">
        <v>659</v>
      </c>
      <c r="F196" s="248">
        <v>195</v>
      </c>
    </row>
    <row r="197" spans="1:6">
      <c r="A197" s="248">
        <v>196</v>
      </c>
      <c r="B197" s="267" t="s">
        <v>660</v>
      </c>
      <c r="C197" s="272">
        <v>236196</v>
      </c>
      <c r="D197" s="267" t="s">
        <v>660</v>
      </c>
      <c r="E197" s="248" t="s">
        <v>661</v>
      </c>
      <c r="F197" s="248">
        <v>196</v>
      </c>
    </row>
    <row r="198" spans="1:6">
      <c r="A198" s="248">
        <v>197</v>
      </c>
      <c r="B198" s="267" t="s">
        <v>662</v>
      </c>
      <c r="C198" s="272">
        <v>236197</v>
      </c>
      <c r="D198" s="267" t="s">
        <v>662</v>
      </c>
      <c r="E198" s="248" t="s">
        <v>663</v>
      </c>
      <c r="F198" s="248">
        <v>197</v>
      </c>
    </row>
    <row r="199" spans="1:6">
      <c r="A199" s="248">
        <v>198</v>
      </c>
      <c r="B199" s="267" t="s">
        <v>664</v>
      </c>
      <c r="C199" s="272">
        <v>236198</v>
      </c>
      <c r="D199" s="267" t="s">
        <v>664</v>
      </c>
      <c r="E199" s="248" t="s">
        <v>665</v>
      </c>
      <c r="F199" s="248">
        <v>198</v>
      </c>
    </row>
    <row r="200" spans="1:6">
      <c r="A200" s="248">
        <v>199</v>
      </c>
      <c r="B200" s="267" t="s">
        <v>666</v>
      </c>
      <c r="C200" s="272">
        <v>236199</v>
      </c>
      <c r="D200" s="267" t="s">
        <v>666</v>
      </c>
      <c r="E200" s="248" t="s">
        <v>667</v>
      </c>
      <c r="F200" s="248">
        <v>199</v>
      </c>
    </row>
    <row r="201" spans="1:6">
      <c r="A201" s="248">
        <v>200</v>
      </c>
      <c r="B201" s="268" t="s">
        <v>668</v>
      </c>
      <c r="C201" s="272">
        <v>236200</v>
      </c>
      <c r="D201" s="268" t="s">
        <v>668</v>
      </c>
      <c r="E201" s="248" t="s">
        <v>669</v>
      </c>
      <c r="F201" s="248">
        <v>200</v>
      </c>
    </row>
    <row r="202" spans="1:6">
      <c r="A202" s="248">
        <v>201</v>
      </c>
      <c r="B202" s="268" t="s">
        <v>670</v>
      </c>
      <c r="C202" s="272">
        <v>236201</v>
      </c>
      <c r="D202" s="268" t="s">
        <v>670</v>
      </c>
      <c r="E202" s="248" t="s">
        <v>671</v>
      </c>
      <c r="F202" s="248">
        <v>201</v>
      </c>
    </row>
    <row r="203" spans="1:6">
      <c r="A203" s="248">
        <v>202</v>
      </c>
      <c r="B203" s="268" t="s">
        <v>672</v>
      </c>
      <c r="C203" s="272">
        <v>236202</v>
      </c>
      <c r="D203" s="268" t="s">
        <v>672</v>
      </c>
      <c r="E203" s="248" t="s">
        <v>673</v>
      </c>
      <c r="F203" s="248">
        <v>202</v>
      </c>
    </row>
    <row r="204" spans="1:6">
      <c r="A204" s="248">
        <v>203</v>
      </c>
      <c r="B204" s="268" t="s">
        <v>674</v>
      </c>
      <c r="C204" s="272">
        <v>236203</v>
      </c>
      <c r="D204" s="268" t="s">
        <v>674</v>
      </c>
      <c r="E204" s="248" t="s">
        <v>675</v>
      </c>
      <c r="F204" s="248">
        <v>203</v>
      </c>
    </row>
    <row r="205" spans="1:6">
      <c r="A205" s="248">
        <v>204</v>
      </c>
      <c r="B205" s="268" t="s">
        <v>676</v>
      </c>
      <c r="C205" s="272">
        <v>236204</v>
      </c>
      <c r="D205" s="268" t="s">
        <v>676</v>
      </c>
      <c r="E205" s="248" t="s">
        <v>677</v>
      </c>
      <c r="F205" s="248">
        <v>204</v>
      </c>
    </row>
    <row r="206" spans="1:6">
      <c r="A206" s="248">
        <v>205</v>
      </c>
      <c r="B206" s="268" t="s">
        <v>678</v>
      </c>
      <c r="C206" s="272">
        <v>236205</v>
      </c>
      <c r="D206" s="268" t="s">
        <v>678</v>
      </c>
      <c r="E206" s="248" t="s">
        <v>679</v>
      </c>
      <c r="F206" s="248">
        <v>205</v>
      </c>
    </row>
    <row r="207" spans="1:6">
      <c r="A207" s="248">
        <v>206</v>
      </c>
      <c r="B207" s="268" t="s">
        <v>680</v>
      </c>
      <c r="C207" s="272">
        <v>236206</v>
      </c>
      <c r="D207" s="268" t="s">
        <v>680</v>
      </c>
      <c r="E207" s="248" t="s">
        <v>681</v>
      </c>
      <c r="F207" s="248">
        <v>206</v>
      </c>
    </row>
    <row r="208" spans="1:6">
      <c r="A208" s="248">
        <v>207</v>
      </c>
      <c r="B208" s="268" t="s">
        <v>682</v>
      </c>
      <c r="C208" s="272">
        <v>236207</v>
      </c>
      <c r="D208" s="268" t="s">
        <v>682</v>
      </c>
      <c r="E208" s="248" t="s">
        <v>683</v>
      </c>
      <c r="F208" s="248">
        <v>207</v>
      </c>
    </row>
    <row r="209" spans="1:6">
      <c r="A209" s="248">
        <v>208</v>
      </c>
      <c r="B209" s="268" t="s">
        <v>684</v>
      </c>
      <c r="C209" s="272">
        <v>236208</v>
      </c>
      <c r="D209" s="268" t="s">
        <v>684</v>
      </c>
      <c r="E209" s="248" t="s">
        <v>685</v>
      </c>
      <c r="F209" s="248">
        <v>208</v>
      </c>
    </row>
    <row r="210" spans="1:6">
      <c r="A210" s="248">
        <v>209</v>
      </c>
      <c r="B210" s="268" t="s">
        <v>686</v>
      </c>
      <c r="C210" s="272">
        <v>236209</v>
      </c>
      <c r="D210" s="268" t="s">
        <v>686</v>
      </c>
      <c r="E210" s="248" t="s">
        <v>687</v>
      </c>
      <c r="F210" s="248">
        <v>209</v>
      </c>
    </row>
    <row r="211" spans="1:6">
      <c r="A211" s="248">
        <v>210</v>
      </c>
      <c r="B211" s="268" t="s">
        <v>688</v>
      </c>
      <c r="C211" s="272">
        <v>236210</v>
      </c>
      <c r="D211" s="268" t="s">
        <v>688</v>
      </c>
      <c r="E211" s="248" t="s">
        <v>689</v>
      </c>
      <c r="F211" s="248">
        <v>210</v>
      </c>
    </row>
    <row r="212" spans="1:6">
      <c r="A212" s="248">
        <v>211</v>
      </c>
      <c r="B212" s="268" t="s">
        <v>690</v>
      </c>
      <c r="C212" s="272">
        <v>236211</v>
      </c>
      <c r="D212" s="268" t="s">
        <v>690</v>
      </c>
      <c r="E212" s="248" t="s">
        <v>691</v>
      </c>
      <c r="F212" s="248">
        <v>211</v>
      </c>
    </row>
    <row r="213" spans="1:6">
      <c r="A213" s="248">
        <v>212</v>
      </c>
      <c r="B213" s="268" t="s">
        <v>692</v>
      </c>
      <c r="C213" s="272">
        <v>236212</v>
      </c>
      <c r="D213" s="268" t="s">
        <v>692</v>
      </c>
      <c r="E213" s="248" t="s">
        <v>693</v>
      </c>
      <c r="F213" s="248">
        <v>212</v>
      </c>
    </row>
    <row r="214" spans="1:6">
      <c r="A214" s="248">
        <v>213</v>
      </c>
      <c r="B214" s="268" t="s">
        <v>694</v>
      </c>
      <c r="C214" s="272">
        <v>236213</v>
      </c>
      <c r="D214" s="268" t="s">
        <v>694</v>
      </c>
      <c r="E214" s="248" t="s">
        <v>695</v>
      </c>
      <c r="F214" s="248">
        <v>213</v>
      </c>
    </row>
    <row r="215" spans="1:6">
      <c r="A215" s="248">
        <v>214</v>
      </c>
      <c r="B215" s="268" t="s">
        <v>696</v>
      </c>
      <c r="C215" s="272">
        <v>236214</v>
      </c>
      <c r="D215" s="268" t="s">
        <v>696</v>
      </c>
      <c r="E215" s="248" t="s">
        <v>697</v>
      </c>
      <c r="F215" s="248">
        <v>214</v>
      </c>
    </row>
    <row r="216" spans="1:6">
      <c r="A216" s="248">
        <v>215</v>
      </c>
      <c r="B216" s="268" t="s">
        <v>698</v>
      </c>
      <c r="C216" s="272">
        <v>236215</v>
      </c>
      <c r="D216" s="268" t="s">
        <v>698</v>
      </c>
      <c r="E216" s="248" t="s">
        <v>699</v>
      </c>
      <c r="F216" s="248">
        <v>215</v>
      </c>
    </row>
    <row r="217" spans="1:6">
      <c r="A217" s="248">
        <v>216</v>
      </c>
      <c r="B217" s="268" t="s">
        <v>700</v>
      </c>
      <c r="C217" s="272">
        <v>236216</v>
      </c>
      <c r="D217" s="268" t="s">
        <v>700</v>
      </c>
      <c r="E217" s="248" t="s">
        <v>701</v>
      </c>
      <c r="F217" s="248">
        <v>216</v>
      </c>
    </row>
    <row r="218" spans="1:6">
      <c r="A218" s="248">
        <v>217</v>
      </c>
      <c r="B218" s="268" t="s">
        <v>702</v>
      </c>
      <c r="C218" s="272">
        <v>236217</v>
      </c>
      <c r="D218" s="268" t="s">
        <v>702</v>
      </c>
      <c r="E218" s="248" t="s">
        <v>703</v>
      </c>
      <c r="F218" s="248">
        <v>217</v>
      </c>
    </row>
    <row r="219" spans="1:6">
      <c r="A219" s="248">
        <v>218</v>
      </c>
      <c r="B219" s="268" t="s">
        <v>704</v>
      </c>
      <c r="C219" s="272">
        <v>236218</v>
      </c>
      <c r="D219" s="268" t="s">
        <v>704</v>
      </c>
      <c r="E219" s="248" t="s">
        <v>705</v>
      </c>
      <c r="F219" s="248">
        <v>218</v>
      </c>
    </row>
    <row r="220" spans="1:6">
      <c r="A220" s="248">
        <v>219</v>
      </c>
      <c r="B220" s="268" t="s">
        <v>706</v>
      </c>
      <c r="C220" s="272">
        <v>236219</v>
      </c>
      <c r="D220" s="268" t="s">
        <v>706</v>
      </c>
      <c r="E220" s="248" t="s">
        <v>707</v>
      </c>
      <c r="F220" s="248">
        <v>219</v>
      </c>
    </row>
    <row r="221" spans="1:6">
      <c r="A221" s="248">
        <v>220</v>
      </c>
      <c r="B221" s="268" t="s">
        <v>708</v>
      </c>
      <c r="C221" s="272">
        <v>236220</v>
      </c>
      <c r="D221" s="268" t="s">
        <v>708</v>
      </c>
      <c r="E221" s="248" t="s">
        <v>709</v>
      </c>
      <c r="F221" s="248">
        <v>220</v>
      </c>
    </row>
    <row r="222" spans="1:6">
      <c r="A222" s="248">
        <v>221</v>
      </c>
      <c r="B222" s="268" t="s">
        <v>710</v>
      </c>
      <c r="C222" s="272">
        <v>236221</v>
      </c>
      <c r="D222" s="268" t="s">
        <v>710</v>
      </c>
      <c r="E222" s="248" t="s">
        <v>711</v>
      </c>
      <c r="F222" s="248">
        <v>221</v>
      </c>
    </row>
    <row r="223" spans="1:6">
      <c r="A223" s="248">
        <v>222</v>
      </c>
      <c r="B223" s="268" t="s">
        <v>712</v>
      </c>
      <c r="C223" s="272">
        <v>236222</v>
      </c>
      <c r="D223" s="268" t="s">
        <v>712</v>
      </c>
      <c r="E223" s="248" t="s">
        <v>713</v>
      </c>
      <c r="F223" s="248">
        <v>222</v>
      </c>
    </row>
    <row r="224" spans="1:6">
      <c r="A224" s="248">
        <v>223</v>
      </c>
      <c r="B224" s="268" t="s">
        <v>714</v>
      </c>
      <c r="C224" s="272">
        <v>236223</v>
      </c>
      <c r="D224" s="268" t="s">
        <v>714</v>
      </c>
      <c r="E224" s="248" t="s">
        <v>715</v>
      </c>
      <c r="F224" s="248">
        <v>223</v>
      </c>
    </row>
    <row r="225" spans="1:6">
      <c r="A225" s="248">
        <v>224</v>
      </c>
      <c r="B225" s="268" t="s">
        <v>716</v>
      </c>
      <c r="C225" s="272">
        <v>236224</v>
      </c>
      <c r="D225" s="268" t="s">
        <v>716</v>
      </c>
      <c r="E225" s="248" t="s">
        <v>717</v>
      </c>
      <c r="F225" s="248">
        <v>224</v>
      </c>
    </row>
    <row r="226" spans="1:6">
      <c r="A226" s="248">
        <v>225</v>
      </c>
      <c r="B226" s="268" t="s">
        <v>718</v>
      </c>
      <c r="C226" s="272">
        <v>236225</v>
      </c>
      <c r="D226" s="268" t="s">
        <v>718</v>
      </c>
      <c r="E226" s="248" t="s">
        <v>719</v>
      </c>
      <c r="F226" s="248">
        <v>225</v>
      </c>
    </row>
    <row r="227" spans="1:6">
      <c r="A227" s="248">
        <v>226</v>
      </c>
      <c r="B227" s="268" t="s">
        <v>720</v>
      </c>
      <c r="C227" s="272">
        <v>236226</v>
      </c>
      <c r="D227" s="268" t="s">
        <v>720</v>
      </c>
      <c r="E227" s="248" t="s">
        <v>721</v>
      </c>
      <c r="F227" s="248">
        <v>226</v>
      </c>
    </row>
    <row r="228" spans="1:6">
      <c r="A228" s="248">
        <v>227</v>
      </c>
      <c r="B228" s="268" t="s">
        <v>722</v>
      </c>
      <c r="C228" s="272">
        <v>236227</v>
      </c>
      <c r="D228" s="268" t="s">
        <v>722</v>
      </c>
      <c r="E228" s="248" t="s">
        <v>723</v>
      </c>
      <c r="F228" s="248">
        <v>227</v>
      </c>
    </row>
    <row r="229" spans="1:6">
      <c r="A229" s="248">
        <v>228</v>
      </c>
      <c r="B229" s="268" t="s">
        <v>724</v>
      </c>
      <c r="C229" s="272">
        <v>236228</v>
      </c>
      <c r="D229" s="268" t="s">
        <v>724</v>
      </c>
      <c r="E229" s="248" t="s">
        <v>725</v>
      </c>
      <c r="F229" s="248">
        <v>228</v>
      </c>
    </row>
    <row r="230" spans="1:6">
      <c r="A230" s="248">
        <v>229</v>
      </c>
      <c r="B230" s="268" t="s">
        <v>726</v>
      </c>
      <c r="C230" s="272">
        <v>236229</v>
      </c>
      <c r="D230" s="268" t="s">
        <v>726</v>
      </c>
      <c r="E230" s="248" t="s">
        <v>727</v>
      </c>
      <c r="F230" s="248">
        <v>229</v>
      </c>
    </row>
    <row r="231" spans="1:6">
      <c r="A231" s="248">
        <v>230</v>
      </c>
      <c r="B231" s="268" t="s">
        <v>728</v>
      </c>
      <c r="C231" s="272">
        <v>236230</v>
      </c>
      <c r="D231" s="268" t="s">
        <v>728</v>
      </c>
      <c r="E231" s="248" t="s">
        <v>729</v>
      </c>
      <c r="F231" s="248">
        <v>230</v>
      </c>
    </row>
    <row r="232" spans="1:6">
      <c r="A232" s="248">
        <v>231</v>
      </c>
      <c r="B232" s="268" t="s">
        <v>730</v>
      </c>
      <c r="C232" s="272">
        <v>236231</v>
      </c>
      <c r="D232" s="268" t="s">
        <v>730</v>
      </c>
      <c r="E232" s="248" t="s">
        <v>731</v>
      </c>
      <c r="F232" s="248">
        <v>231</v>
      </c>
    </row>
    <row r="233" spans="1:6">
      <c r="A233" s="248">
        <v>232</v>
      </c>
      <c r="B233" s="268" t="s">
        <v>732</v>
      </c>
      <c r="C233" s="272">
        <v>236232</v>
      </c>
      <c r="D233" s="268" t="s">
        <v>732</v>
      </c>
      <c r="E233" s="248" t="s">
        <v>733</v>
      </c>
      <c r="F233" s="248">
        <v>232</v>
      </c>
    </row>
    <row r="234" spans="1:6">
      <c r="A234" s="248">
        <v>233</v>
      </c>
      <c r="B234" s="268" t="s">
        <v>734</v>
      </c>
      <c r="C234" s="272">
        <v>236233</v>
      </c>
      <c r="D234" s="268" t="s">
        <v>734</v>
      </c>
      <c r="E234" s="248" t="s">
        <v>735</v>
      </c>
      <c r="F234" s="248">
        <v>233</v>
      </c>
    </row>
    <row r="235" spans="1:6">
      <c r="A235" s="248">
        <v>234</v>
      </c>
      <c r="B235" s="268" t="s">
        <v>736</v>
      </c>
      <c r="C235" s="272">
        <v>236234</v>
      </c>
      <c r="D235" s="268" t="s">
        <v>736</v>
      </c>
      <c r="E235" s="248" t="s">
        <v>737</v>
      </c>
      <c r="F235" s="248">
        <v>234</v>
      </c>
    </row>
    <row r="236" spans="1:6">
      <c r="A236" s="248">
        <v>235</v>
      </c>
      <c r="B236" s="268" t="s">
        <v>738</v>
      </c>
      <c r="C236" s="272">
        <v>236235</v>
      </c>
      <c r="D236" s="268" t="s">
        <v>738</v>
      </c>
      <c r="E236" s="248" t="s">
        <v>739</v>
      </c>
      <c r="F236" s="248">
        <v>235</v>
      </c>
    </row>
    <row r="237" spans="1:6">
      <c r="A237" s="248">
        <v>236</v>
      </c>
      <c r="B237" s="268" t="s">
        <v>740</v>
      </c>
      <c r="C237" s="272">
        <v>236236</v>
      </c>
      <c r="D237" s="268" t="s">
        <v>740</v>
      </c>
      <c r="E237" s="248" t="s">
        <v>741</v>
      </c>
      <c r="F237" s="248">
        <v>236</v>
      </c>
    </row>
    <row r="238" spans="1:6">
      <c r="A238" s="248">
        <v>237</v>
      </c>
      <c r="B238" s="268" t="s">
        <v>742</v>
      </c>
      <c r="C238" s="272">
        <v>236237</v>
      </c>
      <c r="D238" s="268" t="s">
        <v>742</v>
      </c>
      <c r="E238" s="248" t="s">
        <v>743</v>
      </c>
      <c r="F238" s="248">
        <v>237</v>
      </c>
    </row>
    <row r="239" spans="1:6">
      <c r="A239" s="248">
        <v>238</v>
      </c>
      <c r="B239" s="268" t="s">
        <v>744</v>
      </c>
      <c r="C239" s="272">
        <v>236238</v>
      </c>
      <c r="D239" s="268" t="s">
        <v>744</v>
      </c>
      <c r="E239" s="248" t="s">
        <v>745</v>
      </c>
      <c r="F239" s="248">
        <v>238</v>
      </c>
    </row>
    <row r="240" spans="1:6">
      <c r="A240" s="248">
        <v>239</v>
      </c>
      <c r="B240" s="268" t="s">
        <v>746</v>
      </c>
      <c r="C240" s="272">
        <v>236239</v>
      </c>
      <c r="D240" s="268" t="s">
        <v>746</v>
      </c>
      <c r="E240" s="248" t="s">
        <v>747</v>
      </c>
      <c r="F240" s="248">
        <v>239</v>
      </c>
    </row>
    <row r="241" spans="1:6">
      <c r="A241" s="248">
        <v>240</v>
      </c>
      <c r="B241" s="269" t="s">
        <v>748</v>
      </c>
      <c r="C241" s="272">
        <v>236240</v>
      </c>
      <c r="D241" s="269" t="s">
        <v>748</v>
      </c>
      <c r="E241" s="248" t="s">
        <v>749</v>
      </c>
      <c r="F241" s="248">
        <v>240</v>
      </c>
    </row>
    <row r="242" spans="1:6">
      <c r="A242" s="248">
        <v>241</v>
      </c>
      <c r="B242" s="270" t="s">
        <v>750</v>
      </c>
      <c r="C242" s="272">
        <v>236241</v>
      </c>
      <c r="D242" s="270" t="s">
        <v>750</v>
      </c>
      <c r="E242" s="248" t="s">
        <v>751</v>
      </c>
      <c r="F242" s="248">
        <v>241</v>
      </c>
    </row>
    <row r="243" spans="1:6">
      <c r="A243" s="248">
        <v>242</v>
      </c>
      <c r="B243" s="270" t="s">
        <v>752</v>
      </c>
      <c r="C243" s="272">
        <v>236242</v>
      </c>
      <c r="D243" s="270" t="s">
        <v>752</v>
      </c>
      <c r="E243" s="248" t="s">
        <v>753</v>
      </c>
      <c r="F243" s="248">
        <v>242</v>
      </c>
    </row>
    <row r="244" spans="1:6">
      <c r="A244" s="248">
        <v>243</v>
      </c>
      <c r="B244" s="270" t="s">
        <v>754</v>
      </c>
      <c r="C244" s="272">
        <v>236243</v>
      </c>
      <c r="D244" s="270" t="s">
        <v>754</v>
      </c>
      <c r="E244" s="248" t="s">
        <v>755</v>
      </c>
      <c r="F244" s="248">
        <v>243</v>
      </c>
    </row>
    <row r="245" spans="1:6">
      <c r="A245" s="248">
        <v>244</v>
      </c>
      <c r="B245" s="270" t="s">
        <v>756</v>
      </c>
      <c r="C245" s="272">
        <v>236244</v>
      </c>
      <c r="D245" s="270" t="s">
        <v>756</v>
      </c>
      <c r="E245" s="248" t="s">
        <v>757</v>
      </c>
      <c r="F245" s="248">
        <v>244</v>
      </c>
    </row>
    <row r="246" spans="1:6">
      <c r="A246" s="248">
        <v>245</v>
      </c>
      <c r="B246" s="270" t="s">
        <v>758</v>
      </c>
      <c r="C246" s="272">
        <v>236245</v>
      </c>
      <c r="D246" s="270" t="s">
        <v>758</v>
      </c>
      <c r="E246" s="248" t="s">
        <v>759</v>
      </c>
      <c r="F246" s="248">
        <v>245</v>
      </c>
    </row>
    <row r="247" spans="1:6">
      <c r="A247" s="248">
        <v>246</v>
      </c>
      <c r="B247" s="270" t="s">
        <v>760</v>
      </c>
      <c r="C247" s="272">
        <v>236246</v>
      </c>
      <c r="D247" s="270" t="s">
        <v>760</v>
      </c>
      <c r="E247" s="248" t="s">
        <v>761</v>
      </c>
      <c r="F247" s="248">
        <v>246</v>
      </c>
    </row>
    <row r="248" spans="1:6">
      <c r="A248" s="248">
        <v>247</v>
      </c>
      <c r="B248" s="270" t="s">
        <v>762</v>
      </c>
      <c r="C248" s="272">
        <v>236247</v>
      </c>
      <c r="D248" s="270" t="s">
        <v>762</v>
      </c>
      <c r="E248" s="248" t="s">
        <v>763</v>
      </c>
      <c r="F248" s="248">
        <v>247</v>
      </c>
    </row>
    <row r="249" spans="1:6">
      <c r="A249" s="248">
        <v>248</v>
      </c>
      <c r="B249" s="270" t="s">
        <v>764</v>
      </c>
      <c r="C249" s="272">
        <v>236248</v>
      </c>
      <c r="D249" s="270" t="s">
        <v>764</v>
      </c>
      <c r="E249" s="248" t="s">
        <v>765</v>
      </c>
      <c r="F249" s="248">
        <v>248</v>
      </c>
    </row>
    <row r="250" spans="1:6">
      <c r="A250" s="248">
        <v>249</v>
      </c>
      <c r="B250" s="270" t="s">
        <v>766</v>
      </c>
      <c r="C250" s="272">
        <v>236249</v>
      </c>
      <c r="D250" s="270" t="s">
        <v>766</v>
      </c>
      <c r="E250" s="248" t="s">
        <v>767</v>
      </c>
      <c r="F250" s="248">
        <v>249</v>
      </c>
    </row>
    <row r="251" spans="1:6">
      <c r="A251" s="248">
        <v>250</v>
      </c>
      <c r="B251" s="270" t="s">
        <v>768</v>
      </c>
      <c r="C251" s="272">
        <v>236250</v>
      </c>
      <c r="D251" s="270" t="s">
        <v>768</v>
      </c>
      <c r="E251" s="248" t="s">
        <v>769</v>
      </c>
      <c r="F251" s="248">
        <v>250</v>
      </c>
    </row>
    <row r="252" spans="1:6">
      <c r="A252" s="248">
        <v>251</v>
      </c>
      <c r="B252" s="270" t="s">
        <v>770</v>
      </c>
      <c r="C252" s="272">
        <v>236251</v>
      </c>
      <c r="D252" s="270" t="s">
        <v>770</v>
      </c>
      <c r="E252" s="248" t="s">
        <v>771</v>
      </c>
      <c r="F252" s="248">
        <v>251</v>
      </c>
    </row>
    <row r="253" spans="1:6">
      <c r="A253" s="248">
        <v>252</v>
      </c>
      <c r="B253" s="270" t="s">
        <v>772</v>
      </c>
      <c r="C253" s="272">
        <v>236252</v>
      </c>
      <c r="D253" s="270" t="s">
        <v>772</v>
      </c>
      <c r="E253" s="248" t="s">
        <v>773</v>
      </c>
      <c r="F253" s="248">
        <v>252</v>
      </c>
    </row>
    <row r="254" spans="1:6">
      <c r="A254" s="248">
        <v>253</v>
      </c>
      <c r="B254" s="270" t="s">
        <v>774</v>
      </c>
      <c r="C254" s="272">
        <v>236253</v>
      </c>
      <c r="D254" s="270" t="s">
        <v>774</v>
      </c>
      <c r="E254" s="248" t="s">
        <v>775</v>
      </c>
      <c r="F254" s="248">
        <v>253</v>
      </c>
    </row>
    <row r="255" spans="1:6">
      <c r="A255" s="248">
        <v>254</v>
      </c>
      <c r="B255" s="270" t="s">
        <v>776</v>
      </c>
      <c r="C255" s="272">
        <v>236254</v>
      </c>
      <c r="D255" s="270" t="s">
        <v>776</v>
      </c>
      <c r="E255" s="248" t="s">
        <v>777</v>
      </c>
      <c r="F255" s="248">
        <v>254</v>
      </c>
    </row>
    <row r="256" spans="1:6">
      <c r="A256" s="248">
        <v>255</v>
      </c>
      <c r="B256" s="270" t="s">
        <v>778</v>
      </c>
      <c r="C256" s="272">
        <v>236255</v>
      </c>
      <c r="D256" s="270" t="s">
        <v>778</v>
      </c>
      <c r="E256" s="248" t="s">
        <v>779</v>
      </c>
      <c r="F256" s="248">
        <v>255</v>
      </c>
    </row>
    <row r="257" spans="1:6">
      <c r="A257" s="248">
        <v>256</v>
      </c>
      <c r="B257" s="270" t="s">
        <v>780</v>
      </c>
      <c r="C257" s="272">
        <v>236256</v>
      </c>
      <c r="D257" s="270" t="s">
        <v>780</v>
      </c>
      <c r="E257" s="248" t="s">
        <v>781</v>
      </c>
      <c r="F257" s="248">
        <v>256</v>
      </c>
    </row>
    <row r="258" spans="1:6">
      <c r="A258" s="248">
        <v>257</v>
      </c>
      <c r="B258" s="270" t="s">
        <v>782</v>
      </c>
      <c r="C258" s="272">
        <v>236257</v>
      </c>
      <c r="D258" s="270" t="s">
        <v>782</v>
      </c>
      <c r="E258" s="248" t="s">
        <v>783</v>
      </c>
      <c r="F258" s="248">
        <v>257</v>
      </c>
    </row>
    <row r="259" spans="1:6">
      <c r="A259" s="248">
        <v>258</v>
      </c>
      <c r="B259" s="270" t="s">
        <v>784</v>
      </c>
      <c r="C259" s="272">
        <v>236258</v>
      </c>
      <c r="D259" s="270" t="s">
        <v>784</v>
      </c>
      <c r="E259" s="248" t="s">
        <v>785</v>
      </c>
      <c r="F259" s="248">
        <v>258</v>
      </c>
    </row>
    <row r="260" spans="1:6">
      <c r="A260" s="248">
        <v>259</v>
      </c>
      <c r="B260" s="270" t="s">
        <v>786</v>
      </c>
      <c r="C260" s="272">
        <v>236259</v>
      </c>
      <c r="D260" s="270" t="s">
        <v>786</v>
      </c>
      <c r="E260" s="248" t="s">
        <v>787</v>
      </c>
      <c r="F260" s="248">
        <v>259</v>
      </c>
    </row>
    <row r="261" spans="1:6">
      <c r="A261" s="248">
        <v>260</v>
      </c>
      <c r="B261" s="270" t="s">
        <v>788</v>
      </c>
      <c r="C261" s="272">
        <v>236260</v>
      </c>
      <c r="D261" s="270" t="s">
        <v>788</v>
      </c>
      <c r="E261" s="248" t="s">
        <v>789</v>
      </c>
      <c r="F261" s="248">
        <v>260</v>
      </c>
    </row>
    <row r="262" spans="1:6">
      <c r="A262" s="248">
        <v>261</v>
      </c>
      <c r="B262" s="270" t="s">
        <v>790</v>
      </c>
      <c r="C262" s="272">
        <v>236261</v>
      </c>
      <c r="D262" s="270" t="s">
        <v>790</v>
      </c>
      <c r="E262" s="248" t="s">
        <v>791</v>
      </c>
      <c r="F262" s="248">
        <v>261</v>
      </c>
    </row>
    <row r="263" spans="1:6">
      <c r="A263" s="248">
        <v>262</v>
      </c>
      <c r="B263" s="270" t="s">
        <v>792</v>
      </c>
      <c r="C263" s="272">
        <v>236262</v>
      </c>
      <c r="D263" s="270" t="s">
        <v>792</v>
      </c>
      <c r="E263" s="248" t="s">
        <v>793</v>
      </c>
      <c r="F263" s="248">
        <v>262</v>
      </c>
    </row>
    <row r="264" spans="1:6">
      <c r="A264" s="248">
        <v>263</v>
      </c>
      <c r="B264" s="270" t="s">
        <v>794</v>
      </c>
      <c r="C264" s="272">
        <v>236263</v>
      </c>
      <c r="D264" s="270" t="s">
        <v>794</v>
      </c>
      <c r="E264" s="248" t="s">
        <v>795</v>
      </c>
      <c r="F264" s="248">
        <v>263</v>
      </c>
    </row>
    <row r="265" spans="1:6">
      <c r="A265" s="248">
        <v>264</v>
      </c>
      <c r="B265" t="s">
        <v>796</v>
      </c>
      <c r="C265" s="272">
        <v>236264</v>
      </c>
      <c r="D265" t="s">
        <v>796</v>
      </c>
      <c r="E265" s="248" t="s">
        <v>797</v>
      </c>
      <c r="F265" s="248">
        <v>264</v>
      </c>
    </row>
    <row r="266" spans="1:6">
      <c r="A266" s="248">
        <v>265</v>
      </c>
      <c r="B266" t="s">
        <v>798</v>
      </c>
      <c r="C266" s="272">
        <v>236265</v>
      </c>
      <c r="D266" t="s">
        <v>798</v>
      </c>
      <c r="E266" s="248" t="s">
        <v>799</v>
      </c>
      <c r="F266" s="248">
        <v>265</v>
      </c>
    </row>
    <row r="267" spans="1:6">
      <c r="A267" s="248">
        <v>266</v>
      </c>
      <c r="B267" t="s">
        <v>800</v>
      </c>
      <c r="C267" s="272">
        <v>236266</v>
      </c>
      <c r="D267" t="s">
        <v>800</v>
      </c>
      <c r="E267" s="248" t="s">
        <v>801</v>
      </c>
      <c r="F267" s="248">
        <v>266</v>
      </c>
    </row>
    <row r="268" spans="1:6">
      <c r="B268" s="271"/>
      <c r="C268" s="271"/>
      <c r="D268" s="271"/>
    </row>
  </sheetData>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397"/>
  <sheetViews>
    <sheetView zoomScaleNormal="100" workbookViewId="0">
      <selection activeCell="C7" sqref="C7:E7"/>
    </sheetView>
  </sheetViews>
  <sheetFormatPr defaultColWidth="9" defaultRowHeight="13.5"/>
  <cols>
    <col min="1" max="1" width="5.75" style="2" customWidth="1"/>
    <col min="2" max="2" width="20.125" style="2" customWidth="1"/>
    <col min="3" max="3" width="18.375" style="2" customWidth="1"/>
    <col min="4" max="4" width="5.625" style="2" customWidth="1"/>
    <col min="5" max="5" width="13.25" style="2" customWidth="1"/>
    <col min="6" max="6" width="5.75" style="2" customWidth="1"/>
    <col min="7" max="7" width="16.125" style="2" customWidth="1"/>
    <col min="8" max="8" width="4.5" style="2" customWidth="1"/>
    <col min="9" max="9" width="16.125" style="2" customWidth="1"/>
    <col min="10" max="11" width="9" style="2" customWidth="1"/>
    <col min="12" max="12" width="37.25" style="2" customWidth="1"/>
    <col min="13" max="13" width="11.625" style="2" customWidth="1"/>
    <col min="14" max="14" width="9" style="2" customWidth="1"/>
    <col min="15" max="17" width="9" style="2" hidden="1" customWidth="1"/>
    <col min="18" max="19" width="9" style="2" customWidth="1"/>
    <col min="20" max="255" width="9" style="2"/>
    <col min="256" max="256" width="5.75" style="2" customWidth="1"/>
    <col min="257" max="257" width="16.125" style="2" customWidth="1"/>
    <col min="258" max="258" width="5.75" style="2" customWidth="1"/>
    <col min="259" max="259" width="16.125" style="2" customWidth="1"/>
    <col min="260" max="260" width="5.75" style="2" customWidth="1"/>
    <col min="261" max="261" width="16.125" style="2" customWidth="1"/>
    <col min="262" max="262" width="5.75" style="2" customWidth="1"/>
    <col min="263" max="263" width="16.125" style="2" customWidth="1"/>
    <col min="264" max="264" width="4.5" style="2" customWidth="1"/>
    <col min="265" max="265" width="16.125" style="2" customWidth="1"/>
    <col min="266" max="266" width="9" style="2" customWidth="1"/>
    <col min="267" max="275" width="0" style="2" hidden="1" customWidth="1"/>
    <col min="276" max="511" width="9" style="2"/>
    <col min="512" max="512" width="5.75" style="2" customWidth="1"/>
    <col min="513" max="513" width="16.125" style="2" customWidth="1"/>
    <col min="514" max="514" width="5.75" style="2" customWidth="1"/>
    <col min="515" max="515" width="16.125" style="2" customWidth="1"/>
    <col min="516" max="516" width="5.75" style="2" customWidth="1"/>
    <col min="517" max="517" width="16.125" style="2" customWidth="1"/>
    <col min="518" max="518" width="5.75" style="2" customWidth="1"/>
    <col min="519" max="519" width="16.125" style="2" customWidth="1"/>
    <col min="520" max="520" width="4.5" style="2" customWidth="1"/>
    <col min="521" max="521" width="16.125" style="2" customWidth="1"/>
    <col min="522" max="522" width="9" style="2" customWidth="1"/>
    <col min="523" max="531" width="0" style="2" hidden="1" customWidth="1"/>
    <col min="532" max="767" width="9" style="2"/>
    <col min="768" max="768" width="5.75" style="2" customWidth="1"/>
    <col min="769" max="769" width="16.125" style="2" customWidth="1"/>
    <col min="770" max="770" width="5.75" style="2" customWidth="1"/>
    <col min="771" max="771" width="16.125" style="2" customWidth="1"/>
    <col min="772" max="772" width="5.75" style="2" customWidth="1"/>
    <col min="773" max="773" width="16.125" style="2" customWidth="1"/>
    <col min="774" max="774" width="5.75" style="2" customWidth="1"/>
    <col min="775" max="775" width="16.125" style="2" customWidth="1"/>
    <col min="776" max="776" width="4.5" style="2" customWidth="1"/>
    <col min="777" max="777" width="16.125" style="2" customWidth="1"/>
    <col min="778" max="778" width="9" style="2" customWidth="1"/>
    <col min="779" max="787" width="0" style="2" hidden="1" customWidth="1"/>
    <col min="788" max="1023" width="9" style="2"/>
    <col min="1024" max="1024" width="5.75" style="2" customWidth="1"/>
    <col min="1025" max="1025" width="16.125" style="2" customWidth="1"/>
    <col min="1026" max="1026" width="5.75" style="2" customWidth="1"/>
    <col min="1027" max="1027" width="16.125" style="2" customWidth="1"/>
    <col min="1028" max="1028" width="5.75" style="2" customWidth="1"/>
    <col min="1029" max="1029" width="16.125" style="2" customWidth="1"/>
    <col min="1030" max="1030" width="5.75" style="2" customWidth="1"/>
    <col min="1031" max="1031" width="16.125" style="2" customWidth="1"/>
    <col min="1032" max="1032" width="4.5" style="2" customWidth="1"/>
    <col min="1033" max="1033" width="16.125" style="2" customWidth="1"/>
    <col min="1034" max="1034" width="9" style="2" customWidth="1"/>
    <col min="1035" max="1043" width="0" style="2" hidden="1" customWidth="1"/>
    <col min="1044" max="1279" width="9" style="2"/>
    <col min="1280" max="1280" width="5.75" style="2" customWidth="1"/>
    <col min="1281" max="1281" width="16.125" style="2" customWidth="1"/>
    <col min="1282" max="1282" width="5.75" style="2" customWidth="1"/>
    <col min="1283" max="1283" width="16.125" style="2" customWidth="1"/>
    <col min="1284" max="1284" width="5.75" style="2" customWidth="1"/>
    <col min="1285" max="1285" width="16.125" style="2" customWidth="1"/>
    <col min="1286" max="1286" width="5.75" style="2" customWidth="1"/>
    <col min="1287" max="1287" width="16.125" style="2" customWidth="1"/>
    <col min="1288" max="1288" width="4.5" style="2" customWidth="1"/>
    <col min="1289" max="1289" width="16.125" style="2" customWidth="1"/>
    <col min="1290" max="1290" width="9" style="2" customWidth="1"/>
    <col min="1291" max="1299" width="0" style="2" hidden="1" customWidth="1"/>
    <col min="1300" max="1535" width="9" style="2"/>
    <col min="1536" max="1536" width="5.75" style="2" customWidth="1"/>
    <col min="1537" max="1537" width="16.125" style="2" customWidth="1"/>
    <col min="1538" max="1538" width="5.75" style="2" customWidth="1"/>
    <col min="1539" max="1539" width="16.125" style="2" customWidth="1"/>
    <col min="1540" max="1540" width="5.75" style="2" customWidth="1"/>
    <col min="1541" max="1541" width="16.125" style="2" customWidth="1"/>
    <col min="1542" max="1542" width="5.75" style="2" customWidth="1"/>
    <col min="1543" max="1543" width="16.125" style="2" customWidth="1"/>
    <col min="1544" max="1544" width="4.5" style="2" customWidth="1"/>
    <col min="1545" max="1545" width="16.125" style="2" customWidth="1"/>
    <col min="1546" max="1546" width="9" style="2" customWidth="1"/>
    <col min="1547" max="1555" width="0" style="2" hidden="1" customWidth="1"/>
    <col min="1556" max="1791" width="9" style="2"/>
    <col min="1792" max="1792" width="5.75" style="2" customWidth="1"/>
    <col min="1793" max="1793" width="16.125" style="2" customWidth="1"/>
    <col min="1794" max="1794" width="5.75" style="2" customWidth="1"/>
    <col min="1795" max="1795" width="16.125" style="2" customWidth="1"/>
    <col min="1796" max="1796" width="5.75" style="2" customWidth="1"/>
    <col min="1797" max="1797" width="16.125" style="2" customWidth="1"/>
    <col min="1798" max="1798" width="5.75" style="2" customWidth="1"/>
    <col min="1799" max="1799" width="16.125" style="2" customWidth="1"/>
    <col min="1800" max="1800" width="4.5" style="2" customWidth="1"/>
    <col min="1801" max="1801" width="16.125" style="2" customWidth="1"/>
    <col min="1802" max="1802" width="9" style="2" customWidth="1"/>
    <col min="1803" max="1811" width="0" style="2" hidden="1" customWidth="1"/>
    <col min="1812" max="2047" width="9" style="2"/>
    <col min="2048" max="2048" width="5.75" style="2" customWidth="1"/>
    <col min="2049" max="2049" width="16.125" style="2" customWidth="1"/>
    <col min="2050" max="2050" width="5.75" style="2" customWidth="1"/>
    <col min="2051" max="2051" width="16.125" style="2" customWidth="1"/>
    <col min="2052" max="2052" width="5.75" style="2" customWidth="1"/>
    <col min="2053" max="2053" width="16.125" style="2" customWidth="1"/>
    <col min="2054" max="2054" width="5.75" style="2" customWidth="1"/>
    <col min="2055" max="2055" width="16.125" style="2" customWidth="1"/>
    <col min="2056" max="2056" width="4.5" style="2" customWidth="1"/>
    <col min="2057" max="2057" width="16.125" style="2" customWidth="1"/>
    <col min="2058" max="2058" width="9" style="2" customWidth="1"/>
    <col min="2059" max="2067" width="0" style="2" hidden="1" customWidth="1"/>
    <col min="2068" max="2303" width="9" style="2"/>
    <col min="2304" max="2304" width="5.75" style="2" customWidth="1"/>
    <col min="2305" max="2305" width="16.125" style="2" customWidth="1"/>
    <col min="2306" max="2306" width="5.75" style="2" customWidth="1"/>
    <col min="2307" max="2307" width="16.125" style="2" customWidth="1"/>
    <col min="2308" max="2308" width="5.75" style="2" customWidth="1"/>
    <col min="2309" max="2309" width="16.125" style="2" customWidth="1"/>
    <col min="2310" max="2310" width="5.75" style="2" customWidth="1"/>
    <col min="2311" max="2311" width="16.125" style="2" customWidth="1"/>
    <col min="2312" max="2312" width="4.5" style="2" customWidth="1"/>
    <col min="2313" max="2313" width="16.125" style="2" customWidth="1"/>
    <col min="2314" max="2314" width="9" style="2" customWidth="1"/>
    <col min="2315" max="2323" width="0" style="2" hidden="1" customWidth="1"/>
    <col min="2324" max="2559" width="9" style="2"/>
    <col min="2560" max="2560" width="5.75" style="2" customWidth="1"/>
    <col min="2561" max="2561" width="16.125" style="2" customWidth="1"/>
    <col min="2562" max="2562" width="5.75" style="2" customWidth="1"/>
    <col min="2563" max="2563" width="16.125" style="2" customWidth="1"/>
    <col min="2564" max="2564" width="5.75" style="2" customWidth="1"/>
    <col min="2565" max="2565" width="16.125" style="2" customWidth="1"/>
    <col min="2566" max="2566" width="5.75" style="2" customWidth="1"/>
    <col min="2567" max="2567" width="16.125" style="2" customWidth="1"/>
    <col min="2568" max="2568" width="4.5" style="2" customWidth="1"/>
    <col min="2569" max="2569" width="16.125" style="2" customWidth="1"/>
    <col min="2570" max="2570" width="9" style="2" customWidth="1"/>
    <col min="2571" max="2579" width="0" style="2" hidden="1" customWidth="1"/>
    <col min="2580" max="2815" width="9" style="2"/>
    <col min="2816" max="2816" width="5.75" style="2" customWidth="1"/>
    <col min="2817" max="2817" width="16.125" style="2" customWidth="1"/>
    <col min="2818" max="2818" width="5.75" style="2" customWidth="1"/>
    <col min="2819" max="2819" width="16.125" style="2" customWidth="1"/>
    <col min="2820" max="2820" width="5.75" style="2" customWidth="1"/>
    <col min="2821" max="2821" width="16.125" style="2" customWidth="1"/>
    <col min="2822" max="2822" width="5.75" style="2" customWidth="1"/>
    <col min="2823" max="2823" width="16.125" style="2" customWidth="1"/>
    <col min="2824" max="2824" width="4.5" style="2" customWidth="1"/>
    <col min="2825" max="2825" width="16.125" style="2" customWidth="1"/>
    <col min="2826" max="2826" width="9" style="2" customWidth="1"/>
    <col min="2827" max="2835" width="0" style="2" hidden="1" customWidth="1"/>
    <col min="2836" max="3071" width="9" style="2"/>
    <col min="3072" max="3072" width="5.75" style="2" customWidth="1"/>
    <col min="3073" max="3073" width="16.125" style="2" customWidth="1"/>
    <col min="3074" max="3074" width="5.75" style="2" customWidth="1"/>
    <col min="3075" max="3075" width="16.125" style="2" customWidth="1"/>
    <col min="3076" max="3076" width="5.75" style="2" customWidth="1"/>
    <col min="3077" max="3077" width="16.125" style="2" customWidth="1"/>
    <col min="3078" max="3078" width="5.75" style="2" customWidth="1"/>
    <col min="3079" max="3079" width="16.125" style="2" customWidth="1"/>
    <col min="3080" max="3080" width="4.5" style="2" customWidth="1"/>
    <col min="3081" max="3081" width="16.125" style="2" customWidth="1"/>
    <col min="3082" max="3082" width="9" style="2" customWidth="1"/>
    <col min="3083" max="3091" width="0" style="2" hidden="1" customWidth="1"/>
    <col min="3092" max="3327" width="9" style="2"/>
    <col min="3328" max="3328" width="5.75" style="2" customWidth="1"/>
    <col min="3329" max="3329" width="16.125" style="2" customWidth="1"/>
    <col min="3330" max="3330" width="5.75" style="2" customWidth="1"/>
    <col min="3331" max="3331" width="16.125" style="2" customWidth="1"/>
    <col min="3332" max="3332" width="5.75" style="2" customWidth="1"/>
    <col min="3333" max="3333" width="16.125" style="2" customWidth="1"/>
    <col min="3334" max="3334" width="5.75" style="2" customWidth="1"/>
    <col min="3335" max="3335" width="16.125" style="2" customWidth="1"/>
    <col min="3336" max="3336" width="4.5" style="2" customWidth="1"/>
    <col min="3337" max="3337" width="16.125" style="2" customWidth="1"/>
    <col min="3338" max="3338" width="9" style="2" customWidth="1"/>
    <col min="3339" max="3347" width="0" style="2" hidden="1" customWidth="1"/>
    <col min="3348" max="3583" width="9" style="2"/>
    <col min="3584" max="3584" width="5.75" style="2" customWidth="1"/>
    <col min="3585" max="3585" width="16.125" style="2" customWidth="1"/>
    <col min="3586" max="3586" width="5.75" style="2" customWidth="1"/>
    <col min="3587" max="3587" width="16.125" style="2" customWidth="1"/>
    <col min="3588" max="3588" width="5.75" style="2" customWidth="1"/>
    <col min="3589" max="3589" width="16.125" style="2" customWidth="1"/>
    <col min="3590" max="3590" width="5.75" style="2" customWidth="1"/>
    <col min="3591" max="3591" width="16.125" style="2" customWidth="1"/>
    <col min="3592" max="3592" width="4.5" style="2" customWidth="1"/>
    <col min="3593" max="3593" width="16.125" style="2" customWidth="1"/>
    <col min="3594" max="3594" width="9" style="2" customWidth="1"/>
    <col min="3595" max="3603" width="0" style="2" hidden="1" customWidth="1"/>
    <col min="3604" max="3839" width="9" style="2"/>
    <col min="3840" max="3840" width="5.75" style="2" customWidth="1"/>
    <col min="3841" max="3841" width="16.125" style="2" customWidth="1"/>
    <col min="3842" max="3842" width="5.75" style="2" customWidth="1"/>
    <col min="3843" max="3843" width="16.125" style="2" customWidth="1"/>
    <col min="3844" max="3844" width="5.75" style="2" customWidth="1"/>
    <col min="3845" max="3845" width="16.125" style="2" customWidth="1"/>
    <col min="3846" max="3846" width="5.75" style="2" customWidth="1"/>
    <col min="3847" max="3847" width="16.125" style="2" customWidth="1"/>
    <col min="3848" max="3848" width="4.5" style="2" customWidth="1"/>
    <col min="3849" max="3849" width="16.125" style="2" customWidth="1"/>
    <col min="3850" max="3850" width="9" style="2" customWidth="1"/>
    <col min="3851" max="3859" width="0" style="2" hidden="1" customWidth="1"/>
    <col min="3860" max="4095" width="9" style="2"/>
    <col min="4096" max="4096" width="5.75" style="2" customWidth="1"/>
    <col min="4097" max="4097" width="16.125" style="2" customWidth="1"/>
    <col min="4098" max="4098" width="5.75" style="2" customWidth="1"/>
    <col min="4099" max="4099" width="16.125" style="2" customWidth="1"/>
    <col min="4100" max="4100" width="5.75" style="2" customWidth="1"/>
    <col min="4101" max="4101" width="16.125" style="2" customWidth="1"/>
    <col min="4102" max="4102" width="5.75" style="2" customWidth="1"/>
    <col min="4103" max="4103" width="16.125" style="2" customWidth="1"/>
    <col min="4104" max="4104" width="4.5" style="2" customWidth="1"/>
    <col min="4105" max="4105" width="16.125" style="2" customWidth="1"/>
    <col min="4106" max="4106" width="9" style="2" customWidth="1"/>
    <col min="4107" max="4115" width="0" style="2" hidden="1" customWidth="1"/>
    <col min="4116" max="4351" width="9" style="2"/>
    <col min="4352" max="4352" width="5.75" style="2" customWidth="1"/>
    <col min="4353" max="4353" width="16.125" style="2" customWidth="1"/>
    <col min="4354" max="4354" width="5.75" style="2" customWidth="1"/>
    <col min="4355" max="4355" width="16.125" style="2" customWidth="1"/>
    <col min="4356" max="4356" width="5.75" style="2" customWidth="1"/>
    <col min="4357" max="4357" width="16.125" style="2" customWidth="1"/>
    <col min="4358" max="4358" width="5.75" style="2" customWidth="1"/>
    <col min="4359" max="4359" width="16.125" style="2" customWidth="1"/>
    <col min="4360" max="4360" width="4.5" style="2" customWidth="1"/>
    <col min="4361" max="4361" width="16.125" style="2" customWidth="1"/>
    <col min="4362" max="4362" width="9" style="2" customWidth="1"/>
    <col min="4363" max="4371" width="0" style="2" hidden="1" customWidth="1"/>
    <col min="4372" max="4607" width="9" style="2"/>
    <col min="4608" max="4608" width="5.75" style="2" customWidth="1"/>
    <col min="4609" max="4609" width="16.125" style="2" customWidth="1"/>
    <col min="4610" max="4610" width="5.75" style="2" customWidth="1"/>
    <col min="4611" max="4611" width="16.125" style="2" customWidth="1"/>
    <col min="4612" max="4612" width="5.75" style="2" customWidth="1"/>
    <col min="4613" max="4613" width="16.125" style="2" customWidth="1"/>
    <col min="4614" max="4614" width="5.75" style="2" customWidth="1"/>
    <col min="4615" max="4615" width="16.125" style="2" customWidth="1"/>
    <col min="4616" max="4616" width="4.5" style="2" customWidth="1"/>
    <col min="4617" max="4617" width="16.125" style="2" customWidth="1"/>
    <col min="4618" max="4618" width="9" style="2" customWidth="1"/>
    <col min="4619" max="4627" width="0" style="2" hidden="1" customWidth="1"/>
    <col min="4628" max="4863" width="9" style="2"/>
    <col min="4864" max="4864" width="5.75" style="2" customWidth="1"/>
    <col min="4865" max="4865" width="16.125" style="2" customWidth="1"/>
    <col min="4866" max="4866" width="5.75" style="2" customWidth="1"/>
    <col min="4867" max="4867" width="16.125" style="2" customWidth="1"/>
    <col min="4868" max="4868" width="5.75" style="2" customWidth="1"/>
    <col min="4869" max="4869" width="16.125" style="2" customWidth="1"/>
    <col min="4870" max="4870" width="5.75" style="2" customWidth="1"/>
    <col min="4871" max="4871" width="16.125" style="2" customWidth="1"/>
    <col min="4872" max="4872" width="4.5" style="2" customWidth="1"/>
    <col min="4873" max="4873" width="16.125" style="2" customWidth="1"/>
    <col min="4874" max="4874" width="9" style="2" customWidth="1"/>
    <col min="4875" max="4883" width="0" style="2" hidden="1" customWidth="1"/>
    <col min="4884" max="5119" width="9" style="2"/>
    <col min="5120" max="5120" width="5.75" style="2" customWidth="1"/>
    <col min="5121" max="5121" width="16.125" style="2" customWidth="1"/>
    <col min="5122" max="5122" width="5.75" style="2" customWidth="1"/>
    <col min="5123" max="5123" width="16.125" style="2" customWidth="1"/>
    <col min="5124" max="5124" width="5.75" style="2" customWidth="1"/>
    <col min="5125" max="5125" width="16.125" style="2" customWidth="1"/>
    <col min="5126" max="5126" width="5.75" style="2" customWidth="1"/>
    <col min="5127" max="5127" width="16.125" style="2" customWidth="1"/>
    <col min="5128" max="5128" width="4.5" style="2" customWidth="1"/>
    <col min="5129" max="5129" width="16.125" style="2" customWidth="1"/>
    <col min="5130" max="5130" width="9" style="2" customWidth="1"/>
    <col min="5131" max="5139" width="0" style="2" hidden="1" customWidth="1"/>
    <col min="5140" max="5375" width="9" style="2"/>
    <col min="5376" max="5376" width="5.75" style="2" customWidth="1"/>
    <col min="5377" max="5377" width="16.125" style="2" customWidth="1"/>
    <col min="5378" max="5378" width="5.75" style="2" customWidth="1"/>
    <col min="5379" max="5379" width="16.125" style="2" customWidth="1"/>
    <col min="5380" max="5380" width="5.75" style="2" customWidth="1"/>
    <col min="5381" max="5381" width="16.125" style="2" customWidth="1"/>
    <col min="5382" max="5382" width="5.75" style="2" customWidth="1"/>
    <col min="5383" max="5383" width="16.125" style="2" customWidth="1"/>
    <col min="5384" max="5384" width="4.5" style="2" customWidth="1"/>
    <col min="5385" max="5385" width="16.125" style="2" customWidth="1"/>
    <col min="5386" max="5386" width="9" style="2" customWidth="1"/>
    <col min="5387" max="5395" width="0" style="2" hidden="1" customWidth="1"/>
    <col min="5396" max="5631" width="9" style="2"/>
    <col min="5632" max="5632" width="5.75" style="2" customWidth="1"/>
    <col min="5633" max="5633" width="16.125" style="2" customWidth="1"/>
    <col min="5634" max="5634" width="5.75" style="2" customWidth="1"/>
    <col min="5635" max="5635" width="16.125" style="2" customWidth="1"/>
    <col min="5636" max="5636" width="5.75" style="2" customWidth="1"/>
    <col min="5637" max="5637" width="16.125" style="2" customWidth="1"/>
    <col min="5638" max="5638" width="5.75" style="2" customWidth="1"/>
    <col min="5639" max="5639" width="16.125" style="2" customWidth="1"/>
    <col min="5640" max="5640" width="4.5" style="2" customWidth="1"/>
    <col min="5641" max="5641" width="16.125" style="2" customWidth="1"/>
    <col min="5642" max="5642" width="9" style="2" customWidth="1"/>
    <col min="5643" max="5651" width="0" style="2" hidden="1" customWidth="1"/>
    <col min="5652" max="5887" width="9" style="2"/>
    <col min="5888" max="5888" width="5.75" style="2" customWidth="1"/>
    <col min="5889" max="5889" width="16.125" style="2" customWidth="1"/>
    <col min="5890" max="5890" width="5.75" style="2" customWidth="1"/>
    <col min="5891" max="5891" width="16.125" style="2" customWidth="1"/>
    <col min="5892" max="5892" width="5.75" style="2" customWidth="1"/>
    <col min="5893" max="5893" width="16.125" style="2" customWidth="1"/>
    <col min="5894" max="5894" width="5.75" style="2" customWidth="1"/>
    <col min="5895" max="5895" width="16.125" style="2" customWidth="1"/>
    <col min="5896" max="5896" width="4.5" style="2" customWidth="1"/>
    <col min="5897" max="5897" width="16.125" style="2" customWidth="1"/>
    <col min="5898" max="5898" width="9" style="2" customWidth="1"/>
    <col min="5899" max="5907" width="0" style="2" hidden="1" customWidth="1"/>
    <col min="5908" max="6143" width="9" style="2"/>
    <col min="6144" max="6144" width="5.75" style="2" customWidth="1"/>
    <col min="6145" max="6145" width="16.125" style="2" customWidth="1"/>
    <col min="6146" max="6146" width="5.75" style="2" customWidth="1"/>
    <col min="6147" max="6147" width="16.125" style="2" customWidth="1"/>
    <col min="6148" max="6148" width="5.75" style="2" customWidth="1"/>
    <col min="6149" max="6149" width="16.125" style="2" customWidth="1"/>
    <col min="6150" max="6150" width="5.75" style="2" customWidth="1"/>
    <col min="6151" max="6151" width="16.125" style="2" customWidth="1"/>
    <col min="6152" max="6152" width="4.5" style="2" customWidth="1"/>
    <col min="6153" max="6153" width="16.125" style="2" customWidth="1"/>
    <col min="6154" max="6154" width="9" style="2" customWidth="1"/>
    <col min="6155" max="6163" width="0" style="2" hidden="1" customWidth="1"/>
    <col min="6164" max="6399" width="9" style="2"/>
    <col min="6400" max="6400" width="5.75" style="2" customWidth="1"/>
    <col min="6401" max="6401" width="16.125" style="2" customWidth="1"/>
    <col min="6402" max="6402" width="5.75" style="2" customWidth="1"/>
    <col min="6403" max="6403" width="16.125" style="2" customWidth="1"/>
    <col min="6404" max="6404" width="5.75" style="2" customWidth="1"/>
    <col min="6405" max="6405" width="16.125" style="2" customWidth="1"/>
    <col min="6406" max="6406" width="5.75" style="2" customWidth="1"/>
    <col min="6407" max="6407" width="16.125" style="2" customWidth="1"/>
    <col min="6408" max="6408" width="4.5" style="2" customWidth="1"/>
    <col min="6409" max="6409" width="16.125" style="2" customWidth="1"/>
    <col min="6410" max="6410" width="9" style="2" customWidth="1"/>
    <col min="6411" max="6419" width="0" style="2" hidden="1" customWidth="1"/>
    <col min="6420" max="6655" width="9" style="2"/>
    <col min="6656" max="6656" width="5.75" style="2" customWidth="1"/>
    <col min="6657" max="6657" width="16.125" style="2" customWidth="1"/>
    <col min="6658" max="6658" width="5.75" style="2" customWidth="1"/>
    <col min="6659" max="6659" width="16.125" style="2" customWidth="1"/>
    <col min="6660" max="6660" width="5.75" style="2" customWidth="1"/>
    <col min="6661" max="6661" width="16.125" style="2" customWidth="1"/>
    <col min="6662" max="6662" width="5.75" style="2" customWidth="1"/>
    <col min="6663" max="6663" width="16.125" style="2" customWidth="1"/>
    <col min="6664" max="6664" width="4.5" style="2" customWidth="1"/>
    <col min="6665" max="6665" width="16.125" style="2" customWidth="1"/>
    <col min="6666" max="6666" width="9" style="2" customWidth="1"/>
    <col min="6667" max="6675" width="0" style="2" hidden="1" customWidth="1"/>
    <col min="6676" max="6911" width="9" style="2"/>
    <col min="6912" max="6912" width="5.75" style="2" customWidth="1"/>
    <col min="6913" max="6913" width="16.125" style="2" customWidth="1"/>
    <col min="6914" max="6914" width="5.75" style="2" customWidth="1"/>
    <col min="6915" max="6915" width="16.125" style="2" customWidth="1"/>
    <col min="6916" max="6916" width="5.75" style="2" customWidth="1"/>
    <col min="6917" max="6917" width="16.125" style="2" customWidth="1"/>
    <col min="6918" max="6918" width="5.75" style="2" customWidth="1"/>
    <col min="6919" max="6919" width="16.125" style="2" customWidth="1"/>
    <col min="6920" max="6920" width="4.5" style="2" customWidth="1"/>
    <col min="6921" max="6921" width="16.125" style="2" customWidth="1"/>
    <col min="6922" max="6922" width="9" style="2" customWidth="1"/>
    <col min="6923" max="6931" width="0" style="2" hidden="1" customWidth="1"/>
    <col min="6932" max="7167" width="9" style="2"/>
    <col min="7168" max="7168" width="5.75" style="2" customWidth="1"/>
    <col min="7169" max="7169" width="16.125" style="2" customWidth="1"/>
    <col min="7170" max="7170" width="5.75" style="2" customWidth="1"/>
    <col min="7171" max="7171" width="16.125" style="2" customWidth="1"/>
    <col min="7172" max="7172" width="5.75" style="2" customWidth="1"/>
    <col min="7173" max="7173" width="16.125" style="2" customWidth="1"/>
    <col min="7174" max="7174" width="5.75" style="2" customWidth="1"/>
    <col min="7175" max="7175" width="16.125" style="2" customWidth="1"/>
    <col min="7176" max="7176" width="4.5" style="2" customWidth="1"/>
    <col min="7177" max="7177" width="16.125" style="2" customWidth="1"/>
    <col min="7178" max="7178" width="9" style="2" customWidth="1"/>
    <col min="7179" max="7187" width="0" style="2" hidden="1" customWidth="1"/>
    <col min="7188" max="7423" width="9" style="2"/>
    <col min="7424" max="7424" width="5.75" style="2" customWidth="1"/>
    <col min="7425" max="7425" width="16.125" style="2" customWidth="1"/>
    <col min="7426" max="7426" width="5.75" style="2" customWidth="1"/>
    <col min="7427" max="7427" width="16.125" style="2" customWidth="1"/>
    <col min="7428" max="7428" width="5.75" style="2" customWidth="1"/>
    <col min="7429" max="7429" width="16.125" style="2" customWidth="1"/>
    <col min="7430" max="7430" width="5.75" style="2" customWidth="1"/>
    <col min="7431" max="7431" width="16.125" style="2" customWidth="1"/>
    <col min="7432" max="7432" width="4.5" style="2" customWidth="1"/>
    <col min="7433" max="7433" width="16.125" style="2" customWidth="1"/>
    <col min="7434" max="7434" width="9" style="2" customWidth="1"/>
    <col min="7435" max="7443" width="0" style="2" hidden="1" customWidth="1"/>
    <col min="7444" max="7679" width="9" style="2"/>
    <col min="7680" max="7680" width="5.75" style="2" customWidth="1"/>
    <col min="7681" max="7681" width="16.125" style="2" customWidth="1"/>
    <col min="7682" max="7682" width="5.75" style="2" customWidth="1"/>
    <col min="7683" max="7683" width="16.125" style="2" customWidth="1"/>
    <col min="7684" max="7684" width="5.75" style="2" customWidth="1"/>
    <col min="7685" max="7685" width="16.125" style="2" customWidth="1"/>
    <col min="7686" max="7686" width="5.75" style="2" customWidth="1"/>
    <col min="7687" max="7687" width="16.125" style="2" customWidth="1"/>
    <col min="7688" max="7688" width="4.5" style="2" customWidth="1"/>
    <col min="7689" max="7689" width="16.125" style="2" customWidth="1"/>
    <col min="7690" max="7690" width="9" style="2" customWidth="1"/>
    <col min="7691" max="7699" width="0" style="2" hidden="1" customWidth="1"/>
    <col min="7700" max="7935" width="9" style="2"/>
    <col min="7936" max="7936" width="5.75" style="2" customWidth="1"/>
    <col min="7937" max="7937" width="16.125" style="2" customWidth="1"/>
    <col min="7938" max="7938" width="5.75" style="2" customWidth="1"/>
    <col min="7939" max="7939" width="16.125" style="2" customWidth="1"/>
    <col min="7940" max="7940" width="5.75" style="2" customWidth="1"/>
    <col min="7941" max="7941" width="16.125" style="2" customWidth="1"/>
    <col min="7942" max="7942" width="5.75" style="2" customWidth="1"/>
    <col min="7943" max="7943" width="16.125" style="2" customWidth="1"/>
    <col min="7944" max="7944" width="4.5" style="2" customWidth="1"/>
    <col min="7945" max="7945" width="16.125" style="2" customWidth="1"/>
    <col min="7946" max="7946" width="9" style="2" customWidth="1"/>
    <col min="7947" max="7955" width="0" style="2" hidden="1" customWidth="1"/>
    <col min="7956" max="8191" width="9" style="2"/>
    <col min="8192" max="8192" width="5.75" style="2" customWidth="1"/>
    <col min="8193" max="8193" width="16.125" style="2" customWidth="1"/>
    <col min="8194" max="8194" width="5.75" style="2" customWidth="1"/>
    <col min="8195" max="8195" width="16.125" style="2" customWidth="1"/>
    <col min="8196" max="8196" width="5.75" style="2" customWidth="1"/>
    <col min="8197" max="8197" width="16.125" style="2" customWidth="1"/>
    <col min="8198" max="8198" width="5.75" style="2" customWidth="1"/>
    <col min="8199" max="8199" width="16.125" style="2" customWidth="1"/>
    <col min="8200" max="8200" width="4.5" style="2" customWidth="1"/>
    <col min="8201" max="8201" width="16.125" style="2" customWidth="1"/>
    <col min="8202" max="8202" width="9" style="2" customWidth="1"/>
    <col min="8203" max="8211" width="0" style="2" hidden="1" customWidth="1"/>
    <col min="8212" max="8447" width="9" style="2"/>
    <col min="8448" max="8448" width="5.75" style="2" customWidth="1"/>
    <col min="8449" max="8449" width="16.125" style="2" customWidth="1"/>
    <col min="8450" max="8450" width="5.75" style="2" customWidth="1"/>
    <col min="8451" max="8451" width="16.125" style="2" customWidth="1"/>
    <col min="8452" max="8452" width="5.75" style="2" customWidth="1"/>
    <col min="8453" max="8453" width="16.125" style="2" customWidth="1"/>
    <col min="8454" max="8454" width="5.75" style="2" customWidth="1"/>
    <col min="8455" max="8455" width="16.125" style="2" customWidth="1"/>
    <col min="8456" max="8456" width="4.5" style="2" customWidth="1"/>
    <col min="8457" max="8457" width="16.125" style="2" customWidth="1"/>
    <col min="8458" max="8458" width="9" style="2" customWidth="1"/>
    <col min="8459" max="8467" width="0" style="2" hidden="1" customWidth="1"/>
    <col min="8468" max="8703" width="9" style="2"/>
    <col min="8704" max="8704" width="5.75" style="2" customWidth="1"/>
    <col min="8705" max="8705" width="16.125" style="2" customWidth="1"/>
    <col min="8706" max="8706" width="5.75" style="2" customWidth="1"/>
    <col min="8707" max="8707" width="16.125" style="2" customWidth="1"/>
    <col min="8708" max="8708" width="5.75" style="2" customWidth="1"/>
    <col min="8709" max="8709" width="16.125" style="2" customWidth="1"/>
    <col min="8710" max="8710" width="5.75" style="2" customWidth="1"/>
    <col min="8711" max="8711" width="16.125" style="2" customWidth="1"/>
    <col min="8712" max="8712" width="4.5" style="2" customWidth="1"/>
    <col min="8713" max="8713" width="16.125" style="2" customWidth="1"/>
    <col min="8714" max="8714" width="9" style="2" customWidth="1"/>
    <col min="8715" max="8723" width="0" style="2" hidden="1" customWidth="1"/>
    <col min="8724" max="8959" width="9" style="2"/>
    <col min="8960" max="8960" width="5.75" style="2" customWidth="1"/>
    <col min="8961" max="8961" width="16.125" style="2" customWidth="1"/>
    <col min="8962" max="8962" width="5.75" style="2" customWidth="1"/>
    <col min="8963" max="8963" width="16.125" style="2" customWidth="1"/>
    <col min="8964" max="8964" width="5.75" style="2" customWidth="1"/>
    <col min="8965" max="8965" width="16.125" style="2" customWidth="1"/>
    <col min="8966" max="8966" width="5.75" style="2" customWidth="1"/>
    <col min="8967" max="8967" width="16.125" style="2" customWidth="1"/>
    <col min="8968" max="8968" width="4.5" style="2" customWidth="1"/>
    <col min="8969" max="8969" width="16.125" style="2" customWidth="1"/>
    <col min="8970" max="8970" width="9" style="2" customWidth="1"/>
    <col min="8971" max="8979" width="0" style="2" hidden="1" customWidth="1"/>
    <col min="8980" max="9215" width="9" style="2"/>
    <col min="9216" max="9216" width="5.75" style="2" customWidth="1"/>
    <col min="9217" max="9217" width="16.125" style="2" customWidth="1"/>
    <col min="9218" max="9218" width="5.75" style="2" customWidth="1"/>
    <col min="9219" max="9219" width="16.125" style="2" customWidth="1"/>
    <col min="9220" max="9220" width="5.75" style="2" customWidth="1"/>
    <col min="9221" max="9221" width="16.125" style="2" customWidth="1"/>
    <col min="9222" max="9222" width="5.75" style="2" customWidth="1"/>
    <col min="9223" max="9223" width="16.125" style="2" customWidth="1"/>
    <col min="9224" max="9224" width="4.5" style="2" customWidth="1"/>
    <col min="9225" max="9225" width="16.125" style="2" customWidth="1"/>
    <col min="9226" max="9226" width="9" style="2" customWidth="1"/>
    <col min="9227" max="9235" width="0" style="2" hidden="1" customWidth="1"/>
    <col min="9236" max="9471" width="9" style="2"/>
    <col min="9472" max="9472" width="5.75" style="2" customWidth="1"/>
    <col min="9473" max="9473" width="16.125" style="2" customWidth="1"/>
    <col min="9474" max="9474" width="5.75" style="2" customWidth="1"/>
    <col min="9475" max="9475" width="16.125" style="2" customWidth="1"/>
    <col min="9476" max="9476" width="5.75" style="2" customWidth="1"/>
    <col min="9477" max="9477" width="16.125" style="2" customWidth="1"/>
    <col min="9478" max="9478" width="5.75" style="2" customWidth="1"/>
    <col min="9479" max="9479" width="16.125" style="2" customWidth="1"/>
    <col min="9480" max="9480" width="4.5" style="2" customWidth="1"/>
    <col min="9481" max="9481" width="16.125" style="2" customWidth="1"/>
    <col min="9482" max="9482" width="9" style="2" customWidth="1"/>
    <col min="9483" max="9491" width="0" style="2" hidden="1" customWidth="1"/>
    <col min="9492" max="9727" width="9" style="2"/>
    <col min="9728" max="9728" width="5.75" style="2" customWidth="1"/>
    <col min="9729" max="9729" width="16.125" style="2" customWidth="1"/>
    <col min="9730" max="9730" width="5.75" style="2" customWidth="1"/>
    <col min="9731" max="9731" width="16.125" style="2" customWidth="1"/>
    <col min="9732" max="9732" width="5.75" style="2" customWidth="1"/>
    <col min="9733" max="9733" width="16.125" style="2" customWidth="1"/>
    <col min="9734" max="9734" width="5.75" style="2" customWidth="1"/>
    <col min="9735" max="9735" width="16.125" style="2" customWidth="1"/>
    <col min="9736" max="9736" width="4.5" style="2" customWidth="1"/>
    <col min="9737" max="9737" width="16.125" style="2" customWidth="1"/>
    <col min="9738" max="9738" width="9" style="2" customWidth="1"/>
    <col min="9739" max="9747" width="0" style="2" hidden="1" customWidth="1"/>
    <col min="9748" max="9983" width="9" style="2"/>
    <col min="9984" max="9984" width="5.75" style="2" customWidth="1"/>
    <col min="9985" max="9985" width="16.125" style="2" customWidth="1"/>
    <col min="9986" max="9986" width="5.75" style="2" customWidth="1"/>
    <col min="9987" max="9987" width="16.125" style="2" customWidth="1"/>
    <col min="9988" max="9988" width="5.75" style="2" customWidth="1"/>
    <col min="9989" max="9989" width="16.125" style="2" customWidth="1"/>
    <col min="9990" max="9990" width="5.75" style="2" customWidth="1"/>
    <col min="9991" max="9991" width="16.125" style="2" customWidth="1"/>
    <col min="9992" max="9992" width="4.5" style="2" customWidth="1"/>
    <col min="9993" max="9993" width="16.125" style="2" customWidth="1"/>
    <col min="9994" max="9994" width="9" style="2" customWidth="1"/>
    <col min="9995" max="10003" width="0" style="2" hidden="1" customWidth="1"/>
    <col min="10004" max="10239" width="9" style="2"/>
    <col min="10240" max="10240" width="5.75" style="2" customWidth="1"/>
    <col min="10241" max="10241" width="16.125" style="2" customWidth="1"/>
    <col min="10242" max="10242" width="5.75" style="2" customWidth="1"/>
    <col min="10243" max="10243" width="16.125" style="2" customWidth="1"/>
    <col min="10244" max="10244" width="5.75" style="2" customWidth="1"/>
    <col min="10245" max="10245" width="16.125" style="2" customWidth="1"/>
    <col min="10246" max="10246" width="5.75" style="2" customWidth="1"/>
    <col min="10247" max="10247" width="16.125" style="2" customWidth="1"/>
    <col min="10248" max="10248" width="4.5" style="2" customWidth="1"/>
    <col min="10249" max="10249" width="16.125" style="2" customWidth="1"/>
    <col min="10250" max="10250" width="9" style="2" customWidth="1"/>
    <col min="10251" max="10259" width="0" style="2" hidden="1" customWidth="1"/>
    <col min="10260" max="10495" width="9" style="2"/>
    <col min="10496" max="10496" width="5.75" style="2" customWidth="1"/>
    <col min="10497" max="10497" width="16.125" style="2" customWidth="1"/>
    <col min="10498" max="10498" width="5.75" style="2" customWidth="1"/>
    <col min="10499" max="10499" width="16.125" style="2" customWidth="1"/>
    <col min="10500" max="10500" width="5.75" style="2" customWidth="1"/>
    <col min="10501" max="10501" width="16.125" style="2" customWidth="1"/>
    <col min="10502" max="10502" width="5.75" style="2" customWidth="1"/>
    <col min="10503" max="10503" width="16.125" style="2" customWidth="1"/>
    <col min="10504" max="10504" width="4.5" style="2" customWidth="1"/>
    <col min="10505" max="10505" width="16.125" style="2" customWidth="1"/>
    <col min="10506" max="10506" width="9" style="2" customWidth="1"/>
    <col min="10507" max="10515" width="0" style="2" hidden="1" customWidth="1"/>
    <col min="10516" max="10751" width="9" style="2"/>
    <col min="10752" max="10752" width="5.75" style="2" customWidth="1"/>
    <col min="10753" max="10753" width="16.125" style="2" customWidth="1"/>
    <col min="10754" max="10754" width="5.75" style="2" customWidth="1"/>
    <col min="10755" max="10755" width="16.125" style="2" customWidth="1"/>
    <col min="10756" max="10756" width="5.75" style="2" customWidth="1"/>
    <col min="10757" max="10757" width="16.125" style="2" customWidth="1"/>
    <col min="10758" max="10758" width="5.75" style="2" customWidth="1"/>
    <col min="10759" max="10759" width="16.125" style="2" customWidth="1"/>
    <col min="10760" max="10760" width="4.5" style="2" customWidth="1"/>
    <col min="10761" max="10761" width="16.125" style="2" customWidth="1"/>
    <col min="10762" max="10762" width="9" style="2" customWidth="1"/>
    <col min="10763" max="10771" width="0" style="2" hidden="1" customWidth="1"/>
    <col min="10772" max="11007" width="9" style="2"/>
    <col min="11008" max="11008" width="5.75" style="2" customWidth="1"/>
    <col min="11009" max="11009" width="16.125" style="2" customWidth="1"/>
    <col min="11010" max="11010" width="5.75" style="2" customWidth="1"/>
    <col min="11011" max="11011" width="16.125" style="2" customWidth="1"/>
    <col min="11012" max="11012" width="5.75" style="2" customWidth="1"/>
    <col min="11013" max="11013" width="16.125" style="2" customWidth="1"/>
    <col min="11014" max="11014" width="5.75" style="2" customWidth="1"/>
    <col min="11015" max="11015" width="16.125" style="2" customWidth="1"/>
    <col min="11016" max="11016" width="4.5" style="2" customWidth="1"/>
    <col min="11017" max="11017" width="16.125" style="2" customWidth="1"/>
    <col min="11018" max="11018" width="9" style="2" customWidth="1"/>
    <col min="11019" max="11027" width="0" style="2" hidden="1" customWidth="1"/>
    <col min="11028" max="11263" width="9" style="2"/>
    <col min="11264" max="11264" width="5.75" style="2" customWidth="1"/>
    <col min="11265" max="11265" width="16.125" style="2" customWidth="1"/>
    <col min="11266" max="11266" width="5.75" style="2" customWidth="1"/>
    <col min="11267" max="11267" width="16.125" style="2" customWidth="1"/>
    <col min="11268" max="11268" width="5.75" style="2" customWidth="1"/>
    <col min="11269" max="11269" width="16.125" style="2" customWidth="1"/>
    <col min="11270" max="11270" width="5.75" style="2" customWidth="1"/>
    <col min="11271" max="11271" width="16.125" style="2" customWidth="1"/>
    <col min="11272" max="11272" width="4.5" style="2" customWidth="1"/>
    <col min="11273" max="11273" width="16.125" style="2" customWidth="1"/>
    <col min="11274" max="11274" width="9" style="2" customWidth="1"/>
    <col min="11275" max="11283" width="0" style="2" hidden="1" customWidth="1"/>
    <col min="11284" max="11519" width="9" style="2"/>
    <col min="11520" max="11520" width="5.75" style="2" customWidth="1"/>
    <col min="11521" max="11521" width="16.125" style="2" customWidth="1"/>
    <col min="11522" max="11522" width="5.75" style="2" customWidth="1"/>
    <col min="11523" max="11523" width="16.125" style="2" customWidth="1"/>
    <col min="11524" max="11524" width="5.75" style="2" customWidth="1"/>
    <col min="11525" max="11525" width="16.125" style="2" customWidth="1"/>
    <col min="11526" max="11526" width="5.75" style="2" customWidth="1"/>
    <col min="11527" max="11527" width="16.125" style="2" customWidth="1"/>
    <col min="11528" max="11528" width="4.5" style="2" customWidth="1"/>
    <col min="11529" max="11529" width="16.125" style="2" customWidth="1"/>
    <col min="11530" max="11530" width="9" style="2" customWidth="1"/>
    <col min="11531" max="11539" width="0" style="2" hidden="1" customWidth="1"/>
    <col min="11540" max="11775" width="9" style="2"/>
    <col min="11776" max="11776" width="5.75" style="2" customWidth="1"/>
    <col min="11777" max="11777" width="16.125" style="2" customWidth="1"/>
    <col min="11778" max="11778" width="5.75" style="2" customWidth="1"/>
    <col min="11779" max="11779" width="16.125" style="2" customWidth="1"/>
    <col min="11780" max="11780" width="5.75" style="2" customWidth="1"/>
    <col min="11781" max="11781" width="16.125" style="2" customWidth="1"/>
    <col min="11782" max="11782" width="5.75" style="2" customWidth="1"/>
    <col min="11783" max="11783" width="16.125" style="2" customWidth="1"/>
    <col min="11784" max="11784" width="4.5" style="2" customWidth="1"/>
    <col min="11785" max="11785" width="16.125" style="2" customWidth="1"/>
    <col min="11786" max="11786" width="9" style="2" customWidth="1"/>
    <col min="11787" max="11795" width="0" style="2" hidden="1" customWidth="1"/>
    <col min="11796" max="12031" width="9" style="2"/>
    <col min="12032" max="12032" width="5.75" style="2" customWidth="1"/>
    <col min="12033" max="12033" width="16.125" style="2" customWidth="1"/>
    <col min="12034" max="12034" width="5.75" style="2" customWidth="1"/>
    <col min="12035" max="12035" width="16.125" style="2" customWidth="1"/>
    <col min="12036" max="12036" width="5.75" style="2" customWidth="1"/>
    <col min="12037" max="12037" width="16.125" style="2" customWidth="1"/>
    <col min="12038" max="12038" width="5.75" style="2" customWidth="1"/>
    <col min="12039" max="12039" width="16.125" style="2" customWidth="1"/>
    <col min="12040" max="12040" width="4.5" style="2" customWidth="1"/>
    <col min="12041" max="12041" width="16.125" style="2" customWidth="1"/>
    <col min="12042" max="12042" width="9" style="2" customWidth="1"/>
    <col min="12043" max="12051" width="0" style="2" hidden="1" customWidth="1"/>
    <col min="12052" max="12287" width="9" style="2"/>
    <col min="12288" max="12288" width="5.75" style="2" customWidth="1"/>
    <col min="12289" max="12289" width="16.125" style="2" customWidth="1"/>
    <col min="12290" max="12290" width="5.75" style="2" customWidth="1"/>
    <col min="12291" max="12291" width="16.125" style="2" customWidth="1"/>
    <col min="12292" max="12292" width="5.75" style="2" customWidth="1"/>
    <col min="12293" max="12293" width="16.125" style="2" customWidth="1"/>
    <col min="12294" max="12294" width="5.75" style="2" customWidth="1"/>
    <col min="12295" max="12295" width="16.125" style="2" customWidth="1"/>
    <col min="12296" max="12296" width="4.5" style="2" customWidth="1"/>
    <col min="12297" max="12297" width="16.125" style="2" customWidth="1"/>
    <col min="12298" max="12298" width="9" style="2" customWidth="1"/>
    <col min="12299" max="12307" width="0" style="2" hidden="1" customWidth="1"/>
    <col min="12308" max="12543" width="9" style="2"/>
    <col min="12544" max="12544" width="5.75" style="2" customWidth="1"/>
    <col min="12545" max="12545" width="16.125" style="2" customWidth="1"/>
    <col min="12546" max="12546" width="5.75" style="2" customWidth="1"/>
    <col min="12547" max="12547" width="16.125" style="2" customWidth="1"/>
    <col min="12548" max="12548" width="5.75" style="2" customWidth="1"/>
    <col min="12549" max="12549" width="16.125" style="2" customWidth="1"/>
    <col min="12550" max="12550" width="5.75" style="2" customWidth="1"/>
    <col min="12551" max="12551" width="16.125" style="2" customWidth="1"/>
    <col min="12552" max="12552" width="4.5" style="2" customWidth="1"/>
    <col min="12553" max="12553" width="16.125" style="2" customWidth="1"/>
    <col min="12554" max="12554" width="9" style="2" customWidth="1"/>
    <col min="12555" max="12563" width="0" style="2" hidden="1" customWidth="1"/>
    <col min="12564" max="12799" width="9" style="2"/>
    <col min="12800" max="12800" width="5.75" style="2" customWidth="1"/>
    <col min="12801" max="12801" width="16.125" style="2" customWidth="1"/>
    <col min="12802" max="12802" width="5.75" style="2" customWidth="1"/>
    <col min="12803" max="12803" width="16.125" style="2" customWidth="1"/>
    <col min="12804" max="12804" width="5.75" style="2" customWidth="1"/>
    <col min="12805" max="12805" width="16.125" style="2" customWidth="1"/>
    <col min="12806" max="12806" width="5.75" style="2" customWidth="1"/>
    <col min="12807" max="12807" width="16.125" style="2" customWidth="1"/>
    <col min="12808" max="12808" width="4.5" style="2" customWidth="1"/>
    <col min="12809" max="12809" width="16.125" style="2" customWidth="1"/>
    <col min="12810" max="12810" width="9" style="2" customWidth="1"/>
    <col min="12811" max="12819" width="0" style="2" hidden="1" customWidth="1"/>
    <col min="12820" max="13055" width="9" style="2"/>
    <col min="13056" max="13056" width="5.75" style="2" customWidth="1"/>
    <col min="13057" max="13057" width="16.125" style="2" customWidth="1"/>
    <col min="13058" max="13058" width="5.75" style="2" customWidth="1"/>
    <col min="13059" max="13059" width="16.125" style="2" customWidth="1"/>
    <col min="13060" max="13060" width="5.75" style="2" customWidth="1"/>
    <col min="13061" max="13061" width="16.125" style="2" customWidth="1"/>
    <col min="13062" max="13062" width="5.75" style="2" customWidth="1"/>
    <col min="13063" max="13063" width="16.125" style="2" customWidth="1"/>
    <col min="13064" max="13064" width="4.5" style="2" customWidth="1"/>
    <col min="13065" max="13065" width="16.125" style="2" customWidth="1"/>
    <col min="13066" max="13066" width="9" style="2" customWidth="1"/>
    <col min="13067" max="13075" width="0" style="2" hidden="1" customWidth="1"/>
    <col min="13076" max="13311" width="9" style="2"/>
    <col min="13312" max="13312" width="5.75" style="2" customWidth="1"/>
    <col min="13313" max="13313" width="16.125" style="2" customWidth="1"/>
    <col min="13314" max="13314" width="5.75" style="2" customWidth="1"/>
    <col min="13315" max="13315" width="16.125" style="2" customWidth="1"/>
    <col min="13316" max="13316" width="5.75" style="2" customWidth="1"/>
    <col min="13317" max="13317" width="16.125" style="2" customWidth="1"/>
    <col min="13318" max="13318" width="5.75" style="2" customWidth="1"/>
    <col min="13319" max="13319" width="16.125" style="2" customWidth="1"/>
    <col min="13320" max="13320" width="4.5" style="2" customWidth="1"/>
    <col min="13321" max="13321" width="16.125" style="2" customWidth="1"/>
    <col min="13322" max="13322" width="9" style="2" customWidth="1"/>
    <col min="13323" max="13331" width="0" style="2" hidden="1" customWidth="1"/>
    <col min="13332" max="13567" width="9" style="2"/>
    <col min="13568" max="13568" width="5.75" style="2" customWidth="1"/>
    <col min="13569" max="13569" width="16.125" style="2" customWidth="1"/>
    <col min="13570" max="13570" width="5.75" style="2" customWidth="1"/>
    <col min="13571" max="13571" width="16.125" style="2" customWidth="1"/>
    <col min="13572" max="13572" width="5.75" style="2" customWidth="1"/>
    <col min="13573" max="13573" width="16.125" style="2" customWidth="1"/>
    <col min="13574" max="13574" width="5.75" style="2" customWidth="1"/>
    <col min="13575" max="13575" width="16.125" style="2" customWidth="1"/>
    <col min="13576" max="13576" width="4.5" style="2" customWidth="1"/>
    <col min="13577" max="13577" width="16.125" style="2" customWidth="1"/>
    <col min="13578" max="13578" width="9" style="2" customWidth="1"/>
    <col min="13579" max="13587" width="0" style="2" hidden="1" customWidth="1"/>
    <col min="13588" max="13823" width="9" style="2"/>
    <col min="13824" max="13824" width="5.75" style="2" customWidth="1"/>
    <col min="13825" max="13825" width="16.125" style="2" customWidth="1"/>
    <col min="13826" max="13826" width="5.75" style="2" customWidth="1"/>
    <col min="13827" max="13827" width="16.125" style="2" customWidth="1"/>
    <col min="13828" max="13828" width="5.75" style="2" customWidth="1"/>
    <col min="13829" max="13829" width="16.125" style="2" customWidth="1"/>
    <col min="13830" max="13830" width="5.75" style="2" customWidth="1"/>
    <col min="13831" max="13831" width="16.125" style="2" customWidth="1"/>
    <col min="13832" max="13832" width="4.5" style="2" customWidth="1"/>
    <col min="13833" max="13833" width="16.125" style="2" customWidth="1"/>
    <col min="13834" max="13834" width="9" style="2" customWidth="1"/>
    <col min="13835" max="13843" width="0" style="2" hidden="1" customWidth="1"/>
    <col min="13844" max="14079" width="9" style="2"/>
    <col min="14080" max="14080" width="5.75" style="2" customWidth="1"/>
    <col min="14081" max="14081" width="16.125" style="2" customWidth="1"/>
    <col min="14082" max="14082" width="5.75" style="2" customWidth="1"/>
    <col min="14083" max="14083" width="16.125" style="2" customWidth="1"/>
    <col min="14084" max="14084" width="5.75" style="2" customWidth="1"/>
    <col min="14085" max="14085" width="16.125" style="2" customWidth="1"/>
    <col min="14086" max="14086" width="5.75" style="2" customWidth="1"/>
    <col min="14087" max="14087" width="16.125" style="2" customWidth="1"/>
    <col min="14088" max="14088" width="4.5" style="2" customWidth="1"/>
    <col min="14089" max="14089" width="16.125" style="2" customWidth="1"/>
    <col min="14090" max="14090" width="9" style="2" customWidth="1"/>
    <col min="14091" max="14099" width="0" style="2" hidden="1" customWidth="1"/>
    <col min="14100" max="14335" width="9" style="2"/>
    <col min="14336" max="14336" width="5.75" style="2" customWidth="1"/>
    <col min="14337" max="14337" width="16.125" style="2" customWidth="1"/>
    <col min="14338" max="14338" width="5.75" style="2" customWidth="1"/>
    <col min="14339" max="14339" width="16.125" style="2" customWidth="1"/>
    <col min="14340" max="14340" width="5.75" style="2" customWidth="1"/>
    <col min="14341" max="14341" width="16.125" style="2" customWidth="1"/>
    <col min="14342" max="14342" width="5.75" style="2" customWidth="1"/>
    <col min="14343" max="14343" width="16.125" style="2" customWidth="1"/>
    <col min="14344" max="14344" width="4.5" style="2" customWidth="1"/>
    <col min="14345" max="14345" width="16.125" style="2" customWidth="1"/>
    <col min="14346" max="14346" width="9" style="2" customWidth="1"/>
    <col min="14347" max="14355" width="0" style="2" hidden="1" customWidth="1"/>
    <col min="14356" max="14591" width="9" style="2"/>
    <col min="14592" max="14592" width="5.75" style="2" customWidth="1"/>
    <col min="14593" max="14593" width="16.125" style="2" customWidth="1"/>
    <col min="14594" max="14594" width="5.75" style="2" customWidth="1"/>
    <col min="14595" max="14595" width="16.125" style="2" customWidth="1"/>
    <col min="14596" max="14596" width="5.75" style="2" customWidth="1"/>
    <col min="14597" max="14597" width="16.125" style="2" customWidth="1"/>
    <col min="14598" max="14598" width="5.75" style="2" customWidth="1"/>
    <col min="14599" max="14599" width="16.125" style="2" customWidth="1"/>
    <col min="14600" max="14600" width="4.5" style="2" customWidth="1"/>
    <col min="14601" max="14601" width="16.125" style="2" customWidth="1"/>
    <col min="14602" max="14602" width="9" style="2" customWidth="1"/>
    <col min="14603" max="14611" width="0" style="2" hidden="1" customWidth="1"/>
    <col min="14612" max="14847" width="9" style="2"/>
    <col min="14848" max="14848" width="5.75" style="2" customWidth="1"/>
    <col min="14849" max="14849" width="16.125" style="2" customWidth="1"/>
    <col min="14850" max="14850" width="5.75" style="2" customWidth="1"/>
    <col min="14851" max="14851" width="16.125" style="2" customWidth="1"/>
    <col min="14852" max="14852" width="5.75" style="2" customWidth="1"/>
    <col min="14853" max="14853" width="16.125" style="2" customWidth="1"/>
    <col min="14854" max="14854" width="5.75" style="2" customWidth="1"/>
    <col min="14855" max="14855" width="16.125" style="2" customWidth="1"/>
    <col min="14856" max="14856" width="4.5" style="2" customWidth="1"/>
    <col min="14857" max="14857" width="16.125" style="2" customWidth="1"/>
    <col min="14858" max="14858" width="9" style="2" customWidth="1"/>
    <col min="14859" max="14867" width="0" style="2" hidden="1" customWidth="1"/>
    <col min="14868" max="15103" width="9" style="2"/>
    <col min="15104" max="15104" width="5.75" style="2" customWidth="1"/>
    <col min="15105" max="15105" width="16.125" style="2" customWidth="1"/>
    <col min="15106" max="15106" width="5.75" style="2" customWidth="1"/>
    <col min="15107" max="15107" width="16.125" style="2" customWidth="1"/>
    <col min="15108" max="15108" width="5.75" style="2" customWidth="1"/>
    <col min="15109" max="15109" width="16.125" style="2" customWidth="1"/>
    <col min="15110" max="15110" width="5.75" style="2" customWidth="1"/>
    <col min="15111" max="15111" width="16.125" style="2" customWidth="1"/>
    <col min="15112" max="15112" width="4.5" style="2" customWidth="1"/>
    <col min="15113" max="15113" width="16.125" style="2" customWidth="1"/>
    <col min="15114" max="15114" width="9" style="2" customWidth="1"/>
    <col min="15115" max="15123" width="0" style="2" hidden="1" customWidth="1"/>
    <col min="15124" max="15359" width="9" style="2"/>
    <col min="15360" max="15360" width="5.75" style="2" customWidth="1"/>
    <col min="15361" max="15361" width="16.125" style="2" customWidth="1"/>
    <col min="15362" max="15362" width="5.75" style="2" customWidth="1"/>
    <col min="15363" max="15363" width="16.125" style="2" customWidth="1"/>
    <col min="15364" max="15364" width="5.75" style="2" customWidth="1"/>
    <col min="15365" max="15365" width="16.125" style="2" customWidth="1"/>
    <col min="15366" max="15366" width="5.75" style="2" customWidth="1"/>
    <col min="15367" max="15367" width="16.125" style="2" customWidth="1"/>
    <col min="15368" max="15368" width="4.5" style="2" customWidth="1"/>
    <col min="15369" max="15369" width="16.125" style="2" customWidth="1"/>
    <col min="15370" max="15370" width="9" style="2" customWidth="1"/>
    <col min="15371" max="15379" width="0" style="2" hidden="1" customWidth="1"/>
    <col min="15380" max="15615" width="9" style="2"/>
    <col min="15616" max="15616" width="5.75" style="2" customWidth="1"/>
    <col min="15617" max="15617" width="16.125" style="2" customWidth="1"/>
    <col min="15618" max="15618" width="5.75" style="2" customWidth="1"/>
    <col min="15619" max="15619" width="16.125" style="2" customWidth="1"/>
    <col min="15620" max="15620" width="5.75" style="2" customWidth="1"/>
    <col min="15621" max="15621" width="16.125" style="2" customWidth="1"/>
    <col min="15622" max="15622" width="5.75" style="2" customWidth="1"/>
    <col min="15623" max="15623" width="16.125" style="2" customWidth="1"/>
    <col min="15624" max="15624" width="4.5" style="2" customWidth="1"/>
    <col min="15625" max="15625" width="16.125" style="2" customWidth="1"/>
    <col min="15626" max="15626" width="9" style="2" customWidth="1"/>
    <col min="15627" max="15635" width="0" style="2" hidden="1" customWidth="1"/>
    <col min="15636" max="15871" width="9" style="2"/>
    <col min="15872" max="15872" width="5.75" style="2" customWidth="1"/>
    <col min="15873" max="15873" width="16.125" style="2" customWidth="1"/>
    <col min="15874" max="15874" width="5.75" style="2" customWidth="1"/>
    <col min="15875" max="15875" width="16.125" style="2" customWidth="1"/>
    <col min="15876" max="15876" width="5.75" style="2" customWidth="1"/>
    <col min="15877" max="15877" width="16.125" style="2" customWidth="1"/>
    <col min="15878" max="15878" width="5.75" style="2" customWidth="1"/>
    <col min="15879" max="15879" width="16.125" style="2" customWidth="1"/>
    <col min="15880" max="15880" width="4.5" style="2" customWidth="1"/>
    <col min="15881" max="15881" width="16.125" style="2" customWidth="1"/>
    <col min="15882" max="15882" width="9" style="2" customWidth="1"/>
    <col min="15883" max="15891" width="0" style="2" hidden="1" customWidth="1"/>
    <col min="15892" max="16127" width="9" style="2"/>
    <col min="16128" max="16128" width="5.75" style="2" customWidth="1"/>
    <col min="16129" max="16129" width="16.125" style="2" customWidth="1"/>
    <col min="16130" max="16130" width="5.75" style="2" customWidth="1"/>
    <col min="16131" max="16131" width="16.125" style="2" customWidth="1"/>
    <col min="16132" max="16132" width="5.75" style="2" customWidth="1"/>
    <col min="16133" max="16133" width="16.125" style="2" customWidth="1"/>
    <col min="16134" max="16134" width="5.75" style="2" customWidth="1"/>
    <col min="16135" max="16135" width="16.125" style="2" customWidth="1"/>
    <col min="16136" max="16136" width="4.5" style="2" customWidth="1"/>
    <col min="16137" max="16137" width="16.125" style="2" customWidth="1"/>
    <col min="16138" max="16138" width="9" style="2" customWidth="1"/>
    <col min="16139" max="16147" width="0" style="2" hidden="1" customWidth="1"/>
    <col min="16148" max="16384" width="9" style="2"/>
  </cols>
  <sheetData>
    <row r="1" spans="1:17" ht="22.15" customHeight="1" thickBot="1">
      <c r="A1" s="8" t="s">
        <v>170</v>
      </c>
      <c r="D1" s="8" t="str">
        <f>注意事項!J2</f>
        <v>小学生用</v>
      </c>
    </row>
    <row r="2" spans="1:17" ht="32.25" customHeight="1" thickBot="1">
      <c r="A2" s="346" t="s">
        <v>804</v>
      </c>
      <c r="B2" s="347"/>
      <c r="C2" s="348"/>
      <c r="D2" s="349"/>
      <c r="E2" s="350"/>
      <c r="F2" s="274" t="s">
        <v>806</v>
      </c>
      <c r="G2" s="337" t="s">
        <v>830</v>
      </c>
      <c r="H2" s="338"/>
      <c r="I2" s="338"/>
      <c r="J2" s="338"/>
      <c r="K2" s="338"/>
      <c r="L2" s="338"/>
      <c r="M2" s="338"/>
      <c r="P2" s="2">
        <f>C2</f>
        <v>0</v>
      </c>
    </row>
    <row r="3" spans="1:17" ht="39" customHeight="1" thickBot="1">
      <c r="A3" s="351" t="s">
        <v>172</v>
      </c>
      <c r="B3" s="352"/>
      <c r="C3" s="353"/>
      <c r="D3" s="354"/>
      <c r="E3" s="355"/>
      <c r="F3" s="275" t="s">
        <v>806</v>
      </c>
      <c r="G3" s="339" t="s">
        <v>831</v>
      </c>
      <c r="H3" s="339"/>
      <c r="I3" s="339"/>
      <c r="J3" s="339"/>
      <c r="K3" s="339"/>
      <c r="L3" s="339"/>
      <c r="M3" s="339"/>
      <c r="O3" s="2">
        <v>1</v>
      </c>
      <c r="P3" s="2" t="e">
        <f>VLOOKUP("*"&amp;$P$2&amp;"*",小学校団体名一覧!B2:F267,1,FALSE)</f>
        <v>#N/A</v>
      </c>
      <c r="Q3" s="2" t="e">
        <f>VLOOKUP("*"&amp;P2&amp;"*",小学校団体名一覧!B2:H211,5,FALSE)</f>
        <v>#N/A</v>
      </c>
    </row>
    <row r="4" spans="1:17" ht="39" customHeight="1">
      <c r="A4" s="327" t="s">
        <v>171</v>
      </c>
      <c r="B4" s="328"/>
      <c r="C4" s="356" t="str">
        <f>IF(C3="","",VLOOKUP(C3,小学校団体名一覧!B:C,2,0))</f>
        <v/>
      </c>
      <c r="D4" s="357"/>
      <c r="E4" s="358"/>
      <c r="F4" s="273" t="s">
        <v>806</v>
      </c>
      <c r="G4" s="334" t="s">
        <v>807</v>
      </c>
      <c r="O4" s="2">
        <v>2</v>
      </c>
      <c r="P4" s="2" t="e">
        <f ca="1">VLOOKUP("*"&amp;$P$2&amp;"*",OFFSET(小学校団体名一覧!$B$2:$F$212,Q3,0),1,FALSE)</f>
        <v>#N/A</v>
      </c>
      <c r="Q4" s="2" t="e">
        <f ca="1">VLOOKUP("*"&amp;$P$2&amp;"*",OFFSET(小学校団体名一覧!$B$2:$F$212,Q3,0),5,FALSE)</f>
        <v>#N/A</v>
      </c>
    </row>
    <row r="5" spans="1:17" ht="39" customHeight="1">
      <c r="A5" s="327" t="s">
        <v>173</v>
      </c>
      <c r="B5" s="328"/>
      <c r="C5" s="359" t="str">
        <f>IF(C3="","",C3)</f>
        <v/>
      </c>
      <c r="D5" s="360"/>
      <c r="E5" s="361"/>
      <c r="F5" s="274" t="s">
        <v>806</v>
      </c>
      <c r="G5" s="335"/>
      <c r="O5" s="2">
        <v>3</v>
      </c>
      <c r="P5" s="2" t="e">
        <f ca="1">VLOOKUP("*"&amp;$P$2&amp;"*",OFFSET(小学校団体名一覧!$B$2:$F$212,Q4,0),1,FALSE)</f>
        <v>#N/A</v>
      </c>
      <c r="Q5" s="2" t="e">
        <f ca="1">VLOOKUP("*"&amp;$P$2&amp;"*",OFFSET(小学校団体名一覧!$B$2:$F$212,Q4,0),5,FALSE)</f>
        <v>#N/A</v>
      </c>
    </row>
    <row r="6" spans="1:17" ht="39" customHeight="1" thickBot="1">
      <c r="A6" s="327" t="s">
        <v>174</v>
      </c>
      <c r="B6" s="328"/>
      <c r="C6" s="340" t="str">
        <f>IF(C3="","",VLOOKUP(C3,小学校団体名一覧!B:E,4,0))</f>
        <v/>
      </c>
      <c r="D6" s="341"/>
      <c r="E6" s="342"/>
      <c r="F6" s="275" t="s">
        <v>806</v>
      </c>
      <c r="G6" s="336"/>
      <c r="O6" s="2">
        <v>4</v>
      </c>
      <c r="P6" s="2" t="e">
        <f ca="1">VLOOKUP("*"&amp;$P$2&amp;"*",OFFSET(小学校団体名一覧!$B$2:$F$212,Q5,0),1,FALSE)</f>
        <v>#N/A</v>
      </c>
      <c r="Q6" s="2" t="e">
        <f ca="1">VLOOKUP("*"&amp;$P$2&amp;"*",OFFSET(小学校団体名一覧!$B$2:$F$212,Q5,0),5,FALSE)</f>
        <v>#N/A</v>
      </c>
    </row>
    <row r="7" spans="1:17" ht="39" customHeight="1">
      <c r="A7" s="327" t="s">
        <v>820</v>
      </c>
      <c r="B7" s="328"/>
      <c r="C7" s="421"/>
      <c r="D7" s="422"/>
      <c r="E7" s="423"/>
      <c r="F7" s="4" t="s">
        <v>219</v>
      </c>
      <c r="G7" s="289"/>
      <c r="O7" s="2">
        <v>5</v>
      </c>
      <c r="P7" s="2" t="e">
        <f ca="1">VLOOKUP("*"&amp;$P$2&amp;"*",OFFSET(小学校団体名一覧!$B$2:$F$212,Q6,0),1,FALSE)</f>
        <v>#N/A</v>
      </c>
      <c r="Q7" s="2" t="e">
        <f ca="1">VLOOKUP("*"&amp;$P$2&amp;"*",OFFSET(小学校団体名一覧!$B$2:$F$212,Q6,0),5,FALSE)</f>
        <v>#N/A</v>
      </c>
    </row>
    <row r="8" spans="1:17" ht="30.75" customHeight="1">
      <c r="A8" s="327" t="s">
        <v>175</v>
      </c>
      <c r="B8" s="328"/>
      <c r="C8" s="343"/>
      <c r="D8" s="344"/>
      <c r="E8" s="345"/>
      <c r="F8" s="4" t="s">
        <v>219</v>
      </c>
      <c r="O8" s="2">
        <v>6</v>
      </c>
      <c r="P8" s="2" t="e">
        <f ca="1">VLOOKUP("*"&amp;$P$2&amp;"*",OFFSET(小学校団体名一覧!$B$2:$F$212,Q7,0),1,FALSE)</f>
        <v>#N/A</v>
      </c>
      <c r="Q8" s="2" t="e">
        <f ca="1">VLOOKUP("*"&amp;$P$2&amp;"*",OFFSET(小学校団体名一覧!$B$2:$F$212,Q7,0),5,FALSE)</f>
        <v>#N/A</v>
      </c>
    </row>
    <row r="9" spans="1:17" ht="30.75" customHeight="1" thickBot="1">
      <c r="A9" s="327" t="s">
        <v>805</v>
      </c>
      <c r="B9" s="328"/>
      <c r="C9" s="331"/>
      <c r="D9" s="332"/>
      <c r="E9" s="333"/>
      <c r="F9" s="4" t="s">
        <v>107</v>
      </c>
      <c r="H9" s="3"/>
      <c r="O9" s="2">
        <v>7</v>
      </c>
      <c r="P9" s="2" t="e">
        <f ca="1">VLOOKUP("*"&amp;$P$2&amp;"*",OFFSET(小学校団体名一覧!$B$2:$F$212,Q8,0),1,FALSE)</f>
        <v>#N/A</v>
      </c>
      <c r="Q9" s="2" t="e">
        <f ca="1">VLOOKUP("*"&amp;$P$2&amp;"*",OFFSET(小学校団体名一覧!$B$2:$F$212,Q8,0),5,FALSE)</f>
        <v>#N/A</v>
      </c>
    </row>
    <row r="10" spans="1:17" ht="34.5" customHeight="1" thickBot="1">
      <c r="A10" s="329" t="s">
        <v>255</v>
      </c>
      <c r="B10" s="330"/>
      <c r="C10" s="239"/>
      <c r="D10" s="240" t="s">
        <v>223</v>
      </c>
      <c r="E10" s="65" t="s">
        <v>256</v>
      </c>
      <c r="F10" s="186"/>
      <c r="G10" s="65"/>
      <c r="L10"/>
      <c r="O10" s="2">
        <v>8</v>
      </c>
      <c r="P10" s="2" t="e">
        <f ca="1">VLOOKUP("*"&amp;$P$2&amp;"*",OFFSET(小学校団体名一覧!$B$2:$F$212,Q9,0),1,FALSE)</f>
        <v>#N/A</v>
      </c>
      <c r="Q10" s="2" t="e">
        <f ca="1">VLOOKUP("*"&amp;$P$2&amp;"*",OFFSET(小学校団体名一覧!$B$2:$F$212,Q9,0),5,FALSE)</f>
        <v>#N/A</v>
      </c>
    </row>
    <row r="11" spans="1:17">
      <c r="A11" s="186"/>
      <c r="B11" s="65"/>
      <c r="C11" s="186"/>
      <c r="D11" s="65"/>
      <c r="E11" s="186"/>
      <c r="F11" s="186"/>
      <c r="G11" s="65"/>
      <c r="L11"/>
      <c r="O11" s="2">
        <v>9</v>
      </c>
      <c r="P11" s="2" t="e">
        <f ca="1">VLOOKUP("*"&amp;$P$2&amp;"*",OFFSET(小学校団体名一覧!$B$2:$F$212,Q10,0),1,FALSE)</f>
        <v>#N/A</v>
      </c>
      <c r="Q11" s="2" t="e">
        <f ca="1">VLOOKUP("*"&amp;$P$2&amp;"*",OFFSET(小学校団体名一覧!$B$2:$F$212,Q10,0),5,FALSE)</f>
        <v>#N/A</v>
      </c>
    </row>
    <row r="12" spans="1:17">
      <c r="A12" s="186"/>
      <c r="B12" s="65"/>
      <c r="C12" s="186"/>
      <c r="D12" s="65"/>
      <c r="E12" s="186"/>
      <c r="F12" s="186"/>
      <c r="G12" s="65"/>
      <c r="L12"/>
      <c r="O12" s="2">
        <v>10</v>
      </c>
      <c r="P12" s="2" t="e">
        <f ca="1">VLOOKUP("*"&amp;$P$2&amp;"*",OFFSET(小学校団体名一覧!$B$2:$F$212,Q11,0),1,FALSE)</f>
        <v>#N/A</v>
      </c>
      <c r="Q12" s="2" t="e">
        <f ca="1">VLOOKUP("*"&amp;$P$2&amp;"*",OFFSET(小学校団体名一覧!$B$2:$F$212,Q11,0),5,FALSE)</f>
        <v>#N/A</v>
      </c>
    </row>
    <row r="13" spans="1:17">
      <c r="A13" s="186"/>
      <c r="B13" s="65"/>
      <c r="C13" s="186"/>
      <c r="D13" s="65"/>
      <c r="E13" s="186"/>
      <c r="F13" s="186"/>
      <c r="G13" s="65"/>
      <c r="L13"/>
      <c r="O13" s="2">
        <v>11</v>
      </c>
      <c r="P13" s="2" t="e">
        <f ca="1">VLOOKUP("*"&amp;$P$2&amp;"*",OFFSET(小学校団体名一覧!$B$2:$F$212,Q12,0),1,FALSE)</f>
        <v>#N/A</v>
      </c>
      <c r="Q13" s="2" t="e">
        <f ca="1">VLOOKUP("*"&amp;$P$2&amp;"*",OFFSET(小学校団体名一覧!$B$2:$F$212,Q12,0),5,FALSE)</f>
        <v>#N/A</v>
      </c>
    </row>
    <row r="14" spans="1:17">
      <c r="A14" s="186"/>
      <c r="B14" s="65"/>
      <c r="C14" s="186"/>
      <c r="D14" s="65"/>
      <c r="E14" s="186"/>
      <c r="F14" s="186"/>
      <c r="G14" s="65"/>
      <c r="L14"/>
      <c r="O14" s="2">
        <v>12</v>
      </c>
      <c r="P14" s="2" t="e">
        <f ca="1">VLOOKUP("*"&amp;$P$2&amp;"*",OFFSET(小学校団体名一覧!$B$2:$F$212,Q13,0),1,FALSE)</f>
        <v>#N/A</v>
      </c>
      <c r="Q14" s="2" t="e">
        <f ca="1">VLOOKUP("*"&amp;$P$2&amp;"*",OFFSET(小学校団体名一覧!$B$2:$F$212,Q13,0),5,FALSE)</f>
        <v>#N/A</v>
      </c>
    </row>
    <row r="15" spans="1:17">
      <c r="A15" s="186"/>
      <c r="B15" s="65"/>
      <c r="C15" s="186"/>
      <c r="D15" s="65"/>
      <c r="E15" s="186"/>
      <c r="F15" s="186"/>
      <c r="G15" s="65"/>
      <c r="L15"/>
      <c r="O15" s="2">
        <v>13</v>
      </c>
      <c r="P15" s="2" t="e">
        <f ca="1">VLOOKUP("*"&amp;$P$2&amp;"*",OFFSET(小学校団体名一覧!$B$2:$F$212,Q14,0),1,FALSE)</f>
        <v>#N/A</v>
      </c>
      <c r="Q15" s="2" t="e">
        <f ca="1">VLOOKUP("*"&amp;$P$2&amp;"*",OFFSET(小学校団体名一覧!$B$2:$F$212,Q14,0),5,FALSE)</f>
        <v>#N/A</v>
      </c>
    </row>
    <row r="16" spans="1:17">
      <c r="A16" s="186"/>
      <c r="B16" s="65"/>
      <c r="C16" s="186"/>
      <c r="D16" s="65"/>
      <c r="E16" s="186"/>
      <c r="F16" s="186"/>
      <c r="G16" s="65"/>
      <c r="L16"/>
      <c r="O16" s="2">
        <v>14</v>
      </c>
      <c r="P16" s="2" t="e">
        <f ca="1">VLOOKUP("*"&amp;$P$2&amp;"*",OFFSET(小学校団体名一覧!$B$2:$F$212,Q15,0),1,FALSE)</f>
        <v>#N/A</v>
      </c>
      <c r="Q16" s="2" t="e">
        <f ca="1">VLOOKUP("*"&amp;$P$2&amp;"*",OFFSET(小学校団体名一覧!$B$2:$F$212,Q15,0),5,FALSE)</f>
        <v>#N/A</v>
      </c>
    </row>
    <row r="17" spans="1:17">
      <c r="A17" s="186"/>
      <c r="B17" s="65"/>
      <c r="C17" s="186"/>
      <c r="D17" s="65"/>
      <c r="E17" s="186"/>
      <c r="F17" s="186"/>
      <c r="G17" s="65"/>
      <c r="L17"/>
      <c r="O17" s="2">
        <v>15</v>
      </c>
      <c r="P17" s="2" t="e">
        <f ca="1">VLOOKUP("*"&amp;$P$2&amp;"*",OFFSET(小学校団体名一覧!$B$2:$F$212,Q16,0),1,FALSE)</f>
        <v>#N/A</v>
      </c>
      <c r="Q17" s="2" t="e">
        <f ca="1">VLOOKUP("*"&amp;$P$2&amp;"*",OFFSET(小学校団体名一覧!$B$2:$F$212,Q16,0),5,FALSE)</f>
        <v>#N/A</v>
      </c>
    </row>
    <row r="18" spans="1:17">
      <c r="A18" s="186"/>
      <c r="B18" s="65"/>
      <c r="C18" s="186"/>
      <c r="D18" s="65"/>
      <c r="E18" s="186"/>
      <c r="F18" s="186"/>
      <c r="G18" s="65"/>
      <c r="L18"/>
      <c r="O18" s="2">
        <v>16</v>
      </c>
      <c r="P18" s="2" t="e">
        <f ca="1">VLOOKUP("*"&amp;$P$2&amp;"*",OFFSET(小学校団体名一覧!$B$2:$F$212,Q17,0),1,FALSE)</f>
        <v>#N/A</v>
      </c>
      <c r="Q18" s="2" t="e">
        <f ca="1">VLOOKUP("*"&amp;$P$2&amp;"*",OFFSET(小学校団体名一覧!$B$2:$F$212,Q17,0),5,FALSE)</f>
        <v>#N/A</v>
      </c>
    </row>
    <row r="19" spans="1:17">
      <c r="A19" s="186"/>
      <c r="B19" s="65"/>
      <c r="C19" s="186"/>
      <c r="D19" s="65"/>
      <c r="E19" s="186"/>
      <c r="F19" s="186"/>
      <c r="G19" s="65"/>
      <c r="L19"/>
      <c r="O19" s="2">
        <v>17</v>
      </c>
      <c r="P19" s="2" t="e">
        <f ca="1">VLOOKUP("*"&amp;$P$2&amp;"*",OFFSET(小学校団体名一覧!$B$2:$F$212,Q18,0),1,FALSE)</f>
        <v>#N/A</v>
      </c>
      <c r="Q19" s="2" t="e">
        <f ca="1">VLOOKUP("*"&amp;$P$2&amp;"*",OFFSET(小学校団体名一覧!$B$2:$F$212,Q18,0),5,FALSE)</f>
        <v>#N/A</v>
      </c>
    </row>
    <row r="20" spans="1:17">
      <c r="A20" s="186"/>
      <c r="B20" s="65"/>
      <c r="C20" s="186"/>
      <c r="D20" s="65"/>
      <c r="E20" s="186"/>
      <c r="F20" s="186"/>
      <c r="G20" s="65"/>
      <c r="L20"/>
      <c r="O20" s="2">
        <v>18</v>
      </c>
      <c r="P20" s="2" t="e">
        <f ca="1">VLOOKUP("*"&amp;$P$2&amp;"*",OFFSET(小学校団体名一覧!$B$2:$F$212,Q19,0),1,FALSE)</f>
        <v>#N/A</v>
      </c>
      <c r="Q20" s="2" t="e">
        <f ca="1">VLOOKUP("*"&amp;$P$2&amp;"*",OFFSET(小学校団体名一覧!$B$2:$F$212,Q19,0),5,FALSE)</f>
        <v>#N/A</v>
      </c>
    </row>
    <row r="21" spans="1:17">
      <c r="A21" s="186"/>
      <c r="B21" s="65"/>
      <c r="C21" s="186"/>
      <c r="D21" s="65"/>
      <c r="E21" s="186"/>
      <c r="F21" s="186"/>
      <c r="G21" s="65"/>
      <c r="L21"/>
      <c r="O21" s="2">
        <v>19</v>
      </c>
      <c r="P21" s="2" t="e">
        <f ca="1">VLOOKUP("*"&amp;$P$2&amp;"*",OFFSET(小学校団体名一覧!$B$2:$F$212,Q20,0),1,FALSE)</f>
        <v>#N/A</v>
      </c>
      <c r="Q21" s="2" t="e">
        <f ca="1">VLOOKUP("*"&amp;$P$2&amp;"*",OFFSET(小学校団体名一覧!$B$2:$F$212,Q20,0),5,FALSE)</f>
        <v>#N/A</v>
      </c>
    </row>
    <row r="22" spans="1:17">
      <c r="A22" s="186"/>
      <c r="B22" s="65"/>
      <c r="C22" s="186"/>
      <c r="D22" s="65"/>
      <c r="E22" s="186"/>
      <c r="F22" s="186"/>
      <c r="G22" s="65"/>
      <c r="L22"/>
      <c r="O22" s="2">
        <v>20</v>
      </c>
      <c r="P22" s="2" t="e">
        <f ca="1">VLOOKUP("*"&amp;$P$2&amp;"*",OFFSET(小学校団体名一覧!$B$2:$F$212,Q21,0),1,FALSE)</f>
        <v>#N/A</v>
      </c>
      <c r="Q22" s="2" t="e">
        <f ca="1">VLOOKUP("*"&amp;$P$2&amp;"*",OFFSET(小学校団体名一覧!$B$2:$F$212,Q21,0),5,FALSE)</f>
        <v>#N/A</v>
      </c>
    </row>
    <row r="23" spans="1:17">
      <c r="A23" s="186"/>
      <c r="B23" s="65"/>
      <c r="C23" s="186"/>
      <c r="D23" s="65"/>
      <c r="E23" s="186"/>
      <c r="F23" s="186"/>
      <c r="G23" s="65"/>
      <c r="L23"/>
      <c r="O23" s="2">
        <v>21</v>
      </c>
      <c r="P23" s="2" t="e">
        <f ca="1">VLOOKUP("*"&amp;$P$2&amp;"*",OFFSET(小学校団体名一覧!$B$2:$F$212,Q22,0),1,FALSE)</f>
        <v>#N/A</v>
      </c>
      <c r="Q23" s="2" t="e">
        <f ca="1">VLOOKUP("*"&amp;$P$2&amp;"*",OFFSET(小学校団体名一覧!$B$2:$F$212,Q22,0),5,FALSE)</f>
        <v>#N/A</v>
      </c>
    </row>
    <row r="24" spans="1:17">
      <c r="A24" s="186"/>
      <c r="B24" s="65"/>
      <c r="C24" s="186"/>
      <c r="D24" s="65"/>
      <c r="E24" s="186"/>
      <c r="F24" s="186"/>
      <c r="G24" s="65"/>
      <c r="L24"/>
      <c r="O24" s="2">
        <v>22</v>
      </c>
      <c r="P24" s="2" t="e">
        <f ca="1">VLOOKUP("*"&amp;$P$2&amp;"*",OFFSET(小学校団体名一覧!$B$2:$F$212,Q23,0),1,FALSE)</f>
        <v>#N/A</v>
      </c>
      <c r="Q24" s="2" t="e">
        <f ca="1">VLOOKUP("*"&amp;$P$2&amp;"*",OFFSET(小学校団体名一覧!$B$2:$F$212,Q23,0),5,FALSE)</f>
        <v>#N/A</v>
      </c>
    </row>
    <row r="25" spans="1:17">
      <c r="A25" s="186"/>
      <c r="B25" s="65"/>
      <c r="C25" s="186"/>
      <c r="D25" s="65"/>
      <c r="E25" s="186"/>
      <c r="F25" s="186"/>
      <c r="G25" s="65"/>
      <c r="L25"/>
      <c r="O25" s="2">
        <v>23</v>
      </c>
      <c r="P25" s="2" t="e">
        <f ca="1">VLOOKUP("*"&amp;$P$2&amp;"*",OFFSET(小学校団体名一覧!$B$2:$F$212,Q24,0),1,FALSE)</f>
        <v>#N/A</v>
      </c>
      <c r="Q25" s="2" t="e">
        <f ca="1">VLOOKUP("*"&amp;$P$2&amp;"*",OFFSET(小学校団体名一覧!$B$2:$F$212,Q24,0),5,FALSE)</f>
        <v>#N/A</v>
      </c>
    </row>
    <row r="26" spans="1:17">
      <c r="A26" s="186"/>
      <c r="B26" s="65"/>
      <c r="C26" s="186"/>
      <c r="D26" s="65"/>
      <c r="E26" s="186"/>
      <c r="F26" s="186"/>
      <c r="G26" s="65"/>
      <c r="L26"/>
      <c r="O26" s="2">
        <v>24</v>
      </c>
      <c r="P26" s="2" t="e">
        <f ca="1">VLOOKUP("*"&amp;$P$2&amp;"*",OFFSET(小学校団体名一覧!$B$2:$F$212,Q25,0),1,FALSE)</f>
        <v>#N/A</v>
      </c>
      <c r="Q26" s="2" t="e">
        <f ca="1">VLOOKUP("*"&amp;$P$2&amp;"*",OFFSET(小学校団体名一覧!$B$2:$F$212,Q25,0),5,FALSE)</f>
        <v>#N/A</v>
      </c>
    </row>
    <row r="27" spans="1:17">
      <c r="A27" s="186"/>
      <c r="B27" s="65"/>
      <c r="C27" s="186"/>
      <c r="D27" s="65"/>
      <c r="E27" s="186"/>
      <c r="F27" s="186"/>
      <c r="G27" s="65"/>
      <c r="L27"/>
      <c r="O27" s="2">
        <v>25</v>
      </c>
      <c r="P27" s="2" t="e">
        <f ca="1">VLOOKUP("*"&amp;$P$2&amp;"*",OFFSET(小学校団体名一覧!$B$2:$F$212,Q26,0),1,FALSE)</f>
        <v>#N/A</v>
      </c>
      <c r="Q27" s="2" t="e">
        <f ca="1">VLOOKUP("*"&amp;$P$2&amp;"*",OFFSET(小学校団体名一覧!$B$2:$F$212,Q26,0),5,FALSE)</f>
        <v>#N/A</v>
      </c>
    </row>
    <row r="28" spans="1:17">
      <c r="A28" s="186"/>
      <c r="B28" s="65"/>
      <c r="C28" s="186"/>
      <c r="D28" s="65"/>
      <c r="E28" s="186"/>
      <c r="F28" s="186"/>
      <c r="G28" s="65"/>
      <c r="L28"/>
      <c r="O28" s="2">
        <v>26</v>
      </c>
      <c r="P28" s="2" t="e">
        <f ca="1">VLOOKUP("*"&amp;$P$2&amp;"*",OFFSET(小学校団体名一覧!$B$2:$F$212,Q27,0),1,FALSE)</f>
        <v>#N/A</v>
      </c>
      <c r="Q28" s="2" t="e">
        <f ca="1">VLOOKUP("*"&amp;$P$2&amp;"*",OFFSET(小学校団体名一覧!$B$2:$F$212,Q27,0),5,FALSE)</f>
        <v>#N/A</v>
      </c>
    </row>
    <row r="29" spans="1:17">
      <c r="A29" s="186"/>
      <c r="B29" s="65"/>
      <c r="C29" s="186"/>
      <c r="D29" s="65"/>
      <c r="E29" s="186"/>
      <c r="F29" s="186"/>
      <c r="G29" s="65"/>
      <c r="L29"/>
      <c r="O29" s="2">
        <v>27</v>
      </c>
      <c r="P29" s="2" t="e">
        <f ca="1">VLOOKUP("*"&amp;$P$2&amp;"*",OFFSET(小学校団体名一覧!$B$2:$F$212,Q28,0),1,FALSE)</f>
        <v>#N/A</v>
      </c>
      <c r="Q29" s="2" t="e">
        <f ca="1">VLOOKUP("*"&amp;$P$2&amp;"*",OFFSET(小学校団体名一覧!$B$2:$F$212,Q28,0),5,FALSE)</f>
        <v>#N/A</v>
      </c>
    </row>
    <row r="30" spans="1:17">
      <c r="A30" s="186"/>
      <c r="B30" s="65"/>
      <c r="C30" s="186"/>
      <c r="D30" s="65"/>
      <c r="E30" s="186"/>
      <c r="F30" s="65"/>
      <c r="G30" s="65"/>
      <c r="L30"/>
      <c r="O30" s="2">
        <v>28</v>
      </c>
      <c r="P30" s="2" t="e">
        <f ca="1">VLOOKUP("*"&amp;$P$2&amp;"*",OFFSET(小学校団体名一覧!$B$2:$F$212,Q29,0),1,FALSE)</f>
        <v>#N/A</v>
      </c>
      <c r="Q30" s="2" t="e">
        <f ca="1">VLOOKUP("*"&amp;$P$2&amp;"*",OFFSET(小学校団体名一覧!$B$2:$F$212,Q29,0),5,FALSE)</f>
        <v>#N/A</v>
      </c>
    </row>
    <row r="31" spans="1:17">
      <c r="A31" s="186"/>
      <c r="B31" s="65"/>
      <c r="C31" s="186"/>
      <c r="D31" s="65"/>
      <c r="E31" s="186"/>
      <c r="F31" s="65"/>
      <c r="G31" s="65"/>
      <c r="L31"/>
      <c r="O31" s="2">
        <v>29</v>
      </c>
      <c r="P31" s="2" t="e">
        <f ca="1">VLOOKUP("*"&amp;$P$2&amp;"*",OFFSET(小学校団体名一覧!$B$2:$F$212,Q30,0),1,FALSE)</f>
        <v>#N/A</v>
      </c>
      <c r="Q31" s="2" t="e">
        <f ca="1">VLOOKUP("*"&amp;$P$2&amp;"*",OFFSET(小学校団体名一覧!$B$2:$F$212,Q30,0),5,FALSE)</f>
        <v>#N/A</v>
      </c>
    </row>
    <row r="32" spans="1:17">
      <c r="A32" s="186"/>
      <c r="B32" s="65"/>
      <c r="C32" s="186"/>
      <c r="D32" s="65"/>
      <c r="E32" s="186"/>
      <c r="F32" s="65"/>
      <c r="G32" s="65"/>
      <c r="L32"/>
      <c r="O32" s="2">
        <v>30</v>
      </c>
      <c r="P32" s="2" t="e">
        <f ca="1">VLOOKUP("*"&amp;$P$2&amp;"*",OFFSET(小学校団体名一覧!$B$2:$F$212,Q31,0),1,FALSE)</f>
        <v>#N/A</v>
      </c>
      <c r="Q32" s="2" t="e">
        <f ca="1">VLOOKUP("*"&amp;$P$2&amp;"*",OFFSET(小学校団体名一覧!$B$2:$F$212,Q31,0),5,FALSE)</f>
        <v>#N/A</v>
      </c>
    </row>
    <row r="33" spans="1:17">
      <c r="A33" s="186"/>
      <c r="B33" s="65"/>
      <c r="C33" s="186"/>
      <c r="D33" s="65"/>
      <c r="E33" s="186"/>
      <c r="F33" s="65"/>
      <c r="G33" s="65"/>
      <c r="L33"/>
      <c r="O33" s="2">
        <v>31</v>
      </c>
      <c r="P33" s="2" t="e">
        <f ca="1">VLOOKUP("*"&amp;$P$2&amp;"*",OFFSET(小学校団体名一覧!$B$2:$F$212,Q32,0),1,FALSE)</f>
        <v>#N/A</v>
      </c>
      <c r="Q33" s="2" t="e">
        <f ca="1">VLOOKUP("*"&amp;$P$2&amp;"*",OFFSET(小学校団体名一覧!$B$2:$F$212,Q32,0),5,FALSE)</f>
        <v>#N/A</v>
      </c>
    </row>
    <row r="34" spans="1:17">
      <c r="A34" s="186"/>
      <c r="B34" s="65"/>
      <c r="C34" s="186"/>
      <c r="D34" s="65"/>
      <c r="E34" s="186"/>
      <c r="F34" s="65"/>
      <c r="G34" s="65"/>
      <c r="L34"/>
      <c r="O34" s="2">
        <v>32</v>
      </c>
      <c r="P34" s="2" t="e">
        <f ca="1">VLOOKUP("*"&amp;$P$2&amp;"*",OFFSET(小学校団体名一覧!$B$2:$F$212,Q33,0),1,FALSE)</f>
        <v>#N/A</v>
      </c>
      <c r="Q34" s="2" t="e">
        <f ca="1">VLOOKUP("*"&amp;$P$2&amp;"*",OFFSET(小学校団体名一覧!$B$2:$F$212,Q33,0),5,FALSE)</f>
        <v>#N/A</v>
      </c>
    </row>
    <row r="35" spans="1:17">
      <c r="A35" s="186"/>
      <c r="B35" s="65"/>
      <c r="C35" s="186"/>
      <c r="D35" s="65"/>
      <c r="E35" s="186"/>
      <c r="F35" s="65"/>
      <c r="G35" s="65"/>
      <c r="L35"/>
      <c r="O35" s="2">
        <v>33</v>
      </c>
      <c r="P35" s="2" t="e">
        <f ca="1">VLOOKUP("*"&amp;$P$2&amp;"*",OFFSET(小学校団体名一覧!$B$2:$F$212,Q34,0),1,FALSE)</f>
        <v>#N/A</v>
      </c>
      <c r="Q35" s="2" t="e">
        <f ca="1">VLOOKUP("*"&amp;$P$2&amp;"*",OFFSET(小学校団体名一覧!$B$2:$F$212,Q34,0),5,FALSE)</f>
        <v>#N/A</v>
      </c>
    </row>
    <row r="36" spans="1:17">
      <c r="A36" s="186"/>
      <c r="B36" s="65"/>
      <c r="C36" s="186"/>
      <c r="D36" s="65"/>
      <c r="E36" s="186"/>
      <c r="F36" s="65"/>
      <c r="G36" s="65"/>
      <c r="L36"/>
      <c r="O36" s="2">
        <v>34</v>
      </c>
      <c r="P36" s="2" t="e">
        <f ca="1">VLOOKUP("*"&amp;$P$2&amp;"*",OFFSET(小学校団体名一覧!$B$2:$F$212,Q35,0),1,FALSE)</f>
        <v>#N/A</v>
      </c>
      <c r="Q36" s="2" t="e">
        <f ca="1">VLOOKUP("*"&amp;$P$2&amp;"*",OFFSET(小学校団体名一覧!$B$2:$F$212,Q35,0),5,FALSE)</f>
        <v>#N/A</v>
      </c>
    </row>
    <row r="37" spans="1:17">
      <c r="A37" s="186"/>
      <c r="B37" s="65"/>
      <c r="C37" s="186"/>
      <c r="D37" s="65"/>
      <c r="E37" s="186"/>
      <c r="F37" s="65"/>
      <c r="G37" s="65"/>
      <c r="L37"/>
      <c r="O37" s="2">
        <v>35</v>
      </c>
      <c r="P37" s="2" t="e">
        <f ca="1">VLOOKUP("*"&amp;$P$2&amp;"*",OFFSET(小学校団体名一覧!$B$2:$F$212,Q36,0),1,FALSE)</f>
        <v>#N/A</v>
      </c>
      <c r="Q37" s="2" t="e">
        <f ca="1">VLOOKUP("*"&amp;$P$2&amp;"*",OFFSET(小学校団体名一覧!$B$2:$F$212,Q36,0),5,FALSE)</f>
        <v>#N/A</v>
      </c>
    </row>
    <row r="38" spans="1:17">
      <c r="A38" s="186"/>
      <c r="B38" s="65"/>
      <c r="C38" s="186"/>
      <c r="D38" s="65"/>
      <c r="E38" s="186"/>
      <c r="F38" s="65"/>
      <c r="G38" s="65"/>
      <c r="L38"/>
      <c r="O38" s="2">
        <v>36</v>
      </c>
      <c r="P38" s="2" t="e">
        <f ca="1">VLOOKUP("*"&amp;$P$2&amp;"*",OFFSET(小学校団体名一覧!$B$2:$F$212,Q37,0),1,FALSE)</f>
        <v>#N/A</v>
      </c>
      <c r="Q38" s="2" t="e">
        <f ca="1">VLOOKUP("*"&amp;$P$2&amp;"*",OFFSET(小学校団体名一覧!$B$2:$F$212,Q37,0),5,FALSE)</f>
        <v>#N/A</v>
      </c>
    </row>
    <row r="39" spans="1:17">
      <c r="A39" s="186"/>
      <c r="B39" s="65"/>
      <c r="C39" s="186"/>
      <c r="D39" s="65"/>
      <c r="E39" s="186"/>
      <c r="F39" s="65"/>
      <c r="G39" s="65"/>
      <c r="L39"/>
      <c r="O39" s="2">
        <v>37</v>
      </c>
      <c r="P39" s="2" t="e">
        <f ca="1">VLOOKUP("*"&amp;$P$2&amp;"*",OFFSET(小学校団体名一覧!$B$2:$F$212,Q38,0),1,FALSE)</f>
        <v>#N/A</v>
      </c>
      <c r="Q39" s="2" t="e">
        <f ca="1">VLOOKUP("*"&amp;$P$2&amp;"*",OFFSET(小学校団体名一覧!$B$2:$F$212,Q38,0),5,FALSE)</f>
        <v>#N/A</v>
      </c>
    </row>
    <row r="40" spans="1:17">
      <c r="A40" s="186"/>
      <c r="B40" s="65"/>
      <c r="C40" s="186"/>
      <c r="D40" s="65"/>
      <c r="E40" s="186"/>
      <c r="L40"/>
      <c r="O40" s="2">
        <v>38</v>
      </c>
      <c r="P40" s="2" t="e">
        <f ca="1">VLOOKUP("*"&amp;$P$2&amp;"*",OFFSET(小学校団体名一覧!$B$2:$F$212,Q39,0),1,FALSE)</f>
        <v>#N/A</v>
      </c>
      <c r="Q40" s="2" t="e">
        <f ca="1">VLOOKUP("*"&amp;$P$2&amp;"*",OFFSET(小学校団体名一覧!$B$2:$F$212,Q39,0),5,FALSE)</f>
        <v>#N/A</v>
      </c>
    </row>
    <row r="41" spans="1:17">
      <c r="L41"/>
      <c r="O41" s="2">
        <v>39</v>
      </c>
      <c r="P41" s="2" t="e">
        <f ca="1">VLOOKUP("*"&amp;$P$2&amp;"*",OFFSET(小学校団体名一覧!$B$2:$F$212,Q40,0),1,FALSE)</f>
        <v>#N/A</v>
      </c>
      <c r="Q41" s="2" t="e">
        <f ca="1">VLOOKUP("*"&amp;$P$2&amp;"*",OFFSET(小学校団体名一覧!$B$2:$F$212,Q40,0),5,FALSE)</f>
        <v>#N/A</v>
      </c>
    </row>
    <row r="42" spans="1:17">
      <c r="L42"/>
      <c r="O42" s="2">
        <v>40</v>
      </c>
      <c r="P42" s="2" t="e">
        <f ca="1">VLOOKUP("*"&amp;$P$2&amp;"*",OFFSET(小学校団体名一覧!$B$2:$F$212,Q41,0),1,FALSE)</f>
        <v>#N/A</v>
      </c>
      <c r="Q42" s="2" t="e">
        <f ca="1">VLOOKUP("*"&amp;$P$2&amp;"*",OFFSET(小学校団体名一覧!$B$2:$F$212,Q41,0),5,FALSE)</f>
        <v>#N/A</v>
      </c>
    </row>
    <row r="43" spans="1:17">
      <c r="L43"/>
      <c r="O43" s="2">
        <v>41</v>
      </c>
      <c r="P43" s="2" t="e">
        <f ca="1">VLOOKUP("*"&amp;$P$2&amp;"*",OFFSET(小学校団体名一覧!$B$2:$F$212,Q42,0),1,FALSE)</f>
        <v>#N/A</v>
      </c>
      <c r="Q43" s="2" t="e">
        <f ca="1">VLOOKUP("*"&amp;$P$2&amp;"*",OFFSET(小学校団体名一覧!$B$2:$F$212,Q42,0),5,FALSE)</f>
        <v>#N/A</v>
      </c>
    </row>
    <row r="44" spans="1:17">
      <c r="L44"/>
      <c r="O44" s="2">
        <v>42</v>
      </c>
      <c r="P44" s="2" t="e">
        <f ca="1">VLOOKUP("*"&amp;$P$2&amp;"*",OFFSET(小学校団体名一覧!$B$2:$F$212,Q43,0),1,FALSE)</f>
        <v>#N/A</v>
      </c>
      <c r="Q44" s="2" t="e">
        <f ca="1">VLOOKUP("*"&amp;$P$2&amp;"*",OFFSET(小学校団体名一覧!$B$2:$F$212,Q43,0),5,FALSE)</f>
        <v>#N/A</v>
      </c>
    </row>
    <row r="45" spans="1:17">
      <c r="L45"/>
      <c r="O45" s="2">
        <v>43</v>
      </c>
      <c r="P45" s="2" t="e">
        <f ca="1">VLOOKUP("*"&amp;$P$2&amp;"*",OFFSET(小学校団体名一覧!$B$2:$F$212,Q44,0),1,FALSE)</f>
        <v>#N/A</v>
      </c>
      <c r="Q45" s="2" t="e">
        <f ca="1">VLOOKUP("*"&amp;$P$2&amp;"*",OFFSET(小学校団体名一覧!$B$2:$F$212,Q44,0),5,FALSE)</f>
        <v>#N/A</v>
      </c>
    </row>
    <row r="46" spans="1:17">
      <c r="L46"/>
      <c r="O46" s="2">
        <v>44</v>
      </c>
      <c r="P46" s="2" t="e">
        <f ca="1">VLOOKUP("*"&amp;$P$2&amp;"*",OFFSET(小学校団体名一覧!$B$2:$F$212,Q45,0),1,FALSE)</f>
        <v>#N/A</v>
      </c>
      <c r="Q46" s="2" t="e">
        <f ca="1">VLOOKUP("*"&amp;$P$2&amp;"*",OFFSET(小学校団体名一覧!$B$2:$F$212,Q45,0),5,FALSE)</f>
        <v>#N/A</v>
      </c>
    </row>
    <row r="47" spans="1:17">
      <c r="L47"/>
      <c r="O47" s="2">
        <v>45</v>
      </c>
      <c r="P47" s="2" t="e">
        <f ca="1">VLOOKUP("*"&amp;$P$2&amp;"*",OFFSET(小学校団体名一覧!$B$2:$F$212,Q46,0),1,FALSE)</f>
        <v>#N/A</v>
      </c>
      <c r="Q47" s="2" t="e">
        <f ca="1">VLOOKUP("*"&amp;$P$2&amp;"*",OFFSET(小学校団体名一覧!$B$2:$F$212,Q46,0),5,FALSE)</f>
        <v>#N/A</v>
      </c>
    </row>
    <row r="48" spans="1:17">
      <c r="L48"/>
      <c r="O48" s="2">
        <v>46</v>
      </c>
      <c r="P48" s="2" t="e">
        <f ca="1">VLOOKUP("*"&amp;$P$2&amp;"*",OFFSET(小学校団体名一覧!$B$2:$F$212,Q47,0),1,FALSE)</f>
        <v>#N/A</v>
      </c>
      <c r="Q48" s="2" t="e">
        <f ca="1">VLOOKUP("*"&amp;$P$2&amp;"*",OFFSET(小学校団体名一覧!$B$2:$F$212,Q47,0),5,FALSE)</f>
        <v>#N/A</v>
      </c>
    </row>
    <row r="49" spans="12:17">
      <c r="L49"/>
      <c r="O49" s="2">
        <v>47</v>
      </c>
      <c r="P49" s="2" t="e">
        <f ca="1">VLOOKUP("*"&amp;$P$2&amp;"*",OFFSET(小学校団体名一覧!$B$2:$F$212,Q48,0),1,FALSE)</f>
        <v>#N/A</v>
      </c>
      <c r="Q49" s="2" t="e">
        <f ca="1">VLOOKUP("*"&amp;$P$2&amp;"*",OFFSET(小学校団体名一覧!$B$2:$F$212,Q48,0),5,FALSE)</f>
        <v>#N/A</v>
      </c>
    </row>
    <row r="50" spans="12:17">
      <c r="L50"/>
      <c r="O50" s="2">
        <v>48</v>
      </c>
      <c r="P50" s="2" t="e">
        <f ca="1">VLOOKUP("*"&amp;$P$2&amp;"*",OFFSET(小学校団体名一覧!$B$2:$F$212,Q49,0),1,FALSE)</f>
        <v>#N/A</v>
      </c>
      <c r="Q50" s="2" t="e">
        <f ca="1">VLOOKUP("*"&amp;$P$2&amp;"*",OFFSET(小学校団体名一覧!$B$2:$F$212,Q49,0),5,FALSE)</f>
        <v>#N/A</v>
      </c>
    </row>
    <row r="51" spans="12:17">
      <c r="L51"/>
      <c r="O51" s="2">
        <v>49</v>
      </c>
      <c r="P51" s="2" t="e">
        <f ca="1">VLOOKUP("*"&amp;$P$2&amp;"*",OFFSET(小学校団体名一覧!$B$2:$F$212,Q50,0),1,FALSE)</f>
        <v>#N/A</v>
      </c>
      <c r="Q51" s="2" t="e">
        <f ca="1">VLOOKUP("*"&amp;$P$2&amp;"*",OFFSET(小学校団体名一覧!$B$2:$F$212,Q50,0),5,FALSE)</f>
        <v>#N/A</v>
      </c>
    </row>
    <row r="52" spans="12:17">
      <c r="L52"/>
      <c r="O52" s="2">
        <v>50</v>
      </c>
      <c r="P52" s="2" t="e">
        <f ca="1">VLOOKUP("*"&amp;$P$2&amp;"*",OFFSET(小学校団体名一覧!$B$2:$F$212,Q51,0),1,FALSE)</f>
        <v>#N/A</v>
      </c>
      <c r="Q52" s="2" t="e">
        <f ca="1">VLOOKUP("*"&amp;$P$2&amp;"*",OFFSET(小学校団体名一覧!$B$2:$F$212,Q51,0),5,FALSE)</f>
        <v>#N/A</v>
      </c>
    </row>
    <row r="53" spans="12:17">
      <c r="L53"/>
      <c r="O53" s="2">
        <v>51</v>
      </c>
      <c r="P53" s="2" t="e">
        <f ca="1">VLOOKUP("*"&amp;$P$2&amp;"*",OFFSET(小学校団体名一覧!$B$2:$F$212,Q52,0),1,FALSE)</f>
        <v>#N/A</v>
      </c>
      <c r="Q53" s="2" t="e">
        <f ca="1">VLOOKUP("*"&amp;$P$2&amp;"*",OFFSET(小学校団体名一覧!$B$2:$F$212,Q52,0),5,FALSE)</f>
        <v>#N/A</v>
      </c>
    </row>
    <row r="54" spans="12:17">
      <c r="L54"/>
      <c r="O54" s="2">
        <v>52</v>
      </c>
      <c r="P54" s="2" t="e">
        <f ca="1">VLOOKUP("*"&amp;$P$2&amp;"*",OFFSET(小学校団体名一覧!$B$2:$F$212,Q53,0),1,FALSE)</f>
        <v>#N/A</v>
      </c>
      <c r="Q54" s="2" t="e">
        <f ca="1">VLOOKUP("*"&amp;$P$2&amp;"*",OFFSET(小学校団体名一覧!$B$2:$F$212,Q53,0),5,FALSE)</f>
        <v>#N/A</v>
      </c>
    </row>
    <row r="55" spans="12:17">
      <c r="L55"/>
      <c r="O55" s="2">
        <v>53</v>
      </c>
      <c r="P55" s="2" t="e">
        <f ca="1">VLOOKUP("*"&amp;$P$2&amp;"*",OFFSET(小学校団体名一覧!$B$2:$F$212,Q54,0),1,FALSE)</f>
        <v>#N/A</v>
      </c>
      <c r="Q55" s="2" t="e">
        <f ca="1">VLOOKUP("*"&amp;$P$2&amp;"*",OFFSET(小学校団体名一覧!$B$2:$F$212,Q54,0),5,FALSE)</f>
        <v>#N/A</v>
      </c>
    </row>
    <row r="56" spans="12:17">
      <c r="O56" s="2">
        <v>54</v>
      </c>
      <c r="P56" s="2" t="e">
        <f ca="1">VLOOKUP("*"&amp;$P$2&amp;"*",OFFSET(小学校団体名一覧!$B$2:$F$212,Q55,0),1,FALSE)</f>
        <v>#N/A</v>
      </c>
      <c r="Q56" s="2" t="e">
        <f ca="1">VLOOKUP("*"&amp;$P$2&amp;"*",OFFSET(小学校団体名一覧!$B$2:$F$212,Q55,0),5,FALSE)</f>
        <v>#N/A</v>
      </c>
    </row>
    <row r="57" spans="12:17">
      <c r="O57" s="2">
        <v>55</v>
      </c>
      <c r="P57" s="2" t="e">
        <f ca="1">VLOOKUP("*"&amp;$P$2&amp;"*",OFFSET(小学校団体名一覧!$B$2:$F$212,Q56,0),1,FALSE)</f>
        <v>#N/A</v>
      </c>
      <c r="Q57" s="2" t="e">
        <f ca="1">VLOOKUP("*"&amp;$P$2&amp;"*",OFFSET(小学校団体名一覧!$B$2:$F$212,Q56,0),5,FALSE)</f>
        <v>#N/A</v>
      </c>
    </row>
    <row r="58" spans="12:17">
      <c r="O58" s="2">
        <v>56</v>
      </c>
      <c r="P58" s="2" t="e">
        <f ca="1">VLOOKUP("*"&amp;$P$2&amp;"*",OFFSET(小学校団体名一覧!$B$2:$F$212,Q57,0),1,FALSE)</f>
        <v>#N/A</v>
      </c>
      <c r="Q58" s="2" t="e">
        <f ca="1">VLOOKUP("*"&amp;$P$2&amp;"*",OFFSET(小学校団体名一覧!$B$2:$F$212,Q57,0),5,FALSE)</f>
        <v>#N/A</v>
      </c>
    </row>
    <row r="59" spans="12:17">
      <c r="O59" s="2">
        <v>57</v>
      </c>
      <c r="P59" s="2" t="e">
        <f ca="1">VLOOKUP("*"&amp;$P$2&amp;"*",OFFSET(小学校団体名一覧!$B$2:$F$212,Q58,0),1,FALSE)</f>
        <v>#N/A</v>
      </c>
      <c r="Q59" s="2" t="e">
        <f ca="1">VLOOKUP("*"&amp;$P$2&amp;"*",OFFSET(小学校団体名一覧!$B$2:$F$212,Q58,0),5,FALSE)</f>
        <v>#N/A</v>
      </c>
    </row>
    <row r="60" spans="12:17">
      <c r="O60" s="2">
        <v>58</v>
      </c>
      <c r="P60" s="2" t="e">
        <f ca="1">VLOOKUP("*"&amp;$P$2&amp;"*",OFFSET(小学校団体名一覧!$B$2:$F$212,Q59,0),1,FALSE)</f>
        <v>#N/A</v>
      </c>
      <c r="Q60" s="2" t="e">
        <f ca="1">VLOOKUP("*"&amp;$P$2&amp;"*",OFFSET(小学校団体名一覧!$B$2:$F$212,Q59,0),5,FALSE)</f>
        <v>#N/A</v>
      </c>
    </row>
    <row r="61" spans="12:17">
      <c r="O61" s="2">
        <v>59</v>
      </c>
      <c r="P61" s="2" t="e">
        <f ca="1">VLOOKUP("*"&amp;$P$2&amp;"*",OFFSET(小学校団体名一覧!$B$2:$F$212,Q60,0),1,FALSE)</f>
        <v>#N/A</v>
      </c>
      <c r="Q61" s="2" t="e">
        <f ca="1">VLOOKUP("*"&amp;$P$2&amp;"*",OFFSET(小学校団体名一覧!$B$2:$F$212,Q60,0),5,FALSE)</f>
        <v>#N/A</v>
      </c>
    </row>
    <row r="62" spans="12:17">
      <c r="O62" s="2">
        <v>60</v>
      </c>
      <c r="P62" s="2" t="e">
        <f ca="1">VLOOKUP("*"&amp;$P$2&amp;"*",OFFSET(小学校団体名一覧!$B$2:$F$212,Q61,0),1,FALSE)</f>
        <v>#N/A</v>
      </c>
      <c r="Q62" s="2" t="e">
        <f ca="1">VLOOKUP("*"&amp;$P$2&amp;"*",OFFSET(小学校団体名一覧!$B$2:$F$212,Q61,0),5,FALSE)</f>
        <v>#N/A</v>
      </c>
    </row>
    <row r="63" spans="12:17">
      <c r="O63" s="2">
        <v>61</v>
      </c>
      <c r="P63" s="2" t="e">
        <f ca="1">VLOOKUP("*"&amp;$P$2&amp;"*",OFFSET(小学校団体名一覧!$B$2:$F$212,Q62,0),1,FALSE)</f>
        <v>#N/A</v>
      </c>
      <c r="Q63" s="2" t="e">
        <f ca="1">VLOOKUP("*"&amp;$P$2&amp;"*",OFFSET(小学校団体名一覧!$B$2:$F$212,Q62,0),5,FALSE)</f>
        <v>#N/A</v>
      </c>
    </row>
    <row r="64" spans="12:17">
      <c r="O64" s="2">
        <v>62</v>
      </c>
      <c r="P64" s="2" t="e">
        <f ca="1">VLOOKUP("*"&amp;$P$2&amp;"*",OFFSET(小学校団体名一覧!$B$2:$F$212,Q63,0),1,FALSE)</f>
        <v>#N/A</v>
      </c>
      <c r="Q64" s="2" t="e">
        <f ca="1">VLOOKUP("*"&amp;$P$2&amp;"*",OFFSET(小学校団体名一覧!$B$2:$F$212,Q63,0),5,FALSE)</f>
        <v>#N/A</v>
      </c>
    </row>
    <row r="65" spans="15:17">
      <c r="O65" s="2">
        <v>63</v>
      </c>
      <c r="P65" s="2" t="e">
        <f ca="1">VLOOKUP("*"&amp;$P$2&amp;"*",OFFSET(小学校団体名一覧!$B$2:$F$212,Q64,0),1,FALSE)</f>
        <v>#N/A</v>
      </c>
      <c r="Q65" s="2" t="e">
        <f ca="1">VLOOKUP("*"&amp;$P$2&amp;"*",OFFSET(小学校団体名一覧!$B$2:$F$212,Q64,0),5,FALSE)</f>
        <v>#N/A</v>
      </c>
    </row>
    <row r="66" spans="15:17">
      <c r="O66" s="2">
        <v>64</v>
      </c>
      <c r="P66" s="2" t="e">
        <f ca="1">VLOOKUP("*"&amp;$P$2&amp;"*",OFFSET(小学校団体名一覧!$B$2:$F$212,Q65,0),1,FALSE)</f>
        <v>#N/A</v>
      </c>
      <c r="Q66" s="2" t="e">
        <f ca="1">VLOOKUP("*"&amp;$P$2&amp;"*",OFFSET(小学校団体名一覧!$B$2:$F$212,Q65,0),5,FALSE)</f>
        <v>#N/A</v>
      </c>
    </row>
    <row r="67" spans="15:17">
      <c r="O67" s="2">
        <v>65</v>
      </c>
      <c r="P67" s="2" t="e">
        <f ca="1">VLOOKUP("*"&amp;$P$2&amp;"*",OFFSET(小学校団体名一覧!$B$2:$F$212,Q66,0),1,FALSE)</f>
        <v>#N/A</v>
      </c>
      <c r="Q67" s="2" t="e">
        <f ca="1">VLOOKUP("*"&amp;$P$2&amp;"*",OFFSET(小学校団体名一覧!$B$2:$F$212,Q66,0),5,FALSE)</f>
        <v>#N/A</v>
      </c>
    </row>
    <row r="68" spans="15:17">
      <c r="O68" s="2">
        <v>66</v>
      </c>
      <c r="P68" s="2" t="e">
        <f ca="1">VLOOKUP("*"&amp;$P$2&amp;"*",OFFSET(小学校団体名一覧!$B$2:$F$212,Q67,0),1,FALSE)</f>
        <v>#N/A</v>
      </c>
      <c r="Q68" s="2" t="e">
        <f ca="1">VLOOKUP("*"&amp;$P$2&amp;"*",OFFSET(小学校団体名一覧!$B$2:$F$212,Q67,0),5,FALSE)</f>
        <v>#N/A</v>
      </c>
    </row>
    <row r="69" spans="15:17">
      <c r="O69" s="2">
        <v>67</v>
      </c>
      <c r="P69" s="2" t="e">
        <f ca="1">VLOOKUP("*"&amp;$P$2&amp;"*",OFFSET(小学校団体名一覧!$B$2:$F$212,Q68,0),1,FALSE)</f>
        <v>#N/A</v>
      </c>
      <c r="Q69" s="2" t="e">
        <f ca="1">VLOOKUP("*"&amp;$P$2&amp;"*",OFFSET(小学校団体名一覧!$B$2:$F$212,Q68,0),5,FALSE)</f>
        <v>#N/A</v>
      </c>
    </row>
    <row r="70" spans="15:17">
      <c r="O70" s="2">
        <v>68</v>
      </c>
      <c r="P70" s="2" t="e">
        <f ca="1">VLOOKUP("*"&amp;$P$2&amp;"*",OFFSET(小学校団体名一覧!$B$2:$F$212,Q69,0),1,FALSE)</f>
        <v>#N/A</v>
      </c>
      <c r="Q70" s="2" t="e">
        <f ca="1">VLOOKUP("*"&amp;$P$2&amp;"*",OFFSET(小学校団体名一覧!$B$2:$F$212,Q69,0),5,FALSE)</f>
        <v>#N/A</v>
      </c>
    </row>
    <row r="71" spans="15:17">
      <c r="O71" s="2">
        <v>69</v>
      </c>
      <c r="P71" s="2" t="e">
        <f ca="1">VLOOKUP("*"&amp;$P$2&amp;"*",OFFSET(小学校団体名一覧!$B$2:$F$212,Q70,0),1,FALSE)</f>
        <v>#N/A</v>
      </c>
      <c r="Q71" s="2" t="e">
        <f ca="1">VLOOKUP("*"&amp;$P$2&amp;"*",OFFSET(小学校団体名一覧!$B$2:$F$212,Q70,0),5,FALSE)</f>
        <v>#N/A</v>
      </c>
    </row>
    <row r="72" spans="15:17">
      <c r="O72" s="2">
        <v>70</v>
      </c>
      <c r="P72" s="2" t="e">
        <f ca="1">VLOOKUP("*"&amp;$P$2&amp;"*",OFFSET(小学校団体名一覧!$B$2:$F$212,Q71,0),1,FALSE)</f>
        <v>#N/A</v>
      </c>
      <c r="Q72" s="2" t="e">
        <f ca="1">VLOOKUP("*"&amp;$P$2&amp;"*",OFFSET(小学校団体名一覧!$B$2:$F$212,Q71,0),5,FALSE)</f>
        <v>#N/A</v>
      </c>
    </row>
    <row r="73" spans="15:17">
      <c r="O73" s="2">
        <v>71</v>
      </c>
      <c r="P73" s="2" t="e">
        <f ca="1">VLOOKUP("*"&amp;$P$2&amp;"*",OFFSET(小学校団体名一覧!$B$2:$F$212,Q72,0),1,FALSE)</f>
        <v>#N/A</v>
      </c>
      <c r="Q73" s="2" t="e">
        <f ca="1">VLOOKUP("*"&amp;$P$2&amp;"*",OFFSET(小学校団体名一覧!$B$2:$F$212,Q72,0),5,FALSE)</f>
        <v>#N/A</v>
      </c>
    </row>
    <row r="74" spans="15:17">
      <c r="O74" s="2">
        <v>72</v>
      </c>
      <c r="P74" s="2" t="e">
        <f ca="1">VLOOKUP("*"&amp;$P$2&amp;"*",OFFSET(小学校団体名一覧!$B$2:$F$212,Q73,0),1,FALSE)</f>
        <v>#N/A</v>
      </c>
      <c r="Q74" s="2" t="e">
        <f ca="1">VLOOKUP("*"&amp;$P$2&amp;"*",OFFSET(小学校団体名一覧!$B$2:$F$212,Q73,0),5,FALSE)</f>
        <v>#N/A</v>
      </c>
    </row>
    <row r="75" spans="15:17">
      <c r="O75" s="2">
        <v>73</v>
      </c>
      <c r="P75" s="2" t="e">
        <f ca="1">VLOOKUP("*"&amp;$P$2&amp;"*",OFFSET(小学校団体名一覧!$B$2:$F$212,Q74,0),1,FALSE)</f>
        <v>#N/A</v>
      </c>
      <c r="Q75" s="2" t="e">
        <f ca="1">VLOOKUP("*"&amp;$P$2&amp;"*",OFFSET(小学校団体名一覧!$B$2:$F$212,Q74,0),5,FALSE)</f>
        <v>#N/A</v>
      </c>
    </row>
    <row r="76" spans="15:17">
      <c r="O76" s="2">
        <v>74</v>
      </c>
      <c r="P76" s="2" t="e">
        <f ca="1">VLOOKUP("*"&amp;$P$2&amp;"*",OFFSET(小学校団体名一覧!$B$2:$F$212,Q75,0),1,FALSE)</f>
        <v>#N/A</v>
      </c>
      <c r="Q76" s="2" t="e">
        <f ca="1">VLOOKUP("*"&amp;$P$2&amp;"*",OFFSET(小学校団体名一覧!$B$2:$F$212,Q75,0),5,FALSE)</f>
        <v>#N/A</v>
      </c>
    </row>
    <row r="77" spans="15:17">
      <c r="O77" s="2">
        <v>75</v>
      </c>
      <c r="P77" s="2" t="e">
        <f ca="1">VLOOKUP("*"&amp;$P$2&amp;"*",OFFSET(小学校団体名一覧!$B$2:$F$212,Q76,0),1,FALSE)</f>
        <v>#N/A</v>
      </c>
      <c r="Q77" s="2" t="e">
        <f ca="1">VLOOKUP("*"&amp;$P$2&amp;"*",OFFSET(小学校団体名一覧!$B$2:$F$212,Q76,0),5,FALSE)</f>
        <v>#N/A</v>
      </c>
    </row>
    <row r="78" spans="15:17">
      <c r="O78" s="2">
        <v>76</v>
      </c>
      <c r="P78" s="2" t="e">
        <f ca="1">VLOOKUP("*"&amp;$P$2&amp;"*",OFFSET(小学校団体名一覧!$B$2:$F$212,Q77,0),1,FALSE)</f>
        <v>#N/A</v>
      </c>
      <c r="Q78" s="2" t="e">
        <f ca="1">VLOOKUP("*"&amp;$P$2&amp;"*",OFFSET(小学校団体名一覧!$B$2:$F$212,Q77,0),5,FALSE)</f>
        <v>#N/A</v>
      </c>
    </row>
    <row r="79" spans="15:17">
      <c r="O79" s="2">
        <v>77</v>
      </c>
      <c r="P79" s="2" t="e">
        <f ca="1">VLOOKUP("*"&amp;$P$2&amp;"*",OFFSET(小学校団体名一覧!$B$2:$F$212,Q78,0),1,FALSE)</f>
        <v>#N/A</v>
      </c>
      <c r="Q79" s="2" t="e">
        <f ca="1">VLOOKUP("*"&amp;$P$2&amp;"*",OFFSET(小学校団体名一覧!$B$2:$F$212,Q78,0),5,FALSE)</f>
        <v>#N/A</v>
      </c>
    </row>
    <row r="80" spans="15:17">
      <c r="O80" s="2">
        <v>78</v>
      </c>
      <c r="P80" s="2" t="e">
        <f ca="1">VLOOKUP("*"&amp;$P$2&amp;"*",OFFSET(小学校団体名一覧!$B$2:$F$212,Q79,0),1,FALSE)</f>
        <v>#N/A</v>
      </c>
      <c r="Q80" s="2" t="e">
        <f ca="1">VLOOKUP("*"&amp;$P$2&amp;"*",OFFSET(小学校団体名一覧!$B$2:$F$212,Q79,0),5,FALSE)</f>
        <v>#N/A</v>
      </c>
    </row>
    <row r="81" spans="15:17">
      <c r="O81" s="2">
        <v>79</v>
      </c>
      <c r="P81" s="2" t="e">
        <f ca="1">VLOOKUP("*"&amp;$P$2&amp;"*",OFFSET(小学校団体名一覧!$B$2:$F$212,Q80,0),1,FALSE)</f>
        <v>#N/A</v>
      </c>
      <c r="Q81" s="2" t="e">
        <f ca="1">VLOOKUP("*"&amp;$P$2&amp;"*",OFFSET(小学校団体名一覧!$B$2:$F$212,Q80,0),5,FALSE)</f>
        <v>#N/A</v>
      </c>
    </row>
    <row r="82" spans="15:17">
      <c r="O82" s="2">
        <v>80</v>
      </c>
      <c r="P82" s="2" t="e">
        <f ca="1">VLOOKUP("*"&amp;$P$2&amp;"*",OFFSET(小学校団体名一覧!$B$2:$F$212,Q81,0),1,FALSE)</f>
        <v>#N/A</v>
      </c>
      <c r="Q82" s="2" t="e">
        <f ca="1">VLOOKUP("*"&amp;$P$2&amp;"*",OFFSET(小学校団体名一覧!$B$2:$F$212,Q81,0),5,FALSE)</f>
        <v>#N/A</v>
      </c>
    </row>
    <row r="83" spans="15:17">
      <c r="O83" s="2">
        <v>81</v>
      </c>
      <c r="P83" s="2" t="e">
        <f ca="1">VLOOKUP("*"&amp;$P$2&amp;"*",OFFSET(小学校団体名一覧!$B$2:$F$212,Q82,0),1,FALSE)</f>
        <v>#N/A</v>
      </c>
      <c r="Q83" s="2" t="e">
        <f ca="1">VLOOKUP("*"&amp;$P$2&amp;"*",OFFSET(小学校団体名一覧!$B$2:$F$212,Q82,0),5,FALSE)</f>
        <v>#N/A</v>
      </c>
    </row>
    <row r="84" spans="15:17">
      <c r="O84" s="2">
        <v>82</v>
      </c>
      <c r="P84" s="2" t="e">
        <f ca="1">VLOOKUP("*"&amp;$P$2&amp;"*",OFFSET(小学校団体名一覧!$B$2:$F$212,Q83,0),1,FALSE)</f>
        <v>#N/A</v>
      </c>
      <c r="Q84" s="2" t="e">
        <f ca="1">VLOOKUP("*"&amp;$P$2&amp;"*",OFFSET(小学校団体名一覧!$B$2:$F$212,Q83,0),5,FALSE)</f>
        <v>#N/A</v>
      </c>
    </row>
    <row r="85" spans="15:17">
      <c r="O85" s="2">
        <v>83</v>
      </c>
      <c r="P85" s="2" t="e">
        <f ca="1">VLOOKUP("*"&amp;$P$2&amp;"*",OFFSET(小学校団体名一覧!$B$2:$F$212,Q84,0),1,FALSE)</f>
        <v>#N/A</v>
      </c>
      <c r="Q85" s="2" t="e">
        <f ca="1">VLOOKUP("*"&amp;$P$2&amp;"*",OFFSET(小学校団体名一覧!$B$2:$F$212,Q84,0),5,FALSE)</f>
        <v>#N/A</v>
      </c>
    </row>
    <row r="86" spans="15:17">
      <c r="O86" s="2">
        <v>84</v>
      </c>
      <c r="P86" s="2" t="e">
        <f ca="1">VLOOKUP("*"&amp;$P$2&amp;"*",OFFSET(小学校団体名一覧!$B$2:$F$212,Q85,0),1,FALSE)</f>
        <v>#N/A</v>
      </c>
      <c r="Q86" s="2" t="e">
        <f ca="1">VLOOKUP("*"&amp;$P$2&amp;"*",OFFSET(小学校団体名一覧!$B$2:$F$212,Q85,0),5,FALSE)</f>
        <v>#N/A</v>
      </c>
    </row>
    <row r="87" spans="15:17">
      <c r="O87" s="2">
        <v>85</v>
      </c>
      <c r="P87" s="2" t="e">
        <f ca="1">VLOOKUP("*"&amp;$P$2&amp;"*",OFFSET(小学校団体名一覧!$B$2:$F$212,Q86,0),1,FALSE)</f>
        <v>#N/A</v>
      </c>
      <c r="Q87" s="2" t="e">
        <f ca="1">VLOOKUP("*"&amp;$P$2&amp;"*",OFFSET(小学校団体名一覧!$B$2:$F$212,Q86,0),5,FALSE)</f>
        <v>#N/A</v>
      </c>
    </row>
    <row r="88" spans="15:17">
      <c r="O88" s="2">
        <v>86</v>
      </c>
      <c r="P88" s="2" t="e">
        <f ca="1">VLOOKUP("*"&amp;$P$2&amp;"*",OFFSET(小学校団体名一覧!$B$2:$F$212,Q87,0),1,FALSE)</f>
        <v>#N/A</v>
      </c>
      <c r="Q88" s="2" t="e">
        <f ca="1">VLOOKUP("*"&amp;$P$2&amp;"*",OFFSET(小学校団体名一覧!$B$2:$F$212,Q87,0),5,FALSE)</f>
        <v>#N/A</v>
      </c>
    </row>
    <row r="89" spans="15:17">
      <c r="O89" s="2">
        <v>87</v>
      </c>
      <c r="P89" s="2" t="e">
        <f ca="1">VLOOKUP("*"&amp;$P$2&amp;"*",OFFSET(小学校団体名一覧!$B$2:$F$212,Q88,0),1,FALSE)</f>
        <v>#N/A</v>
      </c>
      <c r="Q89" s="2" t="e">
        <f ca="1">VLOOKUP("*"&amp;$P$2&amp;"*",OFFSET(小学校団体名一覧!$B$2:$F$212,Q88,0),5,FALSE)</f>
        <v>#N/A</v>
      </c>
    </row>
    <row r="90" spans="15:17">
      <c r="O90" s="2">
        <v>88</v>
      </c>
      <c r="P90" s="2" t="e">
        <f ca="1">VLOOKUP("*"&amp;$P$2&amp;"*",OFFSET(小学校団体名一覧!$B$2:$F$212,Q89,0),1,FALSE)</f>
        <v>#N/A</v>
      </c>
      <c r="Q90" s="2" t="e">
        <f ca="1">VLOOKUP("*"&amp;$P$2&amp;"*",OFFSET(小学校団体名一覧!$B$2:$F$212,Q89,0),5,FALSE)</f>
        <v>#N/A</v>
      </c>
    </row>
    <row r="91" spans="15:17">
      <c r="O91" s="2">
        <v>89</v>
      </c>
      <c r="P91" s="2" t="e">
        <f ca="1">VLOOKUP("*"&amp;$P$2&amp;"*",OFFSET(小学校団体名一覧!$B$2:$F$212,Q90,0),1,FALSE)</f>
        <v>#N/A</v>
      </c>
      <c r="Q91" s="2" t="e">
        <f ca="1">VLOOKUP("*"&amp;$P$2&amp;"*",OFFSET(小学校団体名一覧!$B$2:$F$212,Q90,0),5,FALSE)</f>
        <v>#N/A</v>
      </c>
    </row>
    <row r="92" spans="15:17">
      <c r="O92" s="2">
        <v>90</v>
      </c>
      <c r="P92" s="2" t="e">
        <f ca="1">VLOOKUP("*"&amp;$P$2&amp;"*",OFFSET(小学校団体名一覧!$B$2:$F$212,Q91,0),1,FALSE)</f>
        <v>#N/A</v>
      </c>
      <c r="Q92" s="2" t="e">
        <f ca="1">VLOOKUP("*"&amp;$P$2&amp;"*",OFFSET(小学校団体名一覧!$B$2:$F$212,Q91,0),5,FALSE)</f>
        <v>#N/A</v>
      </c>
    </row>
    <row r="93" spans="15:17">
      <c r="O93" s="2">
        <v>91</v>
      </c>
      <c r="P93" s="2" t="e">
        <f ca="1">VLOOKUP("*"&amp;$P$2&amp;"*",OFFSET(小学校団体名一覧!$B$2:$F$212,Q92,0),1,FALSE)</f>
        <v>#N/A</v>
      </c>
      <c r="Q93" s="2" t="e">
        <f ca="1">VLOOKUP("*"&amp;$P$2&amp;"*",OFFSET(小学校団体名一覧!$B$2:$F$212,Q92,0),5,FALSE)</f>
        <v>#N/A</v>
      </c>
    </row>
    <row r="94" spans="15:17">
      <c r="O94" s="2">
        <v>92</v>
      </c>
      <c r="P94" s="2" t="e">
        <f ca="1">VLOOKUP("*"&amp;$P$2&amp;"*",OFFSET(小学校団体名一覧!$B$2:$F$212,Q93,0),1,FALSE)</f>
        <v>#N/A</v>
      </c>
      <c r="Q94" s="2" t="e">
        <f ca="1">VLOOKUP("*"&amp;$P$2&amp;"*",OFFSET(小学校団体名一覧!$B$2:$F$212,Q93,0),5,FALSE)</f>
        <v>#N/A</v>
      </c>
    </row>
    <row r="95" spans="15:17">
      <c r="O95" s="2">
        <v>93</v>
      </c>
      <c r="P95" s="2" t="e">
        <f ca="1">VLOOKUP("*"&amp;$P$2&amp;"*",OFFSET(小学校団体名一覧!$B$2:$F$212,Q94,0),1,FALSE)</f>
        <v>#N/A</v>
      </c>
      <c r="Q95" s="2" t="e">
        <f ca="1">VLOOKUP("*"&amp;$P$2&amp;"*",OFFSET(小学校団体名一覧!$B$2:$F$212,Q94,0),5,FALSE)</f>
        <v>#N/A</v>
      </c>
    </row>
    <row r="96" spans="15:17">
      <c r="O96" s="2">
        <v>94</v>
      </c>
      <c r="P96" s="2" t="e">
        <f ca="1">VLOOKUP("*"&amp;$P$2&amp;"*",OFFSET(小学校団体名一覧!$B$2:$F$212,Q95,0),1,FALSE)</f>
        <v>#N/A</v>
      </c>
      <c r="Q96" s="2" t="e">
        <f ca="1">VLOOKUP("*"&amp;$P$2&amp;"*",OFFSET(小学校団体名一覧!$B$2:$F$212,Q95,0),5,FALSE)</f>
        <v>#N/A</v>
      </c>
    </row>
    <row r="97" spans="15:17">
      <c r="O97" s="2">
        <v>95</v>
      </c>
      <c r="P97" s="2" t="e">
        <f ca="1">VLOOKUP("*"&amp;$P$2&amp;"*",OFFSET(小学校団体名一覧!$B$2:$F$212,Q96,0),1,FALSE)</f>
        <v>#N/A</v>
      </c>
      <c r="Q97" s="2" t="e">
        <f ca="1">VLOOKUP("*"&amp;$P$2&amp;"*",OFFSET(小学校団体名一覧!$B$2:$F$212,Q96,0),5,FALSE)</f>
        <v>#N/A</v>
      </c>
    </row>
    <row r="98" spans="15:17">
      <c r="O98" s="2">
        <v>96</v>
      </c>
      <c r="P98" s="2" t="e">
        <f ca="1">VLOOKUP("*"&amp;$P$2&amp;"*",OFFSET(小学校団体名一覧!$B$2:$F$212,Q97,0),1,FALSE)</f>
        <v>#N/A</v>
      </c>
      <c r="Q98" s="2" t="e">
        <f ca="1">VLOOKUP("*"&amp;$P$2&amp;"*",OFFSET(小学校団体名一覧!$B$2:$F$212,Q97,0),5,FALSE)</f>
        <v>#N/A</v>
      </c>
    </row>
    <row r="99" spans="15:17">
      <c r="O99" s="2">
        <v>97</v>
      </c>
      <c r="P99" s="2" t="e">
        <f ca="1">VLOOKUP("*"&amp;$P$2&amp;"*",OFFSET(小学校団体名一覧!$B$2:$F$212,Q98,0),1,FALSE)</f>
        <v>#N/A</v>
      </c>
      <c r="Q99" s="2" t="e">
        <f ca="1">VLOOKUP("*"&amp;$P$2&amp;"*",OFFSET(小学校団体名一覧!$B$2:$F$212,Q98,0),5,FALSE)</f>
        <v>#N/A</v>
      </c>
    </row>
    <row r="100" spans="15:17">
      <c r="O100" s="2">
        <v>98</v>
      </c>
      <c r="P100" s="2" t="e">
        <f ca="1">VLOOKUP("*"&amp;$P$2&amp;"*",OFFSET(小学校団体名一覧!$B$2:$F$212,Q99,0),1,FALSE)</f>
        <v>#N/A</v>
      </c>
      <c r="Q100" s="2" t="e">
        <f ca="1">VLOOKUP("*"&amp;$P$2&amp;"*",OFFSET(小学校団体名一覧!$B$2:$F$212,Q99,0),5,FALSE)</f>
        <v>#N/A</v>
      </c>
    </row>
    <row r="101" spans="15:17">
      <c r="O101" s="2">
        <v>99</v>
      </c>
      <c r="P101" s="2" t="e">
        <f ca="1">VLOOKUP("*"&amp;$P$2&amp;"*",OFFSET(小学校団体名一覧!$B$2:$F$212,Q100,0),1,FALSE)</f>
        <v>#N/A</v>
      </c>
      <c r="Q101" s="2" t="e">
        <f ca="1">VLOOKUP("*"&amp;$P$2&amp;"*",OFFSET(小学校団体名一覧!$B$2:$F$212,Q100,0),5,FALSE)</f>
        <v>#N/A</v>
      </c>
    </row>
    <row r="102" spans="15:17">
      <c r="O102" s="2">
        <v>100</v>
      </c>
      <c r="P102" s="2" t="e">
        <f ca="1">VLOOKUP("*"&amp;$P$2&amp;"*",OFFSET(小学校団体名一覧!$B$2:$F$212,Q101,0),1,FALSE)</f>
        <v>#N/A</v>
      </c>
      <c r="Q102" s="2" t="e">
        <f ca="1">VLOOKUP("*"&amp;$P$2&amp;"*",OFFSET(小学校団体名一覧!$B$2:$F$212,Q101,0),5,FALSE)</f>
        <v>#N/A</v>
      </c>
    </row>
    <row r="103" spans="15:17">
      <c r="O103" s="2">
        <v>101</v>
      </c>
      <c r="P103" s="2" t="e">
        <f ca="1">VLOOKUP("*"&amp;$P$2&amp;"*",OFFSET(小学校団体名一覧!$B$2:$F$212,Q102,0),1,FALSE)</f>
        <v>#N/A</v>
      </c>
      <c r="Q103" s="2" t="e">
        <f ca="1">VLOOKUP("*"&amp;$P$2&amp;"*",OFFSET(小学校団体名一覧!$B$2:$F$212,Q102,0),5,FALSE)</f>
        <v>#N/A</v>
      </c>
    </row>
    <row r="104" spans="15:17">
      <c r="O104" s="2">
        <v>102</v>
      </c>
      <c r="P104" s="2" t="e">
        <f ca="1">VLOOKUP("*"&amp;$P$2&amp;"*",OFFSET(小学校団体名一覧!$B$2:$F$212,Q103,0),1,FALSE)</f>
        <v>#N/A</v>
      </c>
      <c r="Q104" s="2" t="e">
        <f ca="1">VLOOKUP("*"&amp;$P$2&amp;"*",OFFSET(小学校団体名一覧!$B$2:$F$212,Q103,0),5,FALSE)</f>
        <v>#N/A</v>
      </c>
    </row>
    <row r="105" spans="15:17">
      <c r="O105" s="2">
        <v>103</v>
      </c>
      <c r="P105" s="2" t="e">
        <f ca="1">VLOOKUP("*"&amp;$P$2&amp;"*",OFFSET(小学校団体名一覧!$B$2:$F$212,Q104,0),1,FALSE)</f>
        <v>#N/A</v>
      </c>
      <c r="Q105" s="2" t="e">
        <f ca="1">VLOOKUP("*"&amp;$P$2&amp;"*",OFFSET(小学校団体名一覧!$B$2:$F$212,Q104,0),5,FALSE)</f>
        <v>#N/A</v>
      </c>
    </row>
    <row r="106" spans="15:17">
      <c r="O106" s="2">
        <v>104</v>
      </c>
      <c r="P106" s="2" t="e">
        <f ca="1">VLOOKUP("*"&amp;$P$2&amp;"*",OFFSET(小学校団体名一覧!$B$2:$F$212,Q105,0),1,FALSE)</f>
        <v>#N/A</v>
      </c>
      <c r="Q106" s="2" t="e">
        <f ca="1">VLOOKUP("*"&amp;$P$2&amp;"*",OFFSET(小学校団体名一覧!$B$2:$F$212,Q105,0),5,FALSE)</f>
        <v>#N/A</v>
      </c>
    </row>
    <row r="107" spans="15:17">
      <c r="O107" s="2">
        <v>105</v>
      </c>
      <c r="P107" s="2" t="e">
        <f ca="1">VLOOKUP("*"&amp;$P$2&amp;"*",OFFSET(小学校団体名一覧!$B$2:$F$212,Q106,0),1,FALSE)</f>
        <v>#N/A</v>
      </c>
      <c r="Q107" s="2" t="e">
        <f ca="1">VLOOKUP("*"&amp;$P$2&amp;"*",OFFSET(小学校団体名一覧!$B$2:$F$212,Q106,0),5,FALSE)</f>
        <v>#N/A</v>
      </c>
    </row>
    <row r="108" spans="15:17">
      <c r="O108" s="2">
        <v>106</v>
      </c>
      <c r="P108" s="2" t="e">
        <f ca="1">VLOOKUP("*"&amp;$P$2&amp;"*",OFFSET(小学校団体名一覧!$B$2:$F$212,Q107,0),1,FALSE)</f>
        <v>#N/A</v>
      </c>
      <c r="Q108" s="2" t="e">
        <f ca="1">VLOOKUP("*"&amp;$P$2&amp;"*",OFFSET(小学校団体名一覧!$B$2:$F$212,Q107,0),5,FALSE)</f>
        <v>#N/A</v>
      </c>
    </row>
    <row r="109" spans="15:17">
      <c r="O109" s="2">
        <v>107</v>
      </c>
      <c r="P109" s="2" t="e">
        <f ca="1">VLOOKUP("*"&amp;$P$2&amp;"*",OFFSET(小学校団体名一覧!$B$2:$F$212,Q108,0),1,FALSE)</f>
        <v>#N/A</v>
      </c>
      <c r="Q109" s="2" t="e">
        <f ca="1">VLOOKUP("*"&amp;$P$2&amp;"*",OFFSET(小学校団体名一覧!$B$2:$F$212,Q108,0),5,FALSE)</f>
        <v>#N/A</v>
      </c>
    </row>
    <row r="110" spans="15:17">
      <c r="O110" s="2">
        <v>108</v>
      </c>
      <c r="P110" s="2" t="e">
        <f ca="1">VLOOKUP("*"&amp;$P$2&amp;"*",OFFSET(小学校団体名一覧!$B$2:$F$212,Q109,0),1,FALSE)</f>
        <v>#N/A</v>
      </c>
      <c r="Q110" s="2" t="e">
        <f ca="1">VLOOKUP("*"&amp;$P$2&amp;"*",OFFSET(小学校団体名一覧!$B$2:$F$212,Q109,0),5,FALSE)</f>
        <v>#N/A</v>
      </c>
    </row>
    <row r="111" spans="15:17">
      <c r="O111" s="2">
        <v>109</v>
      </c>
      <c r="P111" s="2" t="e">
        <f ca="1">VLOOKUP("*"&amp;$P$2&amp;"*",OFFSET(小学校団体名一覧!$B$2:$F$212,Q110,0),1,FALSE)</f>
        <v>#N/A</v>
      </c>
      <c r="Q111" s="2" t="e">
        <f ca="1">VLOOKUP("*"&amp;$P$2&amp;"*",OFFSET(小学校団体名一覧!$B$2:$F$212,Q110,0),5,FALSE)</f>
        <v>#N/A</v>
      </c>
    </row>
    <row r="112" spans="15:17">
      <c r="O112" s="2">
        <v>110</v>
      </c>
      <c r="P112" s="2" t="e">
        <f ca="1">VLOOKUP("*"&amp;$P$2&amp;"*",OFFSET(小学校団体名一覧!$B$2:$F$212,Q111,0),1,FALSE)</f>
        <v>#N/A</v>
      </c>
      <c r="Q112" s="2" t="e">
        <f ca="1">VLOOKUP("*"&amp;$P$2&amp;"*",OFFSET(小学校団体名一覧!$B$2:$F$212,Q111,0),5,FALSE)</f>
        <v>#N/A</v>
      </c>
    </row>
    <row r="113" spans="15:17">
      <c r="O113" s="2">
        <v>111</v>
      </c>
      <c r="P113" s="2" t="e">
        <f ca="1">VLOOKUP("*"&amp;$P$2&amp;"*",OFFSET(小学校団体名一覧!$B$2:$F$212,Q112,0),1,FALSE)</f>
        <v>#N/A</v>
      </c>
      <c r="Q113" s="2" t="e">
        <f ca="1">VLOOKUP("*"&amp;$P$2&amp;"*",OFFSET(小学校団体名一覧!$B$2:$F$212,Q112,0),5,FALSE)</f>
        <v>#N/A</v>
      </c>
    </row>
    <row r="114" spans="15:17">
      <c r="O114" s="2">
        <v>112</v>
      </c>
      <c r="P114" s="2" t="e">
        <f ca="1">VLOOKUP("*"&amp;$P$2&amp;"*",OFFSET(小学校団体名一覧!$B$2:$F$212,Q113,0),1,FALSE)</f>
        <v>#N/A</v>
      </c>
      <c r="Q114" s="2" t="e">
        <f ca="1">VLOOKUP("*"&amp;$P$2&amp;"*",OFFSET(小学校団体名一覧!$B$2:$F$212,Q113,0),5,FALSE)</f>
        <v>#N/A</v>
      </c>
    </row>
    <row r="115" spans="15:17">
      <c r="O115" s="2">
        <v>113</v>
      </c>
      <c r="P115" s="2" t="e">
        <f ca="1">VLOOKUP("*"&amp;$P$2&amp;"*",OFFSET(小学校団体名一覧!$B$2:$F$212,Q114,0),1,FALSE)</f>
        <v>#N/A</v>
      </c>
      <c r="Q115" s="2" t="e">
        <f ca="1">VLOOKUP("*"&amp;$P$2&amp;"*",OFFSET(小学校団体名一覧!$B$2:$F$212,Q114,0),5,FALSE)</f>
        <v>#N/A</v>
      </c>
    </row>
    <row r="116" spans="15:17">
      <c r="O116" s="2">
        <v>114</v>
      </c>
      <c r="P116" s="2" t="e">
        <f ca="1">VLOOKUP("*"&amp;$P$2&amp;"*",OFFSET(小学校団体名一覧!$B$2:$F$212,Q115,0),1,FALSE)</f>
        <v>#N/A</v>
      </c>
      <c r="Q116" s="2" t="e">
        <f ca="1">VLOOKUP("*"&amp;$P$2&amp;"*",OFFSET(小学校団体名一覧!$B$2:$F$212,Q115,0),5,FALSE)</f>
        <v>#N/A</v>
      </c>
    </row>
    <row r="117" spans="15:17">
      <c r="O117" s="2">
        <v>115</v>
      </c>
      <c r="P117" s="2" t="e">
        <f ca="1">VLOOKUP("*"&amp;$P$2&amp;"*",OFFSET(小学校団体名一覧!$B$2:$F$212,Q116,0),1,FALSE)</f>
        <v>#N/A</v>
      </c>
      <c r="Q117" s="2" t="e">
        <f ca="1">VLOOKUP("*"&amp;$P$2&amp;"*",OFFSET(小学校団体名一覧!$B$2:$F$212,Q116,0),5,FALSE)</f>
        <v>#N/A</v>
      </c>
    </row>
    <row r="118" spans="15:17">
      <c r="O118" s="2">
        <v>116</v>
      </c>
      <c r="P118" s="2" t="e">
        <f ca="1">VLOOKUP("*"&amp;$P$2&amp;"*",OFFSET(小学校団体名一覧!$B$2:$F$212,Q117,0),1,FALSE)</f>
        <v>#N/A</v>
      </c>
      <c r="Q118" s="2" t="e">
        <f ca="1">VLOOKUP("*"&amp;$P$2&amp;"*",OFFSET(小学校団体名一覧!$B$2:$F$212,Q117,0),5,FALSE)</f>
        <v>#N/A</v>
      </c>
    </row>
    <row r="119" spans="15:17">
      <c r="O119" s="2">
        <v>117</v>
      </c>
      <c r="P119" s="2" t="e">
        <f ca="1">VLOOKUP("*"&amp;$P$2&amp;"*",OFFSET(小学校団体名一覧!$B$2:$F$212,Q118,0),1,FALSE)</f>
        <v>#N/A</v>
      </c>
      <c r="Q119" s="2" t="e">
        <f ca="1">VLOOKUP("*"&amp;$P$2&amp;"*",OFFSET(小学校団体名一覧!$B$2:$F$212,Q118,0),5,FALSE)</f>
        <v>#N/A</v>
      </c>
    </row>
    <row r="120" spans="15:17">
      <c r="O120" s="2">
        <v>118</v>
      </c>
      <c r="P120" s="2" t="e">
        <f ca="1">VLOOKUP("*"&amp;$P$2&amp;"*",OFFSET(小学校団体名一覧!$B$2:$F$212,Q119,0),1,FALSE)</f>
        <v>#N/A</v>
      </c>
      <c r="Q120" s="2" t="e">
        <f ca="1">VLOOKUP("*"&amp;$P$2&amp;"*",OFFSET(小学校団体名一覧!$B$2:$F$212,Q119,0),5,FALSE)</f>
        <v>#N/A</v>
      </c>
    </row>
    <row r="121" spans="15:17">
      <c r="O121" s="2">
        <v>119</v>
      </c>
      <c r="P121" s="2" t="e">
        <f ca="1">VLOOKUP("*"&amp;$P$2&amp;"*",OFFSET(小学校団体名一覧!$B$2:$F$212,Q120,0),1,FALSE)</f>
        <v>#N/A</v>
      </c>
      <c r="Q121" s="2" t="e">
        <f ca="1">VLOOKUP("*"&amp;$P$2&amp;"*",OFFSET(小学校団体名一覧!$B$2:$F$212,Q120,0),5,FALSE)</f>
        <v>#N/A</v>
      </c>
    </row>
    <row r="122" spans="15:17">
      <c r="O122" s="2">
        <v>120</v>
      </c>
      <c r="P122" s="2" t="e">
        <f ca="1">VLOOKUP("*"&amp;$P$2&amp;"*",OFFSET(小学校団体名一覧!$B$2:$F$212,Q121,0),1,FALSE)</f>
        <v>#N/A</v>
      </c>
      <c r="Q122" s="2" t="e">
        <f ca="1">VLOOKUP("*"&amp;$P$2&amp;"*",OFFSET(小学校団体名一覧!$B$2:$F$212,Q121,0),5,FALSE)</f>
        <v>#N/A</v>
      </c>
    </row>
    <row r="123" spans="15:17">
      <c r="O123" s="2">
        <v>121</v>
      </c>
      <c r="P123" s="2" t="e">
        <f ca="1">VLOOKUP("*"&amp;$P$2&amp;"*",OFFSET(小学校団体名一覧!$B$2:$F$212,Q122,0),1,FALSE)</f>
        <v>#N/A</v>
      </c>
      <c r="Q123" s="2" t="e">
        <f ca="1">VLOOKUP("*"&amp;$P$2&amp;"*",OFFSET(小学校団体名一覧!$B$2:$F$212,Q122,0),5,FALSE)</f>
        <v>#N/A</v>
      </c>
    </row>
    <row r="124" spans="15:17">
      <c r="O124" s="2">
        <v>122</v>
      </c>
      <c r="P124" s="2" t="e">
        <f ca="1">VLOOKUP("*"&amp;$P$2&amp;"*",OFFSET(小学校団体名一覧!$B$2:$F$212,Q123,0),1,FALSE)</f>
        <v>#N/A</v>
      </c>
      <c r="Q124" s="2" t="e">
        <f ca="1">VLOOKUP("*"&amp;$P$2&amp;"*",OFFSET(小学校団体名一覧!$B$2:$F$212,Q123,0),5,FALSE)</f>
        <v>#N/A</v>
      </c>
    </row>
    <row r="125" spans="15:17">
      <c r="O125" s="2">
        <v>123</v>
      </c>
      <c r="P125" s="2" t="e">
        <f ca="1">VLOOKUP("*"&amp;$P$2&amp;"*",OFFSET(小学校団体名一覧!$B$2:$F$212,Q124,0),1,FALSE)</f>
        <v>#N/A</v>
      </c>
      <c r="Q125" s="2" t="e">
        <f ca="1">VLOOKUP("*"&amp;$P$2&amp;"*",OFFSET(小学校団体名一覧!$B$2:$F$212,Q124,0),5,FALSE)</f>
        <v>#N/A</v>
      </c>
    </row>
    <row r="126" spans="15:17">
      <c r="O126" s="2">
        <v>124</v>
      </c>
      <c r="P126" s="2" t="e">
        <f ca="1">VLOOKUP("*"&amp;$P$2&amp;"*",OFFSET(小学校団体名一覧!$B$2:$F$212,Q125,0),1,FALSE)</f>
        <v>#N/A</v>
      </c>
      <c r="Q126" s="2" t="e">
        <f ca="1">VLOOKUP("*"&amp;$P$2&amp;"*",OFFSET(小学校団体名一覧!$B$2:$F$212,Q125,0),5,FALSE)</f>
        <v>#N/A</v>
      </c>
    </row>
    <row r="127" spans="15:17">
      <c r="O127" s="2">
        <v>125</v>
      </c>
      <c r="P127" s="2" t="e">
        <f ca="1">VLOOKUP("*"&amp;$P$2&amp;"*",OFFSET(小学校団体名一覧!$B$2:$F$212,Q126,0),1,FALSE)</f>
        <v>#N/A</v>
      </c>
      <c r="Q127" s="2" t="e">
        <f ca="1">VLOOKUP("*"&amp;$P$2&amp;"*",OFFSET(小学校団体名一覧!$B$2:$F$212,Q126,0),5,FALSE)</f>
        <v>#N/A</v>
      </c>
    </row>
    <row r="128" spans="15:17">
      <c r="O128" s="2">
        <v>126</v>
      </c>
      <c r="P128" s="2" t="e">
        <f ca="1">VLOOKUP("*"&amp;$P$2&amp;"*",OFFSET(小学校団体名一覧!$B$2:$F$212,Q127,0),1,FALSE)</f>
        <v>#N/A</v>
      </c>
      <c r="Q128" s="2" t="e">
        <f ca="1">VLOOKUP("*"&amp;$P$2&amp;"*",OFFSET(小学校団体名一覧!$B$2:$F$212,Q127,0),5,FALSE)</f>
        <v>#N/A</v>
      </c>
    </row>
    <row r="129" spans="15:17">
      <c r="O129" s="2">
        <v>127</v>
      </c>
      <c r="P129" s="2" t="e">
        <f ca="1">VLOOKUP("*"&amp;$P$2&amp;"*",OFFSET(小学校団体名一覧!$B$2:$F$212,Q128,0),1,FALSE)</f>
        <v>#N/A</v>
      </c>
      <c r="Q129" s="2" t="e">
        <f ca="1">VLOOKUP("*"&amp;$P$2&amp;"*",OFFSET(小学校団体名一覧!$B$2:$F$212,Q128,0),5,FALSE)</f>
        <v>#N/A</v>
      </c>
    </row>
    <row r="130" spans="15:17">
      <c r="O130" s="2">
        <v>128</v>
      </c>
      <c r="P130" s="2" t="e">
        <f ca="1">VLOOKUP("*"&amp;$P$2&amp;"*",OFFSET(小学校団体名一覧!$B$2:$F$212,Q129,0),1,FALSE)</f>
        <v>#N/A</v>
      </c>
      <c r="Q130" s="2" t="e">
        <f ca="1">VLOOKUP("*"&amp;$P$2&amp;"*",OFFSET(小学校団体名一覧!$B$2:$F$212,Q129,0),5,FALSE)</f>
        <v>#N/A</v>
      </c>
    </row>
    <row r="131" spans="15:17">
      <c r="O131" s="2">
        <v>129</v>
      </c>
      <c r="P131" s="2" t="e">
        <f ca="1">VLOOKUP("*"&amp;$P$2&amp;"*",OFFSET(小学校団体名一覧!$B$2:$F$212,Q130,0),1,FALSE)</f>
        <v>#N/A</v>
      </c>
      <c r="Q131" s="2" t="e">
        <f ca="1">VLOOKUP("*"&amp;$P$2&amp;"*",OFFSET(小学校団体名一覧!$B$2:$F$212,Q130,0),5,FALSE)</f>
        <v>#N/A</v>
      </c>
    </row>
    <row r="132" spans="15:17">
      <c r="O132" s="2">
        <v>130</v>
      </c>
      <c r="P132" s="2" t="e">
        <f ca="1">VLOOKUP("*"&amp;$P$2&amp;"*",OFFSET(小学校団体名一覧!$B$2:$F$212,Q131,0),1,FALSE)</f>
        <v>#N/A</v>
      </c>
      <c r="Q132" s="2" t="e">
        <f ca="1">VLOOKUP("*"&amp;$P$2&amp;"*",OFFSET(小学校団体名一覧!$B$2:$F$212,Q131,0),5,FALSE)</f>
        <v>#N/A</v>
      </c>
    </row>
    <row r="133" spans="15:17">
      <c r="O133" s="2">
        <v>131</v>
      </c>
      <c r="P133" s="2" t="e">
        <f ca="1">VLOOKUP("*"&amp;$P$2&amp;"*",OFFSET(小学校団体名一覧!$B$2:$F$212,Q132,0),1,FALSE)</f>
        <v>#N/A</v>
      </c>
      <c r="Q133" s="2" t="e">
        <f ca="1">VLOOKUP("*"&amp;$P$2&amp;"*",OFFSET(小学校団体名一覧!$B$2:$F$212,Q132,0),5,FALSE)</f>
        <v>#N/A</v>
      </c>
    </row>
    <row r="134" spans="15:17">
      <c r="O134" s="2">
        <v>132</v>
      </c>
      <c r="P134" s="2" t="e">
        <f ca="1">VLOOKUP("*"&amp;$P$2&amp;"*",OFFSET(小学校団体名一覧!$B$2:$F$212,Q133,0),1,FALSE)</f>
        <v>#N/A</v>
      </c>
      <c r="Q134" s="2" t="e">
        <f ca="1">VLOOKUP("*"&amp;$P$2&amp;"*",OFFSET(小学校団体名一覧!$B$2:$F$212,Q133,0),5,FALSE)</f>
        <v>#N/A</v>
      </c>
    </row>
    <row r="135" spans="15:17">
      <c r="O135" s="2">
        <v>133</v>
      </c>
      <c r="P135" s="2" t="e">
        <f ca="1">VLOOKUP("*"&amp;$P$2&amp;"*",OFFSET(小学校団体名一覧!$B$2:$F$212,Q134,0),1,FALSE)</f>
        <v>#N/A</v>
      </c>
      <c r="Q135" s="2" t="e">
        <f ca="1">VLOOKUP("*"&amp;$P$2&amp;"*",OFFSET(小学校団体名一覧!$B$2:$F$212,Q134,0),5,FALSE)</f>
        <v>#N/A</v>
      </c>
    </row>
    <row r="136" spans="15:17">
      <c r="O136" s="2">
        <v>134</v>
      </c>
      <c r="P136" s="2" t="e">
        <f ca="1">VLOOKUP("*"&amp;$P$2&amp;"*",OFFSET(小学校団体名一覧!$B$2:$F$212,Q135,0),1,FALSE)</f>
        <v>#N/A</v>
      </c>
      <c r="Q136" s="2" t="e">
        <f ca="1">VLOOKUP("*"&amp;$P$2&amp;"*",OFFSET(小学校団体名一覧!$B$2:$F$212,Q135,0),5,FALSE)</f>
        <v>#N/A</v>
      </c>
    </row>
    <row r="137" spans="15:17">
      <c r="O137" s="2">
        <v>135</v>
      </c>
      <c r="P137" s="2" t="e">
        <f ca="1">VLOOKUP("*"&amp;$P$2&amp;"*",OFFSET(小学校団体名一覧!$B$2:$F$212,Q136,0),1,FALSE)</f>
        <v>#N/A</v>
      </c>
      <c r="Q137" s="2" t="e">
        <f ca="1">VLOOKUP("*"&amp;$P$2&amp;"*",OFFSET(小学校団体名一覧!$B$2:$F$212,Q136,0),5,FALSE)</f>
        <v>#N/A</v>
      </c>
    </row>
    <row r="138" spans="15:17">
      <c r="O138" s="2">
        <v>136</v>
      </c>
      <c r="P138" s="2" t="e">
        <f ca="1">VLOOKUP("*"&amp;$P$2&amp;"*",OFFSET(小学校団体名一覧!$B$2:$F$212,Q137,0),1,FALSE)</f>
        <v>#N/A</v>
      </c>
      <c r="Q138" s="2" t="e">
        <f ca="1">VLOOKUP("*"&amp;$P$2&amp;"*",OFFSET(小学校団体名一覧!$B$2:$F$212,Q137,0),5,FALSE)</f>
        <v>#N/A</v>
      </c>
    </row>
    <row r="139" spans="15:17">
      <c r="O139" s="2">
        <v>137</v>
      </c>
      <c r="P139" s="2" t="e">
        <f ca="1">VLOOKUP("*"&amp;$P$2&amp;"*",OFFSET(小学校団体名一覧!$B$2:$F$212,Q138,0),1,FALSE)</f>
        <v>#N/A</v>
      </c>
      <c r="Q139" s="2" t="e">
        <f ca="1">VLOOKUP("*"&amp;$P$2&amp;"*",OFFSET(小学校団体名一覧!$B$2:$F$212,Q138,0),5,FALSE)</f>
        <v>#N/A</v>
      </c>
    </row>
    <row r="140" spans="15:17">
      <c r="O140" s="2">
        <v>138</v>
      </c>
      <c r="P140" s="2" t="e">
        <f ca="1">VLOOKUP("*"&amp;$P$2&amp;"*",OFFSET(小学校団体名一覧!$B$2:$F$212,Q139,0),1,FALSE)</f>
        <v>#N/A</v>
      </c>
      <c r="Q140" s="2" t="e">
        <f ca="1">VLOOKUP("*"&amp;$P$2&amp;"*",OFFSET(小学校団体名一覧!$B$2:$F$212,Q139,0),5,FALSE)</f>
        <v>#N/A</v>
      </c>
    </row>
    <row r="141" spans="15:17">
      <c r="O141" s="2">
        <v>139</v>
      </c>
      <c r="P141" s="2" t="e">
        <f ca="1">VLOOKUP("*"&amp;$P$2&amp;"*",OFFSET(小学校団体名一覧!$B$2:$F$212,Q140,0),1,FALSE)</f>
        <v>#N/A</v>
      </c>
      <c r="Q141" s="2" t="e">
        <f ca="1">VLOOKUP("*"&amp;$P$2&amp;"*",OFFSET(小学校団体名一覧!$B$2:$F$212,Q140,0),5,FALSE)</f>
        <v>#N/A</v>
      </c>
    </row>
    <row r="142" spans="15:17">
      <c r="O142" s="2">
        <v>140</v>
      </c>
      <c r="P142" s="2" t="e">
        <f ca="1">VLOOKUP("*"&amp;$P$2&amp;"*",OFFSET(小学校団体名一覧!$B$2:$F$212,Q141,0),1,FALSE)</f>
        <v>#N/A</v>
      </c>
      <c r="Q142" s="2" t="e">
        <f ca="1">VLOOKUP("*"&amp;$P$2&amp;"*",OFFSET(小学校団体名一覧!$B$2:$F$212,Q141,0),5,FALSE)</f>
        <v>#N/A</v>
      </c>
    </row>
    <row r="143" spans="15:17">
      <c r="O143" s="2">
        <v>141</v>
      </c>
      <c r="P143" s="2" t="e">
        <f ca="1">VLOOKUP("*"&amp;$P$2&amp;"*",OFFSET(小学校団体名一覧!$B$2:$F$212,Q142,0),1,FALSE)</f>
        <v>#N/A</v>
      </c>
      <c r="Q143" s="2" t="e">
        <f ca="1">VLOOKUP("*"&amp;$P$2&amp;"*",OFFSET(小学校団体名一覧!$B$2:$F$212,Q142,0),5,FALSE)</f>
        <v>#N/A</v>
      </c>
    </row>
    <row r="144" spans="15:17">
      <c r="O144" s="2">
        <v>142</v>
      </c>
      <c r="P144" s="2" t="e">
        <f ca="1">VLOOKUP("*"&amp;$P$2&amp;"*",OFFSET(小学校団体名一覧!$B$2:$F$212,Q143,0),1,FALSE)</f>
        <v>#N/A</v>
      </c>
      <c r="Q144" s="2" t="e">
        <f ca="1">VLOOKUP("*"&amp;$P$2&amp;"*",OFFSET(小学校団体名一覧!$B$2:$F$212,Q143,0),5,FALSE)</f>
        <v>#N/A</v>
      </c>
    </row>
    <row r="145" spans="15:17">
      <c r="O145" s="2">
        <v>143</v>
      </c>
      <c r="P145" s="2" t="e">
        <f ca="1">VLOOKUP("*"&amp;$P$2&amp;"*",OFFSET(小学校団体名一覧!$B$2:$F$212,Q144,0),1,FALSE)</f>
        <v>#N/A</v>
      </c>
      <c r="Q145" s="2" t="e">
        <f ca="1">VLOOKUP("*"&amp;$P$2&amp;"*",OFFSET(小学校団体名一覧!$B$2:$F$212,Q144,0),5,FALSE)</f>
        <v>#N/A</v>
      </c>
    </row>
    <row r="146" spans="15:17">
      <c r="O146" s="2">
        <v>144</v>
      </c>
      <c r="P146" s="2" t="e">
        <f ca="1">VLOOKUP("*"&amp;$P$2&amp;"*",OFFSET(小学校団体名一覧!$B$2:$F$212,Q145,0),1,FALSE)</f>
        <v>#N/A</v>
      </c>
      <c r="Q146" s="2" t="e">
        <f ca="1">VLOOKUP("*"&amp;$P$2&amp;"*",OFFSET(小学校団体名一覧!$B$2:$F$212,Q145,0),5,FALSE)</f>
        <v>#N/A</v>
      </c>
    </row>
    <row r="147" spans="15:17">
      <c r="O147" s="2">
        <v>145</v>
      </c>
      <c r="P147" s="2" t="e">
        <f ca="1">VLOOKUP("*"&amp;$P$2&amp;"*",OFFSET(小学校団体名一覧!$B$2:$F$212,Q146,0),1,FALSE)</f>
        <v>#N/A</v>
      </c>
      <c r="Q147" s="2" t="e">
        <f ca="1">VLOOKUP("*"&amp;$P$2&amp;"*",OFFSET(小学校団体名一覧!$B$2:$F$212,Q146,0),5,FALSE)</f>
        <v>#N/A</v>
      </c>
    </row>
    <row r="148" spans="15:17">
      <c r="O148" s="2">
        <v>146</v>
      </c>
      <c r="P148" s="2" t="e">
        <f ca="1">VLOOKUP("*"&amp;$P$2&amp;"*",OFFSET(小学校団体名一覧!$B$2:$F$212,Q147,0),1,FALSE)</f>
        <v>#N/A</v>
      </c>
      <c r="Q148" s="2" t="e">
        <f ca="1">VLOOKUP("*"&amp;$P$2&amp;"*",OFFSET(小学校団体名一覧!$B$2:$F$212,Q147,0),5,FALSE)</f>
        <v>#N/A</v>
      </c>
    </row>
    <row r="149" spans="15:17">
      <c r="O149" s="2">
        <v>147</v>
      </c>
      <c r="P149" s="2" t="e">
        <f ca="1">VLOOKUP("*"&amp;$P$2&amp;"*",OFFSET(小学校団体名一覧!$B$2:$F$212,Q148,0),1,FALSE)</f>
        <v>#N/A</v>
      </c>
      <c r="Q149" s="2" t="e">
        <f ca="1">VLOOKUP("*"&amp;$P$2&amp;"*",OFFSET(小学校団体名一覧!$B$2:$F$212,Q148,0),5,FALSE)</f>
        <v>#N/A</v>
      </c>
    </row>
    <row r="150" spans="15:17">
      <c r="O150" s="2">
        <v>148</v>
      </c>
      <c r="P150" s="2" t="e">
        <f ca="1">VLOOKUP("*"&amp;$P$2&amp;"*",OFFSET(小学校団体名一覧!$B$2:$F$212,Q149,0),1,FALSE)</f>
        <v>#N/A</v>
      </c>
      <c r="Q150" s="2" t="e">
        <f ca="1">VLOOKUP("*"&amp;$P$2&amp;"*",OFFSET(小学校団体名一覧!$B$2:$F$212,Q149,0),5,FALSE)</f>
        <v>#N/A</v>
      </c>
    </row>
    <row r="151" spans="15:17">
      <c r="O151" s="2">
        <v>149</v>
      </c>
      <c r="P151" s="2" t="e">
        <f ca="1">VLOOKUP("*"&amp;$P$2&amp;"*",OFFSET(小学校団体名一覧!$B$2:$F$212,Q150,0),1,FALSE)</f>
        <v>#N/A</v>
      </c>
      <c r="Q151" s="2" t="e">
        <f ca="1">VLOOKUP("*"&amp;$P$2&amp;"*",OFFSET(小学校団体名一覧!$B$2:$F$212,Q150,0),5,FALSE)</f>
        <v>#N/A</v>
      </c>
    </row>
    <row r="152" spans="15:17">
      <c r="O152" s="2">
        <v>150</v>
      </c>
      <c r="P152" s="2" t="e">
        <f ca="1">VLOOKUP("*"&amp;$P$2&amp;"*",OFFSET(小学校団体名一覧!$B$2:$F$212,Q151,0),1,FALSE)</f>
        <v>#N/A</v>
      </c>
      <c r="Q152" s="2" t="e">
        <f ca="1">VLOOKUP("*"&amp;$P$2&amp;"*",OFFSET(小学校団体名一覧!$B$2:$F$212,Q151,0),5,FALSE)</f>
        <v>#N/A</v>
      </c>
    </row>
    <row r="153" spans="15:17">
      <c r="O153" s="2">
        <v>151</v>
      </c>
      <c r="P153" s="2" t="e">
        <f ca="1">VLOOKUP("*"&amp;$P$2&amp;"*",OFFSET(小学校団体名一覧!$B$2:$F$212,Q152,0),1,FALSE)</f>
        <v>#N/A</v>
      </c>
      <c r="Q153" s="2" t="e">
        <f ca="1">VLOOKUP("*"&amp;$P$2&amp;"*",OFFSET(小学校団体名一覧!$B$2:$F$212,Q152,0),5,FALSE)</f>
        <v>#N/A</v>
      </c>
    </row>
    <row r="154" spans="15:17">
      <c r="O154" s="2">
        <v>152</v>
      </c>
      <c r="P154" s="2" t="e">
        <f ca="1">VLOOKUP("*"&amp;$P$2&amp;"*",OFFSET(小学校団体名一覧!$B$2:$F$212,Q153,0),1,FALSE)</f>
        <v>#N/A</v>
      </c>
      <c r="Q154" s="2" t="e">
        <f ca="1">VLOOKUP("*"&amp;$P$2&amp;"*",OFFSET(小学校団体名一覧!$B$2:$F$212,Q153,0),5,FALSE)</f>
        <v>#N/A</v>
      </c>
    </row>
    <row r="155" spans="15:17">
      <c r="O155" s="2">
        <v>153</v>
      </c>
      <c r="P155" s="2" t="e">
        <f ca="1">VLOOKUP("*"&amp;$P$2&amp;"*",OFFSET(小学校団体名一覧!$B$2:$F$212,Q154,0),1,FALSE)</f>
        <v>#N/A</v>
      </c>
      <c r="Q155" s="2" t="e">
        <f ca="1">VLOOKUP("*"&amp;$P$2&amp;"*",OFFSET(小学校団体名一覧!$B$2:$F$212,Q154,0),5,FALSE)</f>
        <v>#N/A</v>
      </c>
    </row>
    <row r="156" spans="15:17">
      <c r="O156" s="2">
        <v>154</v>
      </c>
      <c r="P156" s="2" t="e">
        <f ca="1">VLOOKUP("*"&amp;$P$2&amp;"*",OFFSET(小学校団体名一覧!$B$2:$F$212,Q155,0),1,FALSE)</f>
        <v>#N/A</v>
      </c>
      <c r="Q156" s="2" t="e">
        <f ca="1">VLOOKUP("*"&amp;$P$2&amp;"*",OFFSET(小学校団体名一覧!$B$2:$F$212,Q155,0),5,FALSE)</f>
        <v>#N/A</v>
      </c>
    </row>
    <row r="157" spans="15:17">
      <c r="O157" s="2">
        <v>155</v>
      </c>
      <c r="P157" s="2" t="e">
        <f ca="1">VLOOKUP("*"&amp;$P$2&amp;"*",OFFSET(小学校団体名一覧!$B$2:$F$212,Q156,0),1,FALSE)</f>
        <v>#N/A</v>
      </c>
      <c r="Q157" s="2" t="e">
        <f ca="1">VLOOKUP("*"&amp;$P$2&amp;"*",OFFSET(小学校団体名一覧!$B$2:$F$212,Q156,0),5,FALSE)</f>
        <v>#N/A</v>
      </c>
    </row>
    <row r="158" spans="15:17">
      <c r="O158" s="2">
        <v>156</v>
      </c>
      <c r="P158" s="2" t="e">
        <f ca="1">VLOOKUP("*"&amp;$P$2&amp;"*",OFFSET(小学校団体名一覧!$B$2:$F$212,Q157,0),1,FALSE)</f>
        <v>#N/A</v>
      </c>
      <c r="Q158" s="2" t="e">
        <f ca="1">VLOOKUP("*"&amp;$P$2&amp;"*",OFFSET(小学校団体名一覧!$B$2:$F$212,Q157,0),5,FALSE)</f>
        <v>#N/A</v>
      </c>
    </row>
    <row r="159" spans="15:17">
      <c r="O159" s="2">
        <v>157</v>
      </c>
      <c r="P159" s="2" t="e">
        <f ca="1">VLOOKUP("*"&amp;$P$2&amp;"*",OFFSET(小学校団体名一覧!$B$2:$F$212,Q158,0),1,FALSE)</f>
        <v>#N/A</v>
      </c>
      <c r="Q159" s="2" t="e">
        <f ca="1">VLOOKUP("*"&amp;$P$2&amp;"*",OFFSET(小学校団体名一覧!$B$2:$F$212,Q158,0),5,FALSE)</f>
        <v>#N/A</v>
      </c>
    </row>
    <row r="160" spans="15:17">
      <c r="O160" s="2">
        <v>158</v>
      </c>
      <c r="P160" s="2" t="e">
        <f ca="1">VLOOKUP("*"&amp;$P$2&amp;"*",OFFSET(小学校団体名一覧!$B$2:$F$212,Q159,0),1,FALSE)</f>
        <v>#N/A</v>
      </c>
      <c r="Q160" s="2" t="e">
        <f ca="1">VLOOKUP("*"&amp;$P$2&amp;"*",OFFSET(小学校団体名一覧!$B$2:$F$212,Q159,0),5,FALSE)</f>
        <v>#N/A</v>
      </c>
    </row>
    <row r="161" spans="15:17">
      <c r="O161" s="2">
        <v>159</v>
      </c>
      <c r="P161" s="2" t="e">
        <f ca="1">VLOOKUP("*"&amp;$P$2&amp;"*",OFFSET(小学校団体名一覧!$B$2:$F$212,Q160,0),1,FALSE)</f>
        <v>#N/A</v>
      </c>
      <c r="Q161" s="2" t="e">
        <f ca="1">VLOOKUP("*"&amp;$P$2&amp;"*",OFFSET(小学校団体名一覧!$B$2:$F$212,Q160,0),5,FALSE)</f>
        <v>#N/A</v>
      </c>
    </row>
    <row r="162" spans="15:17">
      <c r="O162" s="2">
        <v>160</v>
      </c>
      <c r="P162" s="2" t="e">
        <f ca="1">VLOOKUP("*"&amp;$P$2&amp;"*",OFFSET(小学校団体名一覧!$B$2:$F$212,Q161,0),1,FALSE)</f>
        <v>#N/A</v>
      </c>
      <c r="Q162" s="2" t="e">
        <f ca="1">VLOOKUP("*"&amp;$P$2&amp;"*",OFFSET(小学校団体名一覧!$B$2:$F$212,Q161,0),5,FALSE)</f>
        <v>#N/A</v>
      </c>
    </row>
    <row r="163" spans="15:17">
      <c r="O163" s="2">
        <v>161</v>
      </c>
      <c r="P163" s="2" t="e">
        <f ca="1">VLOOKUP("*"&amp;$P$2&amp;"*",OFFSET(小学校団体名一覧!$B$2:$F$212,Q162,0),1,FALSE)</f>
        <v>#N/A</v>
      </c>
      <c r="Q163" s="2" t="e">
        <f ca="1">VLOOKUP("*"&amp;$P$2&amp;"*",OFFSET(小学校団体名一覧!$B$2:$F$212,Q162,0),5,FALSE)</f>
        <v>#N/A</v>
      </c>
    </row>
    <row r="164" spans="15:17">
      <c r="O164" s="2">
        <v>162</v>
      </c>
      <c r="P164" s="2" t="e">
        <f ca="1">VLOOKUP("*"&amp;$P$2&amp;"*",OFFSET(小学校団体名一覧!$B$2:$F$212,Q163,0),1,FALSE)</f>
        <v>#N/A</v>
      </c>
      <c r="Q164" s="2" t="e">
        <f ca="1">VLOOKUP("*"&amp;$P$2&amp;"*",OFFSET(小学校団体名一覧!$B$2:$F$212,Q163,0),5,FALSE)</f>
        <v>#N/A</v>
      </c>
    </row>
    <row r="165" spans="15:17">
      <c r="O165" s="2">
        <v>163</v>
      </c>
      <c r="P165" s="2" t="e">
        <f ca="1">VLOOKUP("*"&amp;$P$2&amp;"*",OFFSET(小学校団体名一覧!$B$2:$F$212,Q164,0),1,FALSE)</f>
        <v>#N/A</v>
      </c>
      <c r="Q165" s="2" t="e">
        <f ca="1">VLOOKUP("*"&amp;$P$2&amp;"*",OFFSET(小学校団体名一覧!$B$2:$F$212,Q164,0),5,FALSE)</f>
        <v>#N/A</v>
      </c>
    </row>
    <row r="166" spans="15:17">
      <c r="O166" s="2">
        <v>164</v>
      </c>
      <c r="P166" s="2" t="e">
        <f ca="1">VLOOKUP("*"&amp;$P$2&amp;"*",OFFSET(小学校団体名一覧!$B$2:$F$212,Q165,0),1,FALSE)</f>
        <v>#N/A</v>
      </c>
      <c r="Q166" s="2" t="e">
        <f ca="1">VLOOKUP("*"&amp;$P$2&amp;"*",OFFSET(小学校団体名一覧!$B$2:$F$212,Q165,0),5,FALSE)</f>
        <v>#N/A</v>
      </c>
    </row>
    <row r="167" spans="15:17">
      <c r="O167" s="2">
        <v>165</v>
      </c>
      <c r="P167" s="2" t="e">
        <f ca="1">VLOOKUP("*"&amp;$P$2&amp;"*",OFFSET(小学校団体名一覧!$B$2:$F$212,Q166,0),1,FALSE)</f>
        <v>#N/A</v>
      </c>
      <c r="Q167" s="2" t="e">
        <f ca="1">VLOOKUP("*"&amp;$P$2&amp;"*",OFFSET(小学校団体名一覧!$B$2:$F$212,Q166,0),5,FALSE)</f>
        <v>#N/A</v>
      </c>
    </row>
    <row r="168" spans="15:17">
      <c r="O168" s="2">
        <v>166</v>
      </c>
      <c r="P168" s="2" t="e">
        <f ca="1">VLOOKUP("*"&amp;$P$2&amp;"*",OFFSET(小学校団体名一覧!$B$2:$F$212,Q167,0),1,FALSE)</f>
        <v>#N/A</v>
      </c>
      <c r="Q168" s="2" t="e">
        <f ca="1">VLOOKUP("*"&amp;$P$2&amp;"*",OFFSET(小学校団体名一覧!$B$2:$F$212,Q167,0),5,FALSE)</f>
        <v>#N/A</v>
      </c>
    </row>
    <row r="169" spans="15:17">
      <c r="O169" s="2">
        <v>167</v>
      </c>
      <c r="P169" s="2" t="e">
        <f ca="1">VLOOKUP("*"&amp;$P$2&amp;"*",OFFSET(小学校団体名一覧!$B$2:$F$212,Q168,0),1,FALSE)</f>
        <v>#N/A</v>
      </c>
      <c r="Q169" s="2" t="e">
        <f ca="1">VLOOKUP("*"&amp;$P$2&amp;"*",OFFSET(小学校団体名一覧!$B$2:$F$212,Q168,0),5,FALSE)</f>
        <v>#N/A</v>
      </c>
    </row>
    <row r="170" spans="15:17">
      <c r="O170" s="2">
        <v>168</v>
      </c>
      <c r="P170" s="2" t="e">
        <f ca="1">VLOOKUP("*"&amp;$P$2&amp;"*",OFFSET(小学校団体名一覧!$B$2:$F$212,Q169,0),1,FALSE)</f>
        <v>#N/A</v>
      </c>
      <c r="Q170" s="2" t="e">
        <f ca="1">VLOOKUP("*"&amp;$P$2&amp;"*",OFFSET(小学校団体名一覧!$B$2:$F$212,Q169,0),5,FALSE)</f>
        <v>#N/A</v>
      </c>
    </row>
    <row r="171" spans="15:17">
      <c r="O171" s="2">
        <v>169</v>
      </c>
      <c r="P171" s="2" t="e">
        <f ca="1">VLOOKUP("*"&amp;$P$2&amp;"*",OFFSET(小学校団体名一覧!$B$2:$F$212,Q170,0),1,FALSE)</f>
        <v>#N/A</v>
      </c>
      <c r="Q171" s="2" t="e">
        <f ca="1">VLOOKUP("*"&amp;$P$2&amp;"*",OFFSET(小学校団体名一覧!$B$2:$F$212,Q170,0),5,FALSE)</f>
        <v>#N/A</v>
      </c>
    </row>
    <row r="172" spans="15:17">
      <c r="O172" s="2">
        <v>170</v>
      </c>
      <c r="P172" s="2" t="e">
        <f ca="1">VLOOKUP("*"&amp;$P$2&amp;"*",OFFSET(小学校団体名一覧!$B$2:$F$212,Q171,0),1,FALSE)</f>
        <v>#N/A</v>
      </c>
      <c r="Q172" s="2" t="e">
        <f ca="1">VLOOKUP("*"&amp;$P$2&amp;"*",OFFSET(小学校団体名一覧!$B$2:$F$212,Q171,0),5,FALSE)</f>
        <v>#N/A</v>
      </c>
    </row>
    <row r="173" spans="15:17">
      <c r="O173" s="2">
        <v>171</v>
      </c>
      <c r="P173" s="2" t="e">
        <f ca="1">VLOOKUP("*"&amp;$P$2&amp;"*",OFFSET(小学校団体名一覧!$B$2:$F$212,Q172,0),1,FALSE)</f>
        <v>#N/A</v>
      </c>
      <c r="Q173" s="2" t="e">
        <f ca="1">VLOOKUP("*"&amp;$P$2&amp;"*",OFFSET(小学校団体名一覧!$B$2:$F$212,Q172,0),5,FALSE)</f>
        <v>#N/A</v>
      </c>
    </row>
    <row r="174" spans="15:17">
      <c r="O174" s="2">
        <v>172</v>
      </c>
      <c r="P174" s="2" t="e">
        <f ca="1">VLOOKUP("*"&amp;$P$2&amp;"*",OFFSET(小学校団体名一覧!$B$2:$F$212,Q173,0),1,FALSE)</f>
        <v>#N/A</v>
      </c>
      <c r="Q174" s="2" t="e">
        <f ca="1">VLOOKUP("*"&amp;$P$2&amp;"*",OFFSET(小学校団体名一覧!$B$2:$F$212,Q173,0),5,FALSE)</f>
        <v>#N/A</v>
      </c>
    </row>
    <row r="175" spans="15:17">
      <c r="O175" s="2">
        <v>173</v>
      </c>
      <c r="P175" s="2" t="e">
        <f ca="1">VLOOKUP("*"&amp;$P$2&amp;"*",OFFSET(小学校団体名一覧!$B$2:$F$212,Q174,0),1,FALSE)</f>
        <v>#N/A</v>
      </c>
      <c r="Q175" s="2" t="e">
        <f ca="1">VLOOKUP("*"&amp;$P$2&amp;"*",OFFSET(小学校団体名一覧!$B$2:$F$212,Q174,0),5,FALSE)</f>
        <v>#N/A</v>
      </c>
    </row>
    <row r="176" spans="15:17">
      <c r="O176" s="2">
        <v>174</v>
      </c>
      <c r="P176" s="2" t="e">
        <f ca="1">VLOOKUP("*"&amp;$P$2&amp;"*",OFFSET(小学校団体名一覧!$B$2:$F$212,Q175,0),1,FALSE)</f>
        <v>#N/A</v>
      </c>
      <c r="Q176" s="2" t="e">
        <f ca="1">VLOOKUP("*"&amp;$P$2&amp;"*",OFFSET(小学校団体名一覧!$B$2:$F$212,Q175,0),5,FALSE)</f>
        <v>#N/A</v>
      </c>
    </row>
    <row r="177" spans="15:17">
      <c r="O177" s="2">
        <v>175</v>
      </c>
      <c r="P177" s="2" t="e">
        <f ca="1">VLOOKUP("*"&amp;$P$2&amp;"*",OFFSET(小学校団体名一覧!$B$2:$F$212,Q176,0),1,FALSE)</f>
        <v>#N/A</v>
      </c>
      <c r="Q177" s="2" t="e">
        <f ca="1">VLOOKUP("*"&amp;$P$2&amp;"*",OFFSET(小学校団体名一覧!$B$2:$F$212,Q176,0),5,FALSE)</f>
        <v>#N/A</v>
      </c>
    </row>
    <row r="178" spans="15:17">
      <c r="O178" s="2">
        <v>176</v>
      </c>
      <c r="P178" s="2" t="e">
        <f ca="1">VLOOKUP("*"&amp;$P$2&amp;"*",OFFSET(小学校団体名一覧!$B$2:$F$212,Q177,0),1,FALSE)</f>
        <v>#N/A</v>
      </c>
      <c r="Q178" s="2" t="e">
        <f ca="1">VLOOKUP("*"&amp;$P$2&amp;"*",OFFSET(小学校団体名一覧!$B$2:$F$212,Q177,0),5,FALSE)</f>
        <v>#N/A</v>
      </c>
    </row>
    <row r="179" spans="15:17">
      <c r="O179" s="2">
        <v>177</v>
      </c>
      <c r="P179" s="2" t="e">
        <f ca="1">VLOOKUP("*"&amp;$P$2&amp;"*",OFFSET(小学校団体名一覧!$B$2:$F$212,Q178,0),1,FALSE)</f>
        <v>#N/A</v>
      </c>
      <c r="Q179" s="2" t="e">
        <f ca="1">VLOOKUP("*"&amp;$P$2&amp;"*",OFFSET(小学校団体名一覧!$B$2:$F$212,Q178,0),5,FALSE)</f>
        <v>#N/A</v>
      </c>
    </row>
    <row r="180" spans="15:17">
      <c r="O180" s="2">
        <v>178</v>
      </c>
      <c r="P180" s="2" t="e">
        <f ca="1">VLOOKUP("*"&amp;$P$2&amp;"*",OFFSET(小学校団体名一覧!$B$2:$F$212,Q179,0),1,FALSE)</f>
        <v>#N/A</v>
      </c>
      <c r="Q180" s="2" t="e">
        <f ca="1">VLOOKUP("*"&amp;$P$2&amp;"*",OFFSET(小学校団体名一覧!$B$2:$F$212,Q179,0),5,FALSE)</f>
        <v>#N/A</v>
      </c>
    </row>
    <row r="181" spans="15:17">
      <c r="O181" s="2">
        <v>179</v>
      </c>
      <c r="P181" s="2" t="e">
        <f ca="1">VLOOKUP("*"&amp;$P$2&amp;"*",OFFSET(小学校団体名一覧!$B$2:$F$212,Q180,0),1,FALSE)</f>
        <v>#N/A</v>
      </c>
      <c r="Q181" s="2" t="e">
        <f ca="1">VLOOKUP("*"&amp;$P$2&amp;"*",OFFSET(小学校団体名一覧!$B$2:$F$212,Q180,0),5,FALSE)</f>
        <v>#N/A</v>
      </c>
    </row>
    <row r="182" spans="15:17">
      <c r="O182" s="2">
        <v>180</v>
      </c>
      <c r="P182" s="2" t="e">
        <f ca="1">VLOOKUP("*"&amp;$P$2&amp;"*",OFFSET(小学校団体名一覧!$B$2:$F$212,Q181,0),1,FALSE)</f>
        <v>#N/A</v>
      </c>
      <c r="Q182" s="2" t="e">
        <f ca="1">VLOOKUP("*"&amp;$P$2&amp;"*",OFFSET(小学校団体名一覧!$B$2:$F$212,Q181,0),5,FALSE)</f>
        <v>#N/A</v>
      </c>
    </row>
    <row r="183" spans="15:17">
      <c r="O183" s="2">
        <v>181</v>
      </c>
      <c r="P183" s="2" t="e">
        <f ca="1">VLOOKUP("*"&amp;$P$2&amp;"*",OFFSET(小学校団体名一覧!$B$2:$F$212,Q182,0),1,FALSE)</f>
        <v>#N/A</v>
      </c>
      <c r="Q183" s="2" t="e">
        <f ca="1">VLOOKUP("*"&amp;$P$2&amp;"*",OFFSET(小学校団体名一覧!$B$2:$F$212,Q182,0),5,FALSE)</f>
        <v>#N/A</v>
      </c>
    </row>
    <row r="184" spans="15:17">
      <c r="O184" s="2">
        <v>182</v>
      </c>
      <c r="P184" s="2" t="e">
        <f ca="1">VLOOKUP("*"&amp;$P$2&amp;"*",OFFSET(小学校団体名一覧!$B$2:$F$212,Q183,0),1,FALSE)</f>
        <v>#N/A</v>
      </c>
      <c r="Q184" s="2" t="e">
        <f ca="1">VLOOKUP("*"&amp;$P$2&amp;"*",OFFSET(小学校団体名一覧!$B$2:$F$212,Q183,0),5,FALSE)</f>
        <v>#N/A</v>
      </c>
    </row>
    <row r="185" spans="15:17">
      <c r="O185" s="2">
        <v>183</v>
      </c>
      <c r="P185" s="2" t="e">
        <f ca="1">VLOOKUP("*"&amp;$P$2&amp;"*",OFFSET(小学校団体名一覧!$B$2:$F$212,Q184,0),1,FALSE)</f>
        <v>#N/A</v>
      </c>
      <c r="Q185" s="2" t="e">
        <f ca="1">VLOOKUP("*"&amp;$P$2&amp;"*",OFFSET(小学校団体名一覧!$B$2:$F$212,Q184,0),5,FALSE)</f>
        <v>#N/A</v>
      </c>
    </row>
    <row r="186" spans="15:17">
      <c r="O186" s="2">
        <v>184</v>
      </c>
      <c r="P186" s="2" t="e">
        <f ca="1">VLOOKUP("*"&amp;$P$2&amp;"*",OFFSET(小学校団体名一覧!$B$2:$F$212,Q185,0),1,FALSE)</f>
        <v>#N/A</v>
      </c>
      <c r="Q186" s="2" t="e">
        <f ca="1">VLOOKUP("*"&amp;$P$2&amp;"*",OFFSET(小学校団体名一覧!$B$2:$F$212,Q185,0),5,FALSE)</f>
        <v>#N/A</v>
      </c>
    </row>
    <row r="187" spans="15:17">
      <c r="O187" s="2">
        <v>185</v>
      </c>
      <c r="P187" s="2" t="e">
        <f ca="1">VLOOKUP("*"&amp;$P$2&amp;"*",OFFSET(小学校団体名一覧!$B$2:$F$212,Q186,0),1,FALSE)</f>
        <v>#N/A</v>
      </c>
      <c r="Q187" s="2" t="e">
        <f ca="1">VLOOKUP("*"&amp;$P$2&amp;"*",OFFSET(小学校団体名一覧!$B$2:$F$212,Q186,0),5,FALSE)</f>
        <v>#N/A</v>
      </c>
    </row>
    <row r="188" spans="15:17">
      <c r="O188" s="2">
        <v>186</v>
      </c>
      <c r="P188" s="2" t="e">
        <f ca="1">VLOOKUP("*"&amp;$P$2&amp;"*",OFFSET(小学校団体名一覧!$B$2:$F$212,Q187,0),1,FALSE)</f>
        <v>#N/A</v>
      </c>
      <c r="Q188" s="2" t="e">
        <f ca="1">VLOOKUP("*"&amp;$P$2&amp;"*",OFFSET(小学校団体名一覧!$B$2:$F$212,Q187,0),5,FALSE)</f>
        <v>#N/A</v>
      </c>
    </row>
    <row r="189" spans="15:17">
      <c r="O189" s="2">
        <v>187</v>
      </c>
      <c r="P189" s="2" t="e">
        <f ca="1">VLOOKUP("*"&amp;$P$2&amp;"*",OFFSET(小学校団体名一覧!$B$2:$F$212,Q188,0),1,FALSE)</f>
        <v>#N/A</v>
      </c>
      <c r="Q189" s="2" t="e">
        <f ca="1">VLOOKUP("*"&amp;$P$2&amp;"*",OFFSET(小学校団体名一覧!$B$2:$F$212,Q188,0),5,FALSE)</f>
        <v>#N/A</v>
      </c>
    </row>
    <row r="190" spans="15:17">
      <c r="O190" s="2">
        <v>188</v>
      </c>
      <c r="P190" s="2" t="e">
        <f ca="1">VLOOKUP("*"&amp;$P$2&amp;"*",OFFSET(小学校団体名一覧!$B$2:$F$212,Q189,0),1,FALSE)</f>
        <v>#N/A</v>
      </c>
      <c r="Q190" s="2" t="e">
        <f ca="1">VLOOKUP("*"&amp;$P$2&amp;"*",OFFSET(小学校団体名一覧!$B$2:$F$212,Q189,0),5,FALSE)</f>
        <v>#N/A</v>
      </c>
    </row>
    <row r="191" spans="15:17">
      <c r="O191" s="2">
        <v>189</v>
      </c>
      <c r="P191" s="2" t="e">
        <f ca="1">VLOOKUP("*"&amp;$P$2&amp;"*",OFFSET(小学校団体名一覧!$B$2:$F$212,Q190,0),1,FALSE)</f>
        <v>#N/A</v>
      </c>
      <c r="Q191" s="2" t="e">
        <f ca="1">VLOOKUP("*"&amp;$P$2&amp;"*",OFFSET(小学校団体名一覧!$B$2:$F$212,Q190,0),5,FALSE)</f>
        <v>#N/A</v>
      </c>
    </row>
    <row r="192" spans="15:17">
      <c r="O192" s="2">
        <v>190</v>
      </c>
      <c r="P192" s="2" t="e">
        <f ca="1">VLOOKUP("*"&amp;$P$2&amp;"*",OFFSET(小学校団体名一覧!$B$2:$F$212,Q191,0),1,FALSE)</f>
        <v>#N/A</v>
      </c>
      <c r="Q192" s="2" t="e">
        <f ca="1">VLOOKUP("*"&amp;$P$2&amp;"*",OFFSET(小学校団体名一覧!$B$2:$F$212,Q191,0),5,FALSE)</f>
        <v>#N/A</v>
      </c>
    </row>
    <row r="193" spans="15:17">
      <c r="O193" s="2">
        <v>191</v>
      </c>
      <c r="P193" s="2" t="e">
        <f ca="1">VLOOKUP("*"&amp;$P$2&amp;"*",OFFSET(小学校団体名一覧!$B$2:$F$212,Q192,0),1,FALSE)</f>
        <v>#N/A</v>
      </c>
      <c r="Q193" s="2" t="e">
        <f ca="1">VLOOKUP("*"&amp;$P$2&amp;"*",OFFSET(小学校団体名一覧!$B$2:$F$212,Q192,0),5,FALSE)</f>
        <v>#N/A</v>
      </c>
    </row>
    <row r="194" spans="15:17">
      <c r="O194" s="2">
        <v>192</v>
      </c>
      <c r="P194" s="2" t="e">
        <f ca="1">VLOOKUP("*"&amp;$P$2&amp;"*",OFFSET(小学校団体名一覧!$B$2:$F$212,Q193,0),1,FALSE)</f>
        <v>#N/A</v>
      </c>
      <c r="Q194" s="2" t="e">
        <f ca="1">VLOOKUP("*"&amp;$P$2&amp;"*",OFFSET(小学校団体名一覧!$B$2:$F$212,Q193,0),5,FALSE)</f>
        <v>#N/A</v>
      </c>
    </row>
    <row r="195" spans="15:17">
      <c r="O195" s="2">
        <v>193</v>
      </c>
      <c r="P195" s="2" t="e">
        <f ca="1">VLOOKUP("*"&amp;$P$2&amp;"*",OFFSET(小学校団体名一覧!$B$2:$F$212,Q194,0),1,FALSE)</f>
        <v>#N/A</v>
      </c>
      <c r="Q195" s="2" t="e">
        <f ca="1">VLOOKUP("*"&amp;$P$2&amp;"*",OFFSET(小学校団体名一覧!$B$2:$F$212,Q194,0),5,FALSE)</f>
        <v>#N/A</v>
      </c>
    </row>
    <row r="196" spans="15:17">
      <c r="O196" s="2">
        <v>194</v>
      </c>
      <c r="P196" s="2" t="e">
        <f ca="1">VLOOKUP("*"&amp;$P$2&amp;"*",OFFSET(小学校団体名一覧!$B$2:$F$212,Q195,0),1,FALSE)</f>
        <v>#N/A</v>
      </c>
      <c r="Q196" s="2" t="e">
        <f ca="1">VLOOKUP("*"&amp;$P$2&amp;"*",OFFSET(小学校団体名一覧!$B$2:$F$212,Q195,0),5,FALSE)</f>
        <v>#N/A</v>
      </c>
    </row>
    <row r="197" spans="15:17">
      <c r="O197" s="2">
        <v>195</v>
      </c>
      <c r="P197" s="2" t="e">
        <f ca="1">VLOOKUP("*"&amp;$P$2&amp;"*",OFFSET(小学校団体名一覧!$B$2:$F$212,Q196,0),1,FALSE)</f>
        <v>#N/A</v>
      </c>
      <c r="Q197" s="2" t="e">
        <f ca="1">VLOOKUP("*"&amp;$P$2&amp;"*",OFFSET(小学校団体名一覧!$B$2:$F$212,Q196,0),5,FALSE)</f>
        <v>#N/A</v>
      </c>
    </row>
    <row r="198" spans="15:17">
      <c r="O198" s="2">
        <v>196</v>
      </c>
      <c r="P198" s="2" t="e">
        <f ca="1">VLOOKUP("*"&amp;$P$2&amp;"*",OFFSET(小学校団体名一覧!$B$2:$F$212,Q197,0),1,FALSE)</f>
        <v>#N/A</v>
      </c>
      <c r="Q198" s="2" t="e">
        <f ca="1">VLOOKUP("*"&amp;$P$2&amp;"*",OFFSET(小学校団体名一覧!$B$2:$F$212,Q197,0),5,FALSE)</f>
        <v>#N/A</v>
      </c>
    </row>
    <row r="199" spans="15:17">
      <c r="O199" s="2">
        <v>197</v>
      </c>
      <c r="P199" s="2" t="e">
        <f ca="1">VLOOKUP("*"&amp;$P$2&amp;"*",OFFSET(小学校団体名一覧!$B$2:$F$212,Q198,0),1,FALSE)</f>
        <v>#N/A</v>
      </c>
      <c r="Q199" s="2" t="e">
        <f ca="1">VLOOKUP("*"&amp;$P$2&amp;"*",OFFSET(小学校団体名一覧!$B$2:$F$212,Q198,0),5,FALSE)</f>
        <v>#N/A</v>
      </c>
    </row>
    <row r="200" spans="15:17">
      <c r="O200" s="2">
        <v>198</v>
      </c>
      <c r="P200" s="2" t="e">
        <f ca="1">VLOOKUP("*"&amp;$P$2&amp;"*",OFFSET(小学校団体名一覧!$B$2:$F$212,Q199,0),1,FALSE)</f>
        <v>#N/A</v>
      </c>
      <c r="Q200" s="2" t="e">
        <f ca="1">VLOOKUP("*"&amp;$P$2&amp;"*",OFFSET(小学校団体名一覧!$B$2:$F$212,Q199,0),5,FALSE)</f>
        <v>#N/A</v>
      </c>
    </row>
    <row r="201" spans="15:17">
      <c r="O201" s="2">
        <v>199</v>
      </c>
      <c r="P201" s="2" t="e">
        <f ca="1">VLOOKUP("*"&amp;$P$2&amp;"*",OFFSET(小学校団体名一覧!$B$2:$F$212,Q200,0),1,FALSE)</f>
        <v>#N/A</v>
      </c>
      <c r="Q201" s="2" t="e">
        <f ca="1">VLOOKUP("*"&amp;$P$2&amp;"*",OFFSET(小学校団体名一覧!$B$2:$F$212,Q200,0),5,FALSE)</f>
        <v>#N/A</v>
      </c>
    </row>
    <row r="202" spans="15:17">
      <c r="O202" s="2">
        <v>200</v>
      </c>
      <c r="P202" s="2" t="e">
        <f ca="1">VLOOKUP("*"&amp;$P$2&amp;"*",OFFSET(小学校団体名一覧!$B$2:$F$212,Q201,0),1,FALSE)</f>
        <v>#N/A</v>
      </c>
      <c r="Q202" s="2" t="e">
        <f ca="1">VLOOKUP("*"&amp;$P$2&amp;"*",OFFSET(小学校団体名一覧!$B$2:$F$212,Q201,0),5,FALSE)</f>
        <v>#N/A</v>
      </c>
    </row>
    <row r="203" spans="15:17">
      <c r="O203" s="2">
        <v>201</v>
      </c>
      <c r="P203" s="2" t="e">
        <f ca="1">VLOOKUP("*"&amp;$P$2&amp;"*",OFFSET(小学校団体名一覧!$B$2:$F$212,Q202,0),1,FALSE)</f>
        <v>#N/A</v>
      </c>
      <c r="Q203" s="2" t="e">
        <f ca="1">VLOOKUP("*"&amp;$P$2&amp;"*",OFFSET(小学校団体名一覧!$B$2:$F$212,Q202,0),5,FALSE)</f>
        <v>#N/A</v>
      </c>
    </row>
    <row r="204" spans="15:17">
      <c r="O204" s="2">
        <v>202</v>
      </c>
      <c r="P204" s="2" t="e">
        <f ca="1">VLOOKUP("*"&amp;$P$2&amp;"*",OFFSET(小学校団体名一覧!$B$2:$F$212,Q203,0),1,FALSE)</f>
        <v>#N/A</v>
      </c>
      <c r="Q204" s="2" t="e">
        <f ca="1">VLOOKUP("*"&amp;$P$2&amp;"*",OFFSET(小学校団体名一覧!$B$2:$F$212,Q203,0),5,FALSE)</f>
        <v>#N/A</v>
      </c>
    </row>
    <row r="205" spans="15:17">
      <c r="O205" s="2">
        <v>203</v>
      </c>
      <c r="P205" s="2" t="e">
        <f ca="1">VLOOKUP("*"&amp;$P$2&amp;"*",OFFSET(小学校団体名一覧!$B$2:$F$212,Q204,0),1,FALSE)</f>
        <v>#N/A</v>
      </c>
      <c r="Q205" s="2" t="e">
        <f ca="1">VLOOKUP("*"&amp;$P$2&amp;"*",OFFSET(小学校団体名一覧!$B$2:$F$212,Q204,0),5,FALSE)</f>
        <v>#N/A</v>
      </c>
    </row>
    <row r="206" spans="15:17">
      <c r="O206" s="2">
        <v>204</v>
      </c>
      <c r="P206" s="2" t="e">
        <f ca="1">VLOOKUP("*"&amp;$P$2&amp;"*",OFFSET(小学校団体名一覧!$B$2:$F$212,Q205,0),1,FALSE)</f>
        <v>#N/A</v>
      </c>
      <c r="Q206" s="2" t="e">
        <f ca="1">VLOOKUP("*"&amp;$P$2&amp;"*",OFFSET(小学校団体名一覧!$B$2:$F$212,Q205,0),5,FALSE)</f>
        <v>#N/A</v>
      </c>
    </row>
    <row r="207" spans="15:17">
      <c r="O207" s="2">
        <v>205</v>
      </c>
      <c r="P207" s="2" t="e">
        <f ca="1">VLOOKUP("*"&amp;$P$2&amp;"*",OFFSET(小学校団体名一覧!$B$2:$F$212,Q206,0),1,FALSE)</f>
        <v>#N/A</v>
      </c>
      <c r="Q207" s="2" t="e">
        <f ca="1">VLOOKUP("*"&amp;$P$2&amp;"*",OFFSET(小学校団体名一覧!$B$2:$F$212,Q206,0),5,FALSE)</f>
        <v>#N/A</v>
      </c>
    </row>
    <row r="208" spans="15:17">
      <c r="O208" s="2">
        <v>206</v>
      </c>
      <c r="P208" s="2" t="e">
        <f ca="1">VLOOKUP("*"&amp;$P$2&amp;"*",OFFSET(小学校団体名一覧!$B$2:$F$212,Q207,0),1,FALSE)</f>
        <v>#N/A</v>
      </c>
      <c r="Q208" s="2" t="e">
        <f ca="1">VLOOKUP("*"&amp;$P$2&amp;"*",OFFSET(小学校団体名一覧!$B$2:$F$212,Q207,0),5,FALSE)</f>
        <v>#N/A</v>
      </c>
    </row>
    <row r="209" spans="15:17">
      <c r="O209" s="2">
        <v>207</v>
      </c>
      <c r="P209" s="2" t="e">
        <f ca="1">VLOOKUP("*"&amp;$P$2&amp;"*",OFFSET(小学校団体名一覧!$B$2:$F$212,Q208,0),1,FALSE)</f>
        <v>#N/A</v>
      </c>
      <c r="Q209" s="2" t="e">
        <f ca="1">VLOOKUP("*"&amp;$P$2&amp;"*",OFFSET(小学校団体名一覧!$B$2:$F$212,Q208,0),5,FALSE)</f>
        <v>#N/A</v>
      </c>
    </row>
    <row r="210" spans="15:17">
      <c r="O210" s="2">
        <v>208</v>
      </c>
      <c r="P210" s="2" t="e">
        <f ca="1">VLOOKUP("*"&amp;$P$2&amp;"*",OFFSET(小学校団体名一覧!$B$2:$F$212,Q209,0),1,FALSE)</f>
        <v>#N/A</v>
      </c>
      <c r="Q210" s="2" t="e">
        <f ca="1">VLOOKUP("*"&amp;$P$2&amp;"*",OFFSET(小学校団体名一覧!$B$2:$F$212,Q209,0),5,FALSE)</f>
        <v>#N/A</v>
      </c>
    </row>
    <row r="211" spans="15:17">
      <c r="O211" s="2">
        <v>209</v>
      </c>
      <c r="P211" s="2" t="e">
        <f ca="1">VLOOKUP("*"&amp;$P$2&amp;"*",OFFSET(小学校団体名一覧!$B$2:$F$212,Q210,0),1,FALSE)</f>
        <v>#N/A</v>
      </c>
      <c r="Q211" s="2" t="e">
        <f ca="1">VLOOKUP("*"&amp;$P$2&amp;"*",OFFSET(小学校団体名一覧!$B$2:$F$212,Q210,0),5,FALSE)</f>
        <v>#N/A</v>
      </c>
    </row>
    <row r="212" spans="15:17">
      <c r="O212" s="2">
        <v>210</v>
      </c>
      <c r="P212" s="2" t="e">
        <f ca="1">VLOOKUP("*"&amp;$P$2&amp;"*",OFFSET(小学校団体名一覧!$B$2:$F$212,Q211,0),1,FALSE)</f>
        <v>#N/A</v>
      </c>
      <c r="Q212" s="2" t="e">
        <f ca="1">VLOOKUP("*"&amp;$P$2&amp;"*",OFFSET(小学校団体名一覧!$B$2:$F$212,Q211,0),5,FALSE)</f>
        <v>#N/A</v>
      </c>
    </row>
    <row r="213" spans="15:17">
      <c r="O213" s="2">
        <v>211</v>
      </c>
      <c r="P213" s="2" t="e">
        <f ca="1">VLOOKUP("*"&amp;$P$2&amp;"*",OFFSET(小学校団体名一覧!$B$2:$F$212,Q212,0),1,FALSE)</f>
        <v>#N/A</v>
      </c>
      <c r="Q213" s="2" t="e">
        <f ca="1">VLOOKUP("*"&amp;$P$2&amp;"*",OFFSET(小学校団体名一覧!$B$2:$F$212,Q212,0),5,FALSE)</f>
        <v>#N/A</v>
      </c>
    </row>
    <row r="214" spans="15:17">
      <c r="O214" s="2">
        <v>212</v>
      </c>
      <c r="P214" s="2" t="e">
        <f ca="1">VLOOKUP("*"&amp;$P$2&amp;"*",OFFSET(小学校団体名一覧!$B$2:$F$212,Q213,0),1,FALSE)</f>
        <v>#N/A</v>
      </c>
      <c r="Q214" s="2" t="e">
        <f ca="1">VLOOKUP("*"&amp;$P$2&amp;"*",OFFSET(小学校団体名一覧!$B$2:$F$212,Q213,0),5,FALSE)</f>
        <v>#N/A</v>
      </c>
    </row>
    <row r="215" spans="15:17">
      <c r="O215" s="2">
        <v>213</v>
      </c>
      <c r="P215" s="2" t="e">
        <f ca="1">VLOOKUP("*"&amp;$P$2&amp;"*",OFFSET(小学校団体名一覧!$B$2:$F$212,Q214,0),1,FALSE)</f>
        <v>#N/A</v>
      </c>
      <c r="Q215" s="2" t="e">
        <f ca="1">VLOOKUP("*"&amp;$P$2&amp;"*",OFFSET(小学校団体名一覧!$B$2:$F$212,Q214,0),5,FALSE)</f>
        <v>#N/A</v>
      </c>
    </row>
    <row r="216" spans="15:17">
      <c r="O216" s="2">
        <v>214</v>
      </c>
      <c r="P216" s="2" t="e">
        <f ca="1">VLOOKUP("*"&amp;$P$2&amp;"*",OFFSET(小学校団体名一覧!$B$2:$F$212,Q215,0),1,FALSE)</f>
        <v>#N/A</v>
      </c>
      <c r="Q216" s="2" t="e">
        <f ca="1">VLOOKUP("*"&amp;$P$2&amp;"*",OFFSET(小学校団体名一覧!$B$2:$F$212,Q215,0),5,FALSE)</f>
        <v>#N/A</v>
      </c>
    </row>
    <row r="217" spans="15:17">
      <c r="O217" s="2">
        <v>215</v>
      </c>
      <c r="P217" s="2" t="e">
        <f ca="1">VLOOKUP("*"&amp;$P$2&amp;"*",OFFSET(小学校団体名一覧!$B$2:$F$212,Q216,0),1,FALSE)</f>
        <v>#N/A</v>
      </c>
      <c r="Q217" s="2" t="e">
        <f ca="1">VLOOKUP("*"&amp;$P$2&amp;"*",OFFSET(小学校団体名一覧!$B$2:$F$212,Q216,0),5,FALSE)</f>
        <v>#N/A</v>
      </c>
    </row>
    <row r="218" spans="15:17">
      <c r="O218" s="2">
        <v>216</v>
      </c>
      <c r="P218" s="2" t="e">
        <f ca="1">VLOOKUP("*"&amp;$P$2&amp;"*",OFFSET(小学校団体名一覧!$B$2:$F$212,Q217,0),1,FALSE)</f>
        <v>#N/A</v>
      </c>
      <c r="Q218" s="2" t="e">
        <f ca="1">VLOOKUP("*"&amp;$P$2&amp;"*",OFFSET(小学校団体名一覧!$B$2:$F$212,Q217,0),5,FALSE)</f>
        <v>#N/A</v>
      </c>
    </row>
    <row r="219" spans="15:17">
      <c r="O219" s="2">
        <v>217</v>
      </c>
      <c r="P219" s="2" t="e">
        <f ca="1">VLOOKUP("*"&amp;$P$2&amp;"*",OFFSET(小学校団体名一覧!$B$2:$F$212,Q218,0),1,FALSE)</f>
        <v>#N/A</v>
      </c>
      <c r="Q219" s="2" t="e">
        <f ca="1">VLOOKUP("*"&amp;$P$2&amp;"*",OFFSET(小学校団体名一覧!$B$2:$F$212,Q218,0),5,FALSE)</f>
        <v>#N/A</v>
      </c>
    </row>
    <row r="220" spans="15:17">
      <c r="O220" s="2">
        <v>218</v>
      </c>
      <c r="P220" s="2" t="e">
        <f ca="1">VLOOKUP("*"&amp;$P$2&amp;"*",OFFSET(小学校団体名一覧!$B$2:$F$212,Q219,0),1,FALSE)</f>
        <v>#N/A</v>
      </c>
      <c r="Q220" s="2" t="e">
        <f ca="1">VLOOKUP("*"&amp;$P$2&amp;"*",OFFSET(小学校団体名一覧!$B$2:$F$212,Q219,0),5,FALSE)</f>
        <v>#N/A</v>
      </c>
    </row>
    <row r="221" spans="15:17">
      <c r="O221" s="2">
        <v>219</v>
      </c>
      <c r="P221" s="2" t="e">
        <f ca="1">VLOOKUP("*"&amp;$P$2&amp;"*",OFFSET(小学校団体名一覧!$B$2:$F$212,Q220,0),1,FALSE)</f>
        <v>#N/A</v>
      </c>
      <c r="Q221" s="2" t="e">
        <f ca="1">VLOOKUP("*"&amp;$P$2&amp;"*",OFFSET(小学校団体名一覧!$B$2:$F$212,Q220,0),5,FALSE)</f>
        <v>#N/A</v>
      </c>
    </row>
    <row r="222" spans="15:17">
      <c r="O222" s="2">
        <v>220</v>
      </c>
      <c r="P222" s="2" t="e">
        <f ca="1">VLOOKUP("*"&amp;$P$2&amp;"*",OFFSET(小学校団体名一覧!$B$2:$F$212,Q221,0),1,FALSE)</f>
        <v>#N/A</v>
      </c>
      <c r="Q222" s="2" t="e">
        <f ca="1">VLOOKUP("*"&amp;$P$2&amp;"*",OFFSET(小学校団体名一覧!$B$2:$F$212,Q221,0),5,FALSE)</f>
        <v>#N/A</v>
      </c>
    </row>
    <row r="223" spans="15:17">
      <c r="O223" s="2">
        <v>221</v>
      </c>
      <c r="P223" s="2" t="e">
        <f ca="1">VLOOKUP("*"&amp;$P$2&amp;"*",OFFSET(小学校団体名一覧!$B$2:$F$212,Q222,0),1,FALSE)</f>
        <v>#N/A</v>
      </c>
      <c r="Q223" s="2" t="e">
        <f ca="1">VLOOKUP("*"&amp;$P$2&amp;"*",OFFSET(小学校団体名一覧!$B$2:$F$212,Q222,0),5,FALSE)</f>
        <v>#N/A</v>
      </c>
    </row>
    <row r="224" spans="15:17">
      <c r="O224" s="2">
        <v>222</v>
      </c>
      <c r="P224" s="2" t="e">
        <f ca="1">VLOOKUP("*"&amp;$P$2&amp;"*",OFFSET(小学校団体名一覧!$B$2:$F$212,Q223,0),1,FALSE)</f>
        <v>#N/A</v>
      </c>
      <c r="Q224" s="2" t="e">
        <f ca="1">VLOOKUP("*"&amp;$P$2&amp;"*",OFFSET(小学校団体名一覧!$B$2:$F$212,Q223,0),5,FALSE)</f>
        <v>#N/A</v>
      </c>
    </row>
    <row r="225" spans="15:17">
      <c r="O225" s="2">
        <v>223</v>
      </c>
      <c r="P225" s="2" t="e">
        <f ca="1">VLOOKUP("*"&amp;$P$2&amp;"*",OFFSET(小学校団体名一覧!$B$2:$F$212,Q224,0),1,FALSE)</f>
        <v>#N/A</v>
      </c>
      <c r="Q225" s="2" t="e">
        <f ca="1">VLOOKUP("*"&amp;$P$2&amp;"*",OFFSET(小学校団体名一覧!$B$2:$F$212,Q224,0),5,FALSE)</f>
        <v>#N/A</v>
      </c>
    </row>
    <row r="226" spans="15:17">
      <c r="O226" s="2">
        <v>224</v>
      </c>
      <c r="P226" s="2" t="e">
        <f ca="1">VLOOKUP("*"&amp;$P$2&amp;"*",OFFSET(小学校団体名一覧!$B$2:$F$212,Q225,0),1,FALSE)</f>
        <v>#N/A</v>
      </c>
      <c r="Q226" s="2" t="e">
        <f ca="1">VLOOKUP("*"&amp;$P$2&amp;"*",OFFSET(小学校団体名一覧!$B$2:$F$212,Q225,0),5,FALSE)</f>
        <v>#N/A</v>
      </c>
    </row>
    <row r="227" spans="15:17">
      <c r="O227" s="2">
        <v>225</v>
      </c>
      <c r="P227" s="2" t="e">
        <f ca="1">VLOOKUP("*"&amp;$P$2&amp;"*",OFFSET(小学校団体名一覧!$B$2:$F$212,Q226,0),1,FALSE)</f>
        <v>#N/A</v>
      </c>
      <c r="Q227" s="2" t="e">
        <f ca="1">VLOOKUP("*"&amp;$P$2&amp;"*",OFFSET(小学校団体名一覧!$B$2:$F$212,Q226,0),5,FALSE)</f>
        <v>#N/A</v>
      </c>
    </row>
    <row r="228" spans="15:17">
      <c r="O228" s="2">
        <v>226</v>
      </c>
      <c r="P228" s="2" t="e">
        <f ca="1">VLOOKUP("*"&amp;$P$2&amp;"*",OFFSET(小学校団体名一覧!$B$2:$F$212,Q227,0),1,FALSE)</f>
        <v>#N/A</v>
      </c>
      <c r="Q228" s="2" t="e">
        <f ca="1">VLOOKUP("*"&amp;$P$2&amp;"*",OFFSET(小学校団体名一覧!$B$2:$F$212,Q227,0),5,FALSE)</f>
        <v>#N/A</v>
      </c>
    </row>
    <row r="229" spans="15:17">
      <c r="O229" s="2">
        <v>227</v>
      </c>
      <c r="P229" s="2" t="e">
        <f ca="1">VLOOKUP("*"&amp;$P$2&amp;"*",OFFSET(小学校団体名一覧!$B$2:$F$212,Q228,0),1,FALSE)</f>
        <v>#N/A</v>
      </c>
      <c r="Q229" s="2" t="e">
        <f ca="1">VLOOKUP("*"&amp;$P$2&amp;"*",OFFSET(小学校団体名一覧!$B$2:$F$212,Q228,0),5,FALSE)</f>
        <v>#N/A</v>
      </c>
    </row>
    <row r="230" spans="15:17">
      <c r="O230" s="2">
        <v>228</v>
      </c>
      <c r="P230" s="2" t="e">
        <f ca="1">VLOOKUP("*"&amp;$P$2&amp;"*",OFFSET(小学校団体名一覧!$B$2:$F$212,Q229,0),1,FALSE)</f>
        <v>#N/A</v>
      </c>
      <c r="Q230" s="2" t="e">
        <f ca="1">VLOOKUP("*"&amp;$P$2&amp;"*",OFFSET(小学校団体名一覧!$B$2:$F$212,Q229,0),5,FALSE)</f>
        <v>#N/A</v>
      </c>
    </row>
    <row r="231" spans="15:17">
      <c r="O231" s="2">
        <v>229</v>
      </c>
      <c r="P231" s="2" t="e">
        <f ca="1">VLOOKUP("*"&amp;$P$2&amp;"*",OFFSET(小学校団体名一覧!$B$2:$F$212,Q230,0),1,FALSE)</f>
        <v>#N/A</v>
      </c>
      <c r="Q231" s="2" t="e">
        <f ca="1">VLOOKUP("*"&amp;$P$2&amp;"*",OFFSET(小学校団体名一覧!$B$2:$F$212,Q230,0),5,FALSE)</f>
        <v>#N/A</v>
      </c>
    </row>
    <row r="232" spans="15:17">
      <c r="O232" s="2">
        <v>230</v>
      </c>
      <c r="P232" s="2" t="e">
        <f ca="1">VLOOKUP("*"&amp;$P$2&amp;"*",OFFSET(小学校団体名一覧!$B$2:$F$212,Q231,0),1,FALSE)</f>
        <v>#N/A</v>
      </c>
      <c r="Q232" s="2" t="e">
        <f ca="1">VLOOKUP("*"&amp;$P$2&amp;"*",OFFSET(小学校団体名一覧!$B$2:$F$212,Q231,0),5,FALSE)</f>
        <v>#N/A</v>
      </c>
    </row>
    <row r="233" spans="15:17">
      <c r="O233" s="2">
        <v>231</v>
      </c>
      <c r="P233" s="2" t="e">
        <f ca="1">VLOOKUP("*"&amp;$P$2&amp;"*",OFFSET(小学校団体名一覧!$B$2:$F$212,Q232,0),1,FALSE)</f>
        <v>#N/A</v>
      </c>
      <c r="Q233" s="2" t="e">
        <f ca="1">VLOOKUP("*"&amp;$P$2&amp;"*",OFFSET(小学校団体名一覧!$B$2:$F$212,Q232,0),5,FALSE)</f>
        <v>#N/A</v>
      </c>
    </row>
    <row r="234" spans="15:17">
      <c r="O234" s="2">
        <v>232</v>
      </c>
      <c r="P234" s="2" t="e">
        <f ca="1">VLOOKUP("*"&amp;$P$2&amp;"*",OFFSET(小学校団体名一覧!$B$2:$F$212,Q233,0),1,FALSE)</f>
        <v>#N/A</v>
      </c>
      <c r="Q234" s="2" t="e">
        <f ca="1">VLOOKUP("*"&amp;$P$2&amp;"*",OFFSET(小学校団体名一覧!$B$2:$F$212,Q233,0),5,FALSE)</f>
        <v>#N/A</v>
      </c>
    </row>
    <row r="235" spans="15:17">
      <c r="O235" s="2">
        <v>233</v>
      </c>
      <c r="P235" s="2" t="e">
        <f ca="1">VLOOKUP("*"&amp;$P$2&amp;"*",OFFSET(小学校団体名一覧!$B$2:$F$212,Q234,0),1,FALSE)</f>
        <v>#N/A</v>
      </c>
      <c r="Q235" s="2" t="e">
        <f ca="1">VLOOKUP("*"&amp;$P$2&amp;"*",OFFSET(小学校団体名一覧!$B$2:$F$212,Q234,0),5,FALSE)</f>
        <v>#N/A</v>
      </c>
    </row>
    <row r="236" spans="15:17">
      <c r="O236" s="2">
        <v>234</v>
      </c>
      <c r="P236" s="2" t="e">
        <f ca="1">VLOOKUP("*"&amp;$P$2&amp;"*",OFFSET(小学校団体名一覧!$B$2:$F$212,Q235,0),1,FALSE)</f>
        <v>#N/A</v>
      </c>
      <c r="Q236" s="2" t="e">
        <f ca="1">VLOOKUP("*"&amp;$P$2&amp;"*",OFFSET(小学校団体名一覧!$B$2:$F$212,Q235,0),5,FALSE)</f>
        <v>#N/A</v>
      </c>
    </row>
    <row r="237" spans="15:17">
      <c r="O237" s="2">
        <v>235</v>
      </c>
      <c r="P237" s="2" t="e">
        <f ca="1">VLOOKUP("*"&amp;$P$2&amp;"*",OFFSET(小学校団体名一覧!$B$2:$F$212,Q236,0),1,FALSE)</f>
        <v>#N/A</v>
      </c>
      <c r="Q237" s="2" t="e">
        <f ca="1">VLOOKUP("*"&amp;$P$2&amp;"*",OFFSET(小学校団体名一覧!$B$2:$F$212,Q236,0),5,FALSE)</f>
        <v>#N/A</v>
      </c>
    </row>
    <row r="238" spans="15:17">
      <c r="O238" s="2">
        <v>236</v>
      </c>
      <c r="P238" s="2" t="e">
        <f ca="1">VLOOKUP("*"&amp;$P$2&amp;"*",OFFSET(小学校団体名一覧!$B$2:$F$212,Q237,0),1,FALSE)</f>
        <v>#N/A</v>
      </c>
      <c r="Q238" s="2" t="e">
        <f ca="1">VLOOKUP("*"&amp;$P$2&amp;"*",OFFSET(小学校団体名一覧!$B$2:$F$212,Q237,0),5,FALSE)</f>
        <v>#N/A</v>
      </c>
    </row>
    <row r="239" spans="15:17">
      <c r="O239" s="2">
        <v>237</v>
      </c>
      <c r="P239" s="2" t="e">
        <f ca="1">VLOOKUP("*"&amp;$P$2&amp;"*",OFFSET(小学校団体名一覧!$B$2:$F$212,Q238,0),1,FALSE)</f>
        <v>#N/A</v>
      </c>
      <c r="Q239" s="2" t="e">
        <f ca="1">VLOOKUP("*"&amp;$P$2&amp;"*",OFFSET(小学校団体名一覧!$B$2:$F$212,Q238,0),5,FALSE)</f>
        <v>#N/A</v>
      </c>
    </row>
    <row r="240" spans="15:17">
      <c r="O240" s="2">
        <v>238</v>
      </c>
      <c r="P240" s="2" t="e">
        <f ca="1">VLOOKUP("*"&amp;$P$2&amp;"*",OFFSET(小学校団体名一覧!$B$2:$F$212,Q239,0),1,FALSE)</f>
        <v>#N/A</v>
      </c>
      <c r="Q240" s="2" t="e">
        <f ca="1">VLOOKUP("*"&amp;$P$2&amp;"*",OFFSET(小学校団体名一覧!$B$2:$F$212,Q239,0),5,FALSE)</f>
        <v>#N/A</v>
      </c>
    </row>
    <row r="241" spans="15:17">
      <c r="O241" s="2">
        <v>239</v>
      </c>
      <c r="P241" s="2" t="e">
        <f ca="1">VLOOKUP("*"&amp;$P$2&amp;"*",OFFSET(小学校団体名一覧!$B$2:$F$212,Q240,0),1,FALSE)</f>
        <v>#N/A</v>
      </c>
      <c r="Q241" s="2" t="e">
        <f ca="1">VLOOKUP("*"&amp;$P$2&amp;"*",OFFSET(小学校団体名一覧!$B$2:$F$212,Q240,0),5,FALSE)</f>
        <v>#N/A</v>
      </c>
    </row>
    <row r="242" spans="15:17">
      <c r="O242" s="2">
        <v>240</v>
      </c>
      <c r="P242" s="2" t="e">
        <f ca="1">VLOOKUP("*"&amp;$P$2&amp;"*",OFFSET(小学校団体名一覧!$B$2:$F$212,Q241,0),1,FALSE)</f>
        <v>#N/A</v>
      </c>
      <c r="Q242" s="2" t="e">
        <f ca="1">VLOOKUP("*"&amp;$P$2&amp;"*",OFFSET(小学校団体名一覧!$B$2:$F$212,Q241,0),5,FALSE)</f>
        <v>#N/A</v>
      </c>
    </row>
    <row r="243" spans="15:17">
      <c r="O243" s="2">
        <v>241</v>
      </c>
      <c r="P243" s="2" t="e">
        <f ca="1">VLOOKUP("*"&amp;$P$2&amp;"*",OFFSET(小学校団体名一覧!$B$2:$F$212,Q242,0),1,FALSE)</f>
        <v>#N/A</v>
      </c>
      <c r="Q243" s="2" t="e">
        <f ca="1">VLOOKUP("*"&amp;$P$2&amp;"*",OFFSET(小学校団体名一覧!$B$2:$F$212,Q242,0),5,FALSE)</f>
        <v>#N/A</v>
      </c>
    </row>
    <row r="244" spans="15:17">
      <c r="O244" s="2">
        <v>242</v>
      </c>
      <c r="P244" s="2" t="e">
        <f ca="1">VLOOKUP("*"&amp;$P$2&amp;"*",OFFSET(小学校団体名一覧!$B$2:$F$212,Q243,0),1,FALSE)</f>
        <v>#N/A</v>
      </c>
      <c r="Q244" s="2" t="e">
        <f ca="1">VLOOKUP("*"&amp;$P$2&amp;"*",OFFSET(小学校団体名一覧!$B$2:$F$212,Q243,0),5,FALSE)</f>
        <v>#N/A</v>
      </c>
    </row>
    <row r="245" spans="15:17">
      <c r="O245" s="2">
        <v>243</v>
      </c>
      <c r="P245" s="2" t="e">
        <f ca="1">VLOOKUP("*"&amp;$P$2&amp;"*",OFFSET(小学校団体名一覧!$B$2:$F$212,Q244,0),1,FALSE)</f>
        <v>#N/A</v>
      </c>
      <c r="Q245" s="2" t="e">
        <f ca="1">VLOOKUP("*"&amp;$P$2&amp;"*",OFFSET(小学校団体名一覧!$B$2:$F$212,Q244,0),5,FALSE)</f>
        <v>#N/A</v>
      </c>
    </row>
    <row r="246" spans="15:17">
      <c r="O246" s="2">
        <v>244</v>
      </c>
      <c r="P246" s="2" t="e">
        <f ca="1">VLOOKUP("*"&amp;$P$2&amp;"*",OFFSET(小学校団体名一覧!$B$2:$F$212,Q245,0),1,FALSE)</f>
        <v>#N/A</v>
      </c>
      <c r="Q246" s="2" t="e">
        <f ca="1">VLOOKUP("*"&amp;$P$2&amp;"*",OFFSET(小学校団体名一覧!$B$2:$F$212,Q245,0),5,FALSE)</f>
        <v>#N/A</v>
      </c>
    </row>
    <row r="247" spans="15:17">
      <c r="O247" s="2">
        <v>245</v>
      </c>
      <c r="P247" s="2" t="e">
        <f ca="1">VLOOKUP("*"&amp;$P$2&amp;"*",OFFSET(小学校団体名一覧!$B$2:$F$212,Q246,0),1,FALSE)</f>
        <v>#N/A</v>
      </c>
      <c r="Q247" s="2" t="e">
        <f ca="1">VLOOKUP("*"&amp;$P$2&amp;"*",OFFSET(小学校団体名一覧!$B$2:$F$212,Q246,0),5,FALSE)</f>
        <v>#N/A</v>
      </c>
    </row>
    <row r="248" spans="15:17">
      <c r="O248" s="2">
        <v>246</v>
      </c>
      <c r="P248" s="2" t="e">
        <f ca="1">VLOOKUP("*"&amp;$P$2&amp;"*",OFFSET(小学校団体名一覧!$B$2:$F$212,Q247,0),1,FALSE)</f>
        <v>#N/A</v>
      </c>
      <c r="Q248" s="2" t="e">
        <f ca="1">VLOOKUP("*"&amp;$P$2&amp;"*",OFFSET(小学校団体名一覧!$B$2:$F$212,Q247,0),5,FALSE)</f>
        <v>#N/A</v>
      </c>
    </row>
    <row r="249" spans="15:17">
      <c r="O249" s="2">
        <v>247</v>
      </c>
      <c r="P249" s="2" t="e">
        <f ca="1">VLOOKUP("*"&amp;$P$2&amp;"*",OFFSET(小学校団体名一覧!$B$2:$F$212,Q248,0),1,FALSE)</f>
        <v>#N/A</v>
      </c>
      <c r="Q249" s="2" t="e">
        <f ca="1">VLOOKUP("*"&amp;$P$2&amp;"*",OFFSET(小学校団体名一覧!$B$2:$F$212,Q248,0),5,FALSE)</f>
        <v>#N/A</v>
      </c>
    </row>
    <row r="250" spans="15:17">
      <c r="O250" s="2">
        <v>248</v>
      </c>
      <c r="P250" s="2" t="e">
        <f ca="1">VLOOKUP("*"&amp;$P$2&amp;"*",OFFSET(小学校団体名一覧!$B$2:$F$212,Q249,0),1,FALSE)</f>
        <v>#N/A</v>
      </c>
      <c r="Q250" s="2" t="e">
        <f ca="1">VLOOKUP("*"&amp;$P$2&amp;"*",OFFSET(小学校団体名一覧!$B$2:$F$212,Q249,0),5,FALSE)</f>
        <v>#N/A</v>
      </c>
    </row>
    <row r="251" spans="15:17">
      <c r="O251" s="2">
        <v>249</v>
      </c>
      <c r="P251" s="2" t="e">
        <f ca="1">VLOOKUP("*"&amp;$P$2&amp;"*",OFFSET(小学校団体名一覧!$B$2:$F$212,Q250,0),1,FALSE)</f>
        <v>#N/A</v>
      </c>
      <c r="Q251" s="2" t="e">
        <f ca="1">VLOOKUP("*"&amp;$P$2&amp;"*",OFFSET(小学校団体名一覧!$B$2:$F$212,Q250,0),5,FALSE)</f>
        <v>#N/A</v>
      </c>
    </row>
    <row r="252" spans="15:17">
      <c r="O252" s="2">
        <v>250</v>
      </c>
      <c r="P252" s="2" t="e">
        <f ca="1">VLOOKUP("*"&amp;$P$2&amp;"*",OFFSET(小学校団体名一覧!$B$2:$F$212,Q251,0),1,FALSE)</f>
        <v>#N/A</v>
      </c>
      <c r="Q252" s="2" t="e">
        <f ca="1">VLOOKUP("*"&amp;$P$2&amp;"*",OFFSET(小学校団体名一覧!$B$2:$F$212,Q251,0),5,FALSE)</f>
        <v>#N/A</v>
      </c>
    </row>
    <row r="253" spans="15:17">
      <c r="O253" s="2">
        <v>251</v>
      </c>
      <c r="P253" s="2" t="e">
        <f ca="1">VLOOKUP("*"&amp;$P$2&amp;"*",OFFSET(小学校団体名一覧!$B$2:$F$212,Q252,0),1,FALSE)</f>
        <v>#N/A</v>
      </c>
      <c r="Q253" s="2" t="e">
        <f ca="1">VLOOKUP("*"&amp;$P$2&amp;"*",OFFSET(小学校団体名一覧!$B$2:$F$212,Q252,0),5,FALSE)</f>
        <v>#N/A</v>
      </c>
    </row>
    <row r="254" spans="15:17">
      <c r="O254" s="2">
        <v>252</v>
      </c>
      <c r="P254" s="2" t="e">
        <f ca="1">VLOOKUP("*"&amp;$P$2&amp;"*",OFFSET(小学校団体名一覧!$B$2:$F$212,Q253,0),1,FALSE)</f>
        <v>#N/A</v>
      </c>
      <c r="Q254" s="2" t="e">
        <f ca="1">VLOOKUP("*"&amp;$P$2&amp;"*",OFFSET(小学校団体名一覧!$B$2:$F$212,Q253,0),5,FALSE)</f>
        <v>#N/A</v>
      </c>
    </row>
    <row r="255" spans="15:17">
      <c r="O255" s="2">
        <v>253</v>
      </c>
      <c r="P255" s="2" t="e">
        <f ca="1">VLOOKUP("*"&amp;$P$2&amp;"*",OFFSET(小学校団体名一覧!$B$2:$F$212,Q254,0),1,FALSE)</f>
        <v>#N/A</v>
      </c>
      <c r="Q255" s="2" t="e">
        <f ca="1">VLOOKUP("*"&amp;$P$2&amp;"*",OFFSET(小学校団体名一覧!$B$2:$F$212,Q254,0),5,FALSE)</f>
        <v>#N/A</v>
      </c>
    </row>
    <row r="256" spans="15:17">
      <c r="O256" s="2">
        <v>254</v>
      </c>
      <c r="P256" s="2" t="e">
        <f ca="1">VLOOKUP("*"&amp;$P$2&amp;"*",OFFSET(小学校団体名一覧!$B$2:$F$212,Q255,0),1,FALSE)</f>
        <v>#N/A</v>
      </c>
      <c r="Q256" s="2" t="e">
        <f ca="1">VLOOKUP("*"&amp;$P$2&amp;"*",OFFSET(小学校団体名一覧!$B$2:$F$212,Q255,0),5,FALSE)</f>
        <v>#N/A</v>
      </c>
    </row>
    <row r="257" spans="15:17">
      <c r="O257" s="2">
        <v>255</v>
      </c>
      <c r="P257" s="2" t="e">
        <f ca="1">VLOOKUP("*"&amp;$P$2&amp;"*",OFFSET(小学校団体名一覧!$B$2:$F$212,Q256,0),1,FALSE)</f>
        <v>#N/A</v>
      </c>
      <c r="Q257" s="2" t="e">
        <f ca="1">VLOOKUP("*"&amp;$P$2&amp;"*",OFFSET(小学校団体名一覧!$B$2:$F$212,Q256,0),5,FALSE)</f>
        <v>#N/A</v>
      </c>
    </row>
    <row r="258" spans="15:17">
      <c r="O258" s="2">
        <v>256</v>
      </c>
      <c r="P258" s="2" t="e">
        <f ca="1">VLOOKUP("*"&amp;$P$2&amp;"*",OFFSET(小学校団体名一覧!$B$2:$F$212,Q257,0),1,FALSE)</f>
        <v>#N/A</v>
      </c>
      <c r="Q258" s="2" t="e">
        <f ca="1">VLOOKUP("*"&amp;$P$2&amp;"*",OFFSET(小学校団体名一覧!$B$2:$F$212,Q257,0),5,FALSE)</f>
        <v>#N/A</v>
      </c>
    </row>
    <row r="259" spans="15:17">
      <c r="O259" s="2">
        <v>257</v>
      </c>
      <c r="P259" s="2" t="e">
        <f ca="1">VLOOKUP("*"&amp;$P$2&amp;"*",OFFSET(小学校団体名一覧!$B$2:$F$212,Q258,0),1,FALSE)</f>
        <v>#N/A</v>
      </c>
      <c r="Q259" s="2" t="e">
        <f ca="1">VLOOKUP("*"&amp;$P$2&amp;"*",OFFSET(小学校団体名一覧!$B$2:$F$212,Q258,0),5,FALSE)</f>
        <v>#N/A</v>
      </c>
    </row>
    <row r="260" spans="15:17">
      <c r="O260" s="2">
        <v>258</v>
      </c>
      <c r="P260" s="2" t="e">
        <f ca="1">VLOOKUP("*"&amp;$P$2&amp;"*",OFFSET(小学校団体名一覧!$B$2:$F$212,Q259,0),1,FALSE)</f>
        <v>#N/A</v>
      </c>
      <c r="Q260" s="2" t="e">
        <f ca="1">VLOOKUP("*"&amp;$P$2&amp;"*",OFFSET(小学校団体名一覧!$B$2:$F$212,Q259,0),5,FALSE)</f>
        <v>#N/A</v>
      </c>
    </row>
    <row r="261" spans="15:17">
      <c r="O261" s="2">
        <v>259</v>
      </c>
      <c r="P261" s="2" t="e">
        <f ca="1">VLOOKUP("*"&amp;$P$2&amp;"*",OFFSET(小学校団体名一覧!$B$2:$F$212,Q260,0),1,FALSE)</f>
        <v>#N/A</v>
      </c>
      <c r="Q261" s="2" t="e">
        <f ca="1">VLOOKUP("*"&amp;$P$2&amp;"*",OFFSET(小学校団体名一覧!$B$2:$F$212,Q260,0),5,FALSE)</f>
        <v>#N/A</v>
      </c>
    </row>
    <row r="262" spans="15:17">
      <c r="O262" s="2">
        <v>260</v>
      </c>
      <c r="P262" s="2" t="e">
        <f ca="1">VLOOKUP("*"&amp;$P$2&amp;"*",OFFSET(小学校団体名一覧!$B$2:$F$212,Q261,0),1,FALSE)</f>
        <v>#N/A</v>
      </c>
      <c r="Q262" s="2" t="e">
        <f ca="1">VLOOKUP("*"&amp;$P$2&amp;"*",OFFSET(小学校団体名一覧!$B$2:$F$212,Q261,0),5,FALSE)</f>
        <v>#N/A</v>
      </c>
    </row>
    <row r="263" spans="15:17">
      <c r="O263" s="2">
        <v>261</v>
      </c>
      <c r="P263" s="2" t="e">
        <f ca="1">VLOOKUP("*"&amp;$P$2&amp;"*",OFFSET(小学校団体名一覧!$B$2:$F$212,Q262,0),1,FALSE)</f>
        <v>#N/A</v>
      </c>
      <c r="Q263" s="2" t="e">
        <f ca="1">VLOOKUP("*"&amp;$P$2&amp;"*",OFFSET(小学校団体名一覧!$B$2:$F$212,Q262,0),5,FALSE)</f>
        <v>#N/A</v>
      </c>
    </row>
    <row r="264" spans="15:17">
      <c r="O264" s="2">
        <v>262</v>
      </c>
      <c r="P264" s="2" t="e">
        <f ca="1">VLOOKUP("*"&amp;$P$2&amp;"*",OFFSET(小学校団体名一覧!$B$2:$F$212,Q263,0),1,FALSE)</f>
        <v>#N/A</v>
      </c>
      <c r="Q264" s="2" t="e">
        <f ca="1">VLOOKUP("*"&amp;$P$2&amp;"*",OFFSET(小学校団体名一覧!$B$2:$F$212,Q263,0),5,FALSE)</f>
        <v>#N/A</v>
      </c>
    </row>
    <row r="265" spans="15:17">
      <c r="O265" s="2">
        <v>263</v>
      </c>
      <c r="P265" s="2" t="e">
        <f ca="1">VLOOKUP("*"&amp;$P$2&amp;"*",OFFSET(小学校団体名一覧!$B$2:$F$212,Q264,0),1,FALSE)</f>
        <v>#N/A</v>
      </c>
      <c r="Q265" s="2" t="e">
        <f ca="1">VLOOKUP("*"&amp;$P$2&amp;"*",OFFSET(小学校団体名一覧!$B$2:$F$212,Q264,0),5,FALSE)</f>
        <v>#N/A</v>
      </c>
    </row>
    <row r="266" spans="15:17">
      <c r="O266" s="2">
        <v>264</v>
      </c>
      <c r="P266" s="2" t="e">
        <f ca="1">VLOOKUP("*"&amp;$P$2&amp;"*",OFFSET(小学校団体名一覧!$B$2:$F$212,Q265,0),1,FALSE)</f>
        <v>#N/A</v>
      </c>
      <c r="Q266" s="2" t="e">
        <f ca="1">VLOOKUP("*"&amp;$P$2&amp;"*",OFFSET(小学校団体名一覧!$B$2:$F$212,Q265,0),5,FALSE)</f>
        <v>#N/A</v>
      </c>
    </row>
    <row r="267" spans="15:17">
      <c r="O267" s="2">
        <v>265</v>
      </c>
      <c r="P267" s="2" t="e">
        <f ca="1">VLOOKUP("*"&amp;$P$2&amp;"*",OFFSET(小学校団体名一覧!$B$2:$F$212,Q266,0),1,FALSE)</f>
        <v>#N/A</v>
      </c>
      <c r="Q267" s="2" t="e">
        <f ca="1">VLOOKUP("*"&amp;$P$2&amp;"*",OFFSET(小学校団体名一覧!$B$2:$F$212,Q266,0),5,FALSE)</f>
        <v>#N/A</v>
      </c>
    </row>
    <row r="268" spans="15:17">
      <c r="O268" s="2">
        <v>266</v>
      </c>
      <c r="P268" s="2" t="e">
        <f ca="1">VLOOKUP("*"&amp;$P$2&amp;"*",OFFSET(小学校団体名一覧!$B$2:$F$212,Q267,0),1,FALSE)</f>
        <v>#N/A</v>
      </c>
      <c r="Q268" s="2" t="e">
        <f ca="1">VLOOKUP("*"&amp;$P$2&amp;"*",OFFSET(小学校団体名一覧!$B$2:$F$212,Q267,0),5,FALSE)</f>
        <v>#N/A</v>
      </c>
    </row>
    <row r="269" spans="15:17">
      <c r="O269" s="2">
        <v>267</v>
      </c>
      <c r="P269" s="2" t="e">
        <f ca="1">VLOOKUP("*"&amp;$P$2&amp;"*",OFFSET(小学校団体名一覧!$B$2:$F$212,Q268,0),1,FALSE)</f>
        <v>#N/A</v>
      </c>
      <c r="Q269" s="2" t="e">
        <f ca="1">VLOOKUP("*"&amp;$P$2&amp;"*",OFFSET(小学校団体名一覧!$B$2:$F$212,Q268,0),5,FALSE)</f>
        <v>#N/A</v>
      </c>
    </row>
    <row r="270" spans="15:17">
      <c r="O270" s="2">
        <v>268</v>
      </c>
      <c r="P270" s="2" t="e">
        <f ca="1">VLOOKUP("*"&amp;$P$2&amp;"*",OFFSET(小学校団体名一覧!$B$2:$F$212,Q269,0),1,FALSE)</f>
        <v>#N/A</v>
      </c>
      <c r="Q270" s="2" t="e">
        <f ca="1">VLOOKUP("*"&amp;$P$2&amp;"*",OFFSET(小学校団体名一覧!$B$2:$F$212,Q269,0),5,FALSE)</f>
        <v>#N/A</v>
      </c>
    </row>
    <row r="271" spans="15:17">
      <c r="O271" s="2">
        <v>269</v>
      </c>
      <c r="P271" s="2" t="e">
        <f ca="1">VLOOKUP("*"&amp;$P$2&amp;"*",OFFSET(小学校団体名一覧!$B$2:$F$212,Q270,0),1,FALSE)</f>
        <v>#N/A</v>
      </c>
      <c r="Q271" s="2" t="e">
        <f ca="1">VLOOKUP("*"&amp;$P$2&amp;"*",OFFSET(小学校団体名一覧!$B$2:$F$212,Q270,0),5,FALSE)</f>
        <v>#N/A</v>
      </c>
    </row>
    <row r="272" spans="15:17">
      <c r="O272" s="2">
        <v>270</v>
      </c>
      <c r="P272" s="2" t="e">
        <f ca="1">VLOOKUP("*"&amp;$P$2&amp;"*",OFFSET(小学校団体名一覧!$B$2:$F$212,Q271,0),1,FALSE)</f>
        <v>#N/A</v>
      </c>
      <c r="Q272" s="2" t="e">
        <f ca="1">VLOOKUP("*"&amp;$P$2&amp;"*",OFFSET(小学校団体名一覧!$B$2:$F$212,Q271,0),5,FALSE)</f>
        <v>#N/A</v>
      </c>
    </row>
    <row r="273" spans="15:17">
      <c r="O273" s="2">
        <v>271</v>
      </c>
      <c r="P273" s="2" t="e">
        <f ca="1">VLOOKUP("*"&amp;$P$2&amp;"*",OFFSET(小学校団体名一覧!$B$2:$F$212,Q272,0),1,FALSE)</f>
        <v>#N/A</v>
      </c>
      <c r="Q273" s="2" t="e">
        <f ca="1">VLOOKUP("*"&amp;$P$2&amp;"*",OFFSET(小学校団体名一覧!$B$2:$F$212,Q272,0),5,FALSE)</f>
        <v>#N/A</v>
      </c>
    </row>
    <row r="274" spans="15:17">
      <c r="O274" s="2">
        <v>272</v>
      </c>
      <c r="P274" s="2" t="e">
        <f ca="1">VLOOKUP("*"&amp;$P$2&amp;"*",OFFSET(小学校団体名一覧!$B$2:$F$212,Q273,0),1,FALSE)</f>
        <v>#N/A</v>
      </c>
      <c r="Q274" s="2" t="e">
        <f ca="1">VLOOKUP("*"&amp;$P$2&amp;"*",OFFSET(小学校団体名一覧!$B$2:$F$212,Q273,0),5,FALSE)</f>
        <v>#N/A</v>
      </c>
    </row>
    <row r="275" spans="15:17">
      <c r="O275" s="2">
        <v>273</v>
      </c>
      <c r="P275" s="2" t="e">
        <f ca="1">VLOOKUP("*"&amp;$P$2&amp;"*",OFFSET(小学校団体名一覧!$B$2:$F$212,Q274,0),1,FALSE)</f>
        <v>#N/A</v>
      </c>
      <c r="Q275" s="2" t="e">
        <f ca="1">VLOOKUP("*"&amp;$P$2&amp;"*",OFFSET(小学校団体名一覧!$B$2:$F$212,Q274,0),5,FALSE)</f>
        <v>#N/A</v>
      </c>
    </row>
    <row r="276" spans="15:17">
      <c r="O276" s="2">
        <v>274</v>
      </c>
      <c r="P276" s="2" t="e">
        <f ca="1">VLOOKUP("*"&amp;$P$2&amp;"*",OFFSET(小学校団体名一覧!$B$2:$F$212,Q275,0),1,FALSE)</f>
        <v>#N/A</v>
      </c>
      <c r="Q276" s="2" t="e">
        <f ca="1">VLOOKUP("*"&amp;$P$2&amp;"*",OFFSET(小学校団体名一覧!$B$2:$F$212,Q275,0),5,FALSE)</f>
        <v>#N/A</v>
      </c>
    </row>
    <row r="277" spans="15:17">
      <c r="O277" s="2">
        <v>275</v>
      </c>
      <c r="P277" s="2" t="e">
        <f ca="1">VLOOKUP("*"&amp;$P$2&amp;"*",OFFSET(小学校団体名一覧!$B$2:$F$212,Q276,0),1,FALSE)</f>
        <v>#N/A</v>
      </c>
      <c r="Q277" s="2" t="e">
        <f ca="1">VLOOKUP("*"&amp;$P$2&amp;"*",OFFSET(小学校団体名一覧!$B$2:$F$212,Q276,0),5,FALSE)</f>
        <v>#N/A</v>
      </c>
    </row>
    <row r="278" spans="15:17">
      <c r="O278" s="2">
        <v>276</v>
      </c>
      <c r="P278" s="2" t="e">
        <f ca="1">VLOOKUP("*"&amp;$P$2&amp;"*",OFFSET(小学校団体名一覧!$B$2:$F$212,Q277,0),1,FALSE)</f>
        <v>#N/A</v>
      </c>
      <c r="Q278" s="2" t="e">
        <f ca="1">VLOOKUP("*"&amp;$P$2&amp;"*",OFFSET(小学校団体名一覧!$B$2:$F$212,Q277,0),5,FALSE)</f>
        <v>#N/A</v>
      </c>
    </row>
    <row r="279" spans="15:17">
      <c r="O279" s="2">
        <v>277</v>
      </c>
      <c r="P279" s="2" t="e">
        <f ca="1">VLOOKUP("*"&amp;$P$2&amp;"*",OFFSET(小学校団体名一覧!$B$2:$F$212,Q278,0),1,FALSE)</f>
        <v>#N/A</v>
      </c>
      <c r="Q279" s="2" t="e">
        <f ca="1">VLOOKUP("*"&amp;$P$2&amp;"*",OFFSET(小学校団体名一覧!$B$2:$F$212,Q278,0),5,FALSE)</f>
        <v>#N/A</v>
      </c>
    </row>
    <row r="280" spans="15:17">
      <c r="O280" s="2">
        <v>278</v>
      </c>
      <c r="P280" s="2" t="e">
        <f ca="1">VLOOKUP("*"&amp;$P$2&amp;"*",OFFSET(小学校団体名一覧!$B$2:$F$212,Q279,0),1,FALSE)</f>
        <v>#N/A</v>
      </c>
      <c r="Q280" s="2" t="e">
        <f ca="1">VLOOKUP("*"&amp;$P$2&amp;"*",OFFSET(小学校団体名一覧!$B$2:$F$212,Q279,0),5,FALSE)</f>
        <v>#N/A</v>
      </c>
    </row>
    <row r="281" spans="15:17">
      <c r="O281" s="2">
        <v>279</v>
      </c>
      <c r="P281" s="2" t="e">
        <f ca="1">VLOOKUP("*"&amp;$P$2&amp;"*",OFFSET(小学校団体名一覧!$B$2:$F$212,Q280,0),1,FALSE)</f>
        <v>#N/A</v>
      </c>
      <c r="Q281" s="2" t="e">
        <f ca="1">VLOOKUP("*"&amp;$P$2&amp;"*",OFFSET(小学校団体名一覧!$B$2:$F$212,Q280,0),5,FALSE)</f>
        <v>#N/A</v>
      </c>
    </row>
    <row r="282" spans="15:17">
      <c r="O282" s="2">
        <v>280</v>
      </c>
      <c r="P282" s="2" t="e">
        <f ca="1">VLOOKUP("*"&amp;$P$2&amp;"*",OFFSET(小学校団体名一覧!$B$2:$F$212,Q281,0),1,FALSE)</f>
        <v>#N/A</v>
      </c>
      <c r="Q282" s="2" t="e">
        <f ca="1">VLOOKUP("*"&amp;$P$2&amp;"*",OFFSET(小学校団体名一覧!$B$2:$F$212,Q281,0),5,FALSE)</f>
        <v>#N/A</v>
      </c>
    </row>
    <row r="283" spans="15:17">
      <c r="O283" s="2">
        <v>281</v>
      </c>
      <c r="P283" s="2" t="e">
        <f ca="1">VLOOKUP("*"&amp;$P$2&amp;"*",OFFSET(小学校団体名一覧!$B$2:$F$212,Q282,0),1,FALSE)</f>
        <v>#N/A</v>
      </c>
      <c r="Q283" s="2" t="e">
        <f ca="1">VLOOKUP("*"&amp;$P$2&amp;"*",OFFSET(小学校団体名一覧!$B$2:$F$212,Q282,0),5,FALSE)</f>
        <v>#N/A</v>
      </c>
    </row>
    <row r="284" spans="15:17">
      <c r="O284" s="2">
        <v>282</v>
      </c>
      <c r="P284" s="2" t="e">
        <f ca="1">VLOOKUP("*"&amp;$P$2&amp;"*",OFFSET(小学校団体名一覧!$B$2:$F$212,Q283,0),1,FALSE)</f>
        <v>#N/A</v>
      </c>
      <c r="Q284" s="2" t="e">
        <f ca="1">VLOOKUP("*"&amp;$P$2&amp;"*",OFFSET(小学校団体名一覧!$B$2:$F$212,Q283,0),5,FALSE)</f>
        <v>#N/A</v>
      </c>
    </row>
    <row r="285" spans="15:17">
      <c r="O285" s="2">
        <v>283</v>
      </c>
      <c r="P285" s="2" t="e">
        <f ca="1">VLOOKUP("*"&amp;$P$2&amp;"*",OFFSET(小学校団体名一覧!$B$2:$F$212,Q284,0),1,FALSE)</f>
        <v>#N/A</v>
      </c>
      <c r="Q285" s="2" t="e">
        <f ca="1">VLOOKUP("*"&amp;$P$2&amp;"*",OFFSET(小学校団体名一覧!$B$2:$F$212,Q284,0),5,FALSE)</f>
        <v>#N/A</v>
      </c>
    </row>
    <row r="286" spans="15:17">
      <c r="O286" s="2">
        <v>284</v>
      </c>
      <c r="P286" s="2" t="e">
        <f ca="1">VLOOKUP("*"&amp;$P$2&amp;"*",OFFSET(小学校団体名一覧!$B$2:$F$212,Q285,0),1,FALSE)</f>
        <v>#N/A</v>
      </c>
      <c r="Q286" s="2" t="e">
        <f ca="1">VLOOKUP("*"&amp;$P$2&amp;"*",OFFSET(小学校団体名一覧!$B$2:$F$212,Q285,0),5,FALSE)</f>
        <v>#N/A</v>
      </c>
    </row>
    <row r="287" spans="15:17">
      <c r="O287" s="2">
        <v>285</v>
      </c>
      <c r="P287" s="2" t="e">
        <f ca="1">VLOOKUP("*"&amp;$P$2&amp;"*",OFFSET(小学校団体名一覧!$B$2:$F$212,Q286,0),1,FALSE)</f>
        <v>#N/A</v>
      </c>
      <c r="Q287" s="2" t="e">
        <f ca="1">VLOOKUP("*"&amp;$P$2&amp;"*",OFFSET(小学校団体名一覧!$B$2:$F$212,Q286,0),5,FALSE)</f>
        <v>#N/A</v>
      </c>
    </row>
    <row r="288" spans="15:17">
      <c r="O288" s="2">
        <v>286</v>
      </c>
      <c r="P288" s="2" t="e">
        <f ca="1">VLOOKUP("*"&amp;$P$2&amp;"*",OFFSET(小学校団体名一覧!$B$2:$F$212,Q287,0),1,FALSE)</f>
        <v>#N/A</v>
      </c>
      <c r="Q288" s="2" t="e">
        <f ca="1">VLOOKUP("*"&amp;$P$2&amp;"*",OFFSET(小学校団体名一覧!$B$2:$F$212,Q287,0),5,FALSE)</f>
        <v>#N/A</v>
      </c>
    </row>
    <row r="289" spans="15:17">
      <c r="O289" s="2">
        <v>287</v>
      </c>
      <c r="P289" s="2" t="e">
        <f ca="1">VLOOKUP("*"&amp;$P$2&amp;"*",OFFSET(小学校団体名一覧!$B$2:$F$212,Q288,0),1,FALSE)</f>
        <v>#N/A</v>
      </c>
      <c r="Q289" s="2" t="e">
        <f ca="1">VLOOKUP("*"&amp;$P$2&amp;"*",OFFSET(小学校団体名一覧!$B$2:$F$212,Q288,0),5,FALSE)</f>
        <v>#N/A</v>
      </c>
    </row>
    <row r="290" spans="15:17">
      <c r="O290" s="2">
        <v>288</v>
      </c>
      <c r="P290" s="2" t="e">
        <f ca="1">VLOOKUP("*"&amp;$P$2&amp;"*",OFFSET(小学校団体名一覧!$B$2:$F$212,Q289,0),1,FALSE)</f>
        <v>#N/A</v>
      </c>
      <c r="Q290" s="2" t="e">
        <f ca="1">VLOOKUP("*"&amp;$P$2&amp;"*",OFFSET(小学校団体名一覧!$B$2:$F$212,Q289,0),5,FALSE)</f>
        <v>#N/A</v>
      </c>
    </row>
    <row r="291" spans="15:17">
      <c r="O291" s="2">
        <v>289</v>
      </c>
      <c r="P291" s="2" t="e">
        <f ca="1">VLOOKUP("*"&amp;$P$2&amp;"*",OFFSET(小学校団体名一覧!$B$2:$F$212,Q290,0),1,FALSE)</f>
        <v>#N/A</v>
      </c>
      <c r="Q291" s="2" t="e">
        <f ca="1">VLOOKUP("*"&amp;$P$2&amp;"*",OFFSET(小学校団体名一覧!$B$2:$F$212,Q290,0),5,FALSE)</f>
        <v>#N/A</v>
      </c>
    </row>
    <row r="292" spans="15:17">
      <c r="O292" s="2">
        <v>290</v>
      </c>
      <c r="P292" s="2" t="e">
        <f ca="1">VLOOKUP("*"&amp;$P$2&amp;"*",OFFSET(小学校団体名一覧!$B$2:$F$212,Q291,0),1,FALSE)</f>
        <v>#N/A</v>
      </c>
      <c r="Q292" s="2" t="e">
        <f ca="1">VLOOKUP("*"&amp;$P$2&amp;"*",OFFSET(小学校団体名一覧!$B$2:$F$212,Q291,0),5,FALSE)</f>
        <v>#N/A</v>
      </c>
    </row>
    <row r="293" spans="15:17">
      <c r="O293" s="2">
        <v>291</v>
      </c>
      <c r="P293" s="2" t="e">
        <f ca="1">VLOOKUP("*"&amp;$P$2&amp;"*",OFFSET(小学校団体名一覧!$B$2:$F$212,Q292,0),1,FALSE)</f>
        <v>#N/A</v>
      </c>
      <c r="Q293" s="2" t="e">
        <f ca="1">VLOOKUP("*"&amp;$P$2&amp;"*",OFFSET(小学校団体名一覧!$B$2:$F$212,Q292,0),5,FALSE)</f>
        <v>#N/A</v>
      </c>
    </row>
    <row r="294" spans="15:17">
      <c r="O294" s="2">
        <v>292</v>
      </c>
      <c r="P294" s="2" t="e">
        <f ca="1">VLOOKUP("*"&amp;$P$2&amp;"*",OFFSET(小学校団体名一覧!$B$2:$F$212,Q293,0),1,FALSE)</f>
        <v>#N/A</v>
      </c>
      <c r="Q294" s="2" t="e">
        <f ca="1">VLOOKUP("*"&amp;$P$2&amp;"*",OFFSET(小学校団体名一覧!$B$2:$F$212,Q293,0),5,FALSE)</f>
        <v>#N/A</v>
      </c>
    </row>
    <row r="295" spans="15:17">
      <c r="O295" s="2">
        <v>293</v>
      </c>
      <c r="P295" s="2" t="e">
        <f ca="1">VLOOKUP("*"&amp;$P$2&amp;"*",OFFSET(小学校団体名一覧!$B$2:$F$212,Q294,0),1,FALSE)</f>
        <v>#N/A</v>
      </c>
      <c r="Q295" s="2" t="e">
        <f ca="1">VLOOKUP("*"&amp;$P$2&amp;"*",OFFSET(小学校団体名一覧!$B$2:$F$212,Q294,0),5,FALSE)</f>
        <v>#N/A</v>
      </c>
    </row>
    <row r="296" spans="15:17">
      <c r="O296" s="2">
        <v>294</v>
      </c>
      <c r="P296" s="2" t="e">
        <f ca="1">VLOOKUP("*"&amp;$P$2&amp;"*",OFFSET(小学校団体名一覧!$B$2:$F$212,Q295,0),1,FALSE)</f>
        <v>#N/A</v>
      </c>
      <c r="Q296" s="2" t="e">
        <f ca="1">VLOOKUP("*"&amp;$P$2&amp;"*",OFFSET(小学校団体名一覧!$B$2:$F$212,Q295,0),5,FALSE)</f>
        <v>#N/A</v>
      </c>
    </row>
    <row r="297" spans="15:17">
      <c r="O297" s="2">
        <v>295</v>
      </c>
      <c r="P297" s="2" t="e">
        <f ca="1">VLOOKUP("*"&amp;$P$2&amp;"*",OFFSET(小学校団体名一覧!$B$2:$F$212,Q296,0),1,FALSE)</f>
        <v>#N/A</v>
      </c>
      <c r="Q297" s="2" t="e">
        <f ca="1">VLOOKUP("*"&amp;$P$2&amp;"*",OFFSET(小学校団体名一覧!$B$2:$F$212,Q296,0),5,FALSE)</f>
        <v>#N/A</v>
      </c>
    </row>
    <row r="298" spans="15:17">
      <c r="O298" s="2">
        <v>296</v>
      </c>
      <c r="P298" s="2" t="e">
        <f ca="1">VLOOKUP("*"&amp;$P$2&amp;"*",OFFSET(小学校団体名一覧!$B$2:$F$212,Q297,0),1,FALSE)</f>
        <v>#N/A</v>
      </c>
      <c r="Q298" s="2" t="e">
        <f ca="1">VLOOKUP("*"&amp;$P$2&amp;"*",OFFSET(小学校団体名一覧!$B$2:$F$212,Q297,0),5,FALSE)</f>
        <v>#N/A</v>
      </c>
    </row>
    <row r="299" spans="15:17">
      <c r="O299" s="2">
        <v>297</v>
      </c>
      <c r="P299" s="2" t="e">
        <f ca="1">VLOOKUP("*"&amp;$P$2&amp;"*",OFFSET(小学校団体名一覧!$B$2:$F$212,Q298,0),1,FALSE)</f>
        <v>#N/A</v>
      </c>
      <c r="Q299" s="2" t="e">
        <f ca="1">VLOOKUP("*"&amp;$P$2&amp;"*",OFFSET(小学校団体名一覧!$B$2:$F$212,Q298,0),5,FALSE)</f>
        <v>#N/A</v>
      </c>
    </row>
    <row r="300" spans="15:17">
      <c r="O300" s="2">
        <v>298</v>
      </c>
      <c r="P300" s="2" t="e">
        <f ca="1">VLOOKUP("*"&amp;$P$2&amp;"*",OFFSET(小学校団体名一覧!$B$2:$F$212,Q299,0),1,FALSE)</f>
        <v>#N/A</v>
      </c>
      <c r="Q300" s="2" t="e">
        <f ca="1">VLOOKUP("*"&amp;$P$2&amp;"*",OFFSET(小学校団体名一覧!$B$2:$F$212,Q299,0),5,FALSE)</f>
        <v>#N/A</v>
      </c>
    </row>
    <row r="301" spans="15:17">
      <c r="O301" s="2">
        <v>299</v>
      </c>
      <c r="P301" s="2" t="e">
        <f ca="1">VLOOKUP("*"&amp;$P$2&amp;"*",OFFSET(小学校団体名一覧!$B$2:$F$212,Q300,0),1,FALSE)</f>
        <v>#N/A</v>
      </c>
      <c r="Q301" s="2" t="e">
        <f ca="1">VLOOKUP("*"&amp;$P$2&amp;"*",OFFSET(小学校団体名一覧!$B$2:$F$212,Q300,0),5,FALSE)</f>
        <v>#N/A</v>
      </c>
    </row>
    <row r="302" spans="15:17">
      <c r="O302" s="2">
        <v>300</v>
      </c>
      <c r="P302" s="2" t="e">
        <f ca="1">VLOOKUP("*"&amp;$P$2&amp;"*",OFFSET(小学校団体名一覧!$B$2:$F$212,Q301,0),1,FALSE)</f>
        <v>#N/A</v>
      </c>
      <c r="Q302" s="2" t="e">
        <f ca="1">VLOOKUP("*"&amp;$P$2&amp;"*",OFFSET(小学校団体名一覧!$B$2:$F$212,Q301,0),5,FALSE)</f>
        <v>#N/A</v>
      </c>
    </row>
    <row r="303" spans="15:17">
      <c r="O303" s="2">
        <v>301</v>
      </c>
      <c r="P303" s="2" t="e">
        <f ca="1">VLOOKUP("*"&amp;$P$2&amp;"*",OFFSET(小学校団体名一覧!$B$2:$F$212,Q302,0),1,FALSE)</f>
        <v>#N/A</v>
      </c>
      <c r="Q303" s="2" t="e">
        <f ca="1">VLOOKUP("*"&amp;$P$2&amp;"*",OFFSET(小学校団体名一覧!$B$2:$F$212,Q302,0),5,FALSE)</f>
        <v>#N/A</v>
      </c>
    </row>
    <row r="304" spans="15:17">
      <c r="O304" s="2">
        <v>302</v>
      </c>
      <c r="P304" s="2" t="e">
        <f ca="1">VLOOKUP("*"&amp;$P$2&amp;"*",OFFSET(小学校団体名一覧!$B$2:$F$212,Q303,0),1,FALSE)</f>
        <v>#N/A</v>
      </c>
      <c r="Q304" s="2" t="e">
        <f ca="1">VLOOKUP("*"&amp;$P$2&amp;"*",OFFSET(小学校団体名一覧!$B$2:$F$212,Q303,0),5,FALSE)</f>
        <v>#N/A</v>
      </c>
    </row>
    <row r="305" spans="15:17">
      <c r="O305" s="2">
        <v>303</v>
      </c>
      <c r="P305" s="2" t="e">
        <f ca="1">VLOOKUP("*"&amp;$P$2&amp;"*",OFFSET(小学校団体名一覧!$B$2:$F$212,Q304,0),1,FALSE)</f>
        <v>#N/A</v>
      </c>
      <c r="Q305" s="2" t="e">
        <f ca="1">VLOOKUP("*"&amp;$P$2&amp;"*",OFFSET(小学校団体名一覧!$B$2:$F$212,Q304,0),5,FALSE)</f>
        <v>#N/A</v>
      </c>
    </row>
    <row r="306" spans="15:17">
      <c r="O306" s="2">
        <v>304</v>
      </c>
      <c r="P306" s="2" t="e">
        <f ca="1">VLOOKUP("*"&amp;$P$2&amp;"*",OFFSET(小学校団体名一覧!$B$2:$F$212,Q305,0),1,FALSE)</f>
        <v>#N/A</v>
      </c>
      <c r="Q306" s="2" t="e">
        <f ca="1">VLOOKUP("*"&amp;$P$2&amp;"*",OFFSET(小学校団体名一覧!$B$2:$F$212,Q305,0),5,FALSE)</f>
        <v>#N/A</v>
      </c>
    </row>
    <row r="307" spans="15:17">
      <c r="O307" s="2">
        <v>305</v>
      </c>
      <c r="P307" s="2" t="e">
        <f ca="1">VLOOKUP("*"&amp;$P$2&amp;"*",OFFSET(小学校団体名一覧!$B$2:$F$212,Q306,0),1,FALSE)</f>
        <v>#N/A</v>
      </c>
      <c r="Q307" s="2" t="e">
        <f ca="1">VLOOKUP("*"&amp;$P$2&amp;"*",OFFSET(小学校団体名一覧!$B$2:$F$212,Q306,0),5,FALSE)</f>
        <v>#N/A</v>
      </c>
    </row>
    <row r="308" spans="15:17">
      <c r="O308" s="2">
        <v>306</v>
      </c>
      <c r="P308" s="2" t="e">
        <f ca="1">VLOOKUP("*"&amp;$P$2&amp;"*",OFFSET(小学校団体名一覧!$B$2:$F$212,Q307,0),1,FALSE)</f>
        <v>#N/A</v>
      </c>
      <c r="Q308" s="2" t="e">
        <f ca="1">VLOOKUP("*"&amp;$P$2&amp;"*",OFFSET(小学校団体名一覧!$B$2:$F$212,Q307,0),5,FALSE)</f>
        <v>#N/A</v>
      </c>
    </row>
    <row r="309" spans="15:17">
      <c r="O309" s="2">
        <v>307</v>
      </c>
      <c r="P309" s="2" t="e">
        <f ca="1">VLOOKUP("*"&amp;$P$2&amp;"*",OFFSET(小学校団体名一覧!$B$2:$F$212,Q308,0),1,FALSE)</f>
        <v>#N/A</v>
      </c>
      <c r="Q309" s="2" t="e">
        <f ca="1">VLOOKUP("*"&amp;$P$2&amp;"*",OFFSET(小学校団体名一覧!$B$2:$F$212,Q308,0),5,FALSE)</f>
        <v>#N/A</v>
      </c>
    </row>
    <row r="310" spans="15:17">
      <c r="O310" s="2">
        <v>308</v>
      </c>
      <c r="P310" s="2" t="e">
        <f ca="1">VLOOKUP("*"&amp;$P$2&amp;"*",OFFSET(小学校団体名一覧!$B$2:$F$212,Q309,0),1,FALSE)</f>
        <v>#N/A</v>
      </c>
      <c r="Q310" s="2" t="e">
        <f ca="1">VLOOKUP("*"&amp;$P$2&amp;"*",OFFSET(小学校団体名一覧!$B$2:$F$212,Q309,0),5,FALSE)</f>
        <v>#N/A</v>
      </c>
    </row>
    <row r="311" spans="15:17">
      <c r="O311" s="2">
        <v>309</v>
      </c>
      <c r="P311" s="2" t="e">
        <f ca="1">VLOOKUP("*"&amp;$P$2&amp;"*",OFFSET(小学校団体名一覧!$B$2:$F$212,Q310,0),1,FALSE)</f>
        <v>#N/A</v>
      </c>
      <c r="Q311" s="2" t="e">
        <f ca="1">VLOOKUP("*"&amp;$P$2&amp;"*",OFFSET(小学校団体名一覧!$B$2:$F$212,Q310,0),5,FALSE)</f>
        <v>#N/A</v>
      </c>
    </row>
    <row r="312" spans="15:17">
      <c r="O312" s="2">
        <v>310</v>
      </c>
      <c r="P312" s="2" t="e">
        <f ca="1">VLOOKUP("*"&amp;$P$2&amp;"*",OFFSET(小学校団体名一覧!$B$2:$F$212,Q311,0),1,FALSE)</f>
        <v>#N/A</v>
      </c>
      <c r="Q312" s="2" t="e">
        <f ca="1">VLOOKUP("*"&amp;$P$2&amp;"*",OFFSET(小学校団体名一覧!$B$2:$F$212,Q311,0),5,FALSE)</f>
        <v>#N/A</v>
      </c>
    </row>
    <row r="313" spans="15:17">
      <c r="O313" s="2">
        <v>311</v>
      </c>
      <c r="P313" s="2" t="e">
        <f ca="1">VLOOKUP("*"&amp;$P$2&amp;"*",OFFSET(小学校団体名一覧!$B$2:$F$212,Q312,0),1,FALSE)</f>
        <v>#N/A</v>
      </c>
      <c r="Q313" s="2" t="e">
        <f ca="1">VLOOKUP("*"&amp;$P$2&amp;"*",OFFSET(小学校団体名一覧!$B$2:$F$212,Q312,0),5,FALSE)</f>
        <v>#N/A</v>
      </c>
    </row>
    <row r="314" spans="15:17">
      <c r="O314" s="2">
        <v>312</v>
      </c>
      <c r="P314" s="2" t="e">
        <f ca="1">VLOOKUP("*"&amp;$P$2&amp;"*",OFFSET(小学校団体名一覧!$B$2:$F$212,Q313,0),1,FALSE)</f>
        <v>#N/A</v>
      </c>
      <c r="Q314" s="2" t="e">
        <f ca="1">VLOOKUP("*"&amp;$P$2&amp;"*",OFFSET(小学校団体名一覧!$B$2:$F$212,Q313,0),5,FALSE)</f>
        <v>#N/A</v>
      </c>
    </row>
    <row r="315" spans="15:17">
      <c r="O315" s="2">
        <v>313</v>
      </c>
      <c r="P315" s="2" t="e">
        <f ca="1">VLOOKUP("*"&amp;$P$2&amp;"*",OFFSET(小学校団体名一覧!$B$2:$F$212,Q314,0),1,FALSE)</f>
        <v>#N/A</v>
      </c>
      <c r="Q315" s="2" t="e">
        <f ca="1">VLOOKUP("*"&amp;$P$2&amp;"*",OFFSET(小学校団体名一覧!$B$2:$F$212,Q314,0),5,FALSE)</f>
        <v>#N/A</v>
      </c>
    </row>
    <row r="316" spans="15:17">
      <c r="O316" s="2">
        <v>314</v>
      </c>
      <c r="P316" s="2" t="e">
        <f ca="1">VLOOKUP("*"&amp;$P$2&amp;"*",OFFSET(小学校団体名一覧!$B$2:$F$212,Q315,0),1,FALSE)</f>
        <v>#N/A</v>
      </c>
      <c r="Q316" s="2" t="e">
        <f ca="1">VLOOKUP("*"&amp;$P$2&amp;"*",OFFSET(小学校団体名一覧!$B$2:$F$212,Q315,0),5,FALSE)</f>
        <v>#N/A</v>
      </c>
    </row>
    <row r="317" spans="15:17">
      <c r="O317" s="2">
        <v>315</v>
      </c>
      <c r="P317" s="2" t="e">
        <f ca="1">VLOOKUP("*"&amp;$P$2&amp;"*",OFFSET(小学校団体名一覧!$B$2:$F$212,Q316,0),1,FALSE)</f>
        <v>#N/A</v>
      </c>
      <c r="Q317" s="2" t="e">
        <f ca="1">VLOOKUP("*"&amp;$P$2&amp;"*",OFFSET(小学校団体名一覧!$B$2:$F$212,Q316,0),5,FALSE)</f>
        <v>#N/A</v>
      </c>
    </row>
    <row r="318" spans="15:17">
      <c r="O318" s="2">
        <v>316</v>
      </c>
      <c r="P318" s="2" t="e">
        <f ca="1">VLOOKUP("*"&amp;$P$2&amp;"*",OFFSET(小学校団体名一覧!$B$2:$F$212,Q317,0),1,FALSE)</f>
        <v>#N/A</v>
      </c>
      <c r="Q318" s="2" t="e">
        <f ca="1">VLOOKUP("*"&amp;$P$2&amp;"*",OFFSET(小学校団体名一覧!$B$2:$F$212,Q317,0),5,FALSE)</f>
        <v>#N/A</v>
      </c>
    </row>
    <row r="319" spans="15:17">
      <c r="O319" s="2">
        <v>317</v>
      </c>
      <c r="P319" s="2" t="e">
        <f ca="1">VLOOKUP("*"&amp;$P$2&amp;"*",OFFSET(小学校団体名一覧!$B$2:$F$212,Q318,0),1,FALSE)</f>
        <v>#N/A</v>
      </c>
      <c r="Q319" s="2" t="e">
        <f ca="1">VLOOKUP("*"&amp;$P$2&amp;"*",OFFSET(小学校団体名一覧!$B$2:$F$212,Q318,0),5,FALSE)</f>
        <v>#N/A</v>
      </c>
    </row>
    <row r="320" spans="15:17">
      <c r="O320" s="2">
        <v>318</v>
      </c>
      <c r="P320" s="2" t="e">
        <f ca="1">VLOOKUP("*"&amp;$P$2&amp;"*",OFFSET(小学校団体名一覧!$B$2:$F$212,Q319,0),1,FALSE)</f>
        <v>#N/A</v>
      </c>
      <c r="Q320" s="2" t="e">
        <f ca="1">VLOOKUP("*"&amp;$P$2&amp;"*",OFFSET(小学校団体名一覧!$B$2:$F$212,Q319,0),5,FALSE)</f>
        <v>#N/A</v>
      </c>
    </row>
    <row r="321" spans="15:17">
      <c r="O321" s="2">
        <v>319</v>
      </c>
      <c r="P321" s="2" t="e">
        <f ca="1">VLOOKUP("*"&amp;$P$2&amp;"*",OFFSET(小学校団体名一覧!$B$2:$F$212,Q320,0),1,FALSE)</f>
        <v>#N/A</v>
      </c>
      <c r="Q321" s="2" t="e">
        <f ca="1">VLOOKUP("*"&amp;$P$2&amp;"*",OFFSET(小学校団体名一覧!$B$2:$F$212,Q320,0),5,FALSE)</f>
        <v>#N/A</v>
      </c>
    </row>
    <row r="322" spans="15:17">
      <c r="O322" s="2">
        <v>320</v>
      </c>
      <c r="P322" s="2" t="e">
        <f ca="1">VLOOKUP("*"&amp;$P$2&amp;"*",OFFSET(小学校団体名一覧!$B$2:$F$212,Q321,0),1,FALSE)</f>
        <v>#N/A</v>
      </c>
      <c r="Q322" s="2" t="e">
        <f ca="1">VLOOKUP("*"&amp;$P$2&amp;"*",OFFSET(小学校団体名一覧!$B$2:$F$212,Q321,0),5,FALSE)</f>
        <v>#N/A</v>
      </c>
    </row>
    <row r="323" spans="15:17">
      <c r="O323" s="2">
        <v>321</v>
      </c>
      <c r="P323" s="2" t="e">
        <f ca="1">VLOOKUP("*"&amp;$P$2&amp;"*",OFFSET(小学校団体名一覧!$B$2:$F$212,Q322,0),1,FALSE)</f>
        <v>#N/A</v>
      </c>
      <c r="Q323" s="2" t="e">
        <f ca="1">VLOOKUP("*"&amp;$P$2&amp;"*",OFFSET(小学校団体名一覧!$B$2:$F$212,Q322,0),5,FALSE)</f>
        <v>#N/A</v>
      </c>
    </row>
    <row r="324" spans="15:17">
      <c r="O324" s="2">
        <v>322</v>
      </c>
      <c r="P324" s="2" t="e">
        <f ca="1">VLOOKUP("*"&amp;$P$2&amp;"*",OFFSET(小学校団体名一覧!$B$2:$F$212,Q323,0),1,FALSE)</f>
        <v>#N/A</v>
      </c>
      <c r="Q324" s="2" t="e">
        <f ca="1">VLOOKUP("*"&amp;$P$2&amp;"*",OFFSET(小学校団体名一覧!$B$2:$F$212,Q323,0),5,FALSE)</f>
        <v>#N/A</v>
      </c>
    </row>
    <row r="325" spans="15:17">
      <c r="O325" s="2">
        <v>323</v>
      </c>
      <c r="P325" s="2" t="e">
        <f ca="1">VLOOKUP("*"&amp;$P$2&amp;"*",OFFSET(小学校団体名一覧!$B$2:$F$212,Q324,0),1,FALSE)</f>
        <v>#N/A</v>
      </c>
      <c r="Q325" s="2" t="e">
        <f ca="1">VLOOKUP("*"&amp;$P$2&amp;"*",OFFSET(小学校団体名一覧!$B$2:$F$212,Q324,0),5,FALSE)</f>
        <v>#N/A</v>
      </c>
    </row>
    <row r="326" spans="15:17">
      <c r="O326" s="2">
        <v>324</v>
      </c>
      <c r="P326" s="2" t="e">
        <f ca="1">VLOOKUP("*"&amp;$P$2&amp;"*",OFFSET(小学校団体名一覧!$B$2:$F$212,Q325,0),1,FALSE)</f>
        <v>#N/A</v>
      </c>
      <c r="Q326" s="2" t="e">
        <f ca="1">VLOOKUP("*"&amp;$P$2&amp;"*",OFFSET(小学校団体名一覧!$B$2:$F$212,Q325,0),5,FALSE)</f>
        <v>#N/A</v>
      </c>
    </row>
    <row r="327" spans="15:17">
      <c r="O327" s="2">
        <v>325</v>
      </c>
      <c r="P327" s="2" t="e">
        <f ca="1">VLOOKUP("*"&amp;$P$2&amp;"*",OFFSET(小学校団体名一覧!$B$2:$F$212,Q326,0),1,FALSE)</f>
        <v>#N/A</v>
      </c>
      <c r="Q327" s="2" t="e">
        <f ca="1">VLOOKUP("*"&amp;$P$2&amp;"*",OFFSET(小学校団体名一覧!$B$2:$F$212,Q326,0),5,FALSE)</f>
        <v>#N/A</v>
      </c>
    </row>
    <row r="328" spans="15:17">
      <c r="O328" s="2">
        <v>326</v>
      </c>
      <c r="P328" s="2" t="e">
        <f ca="1">VLOOKUP("*"&amp;$P$2&amp;"*",OFFSET(小学校団体名一覧!$B$2:$F$212,Q327,0),1,FALSE)</f>
        <v>#N/A</v>
      </c>
      <c r="Q328" s="2" t="e">
        <f ca="1">VLOOKUP("*"&amp;$P$2&amp;"*",OFFSET(小学校団体名一覧!$B$2:$F$212,Q327,0),5,FALSE)</f>
        <v>#N/A</v>
      </c>
    </row>
    <row r="329" spans="15:17">
      <c r="O329" s="2">
        <v>327</v>
      </c>
      <c r="P329" s="2" t="e">
        <f ca="1">VLOOKUP("*"&amp;$P$2&amp;"*",OFFSET(小学校団体名一覧!$B$2:$F$212,Q328,0),1,FALSE)</f>
        <v>#N/A</v>
      </c>
      <c r="Q329" s="2" t="e">
        <f ca="1">VLOOKUP("*"&amp;$P$2&amp;"*",OFFSET(小学校団体名一覧!$B$2:$F$212,Q328,0),5,FALSE)</f>
        <v>#N/A</v>
      </c>
    </row>
    <row r="330" spans="15:17">
      <c r="O330" s="2">
        <v>328</v>
      </c>
      <c r="P330" s="2" t="e">
        <f ca="1">VLOOKUP("*"&amp;$P$2&amp;"*",OFFSET(小学校団体名一覧!$B$2:$F$212,Q329,0),1,FALSE)</f>
        <v>#N/A</v>
      </c>
      <c r="Q330" s="2" t="e">
        <f ca="1">VLOOKUP("*"&amp;$P$2&amp;"*",OFFSET(小学校団体名一覧!$B$2:$F$212,Q329,0),5,FALSE)</f>
        <v>#N/A</v>
      </c>
    </row>
    <row r="331" spans="15:17">
      <c r="O331" s="2">
        <v>329</v>
      </c>
      <c r="P331" s="2" t="e">
        <f ca="1">VLOOKUP("*"&amp;$P$2&amp;"*",OFFSET(小学校団体名一覧!$B$2:$F$212,Q330,0),1,FALSE)</f>
        <v>#N/A</v>
      </c>
      <c r="Q331" s="2" t="e">
        <f ca="1">VLOOKUP("*"&amp;$P$2&amp;"*",OFFSET(小学校団体名一覧!$B$2:$F$212,Q330,0),5,FALSE)</f>
        <v>#N/A</v>
      </c>
    </row>
    <row r="332" spans="15:17">
      <c r="O332" s="2">
        <v>330</v>
      </c>
      <c r="P332" s="2" t="e">
        <f ca="1">VLOOKUP("*"&amp;$P$2&amp;"*",OFFSET(小学校団体名一覧!$B$2:$F$212,Q331,0),1,FALSE)</f>
        <v>#N/A</v>
      </c>
      <c r="Q332" s="2" t="e">
        <f ca="1">VLOOKUP("*"&amp;$P$2&amp;"*",OFFSET(小学校団体名一覧!$B$2:$F$212,Q331,0),5,FALSE)</f>
        <v>#N/A</v>
      </c>
    </row>
    <row r="333" spans="15:17">
      <c r="O333" s="2">
        <v>331</v>
      </c>
      <c r="P333" s="2" t="e">
        <f ca="1">VLOOKUP("*"&amp;$P$2&amp;"*",OFFSET(小学校団体名一覧!$B$2:$F$212,Q332,0),1,FALSE)</f>
        <v>#N/A</v>
      </c>
      <c r="Q333" s="2" t="e">
        <f ca="1">VLOOKUP("*"&amp;$P$2&amp;"*",OFFSET(小学校団体名一覧!$B$2:$F$212,Q332,0),5,FALSE)</f>
        <v>#N/A</v>
      </c>
    </row>
    <row r="334" spans="15:17">
      <c r="O334" s="2">
        <v>332</v>
      </c>
      <c r="P334" s="2" t="e">
        <f ca="1">VLOOKUP("*"&amp;$P$2&amp;"*",OFFSET(小学校団体名一覧!$B$2:$F$212,Q333,0),1,FALSE)</f>
        <v>#N/A</v>
      </c>
      <c r="Q334" s="2" t="e">
        <f ca="1">VLOOKUP("*"&amp;$P$2&amp;"*",OFFSET(小学校団体名一覧!$B$2:$F$212,Q333,0),5,FALSE)</f>
        <v>#N/A</v>
      </c>
    </row>
    <row r="335" spans="15:17">
      <c r="O335" s="2">
        <v>333</v>
      </c>
      <c r="P335" s="2" t="e">
        <f ca="1">VLOOKUP("*"&amp;$P$2&amp;"*",OFFSET(小学校団体名一覧!$B$2:$F$212,Q334,0),1,FALSE)</f>
        <v>#N/A</v>
      </c>
      <c r="Q335" s="2" t="e">
        <f ca="1">VLOOKUP("*"&amp;$P$2&amp;"*",OFFSET(小学校団体名一覧!$B$2:$F$212,Q334,0),5,FALSE)</f>
        <v>#N/A</v>
      </c>
    </row>
    <row r="336" spans="15:17">
      <c r="O336" s="2">
        <v>334</v>
      </c>
      <c r="P336" s="2" t="e">
        <f ca="1">VLOOKUP("*"&amp;$P$2&amp;"*",OFFSET(小学校団体名一覧!$B$2:$F$212,Q335,0),1,FALSE)</f>
        <v>#N/A</v>
      </c>
      <c r="Q336" s="2" t="e">
        <f ca="1">VLOOKUP("*"&amp;$P$2&amp;"*",OFFSET(小学校団体名一覧!$B$2:$F$212,Q335,0),5,FALSE)</f>
        <v>#N/A</v>
      </c>
    </row>
    <row r="337" spans="15:17">
      <c r="O337" s="2">
        <v>335</v>
      </c>
      <c r="P337" s="2" t="e">
        <f ca="1">VLOOKUP("*"&amp;$P$2&amp;"*",OFFSET(小学校団体名一覧!$B$2:$F$212,Q336,0),1,FALSE)</f>
        <v>#N/A</v>
      </c>
      <c r="Q337" s="2" t="e">
        <f ca="1">VLOOKUP("*"&amp;$P$2&amp;"*",OFFSET(小学校団体名一覧!$B$2:$F$212,Q336,0),5,FALSE)</f>
        <v>#N/A</v>
      </c>
    </row>
    <row r="338" spans="15:17">
      <c r="O338" s="2">
        <v>336</v>
      </c>
      <c r="P338" s="2" t="e">
        <f ca="1">VLOOKUP("*"&amp;$P$2&amp;"*",OFFSET(小学校団体名一覧!$B$2:$F$212,Q337,0),1,FALSE)</f>
        <v>#N/A</v>
      </c>
      <c r="Q338" s="2" t="e">
        <f ca="1">VLOOKUP("*"&amp;$P$2&amp;"*",OFFSET(小学校団体名一覧!$B$2:$F$212,Q337,0),5,FALSE)</f>
        <v>#N/A</v>
      </c>
    </row>
    <row r="339" spans="15:17">
      <c r="O339" s="2">
        <v>337</v>
      </c>
      <c r="P339" s="2" t="e">
        <f ca="1">VLOOKUP("*"&amp;$P$2&amp;"*",OFFSET(小学校団体名一覧!$B$2:$F$212,Q338,0),1,FALSE)</f>
        <v>#N/A</v>
      </c>
      <c r="Q339" s="2" t="e">
        <f ca="1">VLOOKUP("*"&amp;$P$2&amp;"*",OFFSET(小学校団体名一覧!$B$2:$F$212,Q338,0),5,FALSE)</f>
        <v>#N/A</v>
      </c>
    </row>
    <row r="340" spans="15:17">
      <c r="O340" s="2">
        <v>338</v>
      </c>
      <c r="P340" s="2" t="e">
        <f ca="1">VLOOKUP("*"&amp;$P$2&amp;"*",OFFSET(小学校団体名一覧!$B$2:$F$212,Q339,0),1,FALSE)</f>
        <v>#N/A</v>
      </c>
      <c r="Q340" s="2" t="e">
        <f ca="1">VLOOKUP("*"&amp;$P$2&amp;"*",OFFSET(小学校団体名一覧!$B$2:$F$212,Q339,0),5,FALSE)</f>
        <v>#N/A</v>
      </c>
    </row>
    <row r="341" spans="15:17">
      <c r="O341" s="2">
        <v>339</v>
      </c>
      <c r="P341" s="2" t="e">
        <f ca="1">VLOOKUP("*"&amp;$P$2&amp;"*",OFFSET(小学校団体名一覧!$B$2:$F$212,Q340,0),1,FALSE)</f>
        <v>#N/A</v>
      </c>
      <c r="Q341" s="2" t="e">
        <f ca="1">VLOOKUP("*"&amp;$P$2&amp;"*",OFFSET(小学校団体名一覧!$B$2:$F$212,Q340,0),5,FALSE)</f>
        <v>#N/A</v>
      </c>
    </row>
    <row r="342" spans="15:17">
      <c r="O342" s="2">
        <v>340</v>
      </c>
      <c r="P342" s="2" t="e">
        <f ca="1">VLOOKUP("*"&amp;$P$2&amp;"*",OFFSET(小学校団体名一覧!$B$2:$F$212,Q341,0),1,FALSE)</f>
        <v>#N/A</v>
      </c>
      <c r="Q342" s="2" t="e">
        <f ca="1">VLOOKUP("*"&amp;$P$2&amp;"*",OFFSET(小学校団体名一覧!$B$2:$F$212,Q341,0),5,FALSE)</f>
        <v>#N/A</v>
      </c>
    </row>
    <row r="343" spans="15:17">
      <c r="O343" s="2">
        <v>341</v>
      </c>
      <c r="P343" s="2" t="e">
        <f ca="1">VLOOKUP("*"&amp;$P$2&amp;"*",OFFSET(小学校団体名一覧!$B$2:$F$212,Q342,0),1,FALSE)</f>
        <v>#N/A</v>
      </c>
      <c r="Q343" s="2" t="e">
        <f ca="1">VLOOKUP("*"&amp;$P$2&amp;"*",OFFSET(小学校団体名一覧!$B$2:$F$212,Q342,0),5,FALSE)</f>
        <v>#N/A</v>
      </c>
    </row>
    <row r="344" spans="15:17">
      <c r="O344" s="2">
        <v>342</v>
      </c>
      <c r="P344" s="2" t="e">
        <f ca="1">VLOOKUP("*"&amp;$P$2&amp;"*",OFFSET(小学校団体名一覧!$B$2:$F$212,Q343,0),1,FALSE)</f>
        <v>#N/A</v>
      </c>
      <c r="Q344" s="2" t="e">
        <f ca="1">VLOOKUP("*"&amp;$P$2&amp;"*",OFFSET(小学校団体名一覧!$B$2:$F$212,Q343,0),5,FALSE)</f>
        <v>#N/A</v>
      </c>
    </row>
    <row r="345" spans="15:17">
      <c r="O345" s="2">
        <v>343</v>
      </c>
      <c r="P345" s="2" t="e">
        <f ca="1">VLOOKUP("*"&amp;$P$2&amp;"*",OFFSET(小学校団体名一覧!$B$2:$F$212,Q344,0),1,FALSE)</f>
        <v>#N/A</v>
      </c>
      <c r="Q345" s="2" t="e">
        <f ca="1">VLOOKUP("*"&amp;$P$2&amp;"*",OFFSET(小学校団体名一覧!$B$2:$F$212,Q344,0),5,FALSE)</f>
        <v>#N/A</v>
      </c>
    </row>
    <row r="346" spans="15:17">
      <c r="O346" s="2">
        <v>344</v>
      </c>
      <c r="P346" s="2" t="e">
        <f ca="1">VLOOKUP("*"&amp;$P$2&amp;"*",OFFSET(小学校団体名一覧!$B$2:$F$212,Q345,0),1,FALSE)</f>
        <v>#N/A</v>
      </c>
      <c r="Q346" s="2" t="e">
        <f ca="1">VLOOKUP("*"&amp;$P$2&amp;"*",OFFSET(小学校団体名一覧!$B$2:$F$212,Q345,0),5,FALSE)</f>
        <v>#N/A</v>
      </c>
    </row>
    <row r="347" spans="15:17">
      <c r="O347" s="2">
        <v>345</v>
      </c>
      <c r="P347" s="2" t="e">
        <f ca="1">VLOOKUP("*"&amp;$P$2&amp;"*",OFFSET(小学校団体名一覧!$B$2:$F$212,Q346,0),1,FALSE)</f>
        <v>#N/A</v>
      </c>
      <c r="Q347" s="2" t="e">
        <f ca="1">VLOOKUP("*"&amp;$P$2&amp;"*",OFFSET(小学校団体名一覧!$B$2:$F$212,Q346,0),5,FALSE)</f>
        <v>#N/A</v>
      </c>
    </row>
    <row r="348" spans="15:17">
      <c r="O348" s="2">
        <v>346</v>
      </c>
      <c r="P348" s="2" t="e">
        <f ca="1">VLOOKUP("*"&amp;$P$2&amp;"*",OFFSET(小学校団体名一覧!$B$2:$F$212,Q347,0),1,FALSE)</f>
        <v>#N/A</v>
      </c>
      <c r="Q348" s="2" t="e">
        <f ca="1">VLOOKUP("*"&amp;$P$2&amp;"*",OFFSET(小学校団体名一覧!$B$2:$F$212,Q347,0),5,FALSE)</f>
        <v>#N/A</v>
      </c>
    </row>
    <row r="349" spans="15:17">
      <c r="O349" s="2">
        <v>347</v>
      </c>
      <c r="P349" s="2" t="e">
        <f ca="1">VLOOKUP("*"&amp;$P$2&amp;"*",OFFSET(小学校団体名一覧!$B$2:$F$212,Q348,0),1,FALSE)</f>
        <v>#N/A</v>
      </c>
      <c r="Q349" s="2" t="e">
        <f ca="1">VLOOKUP("*"&amp;$P$2&amp;"*",OFFSET(小学校団体名一覧!$B$2:$F$212,Q348,0),5,FALSE)</f>
        <v>#N/A</v>
      </c>
    </row>
    <row r="350" spans="15:17">
      <c r="O350" s="2">
        <v>348</v>
      </c>
      <c r="P350" s="2" t="e">
        <f ca="1">VLOOKUP("*"&amp;$P$2&amp;"*",OFFSET(小学校団体名一覧!$B$2:$F$212,Q349,0),1,FALSE)</f>
        <v>#N/A</v>
      </c>
      <c r="Q350" s="2" t="e">
        <f ca="1">VLOOKUP("*"&amp;$P$2&amp;"*",OFFSET(小学校団体名一覧!$B$2:$F$212,Q349,0),5,FALSE)</f>
        <v>#N/A</v>
      </c>
    </row>
    <row r="351" spans="15:17">
      <c r="O351" s="2">
        <v>349</v>
      </c>
      <c r="P351" s="2" t="e">
        <f ca="1">VLOOKUP("*"&amp;$P$2&amp;"*",OFFSET(小学校団体名一覧!$B$2:$F$212,Q350,0),1,FALSE)</f>
        <v>#N/A</v>
      </c>
      <c r="Q351" s="2" t="e">
        <f ca="1">VLOOKUP("*"&amp;$P$2&amp;"*",OFFSET(小学校団体名一覧!$B$2:$F$212,Q350,0),5,FALSE)</f>
        <v>#N/A</v>
      </c>
    </row>
    <row r="352" spans="15:17">
      <c r="O352" s="2">
        <v>350</v>
      </c>
      <c r="P352" s="2" t="e">
        <f ca="1">VLOOKUP("*"&amp;$P$2&amp;"*",OFFSET(小学校団体名一覧!$B$2:$F$212,Q351,0),1,FALSE)</f>
        <v>#N/A</v>
      </c>
      <c r="Q352" s="2" t="e">
        <f ca="1">VLOOKUP("*"&amp;$P$2&amp;"*",OFFSET(小学校団体名一覧!$B$2:$F$212,Q351,0),5,FALSE)</f>
        <v>#N/A</v>
      </c>
    </row>
    <row r="353" spans="15:17">
      <c r="O353" s="2">
        <v>351</v>
      </c>
      <c r="P353" s="2" t="e">
        <f ca="1">VLOOKUP("*"&amp;$P$2&amp;"*",OFFSET(小学校団体名一覧!$B$2:$F$212,Q352,0),1,FALSE)</f>
        <v>#N/A</v>
      </c>
      <c r="Q353" s="2" t="e">
        <f ca="1">VLOOKUP("*"&amp;$P$2&amp;"*",OFFSET(小学校団体名一覧!$B$2:$F$212,Q352,0),5,FALSE)</f>
        <v>#N/A</v>
      </c>
    </row>
    <row r="354" spans="15:17">
      <c r="O354" s="2">
        <v>352</v>
      </c>
      <c r="P354" s="2" t="e">
        <f ca="1">VLOOKUP("*"&amp;$P$2&amp;"*",OFFSET(小学校団体名一覧!$B$2:$F$212,Q353,0),1,FALSE)</f>
        <v>#N/A</v>
      </c>
      <c r="Q354" s="2" t="e">
        <f ca="1">VLOOKUP("*"&amp;$P$2&amp;"*",OFFSET(小学校団体名一覧!$B$2:$F$212,Q353,0),5,FALSE)</f>
        <v>#N/A</v>
      </c>
    </row>
    <row r="355" spans="15:17">
      <c r="O355" s="2">
        <v>353</v>
      </c>
      <c r="P355" s="2" t="e">
        <f ca="1">VLOOKUP("*"&amp;$P$2&amp;"*",OFFSET(小学校団体名一覧!$B$2:$F$212,Q354,0),1,FALSE)</f>
        <v>#N/A</v>
      </c>
      <c r="Q355" s="2" t="e">
        <f ca="1">VLOOKUP("*"&amp;$P$2&amp;"*",OFFSET(小学校団体名一覧!$B$2:$F$212,Q354,0),5,FALSE)</f>
        <v>#N/A</v>
      </c>
    </row>
    <row r="356" spans="15:17">
      <c r="O356" s="2">
        <v>354</v>
      </c>
      <c r="P356" s="2" t="e">
        <f ca="1">VLOOKUP("*"&amp;$P$2&amp;"*",OFFSET(小学校団体名一覧!$B$2:$F$212,Q355,0),1,FALSE)</f>
        <v>#N/A</v>
      </c>
      <c r="Q356" s="2" t="e">
        <f ca="1">VLOOKUP("*"&amp;$P$2&amp;"*",OFFSET(小学校団体名一覧!$B$2:$F$212,Q355,0),5,FALSE)</f>
        <v>#N/A</v>
      </c>
    </row>
    <row r="357" spans="15:17">
      <c r="O357" s="2">
        <v>355</v>
      </c>
      <c r="P357" s="2" t="e">
        <f ca="1">VLOOKUP("*"&amp;$P$2&amp;"*",OFFSET(小学校団体名一覧!$B$2:$F$212,Q356,0),1,FALSE)</f>
        <v>#N/A</v>
      </c>
      <c r="Q357" s="2" t="e">
        <f ca="1">VLOOKUP("*"&amp;$P$2&amp;"*",OFFSET(小学校団体名一覧!$B$2:$F$212,Q356,0),5,FALSE)</f>
        <v>#N/A</v>
      </c>
    </row>
    <row r="358" spans="15:17">
      <c r="O358" s="2">
        <v>356</v>
      </c>
      <c r="P358" s="2" t="e">
        <f ca="1">VLOOKUP("*"&amp;$P$2&amp;"*",OFFSET(小学校団体名一覧!$B$2:$F$212,Q357,0),1,FALSE)</f>
        <v>#N/A</v>
      </c>
      <c r="Q358" s="2" t="e">
        <f ca="1">VLOOKUP("*"&amp;$P$2&amp;"*",OFFSET(小学校団体名一覧!$B$2:$F$212,Q357,0),5,FALSE)</f>
        <v>#N/A</v>
      </c>
    </row>
    <row r="359" spans="15:17">
      <c r="O359" s="2">
        <v>357</v>
      </c>
      <c r="P359" s="2" t="e">
        <f ca="1">VLOOKUP("*"&amp;$P$2&amp;"*",OFFSET(小学校団体名一覧!$B$2:$F$212,Q358,0),1,FALSE)</f>
        <v>#N/A</v>
      </c>
      <c r="Q359" s="2" t="e">
        <f ca="1">VLOOKUP("*"&amp;$P$2&amp;"*",OFFSET(小学校団体名一覧!$B$2:$F$212,Q358,0),5,FALSE)</f>
        <v>#N/A</v>
      </c>
    </row>
    <row r="360" spans="15:17">
      <c r="O360" s="2">
        <v>358</v>
      </c>
      <c r="P360" s="2" t="e">
        <f ca="1">VLOOKUP("*"&amp;$P$2&amp;"*",OFFSET(小学校団体名一覧!$B$2:$F$212,Q359,0),1,FALSE)</f>
        <v>#N/A</v>
      </c>
      <c r="Q360" s="2" t="e">
        <f ca="1">VLOOKUP("*"&amp;$P$2&amp;"*",OFFSET(小学校団体名一覧!$B$2:$F$212,Q359,0),5,FALSE)</f>
        <v>#N/A</v>
      </c>
    </row>
    <row r="361" spans="15:17">
      <c r="O361" s="2">
        <v>359</v>
      </c>
      <c r="P361" s="2" t="e">
        <f ca="1">VLOOKUP("*"&amp;$P$2&amp;"*",OFFSET(小学校団体名一覧!$B$2:$F$212,Q360,0),1,FALSE)</f>
        <v>#N/A</v>
      </c>
      <c r="Q361" s="2" t="e">
        <f ca="1">VLOOKUP("*"&amp;$P$2&amp;"*",OFFSET(小学校団体名一覧!$B$2:$F$212,Q360,0),5,FALSE)</f>
        <v>#N/A</v>
      </c>
    </row>
    <row r="362" spans="15:17">
      <c r="O362" s="2">
        <v>360</v>
      </c>
      <c r="P362" s="2" t="e">
        <f ca="1">VLOOKUP("*"&amp;$P$2&amp;"*",OFFSET(小学校団体名一覧!$B$2:$F$212,Q361,0),1,FALSE)</f>
        <v>#N/A</v>
      </c>
      <c r="Q362" s="2" t="e">
        <f ca="1">VLOOKUP("*"&amp;$P$2&amp;"*",OFFSET(小学校団体名一覧!$B$2:$F$212,Q361,0),5,FALSE)</f>
        <v>#N/A</v>
      </c>
    </row>
    <row r="363" spans="15:17">
      <c r="O363" s="2">
        <v>361</v>
      </c>
      <c r="P363" s="2" t="e">
        <f ca="1">VLOOKUP("*"&amp;$P$2&amp;"*",OFFSET(小学校団体名一覧!$B$2:$F$212,Q362,0),1,FALSE)</f>
        <v>#N/A</v>
      </c>
      <c r="Q363" s="2" t="e">
        <f ca="1">VLOOKUP("*"&amp;$P$2&amp;"*",OFFSET(小学校団体名一覧!$B$2:$F$212,Q362,0),5,FALSE)</f>
        <v>#N/A</v>
      </c>
    </row>
    <row r="364" spans="15:17">
      <c r="O364" s="2">
        <v>362</v>
      </c>
      <c r="P364" s="2" t="e">
        <f ca="1">VLOOKUP("*"&amp;$P$2&amp;"*",OFFSET(小学校団体名一覧!$B$2:$F$212,Q363,0),1,FALSE)</f>
        <v>#N/A</v>
      </c>
      <c r="Q364" s="2" t="e">
        <f ca="1">VLOOKUP("*"&amp;$P$2&amp;"*",OFFSET(小学校団体名一覧!$B$2:$F$212,Q363,0),5,FALSE)</f>
        <v>#N/A</v>
      </c>
    </row>
    <row r="365" spans="15:17">
      <c r="O365" s="2">
        <v>363</v>
      </c>
      <c r="P365" s="2" t="e">
        <f ca="1">VLOOKUP("*"&amp;$P$2&amp;"*",OFFSET(小学校団体名一覧!$B$2:$F$212,Q364,0),1,FALSE)</f>
        <v>#N/A</v>
      </c>
      <c r="Q365" s="2" t="e">
        <f ca="1">VLOOKUP("*"&amp;$P$2&amp;"*",OFFSET(小学校団体名一覧!$B$2:$F$212,Q364,0),5,FALSE)</f>
        <v>#N/A</v>
      </c>
    </row>
    <row r="366" spans="15:17">
      <c r="O366" s="2">
        <v>364</v>
      </c>
      <c r="P366" s="2" t="e">
        <f ca="1">VLOOKUP("*"&amp;$P$2&amp;"*",OFFSET(小学校団体名一覧!$B$2:$F$212,Q365,0),1,FALSE)</f>
        <v>#N/A</v>
      </c>
      <c r="Q366" s="2" t="e">
        <f ca="1">VLOOKUP("*"&amp;$P$2&amp;"*",OFFSET(小学校団体名一覧!$B$2:$F$212,Q365,0),5,FALSE)</f>
        <v>#N/A</v>
      </c>
    </row>
    <row r="367" spans="15:17">
      <c r="O367" s="2">
        <v>365</v>
      </c>
      <c r="P367" s="2" t="e">
        <f ca="1">VLOOKUP("*"&amp;$P$2&amp;"*",OFFSET(小学校団体名一覧!$B$2:$F$212,Q366,0),1,FALSE)</f>
        <v>#N/A</v>
      </c>
      <c r="Q367" s="2" t="e">
        <f ca="1">VLOOKUP("*"&amp;$P$2&amp;"*",OFFSET(小学校団体名一覧!$B$2:$F$212,Q366,0),5,FALSE)</f>
        <v>#N/A</v>
      </c>
    </row>
    <row r="368" spans="15:17">
      <c r="O368" s="2">
        <v>366</v>
      </c>
      <c r="P368" s="2" t="e">
        <f ca="1">VLOOKUP("*"&amp;$P$2&amp;"*",OFFSET(小学校団体名一覧!$B$2:$F$212,Q367,0),1,FALSE)</f>
        <v>#N/A</v>
      </c>
      <c r="Q368" s="2" t="e">
        <f ca="1">VLOOKUP("*"&amp;$P$2&amp;"*",OFFSET(小学校団体名一覧!$B$2:$F$212,Q367,0),5,FALSE)</f>
        <v>#N/A</v>
      </c>
    </row>
    <row r="369" spans="15:17">
      <c r="O369" s="2">
        <v>367</v>
      </c>
      <c r="P369" s="2" t="e">
        <f ca="1">VLOOKUP("*"&amp;$P$2&amp;"*",OFFSET(小学校団体名一覧!$B$2:$F$212,Q368,0),1,FALSE)</f>
        <v>#N/A</v>
      </c>
      <c r="Q369" s="2" t="e">
        <f ca="1">VLOOKUP("*"&amp;$P$2&amp;"*",OFFSET(小学校団体名一覧!$B$2:$F$212,Q368,0),5,FALSE)</f>
        <v>#N/A</v>
      </c>
    </row>
    <row r="370" spans="15:17">
      <c r="O370" s="2">
        <v>368</v>
      </c>
      <c r="P370" s="2" t="e">
        <f ca="1">VLOOKUP("*"&amp;$P$2&amp;"*",OFFSET(小学校団体名一覧!$B$2:$F$212,Q369,0),1,FALSE)</f>
        <v>#N/A</v>
      </c>
      <c r="Q370" s="2" t="e">
        <f ca="1">VLOOKUP("*"&amp;$P$2&amp;"*",OFFSET(小学校団体名一覧!$B$2:$F$212,Q369,0),5,FALSE)</f>
        <v>#N/A</v>
      </c>
    </row>
    <row r="371" spans="15:17">
      <c r="O371" s="2">
        <v>369</v>
      </c>
      <c r="P371" s="2" t="e">
        <f ca="1">VLOOKUP("*"&amp;$P$2&amp;"*",OFFSET(小学校団体名一覧!$B$2:$F$212,Q370,0),1,FALSE)</f>
        <v>#N/A</v>
      </c>
      <c r="Q371" s="2" t="e">
        <f ca="1">VLOOKUP("*"&amp;$P$2&amp;"*",OFFSET(小学校団体名一覧!$B$2:$F$212,Q370,0),5,FALSE)</f>
        <v>#N/A</v>
      </c>
    </row>
    <row r="372" spans="15:17">
      <c r="O372" s="2">
        <v>370</v>
      </c>
      <c r="P372" s="2" t="e">
        <f ca="1">VLOOKUP("*"&amp;$P$2&amp;"*",OFFSET(小学校団体名一覧!$B$2:$F$212,Q371,0),1,FALSE)</f>
        <v>#N/A</v>
      </c>
      <c r="Q372" s="2" t="e">
        <f ca="1">VLOOKUP("*"&amp;$P$2&amp;"*",OFFSET(小学校団体名一覧!$B$2:$F$212,Q371,0),5,FALSE)</f>
        <v>#N/A</v>
      </c>
    </row>
    <row r="373" spans="15:17">
      <c r="O373" s="2">
        <v>371</v>
      </c>
      <c r="P373" s="2" t="e">
        <f ca="1">VLOOKUP("*"&amp;$P$2&amp;"*",OFFSET(小学校団体名一覧!$B$2:$F$212,Q372,0),1,FALSE)</f>
        <v>#N/A</v>
      </c>
      <c r="Q373" s="2" t="e">
        <f ca="1">VLOOKUP("*"&amp;$P$2&amp;"*",OFFSET(小学校団体名一覧!$B$2:$F$212,Q372,0),5,FALSE)</f>
        <v>#N/A</v>
      </c>
    </row>
    <row r="374" spans="15:17">
      <c r="O374" s="2">
        <v>372</v>
      </c>
      <c r="P374" s="2" t="e">
        <f ca="1">VLOOKUP("*"&amp;$P$2&amp;"*",OFFSET(小学校団体名一覧!$B$2:$F$212,Q373,0),1,FALSE)</f>
        <v>#N/A</v>
      </c>
      <c r="Q374" s="2" t="e">
        <f ca="1">VLOOKUP("*"&amp;$P$2&amp;"*",OFFSET(小学校団体名一覧!$B$2:$F$212,Q373,0),5,FALSE)</f>
        <v>#N/A</v>
      </c>
    </row>
    <row r="375" spans="15:17">
      <c r="O375" s="2">
        <v>373</v>
      </c>
      <c r="P375" s="2" t="e">
        <f ca="1">VLOOKUP("*"&amp;$P$2&amp;"*",OFFSET(小学校団体名一覧!$B$2:$F$212,Q374,0),1,FALSE)</f>
        <v>#N/A</v>
      </c>
      <c r="Q375" s="2" t="e">
        <f ca="1">VLOOKUP("*"&amp;$P$2&amp;"*",OFFSET(小学校団体名一覧!$B$2:$F$212,Q374,0),5,FALSE)</f>
        <v>#N/A</v>
      </c>
    </row>
    <row r="376" spans="15:17">
      <c r="O376" s="2">
        <v>374</v>
      </c>
      <c r="P376" s="2" t="e">
        <f ca="1">VLOOKUP("*"&amp;$P$2&amp;"*",OFFSET(小学校団体名一覧!$B$2:$F$212,Q375,0),1,FALSE)</f>
        <v>#N/A</v>
      </c>
      <c r="Q376" s="2" t="e">
        <f ca="1">VLOOKUP("*"&amp;$P$2&amp;"*",OFFSET(小学校団体名一覧!$B$2:$F$212,Q375,0),5,FALSE)</f>
        <v>#N/A</v>
      </c>
    </row>
    <row r="377" spans="15:17">
      <c r="O377" s="2">
        <v>375</v>
      </c>
      <c r="P377" s="2" t="e">
        <f ca="1">VLOOKUP("*"&amp;$P$2&amp;"*",OFFSET(小学校団体名一覧!$B$2:$F$212,Q376,0),1,FALSE)</f>
        <v>#N/A</v>
      </c>
      <c r="Q377" s="2" t="e">
        <f ca="1">VLOOKUP("*"&amp;$P$2&amp;"*",OFFSET(小学校団体名一覧!$B$2:$F$212,Q376,0),5,FALSE)</f>
        <v>#N/A</v>
      </c>
    </row>
    <row r="378" spans="15:17">
      <c r="O378" s="2">
        <v>376</v>
      </c>
      <c r="P378" s="2" t="e">
        <f ca="1">VLOOKUP("*"&amp;$P$2&amp;"*",OFFSET(小学校団体名一覧!$B$2:$F$212,Q377,0),1,FALSE)</f>
        <v>#N/A</v>
      </c>
      <c r="Q378" s="2" t="e">
        <f ca="1">VLOOKUP("*"&amp;$P$2&amp;"*",OFFSET(小学校団体名一覧!$B$2:$F$212,Q377,0),5,FALSE)</f>
        <v>#N/A</v>
      </c>
    </row>
    <row r="379" spans="15:17">
      <c r="O379" s="2">
        <v>377</v>
      </c>
      <c r="P379" s="2" t="e">
        <f ca="1">VLOOKUP("*"&amp;$P$2&amp;"*",OFFSET(小学校団体名一覧!$B$2:$F$212,Q378,0),1,FALSE)</f>
        <v>#N/A</v>
      </c>
      <c r="Q379" s="2" t="e">
        <f ca="1">VLOOKUP("*"&amp;$P$2&amp;"*",OFFSET(小学校団体名一覧!$B$2:$F$212,Q378,0),5,FALSE)</f>
        <v>#N/A</v>
      </c>
    </row>
    <row r="380" spans="15:17">
      <c r="O380" s="2">
        <v>378</v>
      </c>
      <c r="P380" s="2" t="e">
        <f ca="1">VLOOKUP("*"&amp;$P$2&amp;"*",OFFSET(小学校団体名一覧!$B$2:$F$212,Q379,0),1,FALSE)</f>
        <v>#N/A</v>
      </c>
      <c r="Q380" s="2" t="e">
        <f ca="1">VLOOKUP("*"&amp;$P$2&amp;"*",OFFSET(小学校団体名一覧!$B$2:$F$212,Q379,0),5,FALSE)</f>
        <v>#N/A</v>
      </c>
    </row>
    <row r="381" spans="15:17">
      <c r="O381" s="2">
        <v>379</v>
      </c>
      <c r="P381" s="2" t="e">
        <f ca="1">VLOOKUP("*"&amp;$P$2&amp;"*",OFFSET(小学校団体名一覧!$B$2:$F$212,Q380,0),1,FALSE)</f>
        <v>#N/A</v>
      </c>
      <c r="Q381" s="2" t="e">
        <f ca="1">VLOOKUP("*"&amp;$P$2&amp;"*",OFFSET(小学校団体名一覧!$B$2:$F$212,Q380,0),5,FALSE)</f>
        <v>#N/A</v>
      </c>
    </row>
    <row r="382" spans="15:17">
      <c r="O382" s="2">
        <v>380</v>
      </c>
      <c r="P382" s="2" t="e">
        <f ca="1">VLOOKUP("*"&amp;$P$2&amp;"*",OFFSET(小学校団体名一覧!$B$2:$F$212,Q381,0),1,FALSE)</f>
        <v>#N/A</v>
      </c>
      <c r="Q382" s="2" t="e">
        <f ca="1">VLOOKUP("*"&amp;$P$2&amp;"*",OFFSET(小学校団体名一覧!$B$2:$F$212,Q381,0),5,FALSE)</f>
        <v>#N/A</v>
      </c>
    </row>
    <row r="383" spans="15:17">
      <c r="O383" s="2">
        <v>381</v>
      </c>
      <c r="P383" s="2" t="e">
        <f ca="1">VLOOKUP("*"&amp;$P$2&amp;"*",OFFSET(小学校団体名一覧!$B$2:$F$212,Q382,0),1,FALSE)</f>
        <v>#N/A</v>
      </c>
      <c r="Q383" s="2" t="e">
        <f ca="1">VLOOKUP("*"&amp;$P$2&amp;"*",OFFSET(小学校団体名一覧!$B$2:$F$212,Q382,0),5,FALSE)</f>
        <v>#N/A</v>
      </c>
    </row>
    <row r="384" spans="15:17">
      <c r="O384" s="2">
        <v>382</v>
      </c>
      <c r="P384" s="2" t="e">
        <f ca="1">VLOOKUP("*"&amp;$P$2&amp;"*",OFFSET(小学校団体名一覧!$B$2:$F$212,Q383,0),1,FALSE)</f>
        <v>#N/A</v>
      </c>
      <c r="Q384" s="2" t="e">
        <f ca="1">VLOOKUP("*"&amp;$P$2&amp;"*",OFFSET(小学校団体名一覧!$B$2:$F$212,Q383,0),5,FALSE)</f>
        <v>#N/A</v>
      </c>
    </row>
    <row r="385" spans="15:17">
      <c r="O385" s="2">
        <v>383</v>
      </c>
      <c r="P385" s="2" t="e">
        <f ca="1">VLOOKUP("*"&amp;$P$2&amp;"*",OFFSET(小学校団体名一覧!$B$2:$F$212,Q384,0),1,FALSE)</f>
        <v>#N/A</v>
      </c>
      <c r="Q385" s="2" t="e">
        <f ca="1">VLOOKUP("*"&amp;$P$2&amp;"*",OFFSET(小学校団体名一覧!$B$2:$F$212,Q384,0),5,FALSE)</f>
        <v>#N/A</v>
      </c>
    </row>
    <row r="386" spans="15:17">
      <c r="O386" s="2">
        <v>384</v>
      </c>
      <c r="P386" s="2" t="e">
        <f ca="1">VLOOKUP("*"&amp;$P$2&amp;"*",OFFSET(小学校団体名一覧!$B$2:$F$212,Q385,0),1,FALSE)</f>
        <v>#N/A</v>
      </c>
      <c r="Q386" s="2" t="e">
        <f ca="1">VLOOKUP("*"&amp;$P$2&amp;"*",OFFSET(小学校団体名一覧!$B$2:$F$212,Q385,0),5,FALSE)</f>
        <v>#N/A</v>
      </c>
    </row>
    <row r="387" spans="15:17">
      <c r="O387" s="2">
        <v>385</v>
      </c>
      <c r="P387" s="2" t="e">
        <f ca="1">VLOOKUP("*"&amp;$P$2&amp;"*",OFFSET(小学校団体名一覧!$B$2:$F$212,Q386,0),1,FALSE)</f>
        <v>#N/A</v>
      </c>
      <c r="Q387" s="2" t="e">
        <f ca="1">VLOOKUP("*"&amp;$P$2&amp;"*",OFFSET(小学校団体名一覧!$B$2:$F$212,Q386,0),5,FALSE)</f>
        <v>#N/A</v>
      </c>
    </row>
    <row r="388" spans="15:17">
      <c r="O388" s="2">
        <v>386</v>
      </c>
      <c r="P388" s="2" t="e">
        <f ca="1">VLOOKUP("*"&amp;$P$2&amp;"*",OFFSET(小学校団体名一覧!$B$2:$F$212,Q387,0),1,FALSE)</f>
        <v>#N/A</v>
      </c>
      <c r="Q388" s="2" t="e">
        <f ca="1">VLOOKUP("*"&amp;$P$2&amp;"*",OFFSET(小学校団体名一覧!$B$2:$F$212,Q387,0),5,FALSE)</f>
        <v>#N/A</v>
      </c>
    </row>
    <row r="389" spans="15:17">
      <c r="O389" s="2">
        <v>387</v>
      </c>
      <c r="P389" s="2" t="e">
        <f ca="1">VLOOKUP("*"&amp;$P$2&amp;"*",OFFSET(小学校団体名一覧!$B$2:$F$212,Q388,0),1,FALSE)</f>
        <v>#N/A</v>
      </c>
      <c r="Q389" s="2" t="e">
        <f ca="1">VLOOKUP("*"&amp;$P$2&amp;"*",OFFSET(小学校団体名一覧!$B$2:$F$212,Q388,0),5,FALSE)</f>
        <v>#N/A</v>
      </c>
    </row>
    <row r="390" spans="15:17">
      <c r="O390" s="2">
        <v>387</v>
      </c>
      <c r="P390" s="2" t="e">
        <f ca="1">VLOOKUP("*"&amp;$P$2&amp;"*",OFFSET(小学校団体名一覧!$B$2:$F$212,Q389,0),1,FALSE)</f>
        <v>#N/A</v>
      </c>
      <c r="Q390" s="2" t="e">
        <f ca="1">VLOOKUP("*"&amp;$P$2&amp;"*",OFFSET(小学校団体名一覧!$B$2:$F$212,Q389,0),5,FALSE)</f>
        <v>#N/A</v>
      </c>
    </row>
    <row r="391" spans="15:17">
      <c r="O391" s="2">
        <v>388</v>
      </c>
      <c r="P391" s="2" t="e">
        <f ca="1">VLOOKUP("*"&amp;$P$2&amp;"*",OFFSET(小学校団体名一覧!$B$2:$F$212,Q390,0),1,FALSE)</f>
        <v>#N/A</v>
      </c>
      <c r="Q391" s="2" t="e">
        <f ca="1">VLOOKUP("*"&amp;$P$2&amp;"*",OFFSET(小学校団体名一覧!$B$2:$F$212,Q390,0),5,FALSE)</f>
        <v>#N/A</v>
      </c>
    </row>
    <row r="392" spans="15:17">
      <c r="O392" s="2">
        <v>389</v>
      </c>
      <c r="P392" s="2" t="e">
        <f ca="1">VLOOKUP("*"&amp;$P$2&amp;"*",OFFSET(小学校団体名一覧!$B$2:$F$212,Q391,0),1,FALSE)</f>
        <v>#N/A</v>
      </c>
      <c r="Q392" s="2" t="e">
        <f ca="1">VLOOKUP("*"&amp;$P$2&amp;"*",OFFSET(小学校団体名一覧!$B$2:$F$212,Q391,0),5,FALSE)</f>
        <v>#N/A</v>
      </c>
    </row>
    <row r="393" spans="15:17">
      <c r="O393" s="2">
        <v>390</v>
      </c>
      <c r="P393" s="2" t="e">
        <f ca="1">VLOOKUP("*"&amp;$P$2&amp;"*",OFFSET(小学校団体名一覧!$B$2:$F$212,Q392,0),1,FALSE)</f>
        <v>#N/A</v>
      </c>
      <c r="Q393" s="2" t="e">
        <f ca="1">VLOOKUP("*"&amp;$P$2&amp;"*",OFFSET(小学校団体名一覧!$B$2:$F$212,Q392,0),5,FALSE)</f>
        <v>#N/A</v>
      </c>
    </row>
    <row r="394" spans="15:17">
      <c r="O394" s="2">
        <v>391</v>
      </c>
      <c r="P394" s="2" t="e">
        <f ca="1">VLOOKUP("*"&amp;$P$2&amp;"*",OFFSET(小学校団体名一覧!$B$2:$F$212,Q393,0),1,FALSE)</f>
        <v>#N/A</v>
      </c>
      <c r="Q394" s="2" t="e">
        <f ca="1">VLOOKUP("*"&amp;$P$2&amp;"*",OFFSET(小学校団体名一覧!$B$2:$F$212,Q393,0),5,FALSE)</f>
        <v>#N/A</v>
      </c>
    </row>
    <row r="395" spans="15:17">
      <c r="O395" s="2">
        <v>392</v>
      </c>
      <c r="P395" s="2" t="e">
        <f ca="1">VLOOKUP("*"&amp;$P$2&amp;"*",OFFSET(小学校団体名一覧!$B$2:$F$212,Q394,0),1,FALSE)</f>
        <v>#N/A</v>
      </c>
      <c r="Q395" s="2" t="e">
        <f ca="1">VLOOKUP("*"&amp;$P$2&amp;"*",OFFSET(小学校団体名一覧!$B$2:$F$212,Q394,0),5,FALSE)</f>
        <v>#N/A</v>
      </c>
    </row>
    <row r="396" spans="15:17">
      <c r="O396" s="2">
        <v>393</v>
      </c>
      <c r="P396" s="2" t="e">
        <f ca="1">VLOOKUP("*"&amp;$P$2&amp;"*",OFFSET(小学校団体名一覧!$B$2:$F$212,Q395,0),1,FALSE)</f>
        <v>#N/A</v>
      </c>
      <c r="Q396" s="2" t="e">
        <f ca="1">VLOOKUP("*"&amp;$P$2&amp;"*",OFFSET(小学校団体名一覧!$B$2:$F$212,Q395,0),5,FALSE)</f>
        <v>#N/A</v>
      </c>
    </row>
    <row r="397" spans="15:17">
      <c r="O397" s="2">
        <v>394</v>
      </c>
      <c r="P397" s="2" t="e">
        <f ca="1">VLOOKUP("*"&amp;$P$2&amp;"*",OFFSET(小学校団体名一覧!$B$2:$F$212,Q396,0),1,FALSE)</f>
        <v>#N/A</v>
      </c>
      <c r="Q397" s="2" t="e">
        <f ca="1">VLOOKUP("*"&amp;$P$2&amp;"*",OFFSET(小学校団体名一覧!$B$2:$F$212,Q396,0),5,FALSE)</f>
        <v>#N/A</v>
      </c>
    </row>
  </sheetData>
  <sheetProtection selectLockedCells="1"/>
  <mergeCells count="20">
    <mergeCell ref="G2:M2"/>
    <mergeCell ref="G3:M3"/>
    <mergeCell ref="C6:E6"/>
    <mergeCell ref="A8:B8"/>
    <mergeCell ref="C8:E8"/>
    <mergeCell ref="A2:B2"/>
    <mergeCell ref="C2:E2"/>
    <mergeCell ref="A3:B3"/>
    <mergeCell ref="C3:E3"/>
    <mergeCell ref="A4:B4"/>
    <mergeCell ref="A7:B7"/>
    <mergeCell ref="C7:E7"/>
    <mergeCell ref="C4:E4"/>
    <mergeCell ref="A5:B5"/>
    <mergeCell ref="C5:E5"/>
    <mergeCell ref="A6:B6"/>
    <mergeCell ref="A10:B10"/>
    <mergeCell ref="A9:B9"/>
    <mergeCell ref="C9:E9"/>
    <mergeCell ref="G4:G6"/>
  </mergeCells>
  <phoneticPr fontId="2"/>
  <dataValidations count="5">
    <dataValidation imeMode="on" allowBlank="1" showInputMessage="1" showErrorMessage="1" sqref="ST6:ST9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C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C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C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C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C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C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C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C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C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C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C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C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C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C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C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WVJ983043:WVJ983045 C65539:C65541 IX65539:IX65541 ST65539:ST65541 ACP65539:ACP65541 AML65539:AML65541 AWH65539:AWH65541 BGD65539:BGD65541 BPZ65539:BPZ65541 BZV65539:BZV65541 CJR65539:CJR65541 CTN65539:CTN65541 DDJ65539:DDJ65541 DNF65539:DNF65541 DXB65539:DXB65541 EGX65539:EGX65541 EQT65539:EQT65541 FAP65539:FAP65541 FKL65539:FKL65541 FUH65539:FUH65541 GED65539:GED65541 GNZ65539:GNZ65541 GXV65539:GXV65541 HHR65539:HHR65541 HRN65539:HRN65541 IBJ65539:IBJ65541 ILF65539:ILF65541 IVB65539:IVB65541 JEX65539:JEX65541 JOT65539:JOT65541 JYP65539:JYP65541 KIL65539:KIL65541 KSH65539:KSH65541 LCD65539:LCD65541 LLZ65539:LLZ65541 LVV65539:LVV65541 MFR65539:MFR65541 MPN65539:MPN65541 MZJ65539:MZJ65541 NJF65539:NJF65541 NTB65539:NTB65541 OCX65539:OCX65541 OMT65539:OMT65541 OWP65539:OWP65541 PGL65539:PGL65541 PQH65539:PQH65541 QAD65539:QAD65541 QJZ65539:QJZ65541 QTV65539:QTV65541 RDR65539:RDR65541 RNN65539:RNN65541 RXJ65539:RXJ65541 SHF65539:SHF65541 SRB65539:SRB65541 TAX65539:TAX65541 TKT65539:TKT65541 TUP65539:TUP65541 UEL65539:UEL65541 UOH65539:UOH65541 UYD65539:UYD65541 VHZ65539:VHZ65541 VRV65539:VRV65541 WBR65539:WBR65541 WLN65539:WLN65541 WVJ65539:WVJ65541 C131075:C131077 IX131075:IX131077 ST131075:ST131077 ACP131075:ACP131077 AML131075:AML131077 AWH131075:AWH131077 BGD131075:BGD131077 BPZ131075:BPZ131077 BZV131075:BZV131077 CJR131075:CJR131077 CTN131075:CTN131077 DDJ131075:DDJ131077 DNF131075:DNF131077 DXB131075:DXB131077 EGX131075:EGX131077 EQT131075:EQT131077 FAP131075:FAP131077 FKL131075:FKL131077 FUH131075:FUH131077 GED131075:GED131077 GNZ131075:GNZ131077 GXV131075:GXV131077 HHR131075:HHR131077 HRN131075:HRN131077 IBJ131075:IBJ131077 ILF131075:ILF131077 IVB131075:IVB131077 JEX131075:JEX131077 JOT131075:JOT131077 JYP131075:JYP131077 KIL131075:KIL131077 KSH131075:KSH131077 LCD131075:LCD131077 LLZ131075:LLZ131077 LVV131075:LVV131077 MFR131075:MFR131077 MPN131075:MPN131077 MZJ131075:MZJ131077 NJF131075:NJF131077 NTB131075:NTB131077 OCX131075:OCX131077 OMT131075:OMT131077 OWP131075:OWP131077 PGL131075:PGL131077 PQH131075:PQH131077 QAD131075:QAD131077 QJZ131075:QJZ131077 QTV131075:QTV131077 RDR131075:RDR131077 RNN131075:RNN131077 RXJ131075:RXJ131077 SHF131075:SHF131077 SRB131075:SRB131077 TAX131075:TAX131077 TKT131075:TKT131077 TUP131075:TUP131077 UEL131075:UEL131077 UOH131075:UOH131077 UYD131075:UYD131077 VHZ131075:VHZ131077 VRV131075:VRV131077 WBR131075:WBR131077 WLN131075:WLN131077 WVJ131075:WVJ131077 C196611:C196613 IX196611:IX196613 ST196611:ST196613 ACP196611:ACP196613 AML196611:AML196613 AWH196611:AWH196613 BGD196611:BGD196613 BPZ196611:BPZ196613 BZV196611:BZV196613 CJR196611:CJR196613 CTN196611:CTN196613 DDJ196611:DDJ196613 DNF196611:DNF196613 DXB196611:DXB196613 EGX196611:EGX196613 EQT196611:EQT196613 FAP196611:FAP196613 FKL196611:FKL196613 FUH196611:FUH196613 GED196611:GED196613 GNZ196611:GNZ196613 GXV196611:GXV196613 HHR196611:HHR196613 HRN196611:HRN196613 IBJ196611:IBJ196613 ILF196611:ILF196613 IVB196611:IVB196613 JEX196611:JEX196613 JOT196611:JOT196613 JYP196611:JYP196613 KIL196611:KIL196613 KSH196611:KSH196613 LCD196611:LCD196613 LLZ196611:LLZ196613 LVV196611:LVV196613 MFR196611:MFR196613 MPN196611:MPN196613 MZJ196611:MZJ196613 NJF196611:NJF196613 NTB196611:NTB196613 OCX196611:OCX196613 OMT196611:OMT196613 OWP196611:OWP196613 PGL196611:PGL196613 PQH196611:PQH196613 QAD196611:QAD196613 QJZ196611:QJZ196613 QTV196611:QTV196613 RDR196611:RDR196613 RNN196611:RNN196613 RXJ196611:RXJ196613 SHF196611:SHF196613 SRB196611:SRB196613 TAX196611:TAX196613 TKT196611:TKT196613 TUP196611:TUP196613 UEL196611:UEL196613 UOH196611:UOH196613 UYD196611:UYD196613 VHZ196611:VHZ196613 VRV196611:VRV196613 WBR196611:WBR196613 WLN196611:WLN196613 WVJ196611:WVJ196613 C262147:C262149 IX262147:IX262149 ST262147:ST262149 ACP262147:ACP262149 AML262147:AML262149 AWH262147:AWH262149 BGD262147:BGD262149 BPZ262147:BPZ262149 BZV262147:BZV262149 CJR262147:CJR262149 CTN262147:CTN262149 DDJ262147:DDJ262149 DNF262147:DNF262149 DXB262147:DXB262149 EGX262147:EGX262149 EQT262147:EQT262149 FAP262147:FAP262149 FKL262147:FKL262149 FUH262147:FUH262149 GED262147:GED262149 GNZ262147:GNZ262149 GXV262147:GXV262149 HHR262147:HHR262149 HRN262147:HRN262149 IBJ262147:IBJ262149 ILF262147:ILF262149 IVB262147:IVB262149 JEX262147:JEX262149 JOT262147:JOT262149 JYP262147:JYP262149 KIL262147:KIL262149 KSH262147:KSH262149 LCD262147:LCD262149 LLZ262147:LLZ262149 LVV262147:LVV262149 MFR262147:MFR262149 MPN262147:MPN262149 MZJ262147:MZJ262149 NJF262147:NJF262149 NTB262147:NTB262149 OCX262147:OCX262149 OMT262147:OMT262149 OWP262147:OWP262149 PGL262147:PGL262149 PQH262147:PQH262149 QAD262147:QAD262149 QJZ262147:QJZ262149 QTV262147:QTV262149 RDR262147:RDR262149 RNN262147:RNN262149 RXJ262147:RXJ262149 SHF262147:SHF262149 SRB262147:SRB262149 TAX262147:TAX262149 TKT262147:TKT262149 TUP262147:TUP262149 UEL262147:UEL262149 UOH262147:UOH262149 UYD262147:UYD262149 VHZ262147:VHZ262149 VRV262147:VRV262149 WBR262147:WBR262149 WLN262147:WLN262149 WVJ262147:WVJ262149 C327683:C327685 IX327683:IX327685 ST327683:ST327685 ACP327683:ACP327685 AML327683:AML327685 AWH327683:AWH327685 BGD327683:BGD327685 BPZ327683:BPZ327685 BZV327683:BZV327685 CJR327683:CJR327685 CTN327683:CTN327685 DDJ327683:DDJ327685 DNF327683:DNF327685 DXB327683:DXB327685 EGX327683:EGX327685 EQT327683:EQT327685 FAP327683:FAP327685 FKL327683:FKL327685 FUH327683:FUH327685 GED327683:GED327685 GNZ327683:GNZ327685 GXV327683:GXV327685 HHR327683:HHR327685 HRN327683:HRN327685 IBJ327683:IBJ327685 ILF327683:ILF327685 IVB327683:IVB327685 JEX327683:JEX327685 JOT327683:JOT327685 JYP327683:JYP327685 KIL327683:KIL327685 KSH327683:KSH327685 LCD327683:LCD327685 LLZ327683:LLZ327685 LVV327683:LVV327685 MFR327683:MFR327685 MPN327683:MPN327685 MZJ327683:MZJ327685 NJF327683:NJF327685 NTB327683:NTB327685 OCX327683:OCX327685 OMT327683:OMT327685 OWP327683:OWP327685 PGL327683:PGL327685 PQH327683:PQH327685 QAD327683:QAD327685 QJZ327683:QJZ327685 QTV327683:QTV327685 RDR327683:RDR327685 RNN327683:RNN327685 RXJ327683:RXJ327685 SHF327683:SHF327685 SRB327683:SRB327685 TAX327683:TAX327685 TKT327683:TKT327685 TUP327683:TUP327685 UEL327683:UEL327685 UOH327683:UOH327685 UYD327683:UYD327685 VHZ327683:VHZ327685 VRV327683:VRV327685 WBR327683:WBR327685 WLN327683:WLN327685 WVJ327683:WVJ327685 C393219:C393221 IX393219:IX393221 ST393219:ST393221 ACP393219:ACP393221 AML393219:AML393221 AWH393219:AWH393221 BGD393219:BGD393221 BPZ393219:BPZ393221 BZV393219:BZV393221 CJR393219:CJR393221 CTN393219:CTN393221 DDJ393219:DDJ393221 DNF393219:DNF393221 DXB393219:DXB393221 EGX393219:EGX393221 EQT393219:EQT393221 FAP393219:FAP393221 FKL393219:FKL393221 FUH393219:FUH393221 GED393219:GED393221 GNZ393219:GNZ393221 GXV393219:GXV393221 HHR393219:HHR393221 HRN393219:HRN393221 IBJ393219:IBJ393221 ILF393219:ILF393221 IVB393219:IVB393221 JEX393219:JEX393221 JOT393219:JOT393221 JYP393219:JYP393221 KIL393219:KIL393221 KSH393219:KSH393221 LCD393219:LCD393221 LLZ393219:LLZ393221 LVV393219:LVV393221 MFR393219:MFR393221 MPN393219:MPN393221 MZJ393219:MZJ393221 NJF393219:NJF393221 NTB393219:NTB393221 OCX393219:OCX393221 OMT393219:OMT393221 OWP393219:OWP393221 PGL393219:PGL393221 PQH393219:PQH393221 QAD393219:QAD393221 QJZ393219:QJZ393221 QTV393219:QTV393221 RDR393219:RDR393221 RNN393219:RNN393221 RXJ393219:RXJ393221 SHF393219:SHF393221 SRB393219:SRB393221 TAX393219:TAX393221 TKT393219:TKT393221 TUP393219:TUP393221 UEL393219:UEL393221 UOH393219:UOH393221 UYD393219:UYD393221 VHZ393219:VHZ393221 VRV393219:VRV393221 WBR393219:WBR393221 WLN393219:WLN393221 WVJ393219:WVJ393221 C458755:C458757 IX458755:IX458757 ST458755:ST458757 ACP458755:ACP458757 AML458755:AML458757 AWH458755:AWH458757 BGD458755:BGD458757 BPZ458755:BPZ458757 BZV458755:BZV458757 CJR458755:CJR458757 CTN458755:CTN458757 DDJ458755:DDJ458757 DNF458755:DNF458757 DXB458755:DXB458757 EGX458755:EGX458757 EQT458755:EQT458757 FAP458755:FAP458757 FKL458755:FKL458757 FUH458755:FUH458757 GED458755:GED458757 GNZ458755:GNZ458757 GXV458755:GXV458757 HHR458755:HHR458757 HRN458755:HRN458757 IBJ458755:IBJ458757 ILF458755:ILF458757 IVB458755:IVB458757 JEX458755:JEX458757 JOT458755:JOT458757 JYP458755:JYP458757 KIL458755:KIL458757 KSH458755:KSH458757 LCD458755:LCD458757 LLZ458755:LLZ458757 LVV458755:LVV458757 MFR458755:MFR458757 MPN458755:MPN458757 MZJ458755:MZJ458757 NJF458755:NJF458757 NTB458755:NTB458757 OCX458755:OCX458757 OMT458755:OMT458757 OWP458755:OWP458757 PGL458755:PGL458757 PQH458755:PQH458757 QAD458755:QAD458757 QJZ458755:QJZ458757 QTV458755:QTV458757 RDR458755:RDR458757 RNN458755:RNN458757 RXJ458755:RXJ458757 SHF458755:SHF458757 SRB458755:SRB458757 TAX458755:TAX458757 TKT458755:TKT458757 TUP458755:TUP458757 UEL458755:UEL458757 UOH458755:UOH458757 UYD458755:UYD458757 VHZ458755:VHZ458757 VRV458755:VRV458757 WBR458755:WBR458757 WLN458755:WLN458757 WVJ458755:WVJ458757 C524291:C524293 IX524291:IX524293 ST524291:ST524293 ACP524291:ACP524293 AML524291:AML524293 AWH524291:AWH524293 BGD524291:BGD524293 BPZ524291:BPZ524293 BZV524291:BZV524293 CJR524291:CJR524293 CTN524291:CTN524293 DDJ524291:DDJ524293 DNF524291:DNF524293 DXB524291:DXB524293 EGX524291:EGX524293 EQT524291:EQT524293 FAP524291:FAP524293 FKL524291:FKL524293 FUH524291:FUH524293 GED524291:GED524293 GNZ524291:GNZ524293 GXV524291:GXV524293 HHR524291:HHR524293 HRN524291:HRN524293 IBJ524291:IBJ524293 ILF524291:ILF524293 IVB524291:IVB524293 JEX524291:JEX524293 JOT524291:JOT524293 JYP524291:JYP524293 KIL524291:KIL524293 KSH524291:KSH524293 LCD524291:LCD524293 LLZ524291:LLZ524293 LVV524291:LVV524293 MFR524291:MFR524293 MPN524291:MPN524293 MZJ524291:MZJ524293 NJF524291:NJF524293 NTB524291:NTB524293 OCX524291:OCX524293 OMT524291:OMT524293 OWP524291:OWP524293 PGL524291:PGL524293 PQH524291:PQH524293 QAD524291:QAD524293 QJZ524291:QJZ524293 QTV524291:QTV524293 RDR524291:RDR524293 RNN524291:RNN524293 RXJ524291:RXJ524293 SHF524291:SHF524293 SRB524291:SRB524293 TAX524291:TAX524293 TKT524291:TKT524293 TUP524291:TUP524293 UEL524291:UEL524293 UOH524291:UOH524293 UYD524291:UYD524293 VHZ524291:VHZ524293 VRV524291:VRV524293 WBR524291:WBR524293 WLN524291:WLN524293 WVJ524291:WVJ524293 C589827:C589829 IX589827:IX589829 ST589827:ST589829 ACP589827:ACP589829 AML589827:AML589829 AWH589827:AWH589829 BGD589827:BGD589829 BPZ589827:BPZ589829 BZV589827:BZV589829 CJR589827:CJR589829 CTN589827:CTN589829 DDJ589827:DDJ589829 DNF589827:DNF589829 DXB589827:DXB589829 EGX589827:EGX589829 EQT589827:EQT589829 FAP589827:FAP589829 FKL589827:FKL589829 FUH589827:FUH589829 GED589827:GED589829 GNZ589827:GNZ589829 GXV589827:GXV589829 HHR589827:HHR589829 HRN589827:HRN589829 IBJ589827:IBJ589829 ILF589827:ILF589829 IVB589827:IVB589829 JEX589827:JEX589829 JOT589827:JOT589829 JYP589827:JYP589829 KIL589827:KIL589829 KSH589827:KSH589829 LCD589827:LCD589829 LLZ589827:LLZ589829 LVV589827:LVV589829 MFR589827:MFR589829 MPN589827:MPN589829 MZJ589827:MZJ589829 NJF589827:NJF589829 NTB589827:NTB589829 OCX589827:OCX589829 OMT589827:OMT589829 OWP589827:OWP589829 PGL589827:PGL589829 PQH589827:PQH589829 QAD589827:QAD589829 QJZ589827:QJZ589829 QTV589827:QTV589829 RDR589827:RDR589829 RNN589827:RNN589829 RXJ589827:RXJ589829 SHF589827:SHF589829 SRB589827:SRB589829 TAX589827:TAX589829 TKT589827:TKT589829 TUP589827:TUP589829 UEL589827:UEL589829 UOH589827:UOH589829 UYD589827:UYD589829 VHZ589827:VHZ589829 VRV589827:VRV589829 WBR589827:WBR589829 WLN589827:WLN589829 WVJ589827:WVJ589829 C655363:C655365 IX655363:IX655365 ST655363:ST655365 ACP655363:ACP655365 AML655363:AML655365 AWH655363:AWH655365 BGD655363:BGD655365 BPZ655363:BPZ655365 BZV655363:BZV655365 CJR655363:CJR655365 CTN655363:CTN655365 DDJ655363:DDJ655365 DNF655363:DNF655365 DXB655363:DXB655365 EGX655363:EGX655365 EQT655363:EQT655365 FAP655363:FAP655365 FKL655363:FKL655365 FUH655363:FUH655365 GED655363:GED655365 GNZ655363:GNZ655365 GXV655363:GXV655365 HHR655363:HHR655365 HRN655363:HRN655365 IBJ655363:IBJ655365 ILF655363:ILF655365 IVB655363:IVB655365 JEX655363:JEX655365 JOT655363:JOT655365 JYP655363:JYP655365 KIL655363:KIL655365 KSH655363:KSH655365 LCD655363:LCD655365 LLZ655363:LLZ655365 LVV655363:LVV655365 MFR655363:MFR655365 MPN655363:MPN655365 MZJ655363:MZJ655365 NJF655363:NJF655365 NTB655363:NTB655365 OCX655363:OCX655365 OMT655363:OMT655365 OWP655363:OWP655365 PGL655363:PGL655365 PQH655363:PQH655365 QAD655363:QAD655365 QJZ655363:QJZ655365 QTV655363:QTV655365 RDR655363:RDR655365 RNN655363:RNN655365 RXJ655363:RXJ655365 SHF655363:SHF655365 SRB655363:SRB655365 TAX655363:TAX655365 TKT655363:TKT655365 TUP655363:TUP655365 UEL655363:UEL655365 UOH655363:UOH655365 UYD655363:UYD655365 VHZ655363:VHZ655365 VRV655363:VRV655365 WBR655363:WBR655365 WLN655363:WLN655365 WVJ655363:WVJ655365 C720899:C720901 IX720899:IX720901 ST720899:ST720901 ACP720899:ACP720901 AML720899:AML720901 AWH720899:AWH720901 BGD720899:BGD720901 BPZ720899:BPZ720901 BZV720899:BZV720901 CJR720899:CJR720901 CTN720899:CTN720901 DDJ720899:DDJ720901 DNF720899:DNF720901 DXB720899:DXB720901 EGX720899:EGX720901 EQT720899:EQT720901 FAP720899:FAP720901 FKL720899:FKL720901 FUH720899:FUH720901 GED720899:GED720901 GNZ720899:GNZ720901 GXV720899:GXV720901 HHR720899:HHR720901 HRN720899:HRN720901 IBJ720899:IBJ720901 ILF720899:ILF720901 IVB720899:IVB720901 JEX720899:JEX720901 JOT720899:JOT720901 JYP720899:JYP720901 KIL720899:KIL720901 KSH720899:KSH720901 LCD720899:LCD720901 LLZ720899:LLZ720901 LVV720899:LVV720901 MFR720899:MFR720901 MPN720899:MPN720901 MZJ720899:MZJ720901 NJF720899:NJF720901 NTB720899:NTB720901 OCX720899:OCX720901 OMT720899:OMT720901 OWP720899:OWP720901 PGL720899:PGL720901 PQH720899:PQH720901 QAD720899:QAD720901 QJZ720899:QJZ720901 QTV720899:QTV720901 RDR720899:RDR720901 RNN720899:RNN720901 RXJ720899:RXJ720901 SHF720899:SHF720901 SRB720899:SRB720901 TAX720899:TAX720901 TKT720899:TKT720901 TUP720899:TUP720901 UEL720899:UEL720901 UOH720899:UOH720901 UYD720899:UYD720901 VHZ720899:VHZ720901 VRV720899:VRV720901 WBR720899:WBR720901 WLN720899:WLN720901 WVJ720899:WVJ720901 C786435:C786437 IX786435:IX786437 ST786435:ST786437 ACP786435:ACP786437 AML786435:AML786437 AWH786435:AWH786437 BGD786435:BGD786437 BPZ786435:BPZ786437 BZV786435:BZV786437 CJR786435:CJR786437 CTN786435:CTN786437 DDJ786435:DDJ786437 DNF786435:DNF786437 DXB786435:DXB786437 EGX786435:EGX786437 EQT786435:EQT786437 FAP786435:FAP786437 FKL786435:FKL786437 FUH786435:FUH786437 GED786435:GED786437 GNZ786435:GNZ786437 GXV786435:GXV786437 HHR786435:HHR786437 HRN786435:HRN786437 IBJ786435:IBJ786437 ILF786435:ILF786437 IVB786435:IVB786437 JEX786435:JEX786437 JOT786435:JOT786437 JYP786435:JYP786437 KIL786435:KIL786437 KSH786435:KSH786437 LCD786435:LCD786437 LLZ786435:LLZ786437 LVV786435:LVV786437 MFR786435:MFR786437 MPN786435:MPN786437 MZJ786435:MZJ786437 NJF786435:NJF786437 NTB786435:NTB786437 OCX786435:OCX786437 OMT786435:OMT786437 OWP786435:OWP786437 PGL786435:PGL786437 PQH786435:PQH786437 QAD786435:QAD786437 QJZ786435:QJZ786437 QTV786435:QTV786437 RDR786435:RDR786437 RNN786435:RNN786437 RXJ786435:RXJ786437 SHF786435:SHF786437 SRB786435:SRB786437 TAX786435:TAX786437 TKT786435:TKT786437 TUP786435:TUP786437 UEL786435:UEL786437 UOH786435:UOH786437 UYD786435:UYD786437 VHZ786435:VHZ786437 VRV786435:VRV786437 WBR786435:WBR786437 WLN786435:WLN786437 WVJ786435:WVJ786437 C851971:C851973 IX851971:IX851973 ST851971:ST851973 ACP851971:ACP851973 AML851971:AML851973 AWH851971:AWH851973 BGD851971:BGD851973 BPZ851971:BPZ851973 BZV851971:BZV851973 CJR851971:CJR851973 CTN851971:CTN851973 DDJ851971:DDJ851973 DNF851971:DNF851973 DXB851971:DXB851973 EGX851971:EGX851973 EQT851971:EQT851973 FAP851971:FAP851973 FKL851971:FKL851973 FUH851971:FUH851973 GED851971:GED851973 GNZ851971:GNZ851973 GXV851971:GXV851973 HHR851971:HHR851973 HRN851971:HRN851973 IBJ851971:IBJ851973 ILF851971:ILF851973 IVB851971:IVB851973 JEX851971:JEX851973 JOT851971:JOT851973 JYP851971:JYP851973 KIL851971:KIL851973 KSH851971:KSH851973 LCD851971:LCD851973 LLZ851971:LLZ851973 LVV851971:LVV851973 MFR851971:MFR851973 MPN851971:MPN851973 MZJ851971:MZJ851973 NJF851971:NJF851973 NTB851971:NTB851973 OCX851971:OCX851973 OMT851971:OMT851973 OWP851971:OWP851973 PGL851971:PGL851973 PQH851971:PQH851973 QAD851971:QAD851973 QJZ851971:QJZ851973 QTV851971:QTV851973 RDR851971:RDR851973 RNN851971:RNN851973 RXJ851971:RXJ851973 SHF851971:SHF851973 SRB851971:SRB851973 TAX851971:TAX851973 TKT851971:TKT851973 TUP851971:TUP851973 UEL851971:UEL851973 UOH851971:UOH851973 UYD851971:UYD851973 VHZ851971:VHZ851973 VRV851971:VRV851973 WBR851971:WBR851973 WLN851971:WLN851973 WVJ851971:WVJ851973 C917507:C917509 IX917507:IX917509 ST917507:ST917509 ACP917507:ACP917509 AML917507:AML917509 AWH917507:AWH917509 BGD917507:BGD917509 BPZ917507:BPZ917509 BZV917507:BZV917509 CJR917507:CJR917509 CTN917507:CTN917509 DDJ917507:DDJ917509 DNF917507:DNF917509 DXB917507:DXB917509 EGX917507:EGX917509 EQT917507:EQT917509 FAP917507:FAP917509 FKL917507:FKL917509 FUH917507:FUH917509 GED917507:GED917509 GNZ917507:GNZ917509 GXV917507:GXV917509 HHR917507:HHR917509 HRN917507:HRN917509 IBJ917507:IBJ917509 ILF917507:ILF917509 IVB917507:IVB917509 JEX917507:JEX917509 JOT917507:JOT917509 JYP917507:JYP917509 KIL917507:KIL917509 KSH917507:KSH917509 LCD917507:LCD917509 LLZ917507:LLZ917509 LVV917507:LVV917509 MFR917507:MFR917509 MPN917507:MPN917509 MZJ917507:MZJ917509 NJF917507:NJF917509 NTB917507:NTB917509 OCX917507:OCX917509 OMT917507:OMT917509 OWP917507:OWP917509 PGL917507:PGL917509 PQH917507:PQH917509 QAD917507:QAD917509 QJZ917507:QJZ917509 QTV917507:QTV917509 RDR917507:RDR917509 RNN917507:RNN917509 RXJ917507:RXJ917509 SHF917507:SHF917509 SRB917507:SRB917509 TAX917507:TAX917509 TKT917507:TKT917509 TUP917507:TUP917509 UEL917507:UEL917509 UOH917507:UOH917509 UYD917507:UYD917509 VHZ917507:VHZ917509 VRV917507:VRV917509 WBR917507:WBR917509 WLN917507:WLN917509 WVJ917507:WVJ917509 C983043:C983045 IX983043:IX983045 ST983043:ST983045 ACP983043:ACP983045 AML983043:AML983045 AWH983043:AWH983045 BGD983043:BGD983045 BPZ983043:BPZ983045 BZV983043:BZV983045 CJR983043:CJR983045 CTN983043:CTN983045 DDJ983043:DDJ983045 DNF983043:DNF983045 DXB983043:DXB983045 EGX983043:EGX983045 EQT983043:EQT983045 FAP983043:FAP983045 FKL983043:FKL983045 FUH983043:FUH983045 GED983043:GED983045 GNZ983043:GNZ983045 GXV983043:GXV983045 HHR983043:HHR983045 HRN983043:HRN983045 IBJ983043:IBJ983045 ILF983043:ILF983045 IVB983043:IVB983045 JEX983043:JEX983045 JOT983043:JOT983045 JYP983043:JYP983045 KIL983043:KIL983045 KSH983043:KSH983045 LCD983043:LCD983045 LLZ983043:LLZ983045 LVV983043:LVV983045 MFR983043:MFR983045 MPN983043:MPN983045 MZJ983043:MZJ983045 NJF983043:NJF983045 NTB983043:NTB983045 OCX983043:OCX983045 OMT983043:OMT983045 OWP983043:OWP983045 PGL983043:PGL983045 PQH983043:PQH983045 QAD983043:QAD983045 QJZ983043:QJZ983045 QTV983043:QTV983045 RDR983043:RDR983045 RNN983043:RNN983045 RXJ983043:RXJ983045 SHF983043:SHF983045 SRB983043:SRB983045 TAX983043:TAX983045 TKT983043:TKT983045 TUP983043:TUP983045 UEL983043:UEL983045 UOH983043:UOH983045 UYD983043:UYD983045 VHZ983043:VHZ983045 VRV983043:VRV983045 WBR983043:WBR983045 WLN983043:WLN983045 IX6:IX9 WVJ6:WVJ9 WLN6:WLN9 WBR6:WBR9 VRV6:VRV9 VHZ6:VHZ9 UYD6:UYD9 UOH6:UOH9 UEL6:UEL9 TUP6:TUP9 TKT6:TKT9 TAX6:TAX9 SRB6:SRB9 SHF6:SHF9 RXJ6:RXJ9 RNN6:RNN9 RDR6:RDR9 QTV6:QTV9 QJZ6:QJZ9 QAD6:QAD9 PQH6:PQH9 PGL6:PGL9 OWP6:OWP9 OMT6:OMT9 OCX6:OCX9 NTB6:NTB9 NJF6:NJF9 MZJ6:MZJ9 MPN6:MPN9 MFR6:MFR9 LVV6:LVV9 LLZ6:LLZ9 LCD6:LCD9 KSH6:KSH9 KIL6:KIL9 JYP6:JYP9 JOT6:JOT9 JEX6:JEX9 IVB6:IVB9 ILF6:ILF9 IBJ6:IBJ9 HRN6:HRN9 HHR6:HHR9 GXV6:GXV9 GNZ6:GNZ9 GED6:GED9 FUH6:FUH9 FKL6:FKL9 FAP6:FAP9 EQT6:EQT9 EGX6:EGX9 DXB6:DXB9 DNF6:DNF9 DDJ6:DDJ9 CTN6:CTN9 CJR6:CJR9 BZV6:BZV9 BPZ6:BPZ9 BGD6:BGD9 AWH6:AWH9 AML6:AML9 ACP6:ACP9 B4 B6 B8:B9"/>
    <dataValidation imeMode="off" allowBlank="1" showInputMessage="1" showErrorMessage="1" sqref="WVK983045:WVM983045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D65541:E65541 IY65541:JA65541 SU65541:SW65541 ACQ65541:ACS65541 AMM65541:AMO65541 AWI65541:AWK65541 BGE65541:BGG65541 BQA65541:BQC65541 BZW65541:BZY65541 CJS65541:CJU65541 CTO65541:CTQ65541 DDK65541:DDM65541 DNG65541:DNI65541 DXC65541:DXE65541 EGY65541:EHA65541 EQU65541:EQW65541 FAQ65541:FAS65541 FKM65541:FKO65541 FUI65541:FUK65541 GEE65541:GEG65541 GOA65541:GOC65541 GXW65541:GXY65541 HHS65541:HHU65541 HRO65541:HRQ65541 IBK65541:IBM65541 ILG65541:ILI65541 IVC65541:IVE65541 JEY65541:JFA65541 JOU65541:JOW65541 JYQ65541:JYS65541 KIM65541:KIO65541 KSI65541:KSK65541 LCE65541:LCG65541 LMA65541:LMC65541 LVW65541:LVY65541 MFS65541:MFU65541 MPO65541:MPQ65541 MZK65541:MZM65541 NJG65541:NJI65541 NTC65541:NTE65541 OCY65541:ODA65541 OMU65541:OMW65541 OWQ65541:OWS65541 PGM65541:PGO65541 PQI65541:PQK65541 QAE65541:QAG65541 QKA65541:QKC65541 QTW65541:QTY65541 RDS65541:RDU65541 RNO65541:RNQ65541 RXK65541:RXM65541 SHG65541:SHI65541 SRC65541:SRE65541 TAY65541:TBA65541 TKU65541:TKW65541 TUQ65541:TUS65541 UEM65541:UEO65541 UOI65541:UOK65541 UYE65541:UYG65541 VIA65541:VIC65541 VRW65541:VRY65541 WBS65541:WBU65541 WLO65541:WLQ65541 WVK65541:WVM65541 D131077:E131077 IY131077:JA131077 SU131077:SW131077 ACQ131077:ACS131077 AMM131077:AMO131077 AWI131077:AWK131077 BGE131077:BGG131077 BQA131077:BQC131077 BZW131077:BZY131077 CJS131077:CJU131077 CTO131077:CTQ131077 DDK131077:DDM131077 DNG131077:DNI131077 DXC131077:DXE131077 EGY131077:EHA131077 EQU131077:EQW131077 FAQ131077:FAS131077 FKM131077:FKO131077 FUI131077:FUK131077 GEE131077:GEG131077 GOA131077:GOC131077 GXW131077:GXY131077 HHS131077:HHU131077 HRO131077:HRQ131077 IBK131077:IBM131077 ILG131077:ILI131077 IVC131077:IVE131077 JEY131077:JFA131077 JOU131077:JOW131077 JYQ131077:JYS131077 KIM131077:KIO131077 KSI131077:KSK131077 LCE131077:LCG131077 LMA131077:LMC131077 LVW131077:LVY131077 MFS131077:MFU131077 MPO131077:MPQ131077 MZK131077:MZM131077 NJG131077:NJI131077 NTC131077:NTE131077 OCY131077:ODA131077 OMU131077:OMW131077 OWQ131077:OWS131077 PGM131077:PGO131077 PQI131077:PQK131077 QAE131077:QAG131077 QKA131077:QKC131077 QTW131077:QTY131077 RDS131077:RDU131077 RNO131077:RNQ131077 RXK131077:RXM131077 SHG131077:SHI131077 SRC131077:SRE131077 TAY131077:TBA131077 TKU131077:TKW131077 TUQ131077:TUS131077 UEM131077:UEO131077 UOI131077:UOK131077 UYE131077:UYG131077 VIA131077:VIC131077 VRW131077:VRY131077 WBS131077:WBU131077 WLO131077:WLQ131077 WVK131077:WVM131077 D196613:E196613 IY196613:JA196613 SU196613:SW196613 ACQ196613:ACS196613 AMM196613:AMO196613 AWI196613:AWK196613 BGE196613:BGG196613 BQA196613:BQC196613 BZW196613:BZY196613 CJS196613:CJU196613 CTO196613:CTQ196613 DDK196613:DDM196613 DNG196613:DNI196613 DXC196613:DXE196613 EGY196613:EHA196613 EQU196613:EQW196613 FAQ196613:FAS196613 FKM196613:FKO196613 FUI196613:FUK196613 GEE196613:GEG196613 GOA196613:GOC196613 GXW196613:GXY196613 HHS196613:HHU196613 HRO196613:HRQ196613 IBK196613:IBM196613 ILG196613:ILI196613 IVC196613:IVE196613 JEY196613:JFA196613 JOU196613:JOW196613 JYQ196613:JYS196613 KIM196613:KIO196613 KSI196613:KSK196613 LCE196613:LCG196613 LMA196613:LMC196613 LVW196613:LVY196613 MFS196613:MFU196613 MPO196613:MPQ196613 MZK196613:MZM196613 NJG196613:NJI196613 NTC196613:NTE196613 OCY196613:ODA196613 OMU196613:OMW196613 OWQ196613:OWS196613 PGM196613:PGO196613 PQI196613:PQK196613 QAE196613:QAG196613 QKA196613:QKC196613 QTW196613:QTY196613 RDS196613:RDU196613 RNO196613:RNQ196613 RXK196613:RXM196613 SHG196613:SHI196613 SRC196613:SRE196613 TAY196613:TBA196613 TKU196613:TKW196613 TUQ196613:TUS196613 UEM196613:UEO196613 UOI196613:UOK196613 UYE196613:UYG196613 VIA196613:VIC196613 VRW196613:VRY196613 WBS196613:WBU196613 WLO196613:WLQ196613 WVK196613:WVM196613 D262149:E262149 IY262149:JA262149 SU262149:SW262149 ACQ262149:ACS262149 AMM262149:AMO262149 AWI262149:AWK262149 BGE262149:BGG262149 BQA262149:BQC262149 BZW262149:BZY262149 CJS262149:CJU262149 CTO262149:CTQ262149 DDK262149:DDM262149 DNG262149:DNI262149 DXC262149:DXE262149 EGY262149:EHA262149 EQU262149:EQW262149 FAQ262149:FAS262149 FKM262149:FKO262149 FUI262149:FUK262149 GEE262149:GEG262149 GOA262149:GOC262149 GXW262149:GXY262149 HHS262149:HHU262149 HRO262149:HRQ262149 IBK262149:IBM262149 ILG262149:ILI262149 IVC262149:IVE262149 JEY262149:JFA262149 JOU262149:JOW262149 JYQ262149:JYS262149 KIM262149:KIO262149 KSI262149:KSK262149 LCE262149:LCG262149 LMA262149:LMC262149 LVW262149:LVY262149 MFS262149:MFU262149 MPO262149:MPQ262149 MZK262149:MZM262149 NJG262149:NJI262149 NTC262149:NTE262149 OCY262149:ODA262149 OMU262149:OMW262149 OWQ262149:OWS262149 PGM262149:PGO262149 PQI262149:PQK262149 QAE262149:QAG262149 QKA262149:QKC262149 QTW262149:QTY262149 RDS262149:RDU262149 RNO262149:RNQ262149 RXK262149:RXM262149 SHG262149:SHI262149 SRC262149:SRE262149 TAY262149:TBA262149 TKU262149:TKW262149 TUQ262149:TUS262149 UEM262149:UEO262149 UOI262149:UOK262149 UYE262149:UYG262149 VIA262149:VIC262149 VRW262149:VRY262149 WBS262149:WBU262149 WLO262149:WLQ262149 WVK262149:WVM262149 D327685:E327685 IY327685:JA327685 SU327685:SW327685 ACQ327685:ACS327685 AMM327685:AMO327685 AWI327685:AWK327685 BGE327685:BGG327685 BQA327685:BQC327685 BZW327685:BZY327685 CJS327685:CJU327685 CTO327685:CTQ327685 DDK327685:DDM327685 DNG327685:DNI327685 DXC327685:DXE327685 EGY327685:EHA327685 EQU327685:EQW327685 FAQ327685:FAS327685 FKM327685:FKO327685 FUI327685:FUK327685 GEE327685:GEG327685 GOA327685:GOC327685 GXW327685:GXY327685 HHS327685:HHU327685 HRO327685:HRQ327685 IBK327685:IBM327685 ILG327685:ILI327685 IVC327685:IVE327685 JEY327685:JFA327685 JOU327685:JOW327685 JYQ327685:JYS327685 KIM327685:KIO327685 KSI327685:KSK327685 LCE327685:LCG327685 LMA327685:LMC327685 LVW327685:LVY327685 MFS327685:MFU327685 MPO327685:MPQ327685 MZK327685:MZM327685 NJG327685:NJI327685 NTC327685:NTE327685 OCY327685:ODA327685 OMU327685:OMW327685 OWQ327685:OWS327685 PGM327685:PGO327685 PQI327685:PQK327685 QAE327685:QAG327685 QKA327685:QKC327685 QTW327685:QTY327685 RDS327685:RDU327685 RNO327685:RNQ327685 RXK327685:RXM327685 SHG327685:SHI327685 SRC327685:SRE327685 TAY327685:TBA327685 TKU327685:TKW327685 TUQ327685:TUS327685 UEM327685:UEO327685 UOI327685:UOK327685 UYE327685:UYG327685 VIA327685:VIC327685 VRW327685:VRY327685 WBS327685:WBU327685 WLO327685:WLQ327685 WVK327685:WVM327685 D393221:E393221 IY393221:JA393221 SU393221:SW393221 ACQ393221:ACS393221 AMM393221:AMO393221 AWI393221:AWK393221 BGE393221:BGG393221 BQA393221:BQC393221 BZW393221:BZY393221 CJS393221:CJU393221 CTO393221:CTQ393221 DDK393221:DDM393221 DNG393221:DNI393221 DXC393221:DXE393221 EGY393221:EHA393221 EQU393221:EQW393221 FAQ393221:FAS393221 FKM393221:FKO393221 FUI393221:FUK393221 GEE393221:GEG393221 GOA393221:GOC393221 GXW393221:GXY393221 HHS393221:HHU393221 HRO393221:HRQ393221 IBK393221:IBM393221 ILG393221:ILI393221 IVC393221:IVE393221 JEY393221:JFA393221 JOU393221:JOW393221 JYQ393221:JYS393221 KIM393221:KIO393221 KSI393221:KSK393221 LCE393221:LCG393221 LMA393221:LMC393221 LVW393221:LVY393221 MFS393221:MFU393221 MPO393221:MPQ393221 MZK393221:MZM393221 NJG393221:NJI393221 NTC393221:NTE393221 OCY393221:ODA393221 OMU393221:OMW393221 OWQ393221:OWS393221 PGM393221:PGO393221 PQI393221:PQK393221 QAE393221:QAG393221 QKA393221:QKC393221 QTW393221:QTY393221 RDS393221:RDU393221 RNO393221:RNQ393221 RXK393221:RXM393221 SHG393221:SHI393221 SRC393221:SRE393221 TAY393221:TBA393221 TKU393221:TKW393221 TUQ393221:TUS393221 UEM393221:UEO393221 UOI393221:UOK393221 UYE393221:UYG393221 VIA393221:VIC393221 VRW393221:VRY393221 WBS393221:WBU393221 WLO393221:WLQ393221 WVK393221:WVM393221 D458757:E458757 IY458757:JA458757 SU458757:SW458757 ACQ458757:ACS458757 AMM458757:AMO458757 AWI458757:AWK458757 BGE458757:BGG458757 BQA458757:BQC458757 BZW458757:BZY458757 CJS458757:CJU458757 CTO458757:CTQ458757 DDK458757:DDM458757 DNG458757:DNI458757 DXC458757:DXE458757 EGY458757:EHA458757 EQU458757:EQW458757 FAQ458757:FAS458757 FKM458757:FKO458757 FUI458757:FUK458757 GEE458757:GEG458757 GOA458757:GOC458757 GXW458757:GXY458757 HHS458757:HHU458757 HRO458757:HRQ458757 IBK458757:IBM458757 ILG458757:ILI458757 IVC458757:IVE458757 JEY458757:JFA458757 JOU458757:JOW458757 JYQ458757:JYS458757 KIM458757:KIO458757 KSI458757:KSK458757 LCE458757:LCG458757 LMA458757:LMC458757 LVW458757:LVY458757 MFS458757:MFU458757 MPO458757:MPQ458757 MZK458757:MZM458757 NJG458757:NJI458757 NTC458757:NTE458757 OCY458757:ODA458757 OMU458757:OMW458757 OWQ458757:OWS458757 PGM458757:PGO458757 PQI458757:PQK458757 QAE458757:QAG458757 QKA458757:QKC458757 QTW458757:QTY458757 RDS458757:RDU458757 RNO458757:RNQ458757 RXK458757:RXM458757 SHG458757:SHI458757 SRC458757:SRE458757 TAY458757:TBA458757 TKU458757:TKW458757 TUQ458757:TUS458757 UEM458757:UEO458757 UOI458757:UOK458757 UYE458757:UYG458757 VIA458757:VIC458757 VRW458757:VRY458757 WBS458757:WBU458757 WLO458757:WLQ458757 WVK458757:WVM458757 D524293:E524293 IY524293:JA524293 SU524293:SW524293 ACQ524293:ACS524293 AMM524293:AMO524293 AWI524293:AWK524293 BGE524293:BGG524293 BQA524293:BQC524293 BZW524293:BZY524293 CJS524293:CJU524293 CTO524293:CTQ524293 DDK524293:DDM524293 DNG524293:DNI524293 DXC524293:DXE524293 EGY524293:EHA524293 EQU524293:EQW524293 FAQ524293:FAS524293 FKM524293:FKO524293 FUI524293:FUK524293 GEE524293:GEG524293 GOA524293:GOC524293 GXW524293:GXY524293 HHS524293:HHU524293 HRO524293:HRQ524293 IBK524293:IBM524293 ILG524293:ILI524293 IVC524293:IVE524293 JEY524293:JFA524293 JOU524293:JOW524293 JYQ524293:JYS524293 KIM524293:KIO524293 KSI524293:KSK524293 LCE524293:LCG524293 LMA524293:LMC524293 LVW524293:LVY524293 MFS524293:MFU524293 MPO524293:MPQ524293 MZK524293:MZM524293 NJG524293:NJI524293 NTC524293:NTE524293 OCY524293:ODA524293 OMU524293:OMW524293 OWQ524293:OWS524293 PGM524293:PGO524293 PQI524293:PQK524293 QAE524293:QAG524293 QKA524293:QKC524293 QTW524293:QTY524293 RDS524293:RDU524293 RNO524293:RNQ524293 RXK524293:RXM524293 SHG524293:SHI524293 SRC524293:SRE524293 TAY524293:TBA524293 TKU524293:TKW524293 TUQ524293:TUS524293 UEM524293:UEO524293 UOI524293:UOK524293 UYE524293:UYG524293 VIA524293:VIC524293 VRW524293:VRY524293 WBS524293:WBU524293 WLO524293:WLQ524293 WVK524293:WVM524293 D589829:E589829 IY589829:JA589829 SU589829:SW589829 ACQ589829:ACS589829 AMM589829:AMO589829 AWI589829:AWK589829 BGE589829:BGG589829 BQA589829:BQC589829 BZW589829:BZY589829 CJS589829:CJU589829 CTO589829:CTQ589829 DDK589829:DDM589829 DNG589829:DNI589829 DXC589829:DXE589829 EGY589829:EHA589829 EQU589829:EQW589829 FAQ589829:FAS589829 FKM589829:FKO589829 FUI589829:FUK589829 GEE589829:GEG589829 GOA589829:GOC589829 GXW589829:GXY589829 HHS589829:HHU589829 HRO589829:HRQ589829 IBK589829:IBM589829 ILG589829:ILI589829 IVC589829:IVE589829 JEY589829:JFA589829 JOU589829:JOW589829 JYQ589829:JYS589829 KIM589829:KIO589829 KSI589829:KSK589829 LCE589829:LCG589829 LMA589829:LMC589829 LVW589829:LVY589829 MFS589829:MFU589829 MPO589829:MPQ589829 MZK589829:MZM589829 NJG589829:NJI589829 NTC589829:NTE589829 OCY589829:ODA589829 OMU589829:OMW589829 OWQ589829:OWS589829 PGM589829:PGO589829 PQI589829:PQK589829 QAE589829:QAG589829 QKA589829:QKC589829 QTW589829:QTY589829 RDS589829:RDU589829 RNO589829:RNQ589829 RXK589829:RXM589829 SHG589829:SHI589829 SRC589829:SRE589829 TAY589829:TBA589829 TKU589829:TKW589829 TUQ589829:TUS589829 UEM589829:UEO589829 UOI589829:UOK589829 UYE589829:UYG589829 VIA589829:VIC589829 VRW589829:VRY589829 WBS589829:WBU589829 WLO589829:WLQ589829 WVK589829:WVM589829 D655365:E655365 IY655365:JA655365 SU655365:SW655365 ACQ655365:ACS655365 AMM655365:AMO655365 AWI655365:AWK655365 BGE655365:BGG655365 BQA655365:BQC655365 BZW655365:BZY655365 CJS655365:CJU655365 CTO655365:CTQ655365 DDK655365:DDM655365 DNG655365:DNI655365 DXC655365:DXE655365 EGY655365:EHA655365 EQU655365:EQW655365 FAQ655365:FAS655365 FKM655365:FKO655365 FUI655365:FUK655365 GEE655365:GEG655365 GOA655365:GOC655365 GXW655365:GXY655365 HHS655365:HHU655365 HRO655365:HRQ655365 IBK655365:IBM655365 ILG655365:ILI655365 IVC655365:IVE655365 JEY655365:JFA655365 JOU655365:JOW655365 JYQ655365:JYS655365 KIM655365:KIO655365 KSI655365:KSK655365 LCE655365:LCG655365 LMA655365:LMC655365 LVW655365:LVY655365 MFS655365:MFU655365 MPO655365:MPQ655365 MZK655365:MZM655365 NJG655365:NJI655365 NTC655365:NTE655365 OCY655365:ODA655365 OMU655365:OMW655365 OWQ655365:OWS655365 PGM655365:PGO655365 PQI655365:PQK655365 QAE655365:QAG655365 QKA655365:QKC655365 QTW655365:QTY655365 RDS655365:RDU655365 RNO655365:RNQ655365 RXK655365:RXM655365 SHG655365:SHI655365 SRC655365:SRE655365 TAY655365:TBA655365 TKU655365:TKW655365 TUQ655365:TUS655365 UEM655365:UEO655365 UOI655365:UOK655365 UYE655365:UYG655365 VIA655365:VIC655365 VRW655365:VRY655365 WBS655365:WBU655365 WLO655365:WLQ655365 WVK655365:WVM655365 D720901:E720901 IY720901:JA720901 SU720901:SW720901 ACQ720901:ACS720901 AMM720901:AMO720901 AWI720901:AWK720901 BGE720901:BGG720901 BQA720901:BQC720901 BZW720901:BZY720901 CJS720901:CJU720901 CTO720901:CTQ720901 DDK720901:DDM720901 DNG720901:DNI720901 DXC720901:DXE720901 EGY720901:EHA720901 EQU720901:EQW720901 FAQ720901:FAS720901 FKM720901:FKO720901 FUI720901:FUK720901 GEE720901:GEG720901 GOA720901:GOC720901 GXW720901:GXY720901 HHS720901:HHU720901 HRO720901:HRQ720901 IBK720901:IBM720901 ILG720901:ILI720901 IVC720901:IVE720901 JEY720901:JFA720901 JOU720901:JOW720901 JYQ720901:JYS720901 KIM720901:KIO720901 KSI720901:KSK720901 LCE720901:LCG720901 LMA720901:LMC720901 LVW720901:LVY720901 MFS720901:MFU720901 MPO720901:MPQ720901 MZK720901:MZM720901 NJG720901:NJI720901 NTC720901:NTE720901 OCY720901:ODA720901 OMU720901:OMW720901 OWQ720901:OWS720901 PGM720901:PGO720901 PQI720901:PQK720901 QAE720901:QAG720901 QKA720901:QKC720901 QTW720901:QTY720901 RDS720901:RDU720901 RNO720901:RNQ720901 RXK720901:RXM720901 SHG720901:SHI720901 SRC720901:SRE720901 TAY720901:TBA720901 TKU720901:TKW720901 TUQ720901:TUS720901 UEM720901:UEO720901 UOI720901:UOK720901 UYE720901:UYG720901 VIA720901:VIC720901 VRW720901:VRY720901 WBS720901:WBU720901 WLO720901:WLQ720901 WVK720901:WVM720901 D786437:E786437 IY786437:JA786437 SU786437:SW786437 ACQ786437:ACS786437 AMM786437:AMO786437 AWI786437:AWK786437 BGE786437:BGG786437 BQA786437:BQC786437 BZW786437:BZY786437 CJS786437:CJU786437 CTO786437:CTQ786437 DDK786437:DDM786437 DNG786437:DNI786437 DXC786437:DXE786437 EGY786437:EHA786437 EQU786437:EQW786437 FAQ786437:FAS786437 FKM786437:FKO786437 FUI786437:FUK786437 GEE786437:GEG786437 GOA786437:GOC786437 GXW786437:GXY786437 HHS786437:HHU786437 HRO786437:HRQ786437 IBK786437:IBM786437 ILG786437:ILI786437 IVC786437:IVE786437 JEY786437:JFA786437 JOU786437:JOW786437 JYQ786437:JYS786437 KIM786437:KIO786437 KSI786437:KSK786437 LCE786437:LCG786437 LMA786437:LMC786437 LVW786437:LVY786437 MFS786437:MFU786437 MPO786437:MPQ786437 MZK786437:MZM786437 NJG786437:NJI786437 NTC786437:NTE786437 OCY786437:ODA786437 OMU786437:OMW786437 OWQ786437:OWS786437 PGM786437:PGO786437 PQI786437:PQK786437 QAE786437:QAG786437 QKA786437:QKC786437 QTW786437:QTY786437 RDS786437:RDU786437 RNO786437:RNQ786437 RXK786437:RXM786437 SHG786437:SHI786437 SRC786437:SRE786437 TAY786437:TBA786437 TKU786437:TKW786437 TUQ786437:TUS786437 UEM786437:UEO786437 UOI786437:UOK786437 UYE786437:UYG786437 VIA786437:VIC786437 VRW786437:VRY786437 WBS786437:WBU786437 WLO786437:WLQ786437 WVK786437:WVM786437 D851973:E851973 IY851973:JA851973 SU851973:SW851973 ACQ851973:ACS851973 AMM851973:AMO851973 AWI851973:AWK851973 BGE851973:BGG851973 BQA851973:BQC851973 BZW851973:BZY851973 CJS851973:CJU851973 CTO851973:CTQ851973 DDK851973:DDM851973 DNG851973:DNI851973 DXC851973:DXE851973 EGY851973:EHA851973 EQU851973:EQW851973 FAQ851973:FAS851973 FKM851973:FKO851973 FUI851973:FUK851973 GEE851973:GEG851973 GOA851973:GOC851973 GXW851973:GXY851973 HHS851973:HHU851973 HRO851973:HRQ851973 IBK851973:IBM851973 ILG851973:ILI851973 IVC851973:IVE851973 JEY851973:JFA851973 JOU851973:JOW851973 JYQ851973:JYS851973 KIM851973:KIO851973 KSI851973:KSK851973 LCE851973:LCG851973 LMA851973:LMC851973 LVW851973:LVY851973 MFS851973:MFU851973 MPO851973:MPQ851973 MZK851973:MZM851973 NJG851973:NJI851973 NTC851973:NTE851973 OCY851973:ODA851973 OMU851973:OMW851973 OWQ851973:OWS851973 PGM851973:PGO851973 PQI851973:PQK851973 QAE851973:QAG851973 QKA851973:QKC851973 QTW851973:QTY851973 RDS851973:RDU851973 RNO851973:RNQ851973 RXK851973:RXM851973 SHG851973:SHI851973 SRC851973:SRE851973 TAY851973:TBA851973 TKU851973:TKW851973 TUQ851973:TUS851973 UEM851973:UEO851973 UOI851973:UOK851973 UYE851973:UYG851973 VIA851973:VIC851973 VRW851973:VRY851973 WBS851973:WBU851973 WLO851973:WLQ851973 WVK851973:WVM851973 D917509:E917509 IY917509:JA917509 SU917509:SW917509 ACQ917509:ACS917509 AMM917509:AMO917509 AWI917509:AWK917509 BGE917509:BGG917509 BQA917509:BQC917509 BZW917509:BZY917509 CJS917509:CJU917509 CTO917509:CTQ917509 DDK917509:DDM917509 DNG917509:DNI917509 DXC917509:DXE917509 EGY917509:EHA917509 EQU917509:EQW917509 FAQ917509:FAS917509 FKM917509:FKO917509 FUI917509:FUK917509 GEE917509:GEG917509 GOA917509:GOC917509 GXW917509:GXY917509 HHS917509:HHU917509 HRO917509:HRQ917509 IBK917509:IBM917509 ILG917509:ILI917509 IVC917509:IVE917509 JEY917509:JFA917509 JOU917509:JOW917509 JYQ917509:JYS917509 KIM917509:KIO917509 KSI917509:KSK917509 LCE917509:LCG917509 LMA917509:LMC917509 LVW917509:LVY917509 MFS917509:MFU917509 MPO917509:MPQ917509 MZK917509:MZM917509 NJG917509:NJI917509 NTC917509:NTE917509 OCY917509:ODA917509 OMU917509:OMW917509 OWQ917509:OWS917509 PGM917509:PGO917509 PQI917509:PQK917509 QAE917509:QAG917509 QKA917509:QKC917509 QTW917509:QTY917509 RDS917509:RDU917509 RNO917509:RNQ917509 RXK917509:RXM917509 SHG917509:SHI917509 SRC917509:SRE917509 TAY917509:TBA917509 TKU917509:TKW917509 TUQ917509:TUS917509 UEM917509:UEO917509 UOI917509:UOK917509 UYE917509:UYG917509 VIA917509:VIC917509 VRW917509:VRY917509 WBS917509:WBU917509 WLO917509:WLQ917509 WVK917509:WVM917509 D983045:E983045 IY983045:JA983045 SU983045:SW983045 ACQ983045:ACS983045 AMM983045:AMO983045 AWI983045:AWK983045 BGE983045:BGG983045 BQA983045:BQC983045 BZW983045:BZY983045 CJS983045:CJU983045 CTO983045:CTQ983045 DDK983045:DDM983045 DNG983045:DNI983045 DXC983045:DXE983045 EGY983045:EHA983045 EQU983045:EQW983045 FAQ983045:FAS983045 FKM983045:FKO983045 FUI983045:FUK983045 GEE983045:GEG983045 GOA983045:GOC983045 GXW983045:GXY983045 HHS983045:HHU983045 HRO983045:HRQ983045 IBK983045:IBM983045 ILG983045:ILI983045 IVC983045:IVE983045 JEY983045:JFA983045 JOU983045:JOW983045 JYQ983045:JYS983045 KIM983045:KIO983045 KSI983045:KSK983045 LCE983045:LCG983045 LMA983045:LMC983045 LVW983045:LVY983045 MFS983045:MFU983045 MPO983045:MPQ983045 MZK983045:MZM983045 NJG983045:NJI983045 NTC983045:NTE983045 OCY983045:ODA983045 OMU983045:OMW983045 OWQ983045:OWS983045 PGM983045:PGO983045 PQI983045:PQK983045 QAE983045:QAG983045 QKA983045:QKC983045 QTW983045:QTY983045 RDS983045:RDU983045 RNO983045:RNQ983045 RXK983045:RXM983045 SHG983045:SHI983045 SRC983045:SRE983045 TAY983045:TBA983045 TKU983045:TKW983045 TUQ983045:TUS983045 UEM983045:UEO983045 UOI983045:UOK983045 UYE983045:UYG983045 VIA983045:VIC983045 VRW983045:VRY983045 WBS983045:WBU983045 WLO983045:WLQ983045 C9:E9"/>
    <dataValidation imeMode="hiragana" allowBlank="1" showInputMessage="1" showErrorMessage="1" sqref="WVK983044:WVM983044 D65540:E65540 IY65540:JA65540 SU65540:SW65540 ACQ65540:ACS65540 AMM65540:AMO65540 AWI65540:AWK65540 BGE65540:BGG65540 BQA65540:BQC65540 BZW65540:BZY65540 CJS65540:CJU65540 CTO65540:CTQ65540 DDK65540:DDM65540 DNG65540:DNI65540 DXC65540:DXE65540 EGY65540:EHA65540 EQU65540:EQW65540 FAQ65540:FAS65540 FKM65540:FKO65540 FUI65540:FUK65540 GEE65540:GEG65540 GOA65540:GOC65540 GXW65540:GXY65540 HHS65540:HHU65540 HRO65540:HRQ65540 IBK65540:IBM65540 ILG65540:ILI65540 IVC65540:IVE65540 JEY65540:JFA65540 JOU65540:JOW65540 JYQ65540:JYS65540 KIM65540:KIO65540 KSI65540:KSK65540 LCE65540:LCG65540 LMA65540:LMC65540 LVW65540:LVY65540 MFS65540:MFU65540 MPO65540:MPQ65540 MZK65540:MZM65540 NJG65540:NJI65540 NTC65540:NTE65540 OCY65540:ODA65540 OMU65540:OMW65540 OWQ65540:OWS65540 PGM65540:PGO65540 PQI65540:PQK65540 QAE65540:QAG65540 QKA65540:QKC65540 QTW65540:QTY65540 RDS65540:RDU65540 RNO65540:RNQ65540 RXK65540:RXM65540 SHG65540:SHI65540 SRC65540:SRE65540 TAY65540:TBA65540 TKU65540:TKW65540 TUQ65540:TUS65540 UEM65540:UEO65540 UOI65540:UOK65540 UYE65540:UYG65540 VIA65540:VIC65540 VRW65540:VRY65540 WBS65540:WBU65540 WLO65540:WLQ65540 WVK65540:WVM65540 D131076:E131076 IY131076:JA131076 SU131076:SW131076 ACQ131076:ACS131076 AMM131076:AMO131076 AWI131076:AWK131076 BGE131076:BGG131076 BQA131076:BQC131076 BZW131076:BZY131076 CJS131076:CJU131076 CTO131076:CTQ131076 DDK131076:DDM131076 DNG131076:DNI131076 DXC131076:DXE131076 EGY131076:EHA131076 EQU131076:EQW131076 FAQ131076:FAS131076 FKM131076:FKO131076 FUI131076:FUK131076 GEE131076:GEG131076 GOA131076:GOC131076 GXW131076:GXY131076 HHS131076:HHU131076 HRO131076:HRQ131076 IBK131076:IBM131076 ILG131076:ILI131076 IVC131076:IVE131076 JEY131076:JFA131076 JOU131076:JOW131076 JYQ131076:JYS131076 KIM131076:KIO131076 KSI131076:KSK131076 LCE131076:LCG131076 LMA131076:LMC131076 LVW131076:LVY131076 MFS131076:MFU131076 MPO131076:MPQ131076 MZK131076:MZM131076 NJG131076:NJI131076 NTC131076:NTE131076 OCY131076:ODA131076 OMU131076:OMW131076 OWQ131076:OWS131076 PGM131076:PGO131076 PQI131076:PQK131076 QAE131076:QAG131076 QKA131076:QKC131076 QTW131076:QTY131076 RDS131076:RDU131076 RNO131076:RNQ131076 RXK131076:RXM131076 SHG131076:SHI131076 SRC131076:SRE131076 TAY131076:TBA131076 TKU131076:TKW131076 TUQ131076:TUS131076 UEM131076:UEO131076 UOI131076:UOK131076 UYE131076:UYG131076 VIA131076:VIC131076 VRW131076:VRY131076 WBS131076:WBU131076 WLO131076:WLQ131076 WVK131076:WVM131076 D196612:E196612 IY196612:JA196612 SU196612:SW196612 ACQ196612:ACS196612 AMM196612:AMO196612 AWI196612:AWK196612 BGE196612:BGG196612 BQA196612:BQC196612 BZW196612:BZY196612 CJS196612:CJU196612 CTO196612:CTQ196612 DDK196612:DDM196612 DNG196612:DNI196612 DXC196612:DXE196612 EGY196612:EHA196612 EQU196612:EQW196612 FAQ196612:FAS196612 FKM196612:FKO196612 FUI196612:FUK196612 GEE196612:GEG196612 GOA196612:GOC196612 GXW196612:GXY196612 HHS196612:HHU196612 HRO196612:HRQ196612 IBK196612:IBM196612 ILG196612:ILI196612 IVC196612:IVE196612 JEY196612:JFA196612 JOU196612:JOW196612 JYQ196612:JYS196612 KIM196612:KIO196612 KSI196612:KSK196612 LCE196612:LCG196612 LMA196612:LMC196612 LVW196612:LVY196612 MFS196612:MFU196612 MPO196612:MPQ196612 MZK196612:MZM196612 NJG196612:NJI196612 NTC196612:NTE196612 OCY196612:ODA196612 OMU196612:OMW196612 OWQ196612:OWS196612 PGM196612:PGO196612 PQI196612:PQK196612 QAE196612:QAG196612 QKA196612:QKC196612 QTW196612:QTY196612 RDS196612:RDU196612 RNO196612:RNQ196612 RXK196612:RXM196612 SHG196612:SHI196612 SRC196612:SRE196612 TAY196612:TBA196612 TKU196612:TKW196612 TUQ196612:TUS196612 UEM196612:UEO196612 UOI196612:UOK196612 UYE196612:UYG196612 VIA196612:VIC196612 VRW196612:VRY196612 WBS196612:WBU196612 WLO196612:WLQ196612 WVK196612:WVM196612 D262148:E262148 IY262148:JA262148 SU262148:SW262148 ACQ262148:ACS262148 AMM262148:AMO262148 AWI262148:AWK262148 BGE262148:BGG262148 BQA262148:BQC262148 BZW262148:BZY262148 CJS262148:CJU262148 CTO262148:CTQ262148 DDK262148:DDM262148 DNG262148:DNI262148 DXC262148:DXE262148 EGY262148:EHA262148 EQU262148:EQW262148 FAQ262148:FAS262148 FKM262148:FKO262148 FUI262148:FUK262148 GEE262148:GEG262148 GOA262148:GOC262148 GXW262148:GXY262148 HHS262148:HHU262148 HRO262148:HRQ262148 IBK262148:IBM262148 ILG262148:ILI262148 IVC262148:IVE262148 JEY262148:JFA262148 JOU262148:JOW262148 JYQ262148:JYS262148 KIM262148:KIO262148 KSI262148:KSK262148 LCE262148:LCG262148 LMA262148:LMC262148 LVW262148:LVY262148 MFS262148:MFU262148 MPO262148:MPQ262148 MZK262148:MZM262148 NJG262148:NJI262148 NTC262148:NTE262148 OCY262148:ODA262148 OMU262148:OMW262148 OWQ262148:OWS262148 PGM262148:PGO262148 PQI262148:PQK262148 QAE262148:QAG262148 QKA262148:QKC262148 QTW262148:QTY262148 RDS262148:RDU262148 RNO262148:RNQ262148 RXK262148:RXM262148 SHG262148:SHI262148 SRC262148:SRE262148 TAY262148:TBA262148 TKU262148:TKW262148 TUQ262148:TUS262148 UEM262148:UEO262148 UOI262148:UOK262148 UYE262148:UYG262148 VIA262148:VIC262148 VRW262148:VRY262148 WBS262148:WBU262148 WLO262148:WLQ262148 WVK262148:WVM262148 D327684:E327684 IY327684:JA327684 SU327684:SW327684 ACQ327684:ACS327684 AMM327684:AMO327684 AWI327684:AWK327684 BGE327684:BGG327684 BQA327684:BQC327684 BZW327684:BZY327684 CJS327684:CJU327684 CTO327684:CTQ327684 DDK327684:DDM327684 DNG327684:DNI327684 DXC327684:DXE327684 EGY327684:EHA327684 EQU327684:EQW327684 FAQ327684:FAS327684 FKM327684:FKO327684 FUI327684:FUK327684 GEE327684:GEG327684 GOA327684:GOC327684 GXW327684:GXY327684 HHS327684:HHU327684 HRO327684:HRQ327684 IBK327684:IBM327684 ILG327684:ILI327684 IVC327684:IVE327684 JEY327684:JFA327684 JOU327684:JOW327684 JYQ327684:JYS327684 KIM327684:KIO327684 KSI327684:KSK327684 LCE327684:LCG327684 LMA327684:LMC327684 LVW327684:LVY327684 MFS327684:MFU327684 MPO327684:MPQ327684 MZK327684:MZM327684 NJG327684:NJI327684 NTC327684:NTE327684 OCY327684:ODA327684 OMU327684:OMW327684 OWQ327684:OWS327684 PGM327684:PGO327684 PQI327684:PQK327684 QAE327684:QAG327684 QKA327684:QKC327684 QTW327684:QTY327684 RDS327684:RDU327684 RNO327684:RNQ327684 RXK327684:RXM327684 SHG327684:SHI327684 SRC327684:SRE327684 TAY327684:TBA327684 TKU327684:TKW327684 TUQ327684:TUS327684 UEM327684:UEO327684 UOI327684:UOK327684 UYE327684:UYG327684 VIA327684:VIC327684 VRW327684:VRY327684 WBS327684:WBU327684 WLO327684:WLQ327684 WVK327684:WVM327684 D393220:E393220 IY393220:JA393220 SU393220:SW393220 ACQ393220:ACS393220 AMM393220:AMO393220 AWI393220:AWK393220 BGE393220:BGG393220 BQA393220:BQC393220 BZW393220:BZY393220 CJS393220:CJU393220 CTO393220:CTQ393220 DDK393220:DDM393220 DNG393220:DNI393220 DXC393220:DXE393220 EGY393220:EHA393220 EQU393220:EQW393220 FAQ393220:FAS393220 FKM393220:FKO393220 FUI393220:FUK393220 GEE393220:GEG393220 GOA393220:GOC393220 GXW393220:GXY393220 HHS393220:HHU393220 HRO393220:HRQ393220 IBK393220:IBM393220 ILG393220:ILI393220 IVC393220:IVE393220 JEY393220:JFA393220 JOU393220:JOW393220 JYQ393220:JYS393220 KIM393220:KIO393220 KSI393220:KSK393220 LCE393220:LCG393220 LMA393220:LMC393220 LVW393220:LVY393220 MFS393220:MFU393220 MPO393220:MPQ393220 MZK393220:MZM393220 NJG393220:NJI393220 NTC393220:NTE393220 OCY393220:ODA393220 OMU393220:OMW393220 OWQ393220:OWS393220 PGM393220:PGO393220 PQI393220:PQK393220 QAE393220:QAG393220 QKA393220:QKC393220 QTW393220:QTY393220 RDS393220:RDU393220 RNO393220:RNQ393220 RXK393220:RXM393220 SHG393220:SHI393220 SRC393220:SRE393220 TAY393220:TBA393220 TKU393220:TKW393220 TUQ393220:TUS393220 UEM393220:UEO393220 UOI393220:UOK393220 UYE393220:UYG393220 VIA393220:VIC393220 VRW393220:VRY393220 WBS393220:WBU393220 WLO393220:WLQ393220 WVK393220:WVM393220 D458756:E458756 IY458756:JA458756 SU458756:SW458756 ACQ458756:ACS458756 AMM458756:AMO458756 AWI458756:AWK458756 BGE458756:BGG458756 BQA458756:BQC458756 BZW458756:BZY458756 CJS458756:CJU458756 CTO458756:CTQ458756 DDK458756:DDM458756 DNG458756:DNI458756 DXC458756:DXE458756 EGY458756:EHA458756 EQU458756:EQW458756 FAQ458756:FAS458756 FKM458756:FKO458756 FUI458756:FUK458756 GEE458756:GEG458756 GOA458756:GOC458756 GXW458756:GXY458756 HHS458756:HHU458756 HRO458756:HRQ458756 IBK458756:IBM458756 ILG458756:ILI458756 IVC458756:IVE458756 JEY458756:JFA458756 JOU458756:JOW458756 JYQ458756:JYS458756 KIM458756:KIO458756 KSI458756:KSK458756 LCE458756:LCG458756 LMA458756:LMC458756 LVW458756:LVY458756 MFS458756:MFU458756 MPO458756:MPQ458756 MZK458756:MZM458756 NJG458756:NJI458756 NTC458756:NTE458756 OCY458756:ODA458756 OMU458756:OMW458756 OWQ458756:OWS458756 PGM458756:PGO458756 PQI458756:PQK458756 QAE458756:QAG458756 QKA458756:QKC458756 QTW458756:QTY458756 RDS458756:RDU458756 RNO458756:RNQ458756 RXK458756:RXM458756 SHG458756:SHI458756 SRC458756:SRE458756 TAY458756:TBA458756 TKU458756:TKW458756 TUQ458756:TUS458756 UEM458756:UEO458756 UOI458756:UOK458756 UYE458756:UYG458756 VIA458756:VIC458756 VRW458756:VRY458756 WBS458756:WBU458756 WLO458756:WLQ458756 WVK458756:WVM458756 D524292:E524292 IY524292:JA524292 SU524292:SW524292 ACQ524292:ACS524292 AMM524292:AMO524292 AWI524292:AWK524292 BGE524292:BGG524292 BQA524292:BQC524292 BZW524292:BZY524292 CJS524292:CJU524292 CTO524292:CTQ524292 DDK524292:DDM524292 DNG524292:DNI524292 DXC524292:DXE524292 EGY524292:EHA524292 EQU524292:EQW524292 FAQ524292:FAS524292 FKM524292:FKO524292 FUI524292:FUK524292 GEE524292:GEG524292 GOA524292:GOC524292 GXW524292:GXY524292 HHS524292:HHU524292 HRO524292:HRQ524292 IBK524292:IBM524292 ILG524292:ILI524292 IVC524292:IVE524292 JEY524292:JFA524292 JOU524292:JOW524292 JYQ524292:JYS524292 KIM524292:KIO524292 KSI524292:KSK524292 LCE524292:LCG524292 LMA524292:LMC524292 LVW524292:LVY524292 MFS524292:MFU524292 MPO524292:MPQ524292 MZK524292:MZM524292 NJG524292:NJI524292 NTC524292:NTE524292 OCY524292:ODA524292 OMU524292:OMW524292 OWQ524292:OWS524292 PGM524292:PGO524292 PQI524292:PQK524292 QAE524292:QAG524292 QKA524292:QKC524292 QTW524292:QTY524292 RDS524292:RDU524292 RNO524292:RNQ524292 RXK524292:RXM524292 SHG524292:SHI524292 SRC524292:SRE524292 TAY524292:TBA524292 TKU524292:TKW524292 TUQ524292:TUS524292 UEM524292:UEO524292 UOI524292:UOK524292 UYE524292:UYG524292 VIA524292:VIC524292 VRW524292:VRY524292 WBS524292:WBU524292 WLO524292:WLQ524292 WVK524292:WVM524292 D589828:E589828 IY589828:JA589828 SU589828:SW589828 ACQ589828:ACS589828 AMM589828:AMO589828 AWI589828:AWK589828 BGE589828:BGG589828 BQA589828:BQC589828 BZW589828:BZY589828 CJS589828:CJU589828 CTO589828:CTQ589828 DDK589828:DDM589828 DNG589828:DNI589828 DXC589828:DXE589828 EGY589828:EHA589828 EQU589828:EQW589828 FAQ589828:FAS589828 FKM589828:FKO589828 FUI589828:FUK589828 GEE589828:GEG589828 GOA589828:GOC589828 GXW589828:GXY589828 HHS589828:HHU589828 HRO589828:HRQ589828 IBK589828:IBM589828 ILG589828:ILI589828 IVC589828:IVE589828 JEY589828:JFA589828 JOU589828:JOW589828 JYQ589828:JYS589828 KIM589828:KIO589828 KSI589828:KSK589828 LCE589828:LCG589828 LMA589828:LMC589828 LVW589828:LVY589828 MFS589828:MFU589828 MPO589828:MPQ589828 MZK589828:MZM589828 NJG589828:NJI589828 NTC589828:NTE589828 OCY589828:ODA589828 OMU589828:OMW589828 OWQ589828:OWS589828 PGM589828:PGO589828 PQI589828:PQK589828 QAE589828:QAG589828 QKA589828:QKC589828 QTW589828:QTY589828 RDS589828:RDU589828 RNO589828:RNQ589828 RXK589828:RXM589828 SHG589828:SHI589828 SRC589828:SRE589828 TAY589828:TBA589828 TKU589828:TKW589828 TUQ589828:TUS589828 UEM589828:UEO589828 UOI589828:UOK589828 UYE589828:UYG589828 VIA589828:VIC589828 VRW589828:VRY589828 WBS589828:WBU589828 WLO589828:WLQ589828 WVK589828:WVM589828 D655364:E655364 IY655364:JA655364 SU655364:SW655364 ACQ655364:ACS655364 AMM655364:AMO655364 AWI655364:AWK655364 BGE655364:BGG655364 BQA655364:BQC655364 BZW655364:BZY655364 CJS655364:CJU655364 CTO655364:CTQ655364 DDK655364:DDM655364 DNG655364:DNI655364 DXC655364:DXE655364 EGY655364:EHA655364 EQU655364:EQW655364 FAQ655364:FAS655364 FKM655364:FKO655364 FUI655364:FUK655364 GEE655364:GEG655364 GOA655364:GOC655364 GXW655364:GXY655364 HHS655364:HHU655364 HRO655364:HRQ655364 IBK655364:IBM655364 ILG655364:ILI655364 IVC655364:IVE655364 JEY655364:JFA655364 JOU655364:JOW655364 JYQ655364:JYS655364 KIM655364:KIO655364 KSI655364:KSK655364 LCE655364:LCG655364 LMA655364:LMC655364 LVW655364:LVY655364 MFS655364:MFU655364 MPO655364:MPQ655364 MZK655364:MZM655364 NJG655364:NJI655364 NTC655364:NTE655364 OCY655364:ODA655364 OMU655364:OMW655364 OWQ655364:OWS655364 PGM655364:PGO655364 PQI655364:PQK655364 QAE655364:QAG655364 QKA655364:QKC655364 QTW655364:QTY655364 RDS655364:RDU655364 RNO655364:RNQ655364 RXK655364:RXM655364 SHG655364:SHI655364 SRC655364:SRE655364 TAY655364:TBA655364 TKU655364:TKW655364 TUQ655364:TUS655364 UEM655364:UEO655364 UOI655364:UOK655364 UYE655364:UYG655364 VIA655364:VIC655364 VRW655364:VRY655364 WBS655364:WBU655364 WLO655364:WLQ655364 WVK655364:WVM655364 D720900:E720900 IY720900:JA720900 SU720900:SW720900 ACQ720900:ACS720900 AMM720900:AMO720900 AWI720900:AWK720900 BGE720900:BGG720900 BQA720900:BQC720900 BZW720900:BZY720900 CJS720900:CJU720900 CTO720900:CTQ720900 DDK720900:DDM720900 DNG720900:DNI720900 DXC720900:DXE720900 EGY720900:EHA720900 EQU720900:EQW720900 FAQ720900:FAS720900 FKM720900:FKO720900 FUI720900:FUK720900 GEE720900:GEG720900 GOA720900:GOC720900 GXW720900:GXY720900 HHS720900:HHU720900 HRO720900:HRQ720900 IBK720900:IBM720900 ILG720900:ILI720900 IVC720900:IVE720900 JEY720900:JFA720900 JOU720900:JOW720900 JYQ720900:JYS720900 KIM720900:KIO720900 KSI720900:KSK720900 LCE720900:LCG720900 LMA720900:LMC720900 LVW720900:LVY720900 MFS720900:MFU720900 MPO720900:MPQ720900 MZK720900:MZM720900 NJG720900:NJI720900 NTC720900:NTE720900 OCY720900:ODA720900 OMU720900:OMW720900 OWQ720900:OWS720900 PGM720900:PGO720900 PQI720900:PQK720900 QAE720900:QAG720900 QKA720900:QKC720900 QTW720900:QTY720900 RDS720900:RDU720900 RNO720900:RNQ720900 RXK720900:RXM720900 SHG720900:SHI720900 SRC720900:SRE720900 TAY720900:TBA720900 TKU720900:TKW720900 TUQ720900:TUS720900 UEM720900:UEO720900 UOI720900:UOK720900 UYE720900:UYG720900 VIA720900:VIC720900 VRW720900:VRY720900 WBS720900:WBU720900 WLO720900:WLQ720900 WVK720900:WVM720900 D786436:E786436 IY786436:JA786436 SU786436:SW786436 ACQ786436:ACS786436 AMM786436:AMO786436 AWI786436:AWK786436 BGE786436:BGG786436 BQA786436:BQC786436 BZW786436:BZY786436 CJS786436:CJU786436 CTO786436:CTQ786436 DDK786436:DDM786436 DNG786436:DNI786436 DXC786436:DXE786436 EGY786436:EHA786436 EQU786436:EQW786436 FAQ786436:FAS786436 FKM786436:FKO786436 FUI786436:FUK786436 GEE786436:GEG786436 GOA786436:GOC786436 GXW786436:GXY786436 HHS786436:HHU786436 HRO786436:HRQ786436 IBK786436:IBM786436 ILG786436:ILI786436 IVC786436:IVE786436 JEY786436:JFA786436 JOU786436:JOW786436 JYQ786436:JYS786436 KIM786436:KIO786436 KSI786436:KSK786436 LCE786436:LCG786436 LMA786436:LMC786436 LVW786436:LVY786436 MFS786436:MFU786436 MPO786436:MPQ786436 MZK786436:MZM786436 NJG786436:NJI786436 NTC786436:NTE786436 OCY786436:ODA786436 OMU786436:OMW786436 OWQ786436:OWS786436 PGM786436:PGO786436 PQI786436:PQK786436 QAE786436:QAG786436 QKA786436:QKC786436 QTW786436:QTY786436 RDS786436:RDU786436 RNO786436:RNQ786436 RXK786436:RXM786436 SHG786436:SHI786436 SRC786436:SRE786436 TAY786436:TBA786436 TKU786436:TKW786436 TUQ786436:TUS786436 UEM786436:UEO786436 UOI786436:UOK786436 UYE786436:UYG786436 VIA786436:VIC786436 VRW786436:VRY786436 WBS786436:WBU786436 WLO786436:WLQ786436 WVK786436:WVM786436 D851972:E851972 IY851972:JA851972 SU851972:SW851972 ACQ851972:ACS851972 AMM851972:AMO851972 AWI851972:AWK851972 BGE851972:BGG851972 BQA851972:BQC851972 BZW851972:BZY851972 CJS851972:CJU851972 CTO851972:CTQ851972 DDK851972:DDM851972 DNG851972:DNI851972 DXC851972:DXE851972 EGY851972:EHA851972 EQU851972:EQW851972 FAQ851972:FAS851972 FKM851972:FKO851972 FUI851972:FUK851972 GEE851972:GEG851972 GOA851972:GOC851972 GXW851972:GXY851972 HHS851972:HHU851972 HRO851972:HRQ851972 IBK851972:IBM851972 ILG851972:ILI851972 IVC851972:IVE851972 JEY851972:JFA851972 JOU851972:JOW851972 JYQ851972:JYS851972 KIM851972:KIO851972 KSI851972:KSK851972 LCE851972:LCG851972 LMA851972:LMC851972 LVW851972:LVY851972 MFS851972:MFU851972 MPO851972:MPQ851972 MZK851972:MZM851972 NJG851972:NJI851972 NTC851972:NTE851972 OCY851972:ODA851972 OMU851972:OMW851972 OWQ851972:OWS851972 PGM851972:PGO851972 PQI851972:PQK851972 QAE851972:QAG851972 QKA851972:QKC851972 QTW851972:QTY851972 RDS851972:RDU851972 RNO851972:RNQ851972 RXK851972:RXM851972 SHG851972:SHI851972 SRC851972:SRE851972 TAY851972:TBA851972 TKU851972:TKW851972 TUQ851972:TUS851972 UEM851972:UEO851972 UOI851972:UOK851972 UYE851972:UYG851972 VIA851972:VIC851972 VRW851972:VRY851972 WBS851972:WBU851972 WLO851972:WLQ851972 WVK851972:WVM851972 D917508:E917508 IY917508:JA917508 SU917508:SW917508 ACQ917508:ACS917508 AMM917508:AMO917508 AWI917508:AWK917508 BGE917508:BGG917508 BQA917508:BQC917508 BZW917508:BZY917508 CJS917508:CJU917508 CTO917508:CTQ917508 DDK917508:DDM917508 DNG917508:DNI917508 DXC917508:DXE917508 EGY917508:EHA917508 EQU917508:EQW917508 FAQ917508:FAS917508 FKM917508:FKO917508 FUI917508:FUK917508 GEE917508:GEG917508 GOA917508:GOC917508 GXW917508:GXY917508 HHS917508:HHU917508 HRO917508:HRQ917508 IBK917508:IBM917508 ILG917508:ILI917508 IVC917508:IVE917508 JEY917508:JFA917508 JOU917508:JOW917508 JYQ917508:JYS917508 KIM917508:KIO917508 KSI917508:KSK917508 LCE917508:LCG917508 LMA917508:LMC917508 LVW917508:LVY917508 MFS917508:MFU917508 MPO917508:MPQ917508 MZK917508:MZM917508 NJG917508:NJI917508 NTC917508:NTE917508 OCY917508:ODA917508 OMU917508:OMW917508 OWQ917508:OWS917508 PGM917508:PGO917508 PQI917508:PQK917508 QAE917508:QAG917508 QKA917508:QKC917508 QTW917508:QTY917508 RDS917508:RDU917508 RNO917508:RNQ917508 RXK917508:RXM917508 SHG917508:SHI917508 SRC917508:SRE917508 TAY917508:TBA917508 TKU917508:TKW917508 TUQ917508:TUS917508 UEM917508:UEO917508 UOI917508:UOK917508 UYE917508:UYG917508 VIA917508:VIC917508 VRW917508:VRY917508 WBS917508:WBU917508 WLO917508:WLQ917508 WVK917508:WVM917508 D983044:E983044 IY983044:JA983044 SU983044:SW983044 ACQ983044:ACS983044 AMM983044:AMO983044 AWI983044:AWK983044 BGE983044:BGG983044 BQA983044:BQC983044 BZW983044:BZY983044 CJS983044:CJU983044 CTO983044:CTQ983044 DDK983044:DDM983044 DNG983044:DNI983044 DXC983044:DXE983044 EGY983044:EHA983044 EQU983044:EQW983044 FAQ983044:FAS983044 FKM983044:FKO983044 FUI983044:FUK983044 GEE983044:GEG983044 GOA983044:GOC983044 GXW983044:GXY983044 HHS983044:HHU983044 HRO983044:HRQ983044 IBK983044:IBM983044 ILG983044:ILI983044 IVC983044:IVE983044 JEY983044:JFA983044 JOU983044:JOW983044 JYQ983044:JYS983044 KIM983044:KIO983044 KSI983044:KSK983044 LCE983044:LCG983044 LMA983044:LMC983044 LVW983044:LVY983044 MFS983044:MFU983044 MPO983044:MPQ983044 MZK983044:MZM983044 NJG983044:NJI983044 NTC983044:NTE983044 OCY983044:ODA983044 OMU983044:OMW983044 OWQ983044:OWS983044 PGM983044:PGO983044 PQI983044:PQK983044 QAE983044:QAG983044 QKA983044:QKC983044 QTW983044:QTY983044 RDS983044:RDU983044 RNO983044:RNQ983044 RXK983044:RXM983044 SHG983044:SHI983044 SRC983044:SRE983044 TAY983044:TBA983044 TKU983044:TKW983044 TUQ983044:TUS983044 UEM983044:UEO983044 UOI983044:UOK983044 UYE983044:UYG983044 VIA983044:VIC983044 VRW983044:VRY983044 WBS983044:WBU983044 WLO983044:WLQ983044 IY8:JA8 WVK8:WVM8 WLO8:WLQ8 WBS8:WBU8 VRW8:VRY8 VIA8:VIC8 UYE8:UYG8 UOI8:UOK8 UEM8:UEO8 TUQ8:TUS8 TKU8:TKW8 TAY8:TBA8 SRC8:SRE8 SHG8:SHI8 RXK8:RXM8 RNO8:RNQ8 RDS8:RDU8 QTW8:QTY8 QKA8:QKC8 QAE8:QAG8 PQI8:PQK8 PGM8:PGO8 OWQ8:OWS8 OMU8:OMW8 OCY8:ODA8 NTC8:NTE8 NJG8:NJI8 MZK8:MZM8 MPO8:MPQ8 MFS8:MFU8 LVW8:LVY8 LMA8:LMC8 LCE8:LCG8 KSI8:KSK8 KIM8:KIO8 JYQ8:JYS8 JOU8:JOW8 JEY8:JFA8 IVC8:IVE8 ILG8:ILI8 IBK8:IBM8 HRO8:HRQ8 HHS8:HHU8 GXW8:GXY8 GOA8:GOC8 GEE8:GEG8 FUI8:FUK8 FKM8:FKO8 FAQ8:FAS8 EQU8:EQW8 EGY8:EHA8 DXC8:DXE8 DNG8:DNI8 DDK8:DDM8 CTO8:CTQ8 CJS8:CJU8 BZW8:BZY8 BQA8:BQC8 BGE8:BGG8 AWI8:AWK8 AMM8:AMO8 ACQ8:ACS8 SU8:SW8 C8:E8 C2:E2"/>
    <dataValidation imeMode="halfKatakana" allowBlank="1" showInputMessage="1" showErrorMessage="1" sqref="WVK983043:WVM983043 IY6:JA7 SU6:SW7 ACQ6:ACS7 AMM6:AMO7 AWI6:AWK7 BGE6:BGG7 BQA6:BQC7 BZW6:BZY7 CJS6:CJU7 CTO6:CTQ7 DDK6:DDM7 DNG6:DNI7 DXC6:DXE7 EGY6:EHA7 EQU6:EQW7 FAQ6:FAS7 FKM6:FKO7 FUI6:FUK7 GEE6:GEG7 GOA6:GOC7 GXW6:GXY7 HHS6:HHU7 HRO6:HRQ7 IBK6:IBM7 ILG6:ILI7 IVC6:IVE7 JEY6:JFA7 JOU6:JOW7 JYQ6:JYS7 KIM6:KIO7 KSI6:KSK7 LCE6:LCG7 LMA6:LMC7 LVW6:LVY7 MFS6:MFU7 MPO6:MPQ7 MZK6:MZM7 NJG6:NJI7 NTC6:NTE7 OCY6:ODA7 OMU6:OMW7 OWQ6:OWS7 PGM6:PGO7 PQI6:PQK7 QAE6:QAG7 QKA6:QKC7 QTW6:QTY7 RDS6:RDU7 RNO6:RNQ7 RXK6:RXM7 SHG6:SHI7 SRC6:SRE7 TAY6:TBA7 TKU6:TKW7 TUQ6:TUS7 UEM6:UEO7 UOI6:UOK7 UYE6:UYG7 VIA6:VIC7 VRW6:VRY7 WBS6:WBU7 WLO6:WLQ7 WVK6:WVM7 D65539:E65539 IY65539:JA65539 SU65539:SW65539 ACQ65539:ACS65539 AMM65539:AMO65539 AWI65539:AWK65539 BGE65539:BGG65539 BQA65539:BQC65539 BZW65539:BZY65539 CJS65539:CJU65539 CTO65539:CTQ65539 DDK65539:DDM65539 DNG65539:DNI65539 DXC65539:DXE65539 EGY65539:EHA65539 EQU65539:EQW65539 FAQ65539:FAS65539 FKM65539:FKO65539 FUI65539:FUK65539 GEE65539:GEG65539 GOA65539:GOC65539 GXW65539:GXY65539 HHS65539:HHU65539 HRO65539:HRQ65539 IBK65539:IBM65539 ILG65539:ILI65539 IVC65539:IVE65539 JEY65539:JFA65539 JOU65539:JOW65539 JYQ65539:JYS65539 KIM65539:KIO65539 KSI65539:KSK65539 LCE65539:LCG65539 LMA65539:LMC65539 LVW65539:LVY65539 MFS65539:MFU65539 MPO65539:MPQ65539 MZK65539:MZM65539 NJG65539:NJI65539 NTC65539:NTE65539 OCY65539:ODA65539 OMU65539:OMW65539 OWQ65539:OWS65539 PGM65539:PGO65539 PQI65539:PQK65539 QAE65539:QAG65539 QKA65539:QKC65539 QTW65539:QTY65539 RDS65539:RDU65539 RNO65539:RNQ65539 RXK65539:RXM65539 SHG65539:SHI65539 SRC65539:SRE65539 TAY65539:TBA65539 TKU65539:TKW65539 TUQ65539:TUS65539 UEM65539:UEO65539 UOI65539:UOK65539 UYE65539:UYG65539 VIA65539:VIC65539 VRW65539:VRY65539 WBS65539:WBU65539 WLO65539:WLQ65539 WVK65539:WVM65539 D131075:E131075 IY131075:JA131075 SU131075:SW131075 ACQ131075:ACS131075 AMM131075:AMO131075 AWI131075:AWK131075 BGE131075:BGG131075 BQA131075:BQC131075 BZW131075:BZY131075 CJS131075:CJU131075 CTO131075:CTQ131075 DDK131075:DDM131075 DNG131075:DNI131075 DXC131075:DXE131075 EGY131075:EHA131075 EQU131075:EQW131075 FAQ131075:FAS131075 FKM131075:FKO131075 FUI131075:FUK131075 GEE131075:GEG131075 GOA131075:GOC131075 GXW131075:GXY131075 HHS131075:HHU131075 HRO131075:HRQ131075 IBK131075:IBM131075 ILG131075:ILI131075 IVC131075:IVE131075 JEY131075:JFA131075 JOU131075:JOW131075 JYQ131075:JYS131075 KIM131075:KIO131075 KSI131075:KSK131075 LCE131075:LCG131075 LMA131075:LMC131075 LVW131075:LVY131075 MFS131075:MFU131075 MPO131075:MPQ131075 MZK131075:MZM131075 NJG131075:NJI131075 NTC131075:NTE131075 OCY131075:ODA131075 OMU131075:OMW131075 OWQ131075:OWS131075 PGM131075:PGO131075 PQI131075:PQK131075 QAE131075:QAG131075 QKA131075:QKC131075 QTW131075:QTY131075 RDS131075:RDU131075 RNO131075:RNQ131075 RXK131075:RXM131075 SHG131075:SHI131075 SRC131075:SRE131075 TAY131075:TBA131075 TKU131075:TKW131075 TUQ131075:TUS131075 UEM131075:UEO131075 UOI131075:UOK131075 UYE131075:UYG131075 VIA131075:VIC131075 VRW131075:VRY131075 WBS131075:WBU131075 WLO131075:WLQ131075 WVK131075:WVM131075 D196611:E196611 IY196611:JA196611 SU196611:SW196611 ACQ196611:ACS196611 AMM196611:AMO196611 AWI196611:AWK196611 BGE196611:BGG196611 BQA196611:BQC196611 BZW196611:BZY196611 CJS196611:CJU196611 CTO196611:CTQ196611 DDK196611:DDM196611 DNG196611:DNI196611 DXC196611:DXE196611 EGY196611:EHA196611 EQU196611:EQW196611 FAQ196611:FAS196611 FKM196611:FKO196611 FUI196611:FUK196611 GEE196611:GEG196611 GOA196611:GOC196611 GXW196611:GXY196611 HHS196611:HHU196611 HRO196611:HRQ196611 IBK196611:IBM196611 ILG196611:ILI196611 IVC196611:IVE196611 JEY196611:JFA196611 JOU196611:JOW196611 JYQ196611:JYS196611 KIM196611:KIO196611 KSI196611:KSK196611 LCE196611:LCG196611 LMA196611:LMC196611 LVW196611:LVY196611 MFS196611:MFU196611 MPO196611:MPQ196611 MZK196611:MZM196611 NJG196611:NJI196611 NTC196611:NTE196611 OCY196611:ODA196611 OMU196611:OMW196611 OWQ196611:OWS196611 PGM196611:PGO196611 PQI196611:PQK196611 QAE196611:QAG196611 QKA196611:QKC196611 QTW196611:QTY196611 RDS196611:RDU196611 RNO196611:RNQ196611 RXK196611:RXM196611 SHG196611:SHI196611 SRC196611:SRE196611 TAY196611:TBA196611 TKU196611:TKW196611 TUQ196611:TUS196611 UEM196611:UEO196611 UOI196611:UOK196611 UYE196611:UYG196611 VIA196611:VIC196611 VRW196611:VRY196611 WBS196611:WBU196611 WLO196611:WLQ196611 WVK196611:WVM196611 D262147:E262147 IY262147:JA262147 SU262147:SW262147 ACQ262147:ACS262147 AMM262147:AMO262147 AWI262147:AWK262147 BGE262147:BGG262147 BQA262147:BQC262147 BZW262147:BZY262147 CJS262147:CJU262147 CTO262147:CTQ262147 DDK262147:DDM262147 DNG262147:DNI262147 DXC262147:DXE262147 EGY262147:EHA262147 EQU262147:EQW262147 FAQ262147:FAS262147 FKM262147:FKO262147 FUI262147:FUK262147 GEE262147:GEG262147 GOA262147:GOC262147 GXW262147:GXY262147 HHS262147:HHU262147 HRO262147:HRQ262147 IBK262147:IBM262147 ILG262147:ILI262147 IVC262147:IVE262147 JEY262147:JFA262147 JOU262147:JOW262147 JYQ262147:JYS262147 KIM262147:KIO262147 KSI262147:KSK262147 LCE262147:LCG262147 LMA262147:LMC262147 LVW262147:LVY262147 MFS262147:MFU262147 MPO262147:MPQ262147 MZK262147:MZM262147 NJG262147:NJI262147 NTC262147:NTE262147 OCY262147:ODA262147 OMU262147:OMW262147 OWQ262147:OWS262147 PGM262147:PGO262147 PQI262147:PQK262147 QAE262147:QAG262147 QKA262147:QKC262147 QTW262147:QTY262147 RDS262147:RDU262147 RNO262147:RNQ262147 RXK262147:RXM262147 SHG262147:SHI262147 SRC262147:SRE262147 TAY262147:TBA262147 TKU262147:TKW262147 TUQ262147:TUS262147 UEM262147:UEO262147 UOI262147:UOK262147 UYE262147:UYG262147 VIA262147:VIC262147 VRW262147:VRY262147 WBS262147:WBU262147 WLO262147:WLQ262147 WVK262147:WVM262147 D327683:E327683 IY327683:JA327683 SU327683:SW327683 ACQ327683:ACS327683 AMM327683:AMO327683 AWI327683:AWK327683 BGE327683:BGG327683 BQA327683:BQC327683 BZW327683:BZY327683 CJS327683:CJU327683 CTO327683:CTQ327683 DDK327683:DDM327683 DNG327683:DNI327683 DXC327683:DXE327683 EGY327683:EHA327683 EQU327683:EQW327683 FAQ327683:FAS327683 FKM327683:FKO327683 FUI327683:FUK327683 GEE327683:GEG327683 GOA327683:GOC327683 GXW327683:GXY327683 HHS327683:HHU327683 HRO327683:HRQ327683 IBK327683:IBM327683 ILG327683:ILI327683 IVC327683:IVE327683 JEY327683:JFA327683 JOU327683:JOW327683 JYQ327683:JYS327683 KIM327683:KIO327683 KSI327683:KSK327683 LCE327683:LCG327683 LMA327683:LMC327683 LVW327683:LVY327683 MFS327683:MFU327683 MPO327683:MPQ327683 MZK327683:MZM327683 NJG327683:NJI327683 NTC327683:NTE327683 OCY327683:ODA327683 OMU327683:OMW327683 OWQ327683:OWS327683 PGM327683:PGO327683 PQI327683:PQK327683 QAE327683:QAG327683 QKA327683:QKC327683 QTW327683:QTY327683 RDS327683:RDU327683 RNO327683:RNQ327683 RXK327683:RXM327683 SHG327683:SHI327683 SRC327683:SRE327683 TAY327683:TBA327683 TKU327683:TKW327683 TUQ327683:TUS327683 UEM327683:UEO327683 UOI327683:UOK327683 UYE327683:UYG327683 VIA327683:VIC327683 VRW327683:VRY327683 WBS327683:WBU327683 WLO327683:WLQ327683 WVK327683:WVM327683 D393219:E393219 IY393219:JA393219 SU393219:SW393219 ACQ393219:ACS393219 AMM393219:AMO393219 AWI393219:AWK393219 BGE393219:BGG393219 BQA393219:BQC393219 BZW393219:BZY393219 CJS393219:CJU393219 CTO393219:CTQ393219 DDK393219:DDM393219 DNG393219:DNI393219 DXC393219:DXE393219 EGY393219:EHA393219 EQU393219:EQW393219 FAQ393219:FAS393219 FKM393219:FKO393219 FUI393219:FUK393219 GEE393219:GEG393219 GOA393219:GOC393219 GXW393219:GXY393219 HHS393219:HHU393219 HRO393219:HRQ393219 IBK393219:IBM393219 ILG393219:ILI393219 IVC393219:IVE393219 JEY393219:JFA393219 JOU393219:JOW393219 JYQ393219:JYS393219 KIM393219:KIO393219 KSI393219:KSK393219 LCE393219:LCG393219 LMA393219:LMC393219 LVW393219:LVY393219 MFS393219:MFU393219 MPO393219:MPQ393219 MZK393219:MZM393219 NJG393219:NJI393219 NTC393219:NTE393219 OCY393219:ODA393219 OMU393219:OMW393219 OWQ393219:OWS393219 PGM393219:PGO393219 PQI393219:PQK393219 QAE393219:QAG393219 QKA393219:QKC393219 QTW393219:QTY393219 RDS393219:RDU393219 RNO393219:RNQ393219 RXK393219:RXM393219 SHG393219:SHI393219 SRC393219:SRE393219 TAY393219:TBA393219 TKU393219:TKW393219 TUQ393219:TUS393219 UEM393219:UEO393219 UOI393219:UOK393219 UYE393219:UYG393219 VIA393219:VIC393219 VRW393219:VRY393219 WBS393219:WBU393219 WLO393219:WLQ393219 WVK393219:WVM393219 D458755:E458755 IY458755:JA458755 SU458755:SW458755 ACQ458755:ACS458755 AMM458755:AMO458755 AWI458755:AWK458755 BGE458755:BGG458755 BQA458755:BQC458755 BZW458755:BZY458755 CJS458755:CJU458755 CTO458755:CTQ458755 DDK458755:DDM458755 DNG458755:DNI458755 DXC458755:DXE458755 EGY458755:EHA458755 EQU458755:EQW458755 FAQ458755:FAS458755 FKM458755:FKO458755 FUI458755:FUK458755 GEE458755:GEG458755 GOA458755:GOC458755 GXW458755:GXY458755 HHS458755:HHU458755 HRO458755:HRQ458755 IBK458755:IBM458755 ILG458755:ILI458755 IVC458755:IVE458755 JEY458755:JFA458755 JOU458755:JOW458755 JYQ458755:JYS458755 KIM458755:KIO458755 KSI458755:KSK458755 LCE458755:LCG458755 LMA458755:LMC458755 LVW458755:LVY458755 MFS458755:MFU458755 MPO458755:MPQ458755 MZK458755:MZM458755 NJG458755:NJI458755 NTC458755:NTE458755 OCY458755:ODA458755 OMU458755:OMW458755 OWQ458755:OWS458755 PGM458755:PGO458755 PQI458755:PQK458755 QAE458755:QAG458755 QKA458755:QKC458755 QTW458755:QTY458755 RDS458755:RDU458755 RNO458755:RNQ458755 RXK458755:RXM458755 SHG458755:SHI458755 SRC458755:SRE458755 TAY458755:TBA458755 TKU458755:TKW458755 TUQ458755:TUS458755 UEM458755:UEO458755 UOI458755:UOK458755 UYE458755:UYG458755 VIA458755:VIC458755 VRW458755:VRY458755 WBS458755:WBU458755 WLO458755:WLQ458755 WVK458755:WVM458755 D524291:E524291 IY524291:JA524291 SU524291:SW524291 ACQ524291:ACS524291 AMM524291:AMO524291 AWI524291:AWK524291 BGE524291:BGG524291 BQA524291:BQC524291 BZW524291:BZY524291 CJS524291:CJU524291 CTO524291:CTQ524291 DDK524291:DDM524291 DNG524291:DNI524291 DXC524291:DXE524291 EGY524291:EHA524291 EQU524291:EQW524291 FAQ524291:FAS524291 FKM524291:FKO524291 FUI524291:FUK524291 GEE524291:GEG524291 GOA524291:GOC524291 GXW524291:GXY524291 HHS524291:HHU524291 HRO524291:HRQ524291 IBK524291:IBM524291 ILG524291:ILI524291 IVC524291:IVE524291 JEY524291:JFA524291 JOU524291:JOW524291 JYQ524291:JYS524291 KIM524291:KIO524291 KSI524291:KSK524291 LCE524291:LCG524291 LMA524291:LMC524291 LVW524291:LVY524291 MFS524291:MFU524291 MPO524291:MPQ524291 MZK524291:MZM524291 NJG524291:NJI524291 NTC524291:NTE524291 OCY524291:ODA524291 OMU524291:OMW524291 OWQ524291:OWS524291 PGM524291:PGO524291 PQI524291:PQK524291 QAE524291:QAG524291 QKA524291:QKC524291 QTW524291:QTY524291 RDS524291:RDU524291 RNO524291:RNQ524291 RXK524291:RXM524291 SHG524291:SHI524291 SRC524291:SRE524291 TAY524291:TBA524291 TKU524291:TKW524291 TUQ524291:TUS524291 UEM524291:UEO524291 UOI524291:UOK524291 UYE524291:UYG524291 VIA524291:VIC524291 VRW524291:VRY524291 WBS524291:WBU524291 WLO524291:WLQ524291 WVK524291:WVM524291 D589827:E589827 IY589827:JA589827 SU589827:SW589827 ACQ589827:ACS589827 AMM589827:AMO589827 AWI589827:AWK589827 BGE589827:BGG589827 BQA589827:BQC589827 BZW589827:BZY589827 CJS589827:CJU589827 CTO589827:CTQ589827 DDK589827:DDM589827 DNG589827:DNI589827 DXC589827:DXE589827 EGY589827:EHA589827 EQU589827:EQW589827 FAQ589827:FAS589827 FKM589827:FKO589827 FUI589827:FUK589827 GEE589827:GEG589827 GOA589827:GOC589827 GXW589827:GXY589827 HHS589827:HHU589827 HRO589827:HRQ589827 IBK589827:IBM589827 ILG589827:ILI589827 IVC589827:IVE589827 JEY589827:JFA589827 JOU589827:JOW589827 JYQ589827:JYS589827 KIM589827:KIO589827 KSI589827:KSK589827 LCE589827:LCG589827 LMA589827:LMC589827 LVW589827:LVY589827 MFS589827:MFU589827 MPO589827:MPQ589827 MZK589827:MZM589827 NJG589827:NJI589827 NTC589827:NTE589827 OCY589827:ODA589827 OMU589827:OMW589827 OWQ589827:OWS589827 PGM589827:PGO589827 PQI589827:PQK589827 QAE589827:QAG589827 QKA589827:QKC589827 QTW589827:QTY589827 RDS589827:RDU589827 RNO589827:RNQ589827 RXK589827:RXM589827 SHG589827:SHI589827 SRC589827:SRE589827 TAY589827:TBA589827 TKU589827:TKW589827 TUQ589827:TUS589827 UEM589827:UEO589827 UOI589827:UOK589827 UYE589827:UYG589827 VIA589827:VIC589827 VRW589827:VRY589827 WBS589827:WBU589827 WLO589827:WLQ589827 WVK589827:WVM589827 D655363:E655363 IY655363:JA655363 SU655363:SW655363 ACQ655363:ACS655363 AMM655363:AMO655363 AWI655363:AWK655363 BGE655363:BGG655363 BQA655363:BQC655363 BZW655363:BZY655363 CJS655363:CJU655363 CTO655363:CTQ655363 DDK655363:DDM655363 DNG655363:DNI655363 DXC655363:DXE655363 EGY655363:EHA655363 EQU655363:EQW655363 FAQ655363:FAS655363 FKM655363:FKO655363 FUI655363:FUK655363 GEE655363:GEG655363 GOA655363:GOC655363 GXW655363:GXY655363 HHS655363:HHU655363 HRO655363:HRQ655363 IBK655363:IBM655363 ILG655363:ILI655363 IVC655363:IVE655363 JEY655363:JFA655363 JOU655363:JOW655363 JYQ655363:JYS655363 KIM655363:KIO655363 KSI655363:KSK655363 LCE655363:LCG655363 LMA655363:LMC655363 LVW655363:LVY655363 MFS655363:MFU655363 MPO655363:MPQ655363 MZK655363:MZM655363 NJG655363:NJI655363 NTC655363:NTE655363 OCY655363:ODA655363 OMU655363:OMW655363 OWQ655363:OWS655363 PGM655363:PGO655363 PQI655363:PQK655363 QAE655363:QAG655363 QKA655363:QKC655363 QTW655363:QTY655363 RDS655363:RDU655363 RNO655363:RNQ655363 RXK655363:RXM655363 SHG655363:SHI655363 SRC655363:SRE655363 TAY655363:TBA655363 TKU655363:TKW655363 TUQ655363:TUS655363 UEM655363:UEO655363 UOI655363:UOK655363 UYE655363:UYG655363 VIA655363:VIC655363 VRW655363:VRY655363 WBS655363:WBU655363 WLO655363:WLQ655363 WVK655363:WVM655363 D720899:E720899 IY720899:JA720899 SU720899:SW720899 ACQ720899:ACS720899 AMM720899:AMO720899 AWI720899:AWK720899 BGE720899:BGG720899 BQA720899:BQC720899 BZW720899:BZY720899 CJS720899:CJU720899 CTO720899:CTQ720899 DDK720899:DDM720899 DNG720899:DNI720899 DXC720899:DXE720899 EGY720899:EHA720899 EQU720899:EQW720899 FAQ720899:FAS720899 FKM720899:FKO720899 FUI720899:FUK720899 GEE720899:GEG720899 GOA720899:GOC720899 GXW720899:GXY720899 HHS720899:HHU720899 HRO720899:HRQ720899 IBK720899:IBM720899 ILG720899:ILI720899 IVC720899:IVE720899 JEY720899:JFA720899 JOU720899:JOW720899 JYQ720899:JYS720899 KIM720899:KIO720899 KSI720899:KSK720899 LCE720899:LCG720899 LMA720899:LMC720899 LVW720899:LVY720899 MFS720899:MFU720899 MPO720899:MPQ720899 MZK720899:MZM720899 NJG720899:NJI720899 NTC720899:NTE720899 OCY720899:ODA720899 OMU720899:OMW720899 OWQ720899:OWS720899 PGM720899:PGO720899 PQI720899:PQK720899 QAE720899:QAG720899 QKA720899:QKC720899 QTW720899:QTY720899 RDS720899:RDU720899 RNO720899:RNQ720899 RXK720899:RXM720899 SHG720899:SHI720899 SRC720899:SRE720899 TAY720899:TBA720899 TKU720899:TKW720899 TUQ720899:TUS720899 UEM720899:UEO720899 UOI720899:UOK720899 UYE720899:UYG720899 VIA720899:VIC720899 VRW720899:VRY720899 WBS720899:WBU720899 WLO720899:WLQ720899 WVK720899:WVM720899 D786435:E786435 IY786435:JA786435 SU786435:SW786435 ACQ786435:ACS786435 AMM786435:AMO786435 AWI786435:AWK786435 BGE786435:BGG786435 BQA786435:BQC786435 BZW786435:BZY786435 CJS786435:CJU786435 CTO786435:CTQ786435 DDK786435:DDM786435 DNG786435:DNI786435 DXC786435:DXE786435 EGY786435:EHA786435 EQU786435:EQW786435 FAQ786435:FAS786435 FKM786435:FKO786435 FUI786435:FUK786435 GEE786435:GEG786435 GOA786435:GOC786435 GXW786435:GXY786435 HHS786435:HHU786435 HRO786435:HRQ786435 IBK786435:IBM786435 ILG786435:ILI786435 IVC786435:IVE786435 JEY786435:JFA786435 JOU786435:JOW786435 JYQ786435:JYS786435 KIM786435:KIO786435 KSI786435:KSK786435 LCE786435:LCG786435 LMA786435:LMC786435 LVW786435:LVY786435 MFS786435:MFU786435 MPO786435:MPQ786435 MZK786435:MZM786435 NJG786435:NJI786435 NTC786435:NTE786435 OCY786435:ODA786435 OMU786435:OMW786435 OWQ786435:OWS786435 PGM786435:PGO786435 PQI786435:PQK786435 QAE786435:QAG786435 QKA786435:QKC786435 QTW786435:QTY786435 RDS786435:RDU786435 RNO786435:RNQ786435 RXK786435:RXM786435 SHG786435:SHI786435 SRC786435:SRE786435 TAY786435:TBA786435 TKU786435:TKW786435 TUQ786435:TUS786435 UEM786435:UEO786435 UOI786435:UOK786435 UYE786435:UYG786435 VIA786435:VIC786435 VRW786435:VRY786435 WBS786435:WBU786435 WLO786435:WLQ786435 WVK786435:WVM786435 D851971:E851971 IY851971:JA851971 SU851971:SW851971 ACQ851971:ACS851971 AMM851971:AMO851971 AWI851971:AWK851971 BGE851971:BGG851971 BQA851971:BQC851971 BZW851971:BZY851971 CJS851971:CJU851971 CTO851971:CTQ851971 DDK851971:DDM851971 DNG851971:DNI851971 DXC851971:DXE851971 EGY851971:EHA851971 EQU851971:EQW851971 FAQ851971:FAS851971 FKM851971:FKO851971 FUI851971:FUK851971 GEE851971:GEG851971 GOA851971:GOC851971 GXW851971:GXY851971 HHS851971:HHU851971 HRO851971:HRQ851971 IBK851971:IBM851971 ILG851971:ILI851971 IVC851971:IVE851971 JEY851971:JFA851971 JOU851971:JOW851971 JYQ851971:JYS851971 KIM851971:KIO851971 KSI851971:KSK851971 LCE851971:LCG851971 LMA851971:LMC851971 LVW851971:LVY851971 MFS851971:MFU851971 MPO851971:MPQ851971 MZK851971:MZM851971 NJG851971:NJI851971 NTC851971:NTE851971 OCY851971:ODA851971 OMU851971:OMW851971 OWQ851971:OWS851971 PGM851971:PGO851971 PQI851971:PQK851971 QAE851971:QAG851971 QKA851971:QKC851971 QTW851971:QTY851971 RDS851971:RDU851971 RNO851971:RNQ851971 RXK851971:RXM851971 SHG851971:SHI851971 SRC851971:SRE851971 TAY851971:TBA851971 TKU851971:TKW851971 TUQ851971:TUS851971 UEM851971:UEO851971 UOI851971:UOK851971 UYE851971:UYG851971 VIA851971:VIC851971 VRW851971:VRY851971 WBS851971:WBU851971 WLO851971:WLQ851971 WVK851971:WVM851971 D917507:E917507 IY917507:JA917507 SU917507:SW917507 ACQ917507:ACS917507 AMM917507:AMO917507 AWI917507:AWK917507 BGE917507:BGG917507 BQA917507:BQC917507 BZW917507:BZY917507 CJS917507:CJU917507 CTO917507:CTQ917507 DDK917507:DDM917507 DNG917507:DNI917507 DXC917507:DXE917507 EGY917507:EHA917507 EQU917507:EQW917507 FAQ917507:FAS917507 FKM917507:FKO917507 FUI917507:FUK917507 GEE917507:GEG917507 GOA917507:GOC917507 GXW917507:GXY917507 HHS917507:HHU917507 HRO917507:HRQ917507 IBK917507:IBM917507 ILG917507:ILI917507 IVC917507:IVE917507 JEY917507:JFA917507 JOU917507:JOW917507 JYQ917507:JYS917507 KIM917507:KIO917507 KSI917507:KSK917507 LCE917507:LCG917507 LMA917507:LMC917507 LVW917507:LVY917507 MFS917507:MFU917507 MPO917507:MPQ917507 MZK917507:MZM917507 NJG917507:NJI917507 NTC917507:NTE917507 OCY917507:ODA917507 OMU917507:OMW917507 OWQ917507:OWS917507 PGM917507:PGO917507 PQI917507:PQK917507 QAE917507:QAG917507 QKA917507:QKC917507 QTW917507:QTY917507 RDS917507:RDU917507 RNO917507:RNQ917507 RXK917507:RXM917507 SHG917507:SHI917507 SRC917507:SRE917507 TAY917507:TBA917507 TKU917507:TKW917507 TUQ917507:TUS917507 UEM917507:UEO917507 UOI917507:UOK917507 UYE917507:UYG917507 VIA917507:VIC917507 VRW917507:VRY917507 WBS917507:WBU917507 WLO917507:WLQ917507 WVK917507:WVM917507 D983043:E983043 IY983043:JA983043 SU983043:SW983043 ACQ983043:ACS983043 AMM983043:AMO983043 AWI983043:AWK983043 BGE983043:BGG983043 BQA983043:BQC983043 BZW983043:BZY983043 CJS983043:CJU983043 CTO983043:CTQ983043 DDK983043:DDM983043 DNG983043:DNI983043 DXC983043:DXE983043 EGY983043:EHA983043 EQU983043:EQW983043 FAQ983043:FAS983043 FKM983043:FKO983043 FUI983043:FUK983043 GEE983043:GEG983043 GOA983043:GOC983043 GXW983043:GXY983043 HHS983043:HHU983043 HRO983043:HRQ983043 IBK983043:IBM983043 ILG983043:ILI983043 IVC983043:IVE983043 JEY983043:JFA983043 JOU983043:JOW983043 JYQ983043:JYS983043 KIM983043:KIO983043 KSI983043:KSK983043 LCE983043:LCG983043 LMA983043:LMC983043 LVW983043:LVY983043 MFS983043:MFU983043 MPO983043:MPQ983043 MZK983043:MZM983043 NJG983043:NJI983043 NTC983043:NTE983043 OCY983043:ODA983043 OMU983043:OMW983043 OWQ983043:OWS983043 PGM983043:PGO983043 PQI983043:PQK983043 QAE983043:QAG983043 QKA983043:QKC983043 QTW983043:QTY983043 RDS983043:RDU983043 RNO983043:RNQ983043 RXK983043:RXM983043 SHG983043:SHI983043 SRC983043:SRE983043 TAY983043:TBA983043 TKU983043:TKW983043 TUQ983043:TUS983043 UEM983043:UEO983043 UOI983043:UOK983043 UYE983043:UYG983043 VIA983043:VIC983043 VRW983043:VRY983043 WBS983043:WBU983043 WLO983043:WLQ983043 C6:C7 D6:E6"/>
    <dataValidation type="list" imeMode="hiragana" allowBlank="1" showInputMessage="1" showErrorMessage="1" sqref="C3:E3">
      <formula1>$P$3:$P$510</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S104"/>
  <sheetViews>
    <sheetView zoomScaleNormal="100" workbookViewId="0">
      <pane ySplit="9" topLeftCell="A10" activePane="bottomLeft" state="frozen"/>
      <selection pane="bottomLeft" activeCell="C11" sqref="C11"/>
    </sheetView>
  </sheetViews>
  <sheetFormatPr defaultColWidth="9" defaultRowHeight="13.5"/>
  <cols>
    <col min="1" max="1" width="4.5" style="249" bestFit="1" customWidth="1"/>
    <col min="2" max="2" width="16.625" style="249" customWidth="1"/>
    <col min="3" max="4" width="17.5" style="249" customWidth="1"/>
    <col min="5" max="5" width="5.75" style="249" customWidth="1"/>
    <col min="6" max="7" width="5.5" style="249" bestFit="1" customWidth="1"/>
    <col min="8" max="8" width="12.75" style="249" bestFit="1" customWidth="1"/>
    <col min="9" max="9" width="9.5" style="249" bestFit="1" customWidth="1"/>
    <col min="10" max="10" width="12.75" style="249" bestFit="1" customWidth="1"/>
    <col min="11" max="11" width="9.5" style="249" bestFit="1" customWidth="1"/>
    <col min="12" max="12" width="3.625" style="249" hidden="1" customWidth="1"/>
    <col min="13" max="13" width="5.5" style="249" bestFit="1" customWidth="1"/>
    <col min="14" max="14" width="9" style="249"/>
    <col min="15" max="15" width="9" style="249" customWidth="1"/>
    <col min="16" max="16" width="8.5" style="211" bestFit="1" customWidth="1"/>
    <col min="17" max="17" width="9" style="249"/>
    <col min="18" max="18" width="9" style="249" hidden="1" customWidth="1"/>
    <col min="19" max="19" width="13.875" style="2" hidden="1" customWidth="1"/>
    <col min="20" max="20" width="13.875" style="249" hidden="1" customWidth="1"/>
    <col min="21" max="21" width="9" style="249" hidden="1" customWidth="1"/>
    <col min="22" max="22" width="6.5" style="249" hidden="1" customWidth="1"/>
    <col min="23" max="24" width="16.125" style="249" hidden="1" customWidth="1"/>
    <col min="25" max="26" width="5.5" style="249" hidden="1" customWidth="1"/>
    <col min="27" max="27" width="9.5" style="5" hidden="1" customWidth="1"/>
    <col min="28" max="28" width="6.5" style="249" hidden="1" customWidth="1"/>
    <col min="29" max="30" width="16.125" style="249" hidden="1" customWidth="1"/>
    <col min="31" max="32" width="5.5" style="249" hidden="1" customWidth="1"/>
    <col min="33" max="33" width="9.5" style="249" hidden="1" customWidth="1"/>
    <col min="34" max="45" width="9" style="249" hidden="1" customWidth="1"/>
    <col min="46" max="60" width="9" style="249" customWidth="1"/>
    <col min="61" max="16384" width="9" style="249"/>
  </cols>
  <sheetData>
    <row r="1" spans="1:45" ht="17.25">
      <c r="A1" s="8" t="s">
        <v>66</v>
      </c>
    </row>
    <row r="2" spans="1:45">
      <c r="A2" s="3"/>
    </row>
    <row r="3" spans="1:45" ht="14.25" thickBot="1">
      <c r="A3" s="3"/>
      <c r="B3" s="130" t="s">
        <v>135</v>
      </c>
      <c r="C3" s="21"/>
      <c r="D3" s="21"/>
      <c r="E3" s="21"/>
      <c r="F3" s="21"/>
      <c r="G3" s="21"/>
      <c r="H3" s="21"/>
      <c r="I3" s="21"/>
      <c r="J3" s="21"/>
      <c r="K3" s="21"/>
      <c r="M3" s="362" t="s">
        <v>130</v>
      </c>
      <c r="N3" s="362"/>
      <c r="O3" s="362"/>
      <c r="P3" s="362"/>
    </row>
    <row r="4" spans="1:45" ht="14.25" thickBot="1">
      <c r="A4" s="3"/>
      <c r="B4" s="130" t="s">
        <v>136</v>
      </c>
      <c r="C4" s="21"/>
      <c r="D4" s="21"/>
      <c r="E4" s="21"/>
      <c r="F4" s="21"/>
      <c r="G4" s="21"/>
      <c r="H4" s="21"/>
      <c r="I4" s="21"/>
      <c r="J4" s="21"/>
      <c r="K4" s="21"/>
      <c r="L4" s="111"/>
      <c r="M4" s="134"/>
      <c r="N4" s="133" t="s">
        <v>179</v>
      </c>
      <c r="O4" s="132" t="s">
        <v>180</v>
      </c>
      <c r="P4" s="212" t="s">
        <v>181</v>
      </c>
    </row>
    <row r="5" spans="1:45">
      <c r="A5" s="3"/>
      <c r="B5" s="41" t="s">
        <v>120</v>
      </c>
      <c r="C5" s="21"/>
      <c r="D5" s="21"/>
      <c r="E5" s="21"/>
      <c r="F5" s="21"/>
      <c r="G5" s="21"/>
      <c r="H5" s="21"/>
      <c r="I5" s="21"/>
      <c r="J5" s="21"/>
      <c r="K5" s="21"/>
      <c r="M5" s="224" t="s">
        <v>131</v>
      </c>
      <c r="N5" s="225"/>
      <c r="O5" s="226"/>
      <c r="P5" s="227"/>
    </row>
    <row r="6" spans="1:45" ht="14.25" thickBot="1">
      <c r="A6" s="3"/>
      <c r="B6" s="41" t="s">
        <v>128</v>
      </c>
      <c r="C6" s="21"/>
      <c r="D6" s="21"/>
      <c r="E6" s="21"/>
      <c r="F6" s="21"/>
      <c r="G6" s="21"/>
      <c r="H6" s="21"/>
      <c r="I6" s="21"/>
      <c r="J6" s="21"/>
      <c r="K6" s="21"/>
      <c r="M6" s="228" t="s">
        <v>132</v>
      </c>
      <c r="N6" s="229"/>
      <c r="O6" s="230"/>
      <c r="P6" s="231"/>
    </row>
    <row r="7" spans="1:45" ht="14.25" thickBot="1">
      <c r="B7" s="130" t="s">
        <v>213</v>
      </c>
      <c r="C7" s="21"/>
      <c r="D7" s="21"/>
      <c r="E7" s="21"/>
      <c r="F7" s="21"/>
      <c r="G7" s="21"/>
      <c r="H7" s="21"/>
      <c r="I7" s="21"/>
      <c r="J7" s="21"/>
      <c r="K7" s="21"/>
    </row>
    <row r="8" spans="1:45" ht="40.5" customHeight="1">
      <c r="A8" s="23"/>
      <c r="B8" s="363" t="s">
        <v>821</v>
      </c>
      <c r="C8" s="31" t="s">
        <v>105</v>
      </c>
      <c r="D8" s="31" t="s">
        <v>106</v>
      </c>
      <c r="E8" s="276"/>
      <c r="F8" s="24" t="s">
        <v>37</v>
      </c>
      <c r="G8" s="26" t="s">
        <v>1</v>
      </c>
      <c r="H8" s="23" t="s">
        <v>210</v>
      </c>
      <c r="I8" s="26" t="s">
        <v>38</v>
      </c>
      <c r="J8" s="23" t="s">
        <v>218</v>
      </c>
      <c r="K8" s="26" t="s">
        <v>38</v>
      </c>
      <c r="L8" s="29"/>
      <c r="M8" s="201"/>
      <c r="N8" s="215" t="s">
        <v>177</v>
      </c>
      <c r="O8" s="215" t="s">
        <v>178</v>
      </c>
      <c r="P8" s="216" t="s">
        <v>182</v>
      </c>
    </row>
    <row r="9" spans="1:45" ht="14.25" thickBot="1">
      <c r="A9" s="32" t="s">
        <v>39</v>
      </c>
      <c r="B9" s="364"/>
      <c r="C9" s="17" t="s">
        <v>40</v>
      </c>
      <c r="D9" s="17" t="s">
        <v>95</v>
      </c>
      <c r="E9" s="277"/>
      <c r="F9" s="17" t="s">
        <v>2</v>
      </c>
      <c r="G9" s="28">
        <v>2</v>
      </c>
      <c r="H9" s="27" t="s">
        <v>82</v>
      </c>
      <c r="I9" s="28">
        <v>12.53</v>
      </c>
      <c r="J9" s="27" t="s">
        <v>808</v>
      </c>
      <c r="K9" s="28" t="s">
        <v>809</v>
      </c>
      <c r="L9" s="27"/>
      <c r="M9" s="202"/>
      <c r="N9" s="30" t="s">
        <v>810</v>
      </c>
      <c r="O9" s="30" t="s">
        <v>52</v>
      </c>
      <c r="P9" s="30" t="s">
        <v>811</v>
      </c>
      <c r="V9" s="5" t="s">
        <v>812</v>
      </c>
      <c r="W9" s="5" t="s">
        <v>41</v>
      </c>
      <c r="X9" s="5" t="s">
        <v>813</v>
      </c>
      <c r="Y9" s="5" t="s">
        <v>37</v>
      </c>
      <c r="Z9" s="5" t="s">
        <v>1</v>
      </c>
      <c r="AA9" s="9" t="s">
        <v>129</v>
      </c>
      <c r="AB9" s="5" t="s">
        <v>812</v>
      </c>
      <c r="AC9" s="5" t="s">
        <v>41</v>
      </c>
      <c r="AD9" s="5" t="s">
        <v>813</v>
      </c>
      <c r="AE9" s="5" t="s">
        <v>37</v>
      </c>
      <c r="AF9" s="5" t="s">
        <v>1</v>
      </c>
      <c r="AG9" s="5" t="s">
        <v>129</v>
      </c>
      <c r="AH9" s="249" t="s">
        <v>186</v>
      </c>
      <c r="AI9" s="249">
        <f>COUNT(AI10:AI99)</f>
        <v>0</v>
      </c>
      <c r="AJ9" s="249" t="s">
        <v>187</v>
      </c>
      <c r="AK9" s="249">
        <f>COUNT(AK10:AK99)</f>
        <v>0</v>
      </c>
      <c r="AL9" s="249" t="s">
        <v>211</v>
      </c>
      <c r="AM9" s="249">
        <f>COUNT(AM10:AM99)</f>
        <v>0</v>
      </c>
      <c r="AN9" s="249" t="s">
        <v>133</v>
      </c>
      <c r="AO9" s="249">
        <f>COUNT(AO10:AO99)</f>
        <v>0</v>
      </c>
      <c r="AP9" s="249" t="s">
        <v>134</v>
      </c>
      <c r="AQ9" s="249">
        <f>COUNT(AQ10:AQ99)</f>
        <v>0</v>
      </c>
      <c r="AR9" s="249" t="s">
        <v>134</v>
      </c>
      <c r="AS9" s="249">
        <f>COUNT(AS10:AS99)</f>
        <v>0</v>
      </c>
    </row>
    <row r="10" spans="1:45">
      <c r="A10" s="33">
        <v>1</v>
      </c>
      <c r="B10" s="57"/>
      <c r="C10" s="57"/>
      <c r="D10" s="57"/>
      <c r="E10" s="295"/>
      <c r="F10" s="57"/>
      <c r="G10" s="58"/>
      <c r="H10" s="59"/>
      <c r="I10" s="182"/>
      <c r="J10" s="59"/>
      <c r="K10" s="182"/>
      <c r="L10" s="59"/>
      <c r="M10" s="203"/>
      <c r="N10" s="60"/>
      <c r="O10" s="60"/>
      <c r="P10" s="60"/>
      <c r="S10" s="68"/>
      <c r="T10" s="69"/>
      <c r="V10" s="5" t="str">
        <f t="shared" ref="V10:V73" si="0">IF(F10="男",B10,"")</f>
        <v/>
      </c>
      <c r="W10" s="5" t="str">
        <f t="shared" ref="W10:W73" si="1">IF(F10="男",C10,"")</f>
        <v/>
      </c>
      <c r="X10" s="5" t="str">
        <f t="shared" ref="X10:X73" si="2">IF(F10="男",D10,"")</f>
        <v/>
      </c>
      <c r="Y10" s="5" t="str">
        <f t="shared" ref="Y10:Y73" si="3">IF(F10="男",F10,"")</f>
        <v/>
      </c>
      <c r="Z10" s="5" t="str">
        <f t="shared" ref="Z10:Z73" si="4">IF(F10="男",IF(G10="","",G10),"")</f>
        <v/>
      </c>
      <c r="AA10" s="9" t="str">
        <f>IF(F10="男",data_kyogisha!A2,"")</f>
        <v/>
      </c>
      <c r="AB10" s="5" t="str">
        <f t="shared" ref="AB10:AB73" si="5">IF(F10="女",B10,"")</f>
        <v/>
      </c>
      <c r="AC10" s="5" t="str">
        <f t="shared" ref="AC10:AC73" si="6">IF(F10="女",C10,"")</f>
        <v/>
      </c>
      <c r="AD10" s="5" t="str">
        <f t="shared" ref="AD10:AD73" si="7">IF(F10="女",D10,"")</f>
        <v/>
      </c>
      <c r="AE10" s="5" t="str">
        <f t="shared" ref="AE10:AE73" si="8">IF(F10="女",F10,"")</f>
        <v/>
      </c>
      <c r="AF10" s="5" t="str">
        <f t="shared" ref="AF10:AF73" si="9">IF(F10="女",IF(G10="","",G10),"")</f>
        <v/>
      </c>
      <c r="AG10" s="249" t="str">
        <f>IF(F10="女",data_kyogisha!A2,"")</f>
        <v/>
      </c>
      <c r="AH10" s="249">
        <f>IF(AND(F10="男",N10="○"),1,0)</f>
        <v>0</v>
      </c>
      <c r="AI10" s="249" t="str">
        <f>IF(AND(F10="男",N10="○"),B10,"")</f>
        <v/>
      </c>
      <c r="AJ10" s="249">
        <f>IF(AND(F10="男",O10="○"),1,0)</f>
        <v>0</v>
      </c>
      <c r="AK10" s="249" t="str">
        <f>IF(AND(F10="男",O10="○"),B10,"")</f>
        <v/>
      </c>
      <c r="AL10" s="249">
        <f>IF(AND(F10="男",P10="○"),1,0)</f>
        <v>0</v>
      </c>
      <c r="AM10" s="249" t="str">
        <f>IF(AND(F10="男",P10="○"),B10,"")</f>
        <v/>
      </c>
      <c r="AN10" s="249">
        <f>IF(AND(F10="女",N10="○"),1,0)</f>
        <v>0</v>
      </c>
      <c r="AO10" s="249" t="str">
        <f t="shared" ref="AO10:AO73" si="10">IF(AND(F10="女",N10="○"),B10,"")</f>
        <v/>
      </c>
      <c r="AP10" s="249">
        <f>IF(AND(F10="女",O10="○"),1,0)</f>
        <v>0</v>
      </c>
      <c r="AQ10" s="249" t="str">
        <f t="shared" ref="AQ10:AQ73" si="11">IF(AND(F10="女",O10="○"),B10,"")</f>
        <v/>
      </c>
      <c r="AR10" s="249">
        <f>IF(AND(F10="女",P10="○"),1,0)</f>
        <v>0</v>
      </c>
      <c r="AS10" s="249" t="str">
        <f>IF(AND(F10="女",P10="○"),B10,"")</f>
        <v/>
      </c>
    </row>
    <row r="11" spans="1:45">
      <c r="A11" s="33">
        <v>2</v>
      </c>
      <c r="B11" s="57"/>
      <c r="C11" s="57"/>
      <c r="D11" s="57"/>
      <c r="E11" s="295"/>
      <c r="F11" s="57"/>
      <c r="G11" s="58"/>
      <c r="H11" s="59"/>
      <c r="I11" s="182"/>
      <c r="J11" s="59"/>
      <c r="K11" s="182"/>
      <c r="L11" s="59"/>
      <c r="M11" s="203"/>
      <c r="N11" s="60"/>
      <c r="O11" s="60"/>
      <c r="P11" s="60"/>
      <c r="R11" s="249" t="s">
        <v>2</v>
      </c>
      <c r="S11" s="70" t="str">
        <f>IF(種目情報!A4="","",種目情報!A4)</f>
        <v>小4年男50m</v>
      </c>
      <c r="T11" s="71" t="str">
        <f>IF(種目情報!E4="","",種目情報!E4)</f>
        <v>小4年女50m</v>
      </c>
      <c r="U11" s="249" t="s">
        <v>810</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249">
        <f>IF(AND(F11="男",N11="○"),AH10+1,AH10)</f>
        <v>0</v>
      </c>
      <c r="AI11" s="249" t="str">
        <f t="shared" ref="AI11:AI74" si="12">IF(AND(F11="男",N11="○"),B11,"")</f>
        <v/>
      </c>
      <c r="AJ11" s="249">
        <f>IF(AND(F11="男",O11="○"),AJ10+1,AJ10)</f>
        <v>0</v>
      </c>
      <c r="AK11" s="249" t="str">
        <f>IF(AND(F11="男",O11="○"),B11,"")</f>
        <v/>
      </c>
      <c r="AL11" s="249">
        <f>IF(AND(F11="男",P11="○"),AL10+1,AL10)</f>
        <v>0</v>
      </c>
      <c r="AM11" s="249" t="str">
        <f t="shared" ref="AM11:AM74" si="13">IF(AND(F11="男",P11="○"),B11,"")</f>
        <v/>
      </c>
      <c r="AN11" s="249">
        <f>IF(AND(F11="女",N11="○"),AN10+1,AN10)</f>
        <v>0</v>
      </c>
      <c r="AO11" s="249" t="str">
        <f t="shared" si="10"/>
        <v/>
      </c>
      <c r="AP11" s="249">
        <f>IF(AND(F11="女",O11="○"),AP10+1,AP10)</f>
        <v>0</v>
      </c>
      <c r="AQ11" s="249" t="str">
        <f t="shared" si="11"/>
        <v/>
      </c>
      <c r="AR11" s="249">
        <f>IF(AND(F11="女",P11="○"),AR10+1,AR10)</f>
        <v>0</v>
      </c>
      <c r="AS11" s="249" t="str">
        <f t="shared" ref="AS11:AS74" si="14">IF(AND(F11="女",P11="○"),B11,"")</f>
        <v/>
      </c>
    </row>
    <row r="12" spans="1:45">
      <c r="A12" s="33">
        <v>3</v>
      </c>
      <c r="B12" s="57"/>
      <c r="C12" s="57"/>
      <c r="D12" s="57"/>
      <c r="E12" s="295"/>
      <c r="F12" s="57"/>
      <c r="G12" s="58"/>
      <c r="H12" s="59"/>
      <c r="I12" s="182"/>
      <c r="J12" s="59"/>
      <c r="K12" s="182"/>
      <c r="L12" s="59"/>
      <c r="M12" s="203"/>
      <c r="N12" s="60"/>
      <c r="O12" s="60"/>
      <c r="P12" s="60"/>
      <c r="R12" s="249" t="s">
        <v>51</v>
      </c>
      <c r="S12" s="70" t="str">
        <f>IF(種目情報!A5="","",種目情報!A5)</f>
        <v>小5年男100m</v>
      </c>
      <c r="T12" s="71" t="str">
        <f>IF(種目情報!E5="","",種目情報!E5)</f>
        <v>小5年女100m</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249">
        <f t="shared" ref="AH12:AH75" si="15">IF(AND(F12="男",N12="○"),AH11+1,AH11)</f>
        <v>0</v>
      </c>
      <c r="AI12" s="249" t="str">
        <f t="shared" si="12"/>
        <v/>
      </c>
      <c r="AJ12" s="249">
        <f t="shared" ref="AJ12:AJ75" si="16">IF(AND(F12="男",O12="○"),AJ11+1,AJ11)</f>
        <v>0</v>
      </c>
      <c r="AK12" s="249" t="str">
        <f t="shared" ref="AK12:AK75" si="17">IF(AND(F12="男",O12="○"),B12,"")</f>
        <v/>
      </c>
      <c r="AL12" s="249">
        <f t="shared" ref="AL12:AL75" si="18">IF(AND(F12="男",P12="○"),AL11+1,AL11)</f>
        <v>0</v>
      </c>
      <c r="AM12" s="249" t="str">
        <f t="shared" si="13"/>
        <v/>
      </c>
      <c r="AN12" s="249">
        <f>IF(AND(F12="女",N12="○"),AN11+1,AN11)</f>
        <v>0</v>
      </c>
      <c r="AO12" s="249" t="str">
        <f t="shared" si="10"/>
        <v/>
      </c>
      <c r="AP12" s="249">
        <f t="shared" ref="AP12:AP75" si="19">IF(AND(F12="女",O12="○"),AP11+1,AP11)</f>
        <v>0</v>
      </c>
      <c r="AQ12" s="249" t="str">
        <f t="shared" si="11"/>
        <v/>
      </c>
      <c r="AR12" s="249">
        <f t="shared" ref="AR12:AR75" si="20">IF(AND(F12="女",P12="○"),AR11+1,AR11)</f>
        <v>0</v>
      </c>
      <c r="AS12" s="249" t="str">
        <f t="shared" si="14"/>
        <v/>
      </c>
    </row>
    <row r="13" spans="1:45">
      <c r="A13" s="33">
        <v>4</v>
      </c>
      <c r="B13" s="57"/>
      <c r="C13" s="57"/>
      <c r="D13" s="57"/>
      <c r="E13" s="295"/>
      <c r="F13" s="57"/>
      <c r="G13" s="58"/>
      <c r="H13" s="59"/>
      <c r="I13" s="182"/>
      <c r="J13" s="59"/>
      <c r="K13" s="182"/>
      <c r="L13" s="59"/>
      <c r="M13" s="203"/>
      <c r="N13" s="60"/>
      <c r="O13" s="60"/>
      <c r="P13" s="60"/>
      <c r="S13" s="70" t="str">
        <f>IF(種目情報!A6="","",種目情報!A6)</f>
        <v>小6年男100m</v>
      </c>
      <c r="T13" s="71" t="str">
        <f>IF(種目情報!E6="","",種目情報!E6)</f>
        <v>小6年女100m</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249">
        <f t="shared" si="15"/>
        <v>0</v>
      </c>
      <c r="AI13" s="249" t="str">
        <f t="shared" si="12"/>
        <v/>
      </c>
      <c r="AJ13" s="249">
        <f t="shared" si="16"/>
        <v>0</v>
      </c>
      <c r="AK13" s="249" t="str">
        <f t="shared" si="17"/>
        <v/>
      </c>
      <c r="AL13" s="249">
        <f t="shared" si="18"/>
        <v>0</v>
      </c>
      <c r="AM13" s="249" t="str">
        <f t="shared" si="13"/>
        <v/>
      </c>
      <c r="AN13" s="249">
        <f t="shared" ref="AN13:AN76" si="21">IF(AND(F13="女",N13="○"),AN12+1,AN12)</f>
        <v>0</v>
      </c>
      <c r="AO13" s="249" t="str">
        <f t="shared" si="10"/>
        <v/>
      </c>
      <c r="AP13" s="249">
        <f t="shared" si="19"/>
        <v>0</v>
      </c>
      <c r="AQ13" s="249" t="str">
        <f t="shared" si="11"/>
        <v/>
      </c>
      <c r="AR13" s="249">
        <f t="shared" si="20"/>
        <v>0</v>
      </c>
      <c r="AS13" s="249" t="str">
        <f t="shared" si="14"/>
        <v/>
      </c>
    </row>
    <row r="14" spans="1:45">
      <c r="A14" s="33">
        <v>5</v>
      </c>
      <c r="B14" s="57"/>
      <c r="C14" s="57"/>
      <c r="D14" s="57"/>
      <c r="E14" s="295"/>
      <c r="F14" s="57"/>
      <c r="G14" s="58"/>
      <c r="H14" s="59"/>
      <c r="I14" s="182"/>
      <c r="J14" s="59"/>
      <c r="K14" s="182"/>
      <c r="L14" s="59"/>
      <c r="M14" s="203"/>
      <c r="N14" s="60"/>
      <c r="O14" s="60"/>
      <c r="P14" s="60"/>
      <c r="S14" s="70" t="str">
        <f>IF(種目情報!A7="","",種目情報!A7)</f>
        <v>小4年男50mH(0.650m)</v>
      </c>
      <c r="T14" s="71" t="str">
        <f>IF(種目情報!E7="","",種目情報!E7)</f>
        <v>小4年女50mH(0.650m)</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249">
        <f t="shared" si="15"/>
        <v>0</v>
      </c>
      <c r="AI14" s="249" t="str">
        <f t="shared" si="12"/>
        <v/>
      </c>
      <c r="AJ14" s="249">
        <f t="shared" si="16"/>
        <v>0</v>
      </c>
      <c r="AK14" s="249" t="str">
        <f t="shared" si="17"/>
        <v/>
      </c>
      <c r="AL14" s="249">
        <f t="shared" si="18"/>
        <v>0</v>
      </c>
      <c r="AM14" s="249" t="str">
        <f t="shared" si="13"/>
        <v/>
      </c>
      <c r="AN14" s="249">
        <f t="shared" si="21"/>
        <v>0</v>
      </c>
      <c r="AO14" s="249" t="str">
        <f t="shared" si="10"/>
        <v/>
      </c>
      <c r="AP14" s="249">
        <f t="shared" si="19"/>
        <v>0</v>
      </c>
      <c r="AQ14" s="249" t="str">
        <f t="shared" si="11"/>
        <v/>
      </c>
      <c r="AR14" s="249">
        <f t="shared" si="20"/>
        <v>0</v>
      </c>
      <c r="AS14" s="249" t="str">
        <f t="shared" si="14"/>
        <v/>
      </c>
    </row>
    <row r="15" spans="1:45">
      <c r="A15" s="33">
        <v>6</v>
      </c>
      <c r="B15" s="57"/>
      <c r="C15" s="57"/>
      <c r="D15" s="57"/>
      <c r="E15" s="295"/>
      <c r="F15" s="57"/>
      <c r="G15" s="58"/>
      <c r="H15" s="59"/>
      <c r="I15" s="182"/>
      <c r="J15" s="59"/>
      <c r="K15" s="182"/>
      <c r="L15" s="59"/>
      <c r="M15" s="203"/>
      <c r="N15" s="60"/>
      <c r="O15" s="60"/>
      <c r="P15" s="60"/>
      <c r="S15" s="70" t="str">
        <f>IF(種目情報!A8="","",種目情報!A8)</f>
        <v>小5年男50mH(0.650m)</v>
      </c>
      <c r="T15" s="71" t="str">
        <f>IF(種目情報!E8="","",種目情報!E8)</f>
        <v>小5年女50mH(0.650m)</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249">
        <f t="shared" si="15"/>
        <v>0</v>
      </c>
      <c r="AI15" s="249" t="str">
        <f t="shared" si="12"/>
        <v/>
      </c>
      <c r="AJ15" s="249">
        <f t="shared" si="16"/>
        <v>0</v>
      </c>
      <c r="AK15" s="249" t="str">
        <f t="shared" si="17"/>
        <v/>
      </c>
      <c r="AL15" s="249">
        <f t="shared" si="18"/>
        <v>0</v>
      </c>
      <c r="AM15" s="249" t="str">
        <f t="shared" si="13"/>
        <v/>
      </c>
      <c r="AN15" s="249">
        <f t="shared" si="21"/>
        <v>0</v>
      </c>
      <c r="AO15" s="249" t="str">
        <f t="shared" si="10"/>
        <v/>
      </c>
      <c r="AP15" s="249">
        <f t="shared" si="19"/>
        <v>0</v>
      </c>
      <c r="AQ15" s="249" t="str">
        <f t="shared" si="11"/>
        <v/>
      </c>
      <c r="AR15" s="249">
        <f t="shared" si="20"/>
        <v>0</v>
      </c>
      <c r="AS15" s="249" t="str">
        <f t="shared" si="14"/>
        <v/>
      </c>
    </row>
    <row r="16" spans="1:45">
      <c r="A16" s="33">
        <v>7</v>
      </c>
      <c r="B16" s="57"/>
      <c r="C16" s="57"/>
      <c r="D16" s="57"/>
      <c r="E16" s="295"/>
      <c r="F16" s="57"/>
      <c r="G16" s="58"/>
      <c r="H16" s="59"/>
      <c r="I16" s="182"/>
      <c r="J16" s="59"/>
      <c r="K16" s="182"/>
      <c r="L16" s="59"/>
      <c r="M16" s="203"/>
      <c r="N16" s="60"/>
      <c r="O16" s="60"/>
      <c r="P16" s="213"/>
      <c r="S16" s="70" t="str">
        <f>IF(種目情報!A9="","",種目情報!A9)</f>
        <v>小6年男50mH(0.650m)</v>
      </c>
      <c r="T16" s="71" t="str">
        <f>IF(種目情報!E9="","",種目情報!E9)</f>
        <v>小6年女50mH(0.650m)</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249">
        <f t="shared" si="15"/>
        <v>0</v>
      </c>
      <c r="AI16" s="249" t="str">
        <f t="shared" si="12"/>
        <v/>
      </c>
      <c r="AJ16" s="249">
        <f t="shared" si="16"/>
        <v>0</v>
      </c>
      <c r="AK16" s="249" t="str">
        <f t="shared" si="17"/>
        <v/>
      </c>
      <c r="AL16" s="249">
        <f t="shared" si="18"/>
        <v>0</v>
      </c>
      <c r="AM16" s="249" t="str">
        <f t="shared" si="13"/>
        <v/>
      </c>
      <c r="AN16" s="249">
        <f t="shared" si="21"/>
        <v>0</v>
      </c>
      <c r="AO16" s="249" t="str">
        <f t="shared" si="10"/>
        <v/>
      </c>
      <c r="AP16" s="249">
        <f t="shared" si="19"/>
        <v>0</v>
      </c>
      <c r="AQ16" s="249" t="str">
        <f t="shared" si="11"/>
        <v/>
      </c>
      <c r="AR16" s="249">
        <f t="shared" si="20"/>
        <v>0</v>
      </c>
      <c r="AS16" s="249" t="str">
        <f t="shared" si="14"/>
        <v/>
      </c>
    </row>
    <row r="17" spans="1:45">
      <c r="A17" s="33">
        <v>8</v>
      </c>
      <c r="B17" s="57"/>
      <c r="C17" s="57"/>
      <c r="D17" s="57"/>
      <c r="E17" s="295"/>
      <c r="F17" s="57"/>
      <c r="G17" s="58"/>
      <c r="H17" s="59"/>
      <c r="I17" s="182"/>
      <c r="J17" s="59"/>
      <c r="K17" s="182"/>
      <c r="L17" s="59"/>
      <c r="M17" s="203"/>
      <c r="N17" s="60"/>
      <c r="O17" s="60"/>
      <c r="P17" s="213"/>
      <c r="S17" s="70" t="str">
        <f>IF(種目情報!A10="","",種目情報!A10)</f>
        <v>小4年男走高跳</v>
      </c>
      <c r="T17" s="71" t="str">
        <f>IF(種目情報!E10="","",種目情報!E10)</f>
        <v>小4年女走高跳</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249">
        <f t="shared" si="15"/>
        <v>0</v>
      </c>
      <c r="AI17" s="249" t="str">
        <f t="shared" si="12"/>
        <v/>
      </c>
      <c r="AJ17" s="249">
        <f t="shared" si="16"/>
        <v>0</v>
      </c>
      <c r="AK17" s="249" t="str">
        <f t="shared" si="17"/>
        <v/>
      </c>
      <c r="AL17" s="249">
        <f t="shared" si="18"/>
        <v>0</v>
      </c>
      <c r="AM17" s="249" t="str">
        <f t="shared" si="13"/>
        <v/>
      </c>
      <c r="AN17" s="249">
        <f t="shared" si="21"/>
        <v>0</v>
      </c>
      <c r="AO17" s="249" t="str">
        <f t="shared" si="10"/>
        <v/>
      </c>
      <c r="AP17" s="249">
        <f t="shared" si="19"/>
        <v>0</v>
      </c>
      <c r="AQ17" s="249" t="str">
        <f t="shared" si="11"/>
        <v/>
      </c>
      <c r="AR17" s="249">
        <f t="shared" si="20"/>
        <v>0</v>
      </c>
      <c r="AS17" s="249" t="str">
        <f t="shared" si="14"/>
        <v/>
      </c>
    </row>
    <row r="18" spans="1:45">
      <c r="A18" s="33">
        <v>9</v>
      </c>
      <c r="B18" s="57"/>
      <c r="C18" s="57"/>
      <c r="D18" s="57"/>
      <c r="E18" s="295"/>
      <c r="F18" s="57"/>
      <c r="G18" s="58"/>
      <c r="H18" s="59"/>
      <c r="I18" s="182"/>
      <c r="J18" s="59"/>
      <c r="K18" s="182"/>
      <c r="L18" s="59"/>
      <c r="M18" s="203"/>
      <c r="N18" s="60"/>
      <c r="O18" s="60"/>
      <c r="P18" s="213"/>
      <c r="S18" s="70" t="str">
        <f>IF(種目情報!A11="","",種目情報!A11)</f>
        <v>小5年男走高跳</v>
      </c>
      <c r="T18" s="71" t="str">
        <f>IF(種目情報!E11="","",種目情報!E11)</f>
        <v>小5年女走高跳</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249">
        <f t="shared" si="15"/>
        <v>0</v>
      </c>
      <c r="AI18" s="249" t="str">
        <f t="shared" si="12"/>
        <v/>
      </c>
      <c r="AJ18" s="249">
        <f t="shared" si="16"/>
        <v>0</v>
      </c>
      <c r="AK18" s="249" t="str">
        <f t="shared" si="17"/>
        <v/>
      </c>
      <c r="AL18" s="249">
        <f t="shared" si="18"/>
        <v>0</v>
      </c>
      <c r="AM18" s="249" t="str">
        <f t="shared" si="13"/>
        <v/>
      </c>
      <c r="AN18" s="249">
        <f t="shared" si="21"/>
        <v>0</v>
      </c>
      <c r="AO18" s="249" t="str">
        <f t="shared" si="10"/>
        <v/>
      </c>
      <c r="AP18" s="249">
        <f t="shared" si="19"/>
        <v>0</v>
      </c>
      <c r="AQ18" s="249" t="str">
        <f t="shared" si="11"/>
        <v/>
      </c>
      <c r="AR18" s="249">
        <f t="shared" si="20"/>
        <v>0</v>
      </c>
      <c r="AS18" s="249" t="str">
        <f t="shared" si="14"/>
        <v/>
      </c>
    </row>
    <row r="19" spans="1:45">
      <c r="A19" s="33">
        <v>10</v>
      </c>
      <c r="B19" s="57"/>
      <c r="C19" s="57"/>
      <c r="D19" s="57"/>
      <c r="E19" s="295"/>
      <c r="F19" s="57"/>
      <c r="G19" s="58"/>
      <c r="H19" s="59"/>
      <c r="I19" s="182"/>
      <c r="J19" s="59"/>
      <c r="K19" s="182"/>
      <c r="L19" s="59"/>
      <c r="M19" s="203"/>
      <c r="N19" s="60"/>
      <c r="O19" s="60"/>
      <c r="P19" s="213"/>
      <c r="S19" s="70" t="str">
        <f>IF(種目情報!A12="","",種目情報!A12)</f>
        <v>小6年男走高跳</v>
      </c>
      <c r="T19" s="71" t="str">
        <f>IF(種目情報!E12="","",種目情報!E12)</f>
        <v>小6年女走高跳</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249">
        <f t="shared" si="15"/>
        <v>0</v>
      </c>
      <c r="AI19" s="249" t="str">
        <f t="shared" si="12"/>
        <v/>
      </c>
      <c r="AJ19" s="249">
        <f t="shared" si="16"/>
        <v>0</v>
      </c>
      <c r="AK19" s="249" t="str">
        <f t="shared" si="17"/>
        <v/>
      </c>
      <c r="AL19" s="249">
        <f t="shared" si="18"/>
        <v>0</v>
      </c>
      <c r="AM19" s="249" t="str">
        <f t="shared" si="13"/>
        <v/>
      </c>
      <c r="AN19" s="249">
        <f t="shared" si="21"/>
        <v>0</v>
      </c>
      <c r="AO19" s="249" t="str">
        <f t="shared" si="10"/>
        <v/>
      </c>
      <c r="AP19" s="249">
        <f t="shared" si="19"/>
        <v>0</v>
      </c>
      <c r="AQ19" s="249" t="str">
        <f t="shared" si="11"/>
        <v/>
      </c>
      <c r="AR19" s="249">
        <f t="shared" si="20"/>
        <v>0</v>
      </c>
      <c r="AS19" s="249" t="str">
        <f t="shared" si="14"/>
        <v/>
      </c>
    </row>
    <row r="20" spans="1:45">
      <c r="A20" s="33">
        <v>11</v>
      </c>
      <c r="B20" s="57"/>
      <c r="C20" s="57"/>
      <c r="D20" s="57"/>
      <c r="E20" s="295"/>
      <c r="F20" s="57"/>
      <c r="G20" s="58"/>
      <c r="H20" s="59"/>
      <c r="I20" s="182"/>
      <c r="J20" s="59"/>
      <c r="K20" s="182"/>
      <c r="L20" s="59"/>
      <c r="M20" s="203"/>
      <c r="N20" s="60"/>
      <c r="O20" s="60"/>
      <c r="P20" s="213"/>
      <c r="S20" s="70" t="str">
        <f>IF(種目情報!A13="","",種目情報!A13)</f>
        <v>小4年男走幅跳</v>
      </c>
      <c r="T20" s="71" t="str">
        <f>IF(種目情報!E13="","",種目情報!E13)</f>
        <v>小4年女走幅跳</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249">
        <f t="shared" si="15"/>
        <v>0</v>
      </c>
      <c r="AI20" s="249" t="str">
        <f t="shared" si="12"/>
        <v/>
      </c>
      <c r="AJ20" s="249">
        <f t="shared" si="16"/>
        <v>0</v>
      </c>
      <c r="AK20" s="249" t="str">
        <f t="shared" si="17"/>
        <v/>
      </c>
      <c r="AL20" s="249">
        <f t="shared" si="18"/>
        <v>0</v>
      </c>
      <c r="AM20" s="249" t="str">
        <f t="shared" si="13"/>
        <v/>
      </c>
      <c r="AN20" s="249">
        <f t="shared" si="21"/>
        <v>0</v>
      </c>
      <c r="AO20" s="249" t="str">
        <f t="shared" si="10"/>
        <v/>
      </c>
      <c r="AP20" s="249">
        <f t="shared" si="19"/>
        <v>0</v>
      </c>
      <c r="AQ20" s="249" t="str">
        <f t="shared" si="11"/>
        <v/>
      </c>
      <c r="AR20" s="249">
        <f t="shared" si="20"/>
        <v>0</v>
      </c>
      <c r="AS20" s="249" t="str">
        <f t="shared" si="14"/>
        <v/>
      </c>
    </row>
    <row r="21" spans="1:45">
      <c r="A21" s="33">
        <v>12</v>
      </c>
      <c r="B21" s="57"/>
      <c r="C21" s="57"/>
      <c r="D21" s="57"/>
      <c r="E21" s="295"/>
      <c r="F21" s="57"/>
      <c r="G21" s="58"/>
      <c r="H21" s="59"/>
      <c r="I21" s="182"/>
      <c r="J21" s="59"/>
      <c r="K21" s="182"/>
      <c r="L21" s="59"/>
      <c r="M21" s="203"/>
      <c r="N21" s="60"/>
      <c r="O21" s="60"/>
      <c r="P21" s="213"/>
      <c r="S21" s="70" t="str">
        <f>IF(種目情報!A14="","",種目情報!A14)</f>
        <v>小5年男走幅跳</v>
      </c>
      <c r="T21" s="71" t="str">
        <f>IF(種目情報!E14="","",種目情報!E14)</f>
        <v>小5年女走幅跳</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249">
        <f t="shared" si="15"/>
        <v>0</v>
      </c>
      <c r="AI21" s="249" t="str">
        <f t="shared" si="12"/>
        <v/>
      </c>
      <c r="AJ21" s="249">
        <f t="shared" si="16"/>
        <v>0</v>
      </c>
      <c r="AK21" s="249" t="str">
        <f t="shared" si="17"/>
        <v/>
      </c>
      <c r="AL21" s="249">
        <f t="shared" si="18"/>
        <v>0</v>
      </c>
      <c r="AM21" s="249" t="str">
        <f t="shared" si="13"/>
        <v/>
      </c>
      <c r="AN21" s="249">
        <f t="shared" si="21"/>
        <v>0</v>
      </c>
      <c r="AO21" s="249" t="str">
        <f t="shared" si="10"/>
        <v/>
      </c>
      <c r="AP21" s="249">
        <f t="shared" si="19"/>
        <v>0</v>
      </c>
      <c r="AQ21" s="249" t="str">
        <f t="shared" si="11"/>
        <v/>
      </c>
      <c r="AR21" s="249">
        <f t="shared" si="20"/>
        <v>0</v>
      </c>
      <c r="AS21" s="249" t="str">
        <f t="shared" si="14"/>
        <v/>
      </c>
    </row>
    <row r="22" spans="1:45">
      <c r="A22" s="33">
        <v>13</v>
      </c>
      <c r="B22" s="57"/>
      <c r="C22" s="57"/>
      <c r="D22" s="57"/>
      <c r="E22" s="295"/>
      <c r="F22" s="57"/>
      <c r="G22" s="58"/>
      <c r="H22" s="59"/>
      <c r="I22" s="182"/>
      <c r="J22" s="59"/>
      <c r="K22" s="182"/>
      <c r="L22" s="59"/>
      <c r="M22" s="203"/>
      <c r="N22" s="60"/>
      <c r="O22" s="60"/>
      <c r="P22" s="213"/>
      <c r="S22" s="70" t="str">
        <f>IF(種目情報!A15="","",種目情報!A15)</f>
        <v>小6年男走幅跳</v>
      </c>
      <c r="T22" s="71" t="str">
        <f>IF(種目情報!E15="","",種目情報!E15)</f>
        <v>小6年女走幅跳</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249">
        <f t="shared" si="15"/>
        <v>0</v>
      </c>
      <c r="AI22" s="249" t="str">
        <f t="shared" si="12"/>
        <v/>
      </c>
      <c r="AJ22" s="249">
        <f t="shared" si="16"/>
        <v>0</v>
      </c>
      <c r="AK22" s="249" t="str">
        <f t="shared" si="17"/>
        <v/>
      </c>
      <c r="AL22" s="249">
        <f t="shared" si="18"/>
        <v>0</v>
      </c>
      <c r="AM22" s="249" t="str">
        <f t="shared" si="13"/>
        <v/>
      </c>
      <c r="AN22" s="249">
        <f t="shared" si="21"/>
        <v>0</v>
      </c>
      <c r="AO22" s="249" t="str">
        <f t="shared" si="10"/>
        <v/>
      </c>
      <c r="AP22" s="249">
        <f t="shared" si="19"/>
        <v>0</v>
      </c>
      <c r="AQ22" s="249" t="str">
        <f t="shared" si="11"/>
        <v/>
      </c>
      <c r="AR22" s="249">
        <f t="shared" si="20"/>
        <v>0</v>
      </c>
      <c r="AS22" s="249" t="str">
        <f t="shared" si="14"/>
        <v/>
      </c>
    </row>
    <row r="23" spans="1:45">
      <c r="A23" s="33">
        <v>14</v>
      </c>
      <c r="B23" s="57"/>
      <c r="C23" s="57"/>
      <c r="D23" s="57"/>
      <c r="E23" s="295"/>
      <c r="F23" s="57"/>
      <c r="G23" s="58"/>
      <c r="H23" s="59"/>
      <c r="I23" s="182"/>
      <c r="J23" s="59"/>
      <c r="K23" s="182"/>
      <c r="L23" s="59"/>
      <c r="M23" s="203"/>
      <c r="N23" s="60"/>
      <c r="O23" s="60"/>
      <c r="P23" s="213"/>
      <c r="S23" s="70" t="str">
        <f>IF(種目情報!A16="","",種目情報!A16)</f>
        <v>小4年男ｼﾞｬﾍﾞﾘｯｸﾎﾞｰﾙ投</v>
      </c>
      <c r="T23" s="71" t="str">
        <f>IF(種目情報!E16="","",種目情報!E16)</f>
        <v>小4年女ｼﾞｬﾍﾞﾘｯｸﾎﾞｰﾙ投</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249">
        <f t="shared" si="15"/>
        <v>0</v>
      </c>
      <c r="AI23" s="249" t="str">
        <f t="shared" si="12"/>
        <v/>
      </c>
      <c r="AJ23" s="249">
        <f t="shared" si="16"/>
        <v>0</v>
      </c>
      <c r="AK23" s="249" t="str">
        <f t="shared" si="17"/>
        <v/>
      </c>
      <c r="AL23" s="249">
        <f t="shared" si="18"/>
        <v>0</v>
      </c>
      <c r="AM23" s="249" t="str">
        <f t="shared" si="13"/>
        <v/>
      </c>
      <c r="AN23" s="249">
        <f t="shared" si="21"/>
        <v>0</v>
      </c>
      <c r="AO23" s="249" t="str">
        <f t="shared" si="10"/>
        <v/>
      </c>
      <c r="AP23" s="249">
        <f t="shared" si="19"/>
        <v>0</v>
      </c>
      <c r="AQ23" s="249" t="str">
        <f t="shared" si="11"/>
        <v/>
      </c>
      <c r="AR23" s="249">
        <f t="shared" si="20"/>
        <v>0</v>
      </c>
      <c r="AS23" s="249" t="str">
        <f t="shared" si="14"/>
        <v/>
      </c>
    </row>
    <row r="24" spans="1:45">
      <c r="A24" s="33">
        <v>15</v>
      </c>
      <c r="B24" s="57"/>
      <c r="C24" s="57"/>
      <c r="D24" s="57"/>
      <c r="E24" s="295"/>
      <c r="F24" s="57"/>
      <c r="G24" s="58"/>
      <c r="H24" s="59"/>
      <c r="I24" s="182"/>
      <c r="J24" s="59"/>
      <c r="K24" s="182"/>
      <c r="L24" s="59"/>
      <c r="M24" s="203"/>
      <c r="N24" s="60"/>
      <c r="O24" s="60"/>
      <c r="P24" s="213"/>
      <c r="S24" s="70" t="str">
        <f>IF(種目情報!A17="","",種目情報!A17)</f>
        <v>小5年男ｼﾞｬﾍﾞﾘｯｸﾎﾞｰﾙ投</v>
      </c>
      <c r="T24" s="71" t="str">
        <f>IF(種目情報!E17="","",種目情報!E17)</f>
        <v>小5年女ｼﾞｬﾍﾞﾘｯｸﾎﾞｰﾙ投</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249">
        <f t="shared" si="15"/>
        <v>0</v>
      </c>
      <c r="AI24" s="249" t="str">
        <f t="shared" si="12"/>
        <v/>
      </c>
      <c r="AJ24" s="249">
        <f t="shared" si="16"/>
        <v>0</v>
      </c>
      <c r="AK24" s="249" t="str">
        <f t="shared" si="17"/>
        <v/>
      </c>
      <c r="AL24" s="249">
        <f t="shared" si="18"/>
        <v>0</v>
      </c>
      <c r="AM24" s="249" t="str">
        <f t="shared" si="13"/>
        <v/>
      </c>
      <c r="AN24" s="249">
        <f t="shared" si="21"/>
        <v>0</v>
      </c>
      <c r="AO24" s="249" t="str">
        <f t="shared" si="10"/>
        <v/>
      </c>
      <c r="AP24" s="249">
        <f t="shared" si="19"/>
        <v>0</v>
      </c>
      <c r="AQ24" s="249" t="str">
        <f t="shared" si="11"/>
        <v/>
      </c>
      <c r="AR24" s="249">
        <f t="shared" si="20"/>
        <v>0</v>
      </c>
      <c r="AS24" s="249" t="str">
        <f t="shared" si="14"/>
        <v/>
      </c>
    </row>
    <row r="25" spans="1:45">
      <c r="A25" s="33">
        <v>16</v>
      </c>
      <c r="B25" s="57"/>
      <c r="C25" s="57"/>
      <c r="D25" s="57"/>
      <c r="E25" s="295"/>
      <c r="F25" s="57"/>
      <c r="G25" s="58"/>
      <c r="H25" s="59"/>
      <c r="I25" s="182"/>
      <c r="J25" s="59"/>
      <c r="K25" s="182"/>
      <c r="L25" s="59"/>
      <c r="M25" s="203"/>
      <c r="N25" s="60"/>
      <c r="O25" s="60"/>
      <c r="P25" s="213"/>
      <c r="S25" s="70" t="str">
        <f>IF(種目情報!A18="","",種目情報!A18)</f>
        <v>小6年男ｼﾞｬﾍﾞﾘｯｸﾎﾞｰﾙ投</v>
      </c>
      <c r="T25" s="71" t="str">
        <f>IF(種目情報!E18="","",種目情報!E18)</f>
        <v>小6年女ｼﾞｬﾍﾞﾘｯｸﾎﾞｰﾙ投</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249">
        <f t="shared" si="15"/>
        <v>0</v>
      </c>
      <c r="AI25" s="249" t="str">
        <f t="shared" si="12"/>
        <v/>
      </c>
      <c r="AJ25" s="249">
        <f t="shared" si="16"/>
        <v>0</v>
      </c>
      <c r="AK25" s="249" t="str">
        <f t="shared" si="17"/>
        <v/>
      </c>
      <c r="AL25" s="249">
        <f t="shared" si="18"/>
        <v>0</v>
      </c>
      <c r="AM25" s="249" t="str">
        <f t="shared" si="13"/>
        <v/>
      </c>
      <c r="AN25" s="249">
        <f t="shared" si="21"/>
        <v>0</v>
      </c>
      <c r="AO25" s="249" t="str">
        <f t="shared" si="10"/>
        <v/>
      </c>
      <c r="AP25" s="249">
        <f t="shared" si="19"/>
        <v>0</v>
      </c>
      <c r="AQ25" s="249" t="str">
        <f t="shared" si="11"/>
        <v/>
      </c>
      <c r="AR25" s="249">
        <f t="shared" si="20"/>
        <v>0</v>
      </c>
      <c r="AS25" s="249" t="str">
        <f t="shared" si="14"/>
        <v/>
      </c>
    </row>
    <row r="26" spans="1:45">
      <c r="A26" s="33">
        <v>17</v>
      </c>
      <c r="B26" s="57"/>
      <c r="C26" s="57"/>
      <c r="D26" s="57"/>
      <c r="E26" s="295"/>
      <c r="F26" s="57"/>
      <c r="G26" s="58"/>
      <c r="H26" s="59"/>
      <c r="I26" s="182"/>
      <c r="J26" s="59"/>
      <c r="K26" s="182"/>
      <c r="L26" s="59"/>
      <c r="M26" s="203"/>
      <c r="N26" s="60"/>
      <c r="O26" s="60"/>
      <c r="P26" s="213"/>
      <c r="S26" s="70" t="str">
        <f>IF(種目情報!A19="","",種目情報!A19)</f>
        <v>小4年男1000m</v>
      </c>
      <c r="T26" s="71" t="str">
        <f>IF(種目情報!E19="","",種目情報!E19)</f>
        <v>小4年女1000m</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249">
        <f t="shared" si="15"/>
        <v>0</v>
      </c>
      <c r="AI26" s="249" t="str">
        <f t="shared" si="12"/>
        <v/>
      </c>
      <c r="AJ26" s="249">
        <f t="shared" si="16"/>
        <v>0</v>
      </c>
      <c r="AK26" s="249" t="str">
        <f t="shared" si="17"/>
        <v/>
      </c>
      <c r="AL26" s="249">
        <f t="shared" si="18"/>
        <v>0</v>
      </c>
      <c r="AM26" s="249" t="str">
        <f t="shared" si="13"/>
        <v/>
      </c>
      <c r="AN26" s="249">
        <f t="shared" si="21"/>
        <v>0</v>
      </c>
      <c r="AO26" s="249" t="str">
        <f t="shared" si="10"/>
        <v/>
      </c>
      <c r="AP26" s="249">
        <f t="shared" si="19"/>
        <v>0</v>
      </c>
      <c r="AQ26" s="249" t="str">
        <f t="shared" si="11"/>
        <v/>
      </c>
      <c r="AR26" s="249">
        <f t="shared" si="20"/>
        <v>0</v>
      </c>
      <c r="AS26" s="249" t="str">
        <f t="shared" si="14"/>
        <v/>
      </c>
    </row>
    <row r="27" spans="1:45">
      <c r="A27" s="33">
        <v>18</v>
      </c>
      <c r="B27" s="57"/>
      <c r="C27" s="57"/>
      <c r="D27" s="57"/>
      <c r="E27" s="295"/>
      <c r="F27" s="57"/>
      <c r="G27" s="58"/>
      <c r="H27" s="59"/>
      <c r="I27" s="182"/>
      <c r="J27" s="59"/>
      <c r="K27" s="182"/>
      <c r="L27" s="59"/>
      <c r="M27" s="203"/>
      <c r="N27" s="60"/>
      <c r="O27" s="60"/>
      <c r="P27" s="213"/>
      <c r="S27" s="70" t="str">
        <f>IF(種目情報!A20="","",種目情報!A20)</f>
        <v>小5年男1000m</v>
      </c>
      <c r="T27" s="71" t="str">
        <f>IF(種目情報!E20="","",種目情報!E20)</f>
        <v>小5年女1000m</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249">
        <f t="shared" si="15"/>
        <v>0</v>
      </c>
      <c r="AI27" s="249" t="str">
        <f t="shared" si="12"/>
        <v/>
      </c>
      <c r="AJ27" s="249">
        <f t="shared" si="16"/>
        <v>0</v>
      </c>
      <c r="AK27" s="249" t="str">
        <f t="shared" si="17"/>
        <v/>
      </c>
      <c r="AL27" s="249">
        <f t="shared" si="18"/>
        <v>0</v>
      </c>
      <c r="AM27" s="249" t="str">
        <f t="shared" si="13"/>
        <v/>
      </c>
      <c r="AN27" s="249">
        <f t="shared" si="21"/>
        <v>0</v>
      </c>
      <c r="AO27" s="249" t="str">
        <f t="shared" si="10"/>
        <v/>
      </c>
      <c r="AP27" s="249">
        <f t="shared" si="19"/>
        <v>0</v>
      </c>
      <c r="AQ27" s="249" t="str">
        <f t="shared" si="11"/>
        <v/>
      </c>
      <c r="AR27" s="249">
        <f t="shared" si="20"/>
        <v>0</v>
      </c>
      <c r="AS27" s="249" t="str">
        <f t="shared" si="14"/>
        <v/>
      </c>
    </row>
    <row r="28" spans="1:45">
      <c r="A28" s="33">
        <v>19</v>
      </c>
      <c r="B28" s="57"/>
      <c r="C28" s="57"/>
      <c r="D28" s="57"/>
      <c r="E28" s="295"/>
      <c r="F28" s="57"/>
      <c r="G28" s="58"/>
      <c r="H28" s="59"/>
      <c r="I28" s="182"/>
      <c r="J28" s="59"/>
      <c r="K28" s="182"/>
      <c r="L28" s="59"/>
      <c r="M28" s="203"/>
      <c r="N28" s="60"/>
      <c r="O28" s="60"/>
      <c r="P28" s="213"/>
      <c r="S28" s="70" t="str">
        <f>IF(種目情報!A21="","",種目情報!A21)</f>
        <v>小6年男1000m</v>
      </c>
      <c r="T28" s="71" t="str">
        <f>IF(種目情報!E21="","",種目情報!E21)</f>
        <v>小6年女1000m</v>
      </c>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249">
        <f t="shared" si="15"/>
        <v>0</v>
      </c>
      <c r="AI28" s="249" t="str">
        <f t="shared" si="12"/>
        <v/>
      </c>
      <c r="AJ28" s="249">
        <f t="shared" si="16"/>
        <v>0</v>
      </c>
      <c r="AK28" s="249" t="str">
        <f t="shared" si="17"/>
        <v/>
      </c>
      <c r="AL28" s="249">
        <f t="shared" si="18"/>
        <v>0</v>
      </c>
      <c r="AM28" s="249" t="str">
        <f t="shared" si="13"/>
        <v/>
      </c>
      <c r="AN28" s="249">
        <f t="shared" si="21"/>
        <v>0</v>
      </c>
      <c r="AO28" s="249" t="str">
        <f t="shared" si="10"/>
        <v/>
      </c>
      <c r="AP28" s="249">
        <f t="shared" si="19"/>
        <v>0</v>
      </c>
      <c r="AQ28" s="249" t="str">
        <f t="shared" si="11"/>
        <v/>
      </c>
      <c r="AR28" s="249">
        <f t="shared" si="20"/>
        <v>0</v>
      </c>
      <c r="AS28" s="249" t="str">
        <f t="shared" si="14"/>
        <v/>
      </c>
    </row>
    <row r="29" spans="1:45">
      <c r="A29" s="33">
        <v>20</v>
      </c>
      <c r="B29" s="57"/>
      <c r="C29" s="57"/>
      <c r="D29" s="57"/>
      <c r="E29" s="295"/>
      <c r="F29" s="57"/>
      <c r="G29" s="58"/>
      <c r="H29" s="59"/>
      <c r="I29" s="182"/>
      <c r="J29" s="59"/>
      <c r="K29" s="182"/>
      <c r="L29" s="59"/>
      <c r="M29" s="203"/>
      <c r="N29" s="60"/>
      <c r="O29" s="60"/>
      <c r="P29" s="213"/>
      <c r="S29" s="70"/>
      <c r="T29" s="71"/>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249">
        <f t="shared" si="15"/>
        <v>0</v>
      </c>
      <c r="AI29" s="249" t="str">
        <f t="shared" si="12"/>
        <v/>
      </c>
      <c r="AJ29" s="249">
        <f t="shared" si="16"/>
        <v>0</v>
      </c>
      <c r="AK29" s="249" t="str">
        <f t="shared" si="17"/>
        <v/>
      </c>
      <c r="AL29" s="249">
        <f t="shared" si="18"/>
        <v>0</v>
      </c>
      <c r="AM29" s="249" t="str">
        <f t="shared" si="13"/>
        <v/>
      </c>
      <c r="AN29" s="249">
        <f t="shared" si="21"/>
        <v>0</v>
      </c>
      <c r="AO29" s="249" t="str">
        <f t="shared" si="10"/>
        <v/>
      </c>
      <c r="AP29" s="249">
        <f t="shared" si="19"/>
        <v>0</v>
      </c>
      <c r="AQ29" s="249" t="str">
        <f t="shared" si="11"/>
        <v/>
      </c>
      <c r="AR29" s="249">
        <f t="shared" si="20"/>
        <v>0</v>
      </c>
      <c r="AS29" s="249" t="str">
        <f t="shared" si="14"/>
        <v/>
      </c>
    </row>
    <row r="30" spans="1:45">
      <c r="A30" s="33">
        <v>21</v>
      </c>
      <c r="B30" s="57"/>
      <c r="C30" s="57"/>
      <c r="D30" s="57"/>
      <c r="E30" s="295"/>
      <c r="F30" s="57"/>
      <c r="G30" s="58"/>
      <c r="H30" s="59"/>
      <c r="I30" s="182"/>
      <c r="J30" s="59"/>
      <c r="K30" s="182"/>
      <c r="L30" s="59"/>
      <c r="M30" s="203"/>
      <c r="N30" s="60"/>
      <c r="O30" s="60"/>
      <c r="P30" s="213"/>
      <c r="S30" s="70" t="str">
        <f>IF(種目情報!A25="","",種目情報!A25)</f>
        <v/>
      </c>
      <c r="T30" s="71" t="str">
        <f>IF(種目情報!E25="","",種目情報!E25)</f>
        <v/>
      </c>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249">
        <f t="shared" si="15"/>
        <v>0</v>
      </c>
      <c r="AI30" s="249" t="str">
        <f t="shared" si="12"/>
        <v/>
      </c>
      <c r="AJ30" s="249">
        <f t="shared" si="16"/>
        <v>0</v>
      </c>
      <c r="AK30" s="249" t="str">
        <f t="shared" si="17"/>
        <v/>
      </c>
      <c r="AL30" s="249">
        <f t="shared" si="18"/>
        <v>0</v>
      </c>
      <c r="AM30" s="249" t="str">
        <f t="shared" si="13"/>
        <v/>
      </c>
      <c r="AN30" s="249">
        <f t="shared" si="21"/>
        <v>0</v>
      </c>
      <c r="AO30" s="249" t="str">
        <f t="shared" si="10"/>
        <v/>
      </c>
      <c r="AP30" s="249">
        <f t="shared" si="19"/>
        <v>0</v>
      </c>
      <c r="AQ30" s="249" t="str">
        <f t="shared" si="11"/>
        <v/>
      </c>
      <c r="AR30" s="249">
        <f t="shared" si="20"/>
        <v>0</v>
      </c>
      <c r="AS30" s="249" t="str">
        <f t="shared" si="14"/>
        <v/>
      </c>
    </row>
    <row r="31" spans="1:45">
      <c r="A31" s="33">
        <v>22</v>
      </c>
      <c r="B31" s="57"/>
      <c r="C31" s="57"/>
      <c r="D31" s="57"/>
      <c r="E31" s="295"/>
      <c r="F31" s="57"/>
      <c r="G31" s="58"/>
      <c r="H31" s="59"/>
      <c r="I31" s="182"/>
      <c r="J31" s="59"/>
      <c r="K31" s="182"/>
      <c r="L31" s="59"/>
      <c r="M31" s="203"/>
      <c r="N31" s="60"/>
      <c r="O31" s="60"/>
      <c r="P31" s="213"/>
      <c r="S31" s="70" t="str">
        <f>IF(種目情報!A26="","",種目情報!A26)</f>
        <v/>
      </c>
      <c r="T31" s="71" t="str">
        <f>IF(種目情報!E26="","",種目情報!E26)</f>
        <v/>
      </c>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249">
        <f t="shared" si="15"/>
        <v>0</v>
      </c>
      <c r="AI31" s="249" t="str">
        <f t="shared" si="12"/>
        <v/>
      </c>
      <c r="AJ31" s="249">
        <f t="shared" si="16"/>
        <v>0</v>
      </c>
      <c r="AK31" s="249" t="str">
        <f t="shared" si="17"/>
        <v/>
      </c>
      <c r="AL31" s="249">
        <f t="shared" si="18"/>
        <v>0</v>
      </c>
      <c r="AM31" s="249" t="str">
        <f t="shared" si="13"/>
        <v/>
      </c>
      <c r="AN31" s="249">
        <f t="shared" si="21"/>
        <v>0</v>
      </c>
      <c r="AO31" s="249" t="str">
        <f t="shared" si="10"/>
        <v/>
      </c>
      <c r="AP31" s="249">
        <f t="shared" si="19"/>
        <v>0</v>
      </c>
      <c r="AQ31" s="249" t="str">
        <f t="shared" si="11"/>
        <v/>
      </c>
      <c r="AR31" s="249">
        <f t="shared" si="20"/>
        <v>0</v>
      </c>
      <c r="AS31" s="249" t="str">
        <f t="shared" si="14"/>
        <v/>
      </c>
    </row>
    <row r="32" spans="1:45">
      <c r="A32" s="33">
        <v>23</v>
      </c>
      <c r="B32" s="57"/>
      <c r="C32" s="57"/>
      <c r="D32" s="57"/>
      <c r="E32" s="295"/>
      <c r="F32" s="57"/>
      <c r="G32" s="58"/>
      <c r="H32" s="59"/>
      <c r="I32" s="182"/>
      <c r="J32" s="59"/>
      <c r="K32" s="182"/>
      <c r="L32" s="59"/>
      <c r="M32" s="203"/>
      <c r="N32" s="60"/>
      <c r="O32" s="60"/>
      <c r="P32" s="213"/>
      <c r="S32" s="70" t="str">
        <f>IF(種目情報!A27="","",種目情報!A27)</f>
        <v/>
      </c>
      <c r="T32" s="71" t="str">
        <f>IF(種目情報!E27="","",種目情報!E27)</f>
        <v/>
      </c>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249">
        <f t="shared" si="15"/>
        <v>0</v>
      </c>
      <c r="AI32" s="249" t="str">
        <f t="shared" si="12"/>
        <v/>
      </c>
      <c r="AJ32" s="249">
        <f t="shared" si="16"/>
        <v>0</v>
      </c>
      <c r="AK32" s="249" t="str">
        <f t="shared" si="17"/>
        <v/>
      </c>
      <c r="AL32" s="249">
        <f t="shared" si="18"/>
        <v>0</v>
      </c>
      <c r="AM32" s="249" t="str">
        <f t="shared" si="13"/>
        <v/>
      </c>
      <c r="AN32" s="249">
        <f t="shared" si="21"/>
        <v>0</v>
      </c>
      <c r="AO32" s="249" t="str">
        <f t="shared" si="10"/>
        <v/>
      </c>
      <c r="AP32" s="249">
        <f t="shared" si="19"/>
        <v>0</v>
      </c>
      <c r="AQ32" s="249" t="str">
        <f t="shared" si="11"/>
        <v/>
      </c>
      <c r="AR32" s="249">
        <f t="shared" si="20"/>
        <v>0</v>
      </c>
      <c r="AS32" s="249" t="str">
        <f t="shared" si="14"/>
        <v/>
      </c>
    </row>
    <row r="33" spans="1:45">
      <c r="A33" s="33">
        <v>24</v>
      </c>
      <c r="B33" s="57"/>
      <c r="C33" s="57"/>
      <c r="D33" s="57"/>
      <c r="E33" s="295"/>
      <c r="F33" s="57"/>
      <c r="G33" s="58"/>
      <c r="H33" s="59"/>
      <c r="I33" s="182"/>
      <c r="J33" s="59"/>
      <c r="K33" s="182"/>
      <c r="L33" s="59"/>
      <c r="M33" s="203"/>
      <c r="N33" s="60"/>
      <c r="O33" s="60"/>
      <c r="P33" s="213"/>
      <c r="S33" s="70" t="str">
        <f>IF(種目情報!A28="","",種目情報!A28)</f>
        <v/>
      </c>
      <c r="T33" s="71" t="str">
        <f>IF(種目情報!E28="","",種目情報!E28)</f>
        <v/>
      </c>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249">
        <f t="shared" si="15"/>
        <v>0</v>
      </c>
      <c r="AI33" s="249" t="str">
        <f t="shared" si="12"/>
        <v/>
      </c>
      <c r="AJ33" s="249">
        <f t="shared" si="16"/>
        <v>0</v>
      </c>
      <c r="AK33" s="249" t="str">
        <f t="shared" si="17"/>
        <v/>
      </c>
      <c r="AL33" s="249">
        <f t="shared" si="18"/>
        <v>0</v>
      </c>
      <c r="AM33" s="249" t="str">
        <f t="shared" si="13"/>
        <v/>
      </c>
      <c r="AN33" s="249">
        <f t="shared" si="21"/>
        <v>0</v>
      </c>
      <c r="AO33" s="249" t="str">
        <f t="shared" si="10"/>
        <v/>
      </c>
      <c r="AP33" s="249">
        <f t="shared" si="19"/>
        <v>0</v>
      </c>
      <c r="AQ33" s="249" t="str">
        <f t="shared" si="11"/>
        <v/>
      </c>
      <c r="AR33" s="249">
        <f t="shared" si="20"/>
        <v>0</v>
      </c>
      <c r="AS33" s="249" t="str">
        <f t="shared" si="14"/>
        <v/>
      </c>
    </row>
    <row r="34" spans="1:45">
      <c r="A34" s="33">
        <v>25</v>
      </c>
      <c r="B34" s="57"/>
      <c r="C34" s="57"/>
      <c r="D34" s="57"/>
      <c r="E34" s="295"/>
      <c r="F34" s="57"/>
      <c r="G34" s="58"/>
      <c r="H34" s="59"/>
      <c r="I34" s="182"/>
      <c r="J34" s="59"/>
      <c r="K34" s="182"/>
      <c r="L34" s="59"/>
      <c r="M34" s="203"/>
      <c r="N34" s="60"/>
      <c r="O34" s="60"/>
      <c r="P34" s="213"/>
      <c r="S34" s="70" t="str">
        <f>IF(種目情報!A29="","",種目情報!A29)</f>
        <v/>
      </c>
      <c r="T34" s="71" t="str">
        <f>IF(種目情報!E29="","",種目情報!E29)</f>
        <v/>
      </c>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249">
        <f t="shared" si="15"/>
        <v>0</v>
      </c>
      <c r="AI34" s="249" t="str">
        <f t="shared" si="12"/>
        <v/>
      </c>
      <c r="AJ34" s="249">
        <f t="shared" si="16"/>
        <v>0</v>
      </c>
      <c r="AK34" s="249" t="str">
        <f t="shared" si="17"/>
        <v/>
      </c>
      <c r="AL34" s="249">
        <f t="shared" si="18"/>
        <v>0</v>
      </c>
      <c r="AM34" s="249" t="str">
        <f t="shared" si="13"/>
        <v/>
      </c>
      <c r="AN34" s="249">
        <f t="shared" si="21"/>
        <v>0</v>
      </c>
      <c r="AO34" s="249" t="str">
        <f t="shared" si="10"/>
        <v/>
      </c>
      <c r="AP34" s="249">
        <f t="shared" si="19"/>
        <v>0</v>
      </c>
      <c r="AQ34" s="249" t="str">
        <f t="shared" si="11"/>
        <v/>
      </c>
      <c r="AR34" s="249">
        <f t="shared" si="20"/>
        <v>0</v>
      </c>
      <c r="AS34" s="249" t="str">
        <f t="shared" si="14"/>
        <v/>
      </c>
    </row>
    <row r="35" spans="1:45">
      <c r="A35" s="33">
        <v>26</v>
      </c>
      <c r="B35" s="57"/>
      <c r="C35" s="57"/>
      <c r="D35" s="57"/>
      <c r="E35" s="295"/>
      <c r="F35" s="57"/>
      <c r="G35" s="58"/>
      <c r="H35" s="59"/>
      <c r="I35" s="182"/>
      <c r="J35" s="59"/>
      <c r="K35" s="182"/>
      <c r="L35" s="59"/>
      <c r="M35" s="203"/>
      <c r="N35" s="60"/>
      <c r="O35" s="60"/>
      <c r="P35" s="213"/>
      <c r="S35" s="70" t="str">
        <f>IF(種目情報!A30="","",種目情報!A30)</f>
        <v/>
      </c>
      <c r="T35" s="71" t="str">
        <f>IF(種目情報!E30="","",種目情報!E30)</f>
        <v/>
      </c>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249">
        <f t="shared" si="15"/>
        <v>0</v>
      </c>
      <c r="AI35" s="249" t="str">
        <f t="shared" si="12"/>
        <v/>
      </c>
      <c r="AJ35" s="249">
        <f t="shared" si="16"/>
        <v>0</v>
      </c>
      <c r="AK35" s="249" t="str">
        <f t="shared" si="17"/>
        <v/>
      </c>
      <c r="AL35" s="249">
        <f t="shared" si="18"/>
        <v>0</v>
      </c>
      <c r="AM35" s="249" t="str">
        <f t="shared" si="13"/>
        <v/>
      </c>
      <c r="AN35" s="249">
        <f t="shared" si="21"/>
        <v>0</v>
      </c>
      <c r="AO35" s="249" t="str">
        <f t="shared" si="10"/>
        <v/>
      </c>
      <c r="AP35" s="249">
        <f t="shared" si="19"/>
        <v>0</v>
      </c>
      <c r="AQ35" s="249" t="str">
        <f t="shared" si="11"/>
        <v/>
      </c>
      <c r="AR35" s="249">
        <f t="shared" si="20"/>
        <v>0</v>
      </c>
      <c r="AS35" s="249" t="str">
        <f t="shared" si="14"/>
        <v/>
      </c>
    </row>
    <row r="36" spans="1:45" ht="14.25" thickBot="1">
      <c r="A36" s="33">
        <v>27</v>
      </c>
      <c r="B36" s="57"/>
      <c r="C36" s="57"/>
      <c r="D36" s="57"/>
      <c r="E36" s="295"/>
      <c r="F36" s="57"/>
      <c r="G36" s="58"/>
      <c r="H36" s="59"/>
      <c r="I36" s="182"/>
      <c r="J36" s="59"/>
      <c r="K36" s="182"/>
      <c r="L36" s="59"/>
      <c r="M36" s="203"/>
      <c r="N36" s="60"/>
      <c r="O36" s="60"/>
      <c r="P36" s="213"/>
      <c r="S36" s="72" t="str">
        <f>IF(種目情報!A31="","",種目情報!A31)</f>
        <v/>
      </c>
      <c r="T36" s="73" t="str">
        <f>IF(種目情報!E31="","",種目情報!E31)</f>
        <v/>
      </c>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249">
        <f t="shared" si="15"/>
        <v>0</v>
      </c>
      <c r="AI36" s="249" t="str">
        <f t="shared" si="12"/>
        <v/>
      </c>
      <c r="AJ36" s="249">
        <f t="shared" si="16"/>
        <v>0</v>
      </c>
      <c r="AK36" s="249" t="str">
        <f t="shared" si="17"/>
        <v/>
      </c>
      <c r="AL36" s="249">
        <f t="shared" si="18"/>
        <v>0</v>
      </c>
      <c r="AM36" s="249" t="str">
        <f t="shared" si="13"/>
        <v/>
      </c>
      <c r="AN36" s="249">
        <f t="shared" si="21"/>
        <v>0</v>
      </c>
      <c r="AO36" s="249" t="str">
        <f t="shared" si="10"/>
        <v/>
      </c>
      <c r="AP36" s="249">
        <f t="shared" si="19"/>
        <v>0</v>
      </c>
      <c r="AQ36" s="249" t="str">
        <f t="shared" si="11"/>
        <v/>
      </c>
      <c r="AR36" s="249">
        <f t="shared" si="20"/>
        <v>0</v>
      </c>
      <c r="AS36" s="249" t="str">
        <f t="shared" si="14"/>
        <v/>
      </c>
    </row>
    <row r="37" spans="1:45">
      <c r="A37" s="33">
        <v>28</v>
      </c>
      <c r="B37" s="57"/>
      <c r="C37" s="57"/>
      <c r="D37" s="57"/>
      <c r="E37" s="295"/>
      <c r="F37" s="57"/>
      <c r="G37" s="58"/>
      <c r="H37" s="59"/>
      <c r="I37" s="182"/>
      <c r="J37" s="59"/>
      <c r="K37" s="182"/>
      <c r="L37" s="59"/>
      <c r="M37" s="203"/>
      <c r="N37" s="60"/>
      <c r="O37" s="60"/>
      <c r="P37" s="213"/>
      <c r="T37" s="2"/>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249">
        <f t="shared" si="15"/>
        <v>0</v>
      </c>
      <c r="AI37" s="249" t="str">
        <f t="shared" si="12"/>
        <v/>
      </c>
      <c r="AJ37" s="249">
        <f t="shared" si="16"/>
        <v>0</v>
      </c>
      <c r="AK37" s="249" t="str">
        <f t="shared" si="17"/>
        <v/>
      </c>
      <c r="AL37" s="249">
        <f t="shared" si="18"/>
        <v>0</v>
      </c>
      <c r="AM37" s="249" t="str">
        <f t="shared" si="13"/>
        <v/>
      </c>
      <c r="AN37" s="249">
        <f t="shared" si="21"/>
        <v>0</v>
      </c>
      <c r="AO37" s="249" t="str">
        <f t="shared" si="10"/>
        <v/>
      </c>
      <c r="AP37" s="249">
        <f t="shared" si="19"/>
        <v>0</v>
      </c>
      <c r="AQ37" s="249" t="str">
        <f t="shared" si="11"/>
        <v/>
      </c>
      <c r="AR37" s="249">
        <f t="shared" si="20"/>
        <v>0</v>
      </c>
      <c r="AS37" s="249" t="str">
        <f t="shared" si="14"/>
        <v/>
      </c>
    </row>
    <row r="38" spans="1:45">
      <c r="A38" s="33">
        <v>29</v>
      </c>
      <c r="B38" s="57"/>
      <c r="C38" s="57"/>
      <c r="D38" s="57"/>
      <c r="E38" s="295"/>
      <c r="F38" s="57"/>
      <c r="G38" s="58"/>
      <c r="H38" s="59"/>
      <c r="I38" s="182"/>
      <c r="J38" s="59"/>
      <c r="K38" s="182"/>
      <c r="L38" s="59"/>
      <c r="M38" s="203"/>
      <c r="N38" s="60"/>
      <c r="O38" s="60"/>
      <c r="P38" s="213"/>
      <c r="T38" s="2"/>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249">
        <f t="shared" si="15"/>
        <v>0</v>
      </c>
      <c r="AI38" s="249" t="str">
        <f t="shared" si="12"/>
        <v/>
      </c>
      <c r="AJ38" s="249">
        <f t="shared" si="16"/>
        <v>0</v>
      </c>
      <c r="AK38" s="249" t="str">
        <f t="shared" si="17"/>
        <v/>
      </c>
      <c r="AL38" s="249">
        <f t="shared" si="18"/>
        <v>0</v>
      </c>
      <c r="AM38" s="249" t="str">
        <f t="shared" si="13"/>
        <v/>
      </c>
      <c r="AN38" s="249">
        <f t="shared" si="21"/>
        <v>0</v>
      </c>
      <c r="AO38" s="249" t="str">
        <f t="shared" si="10"/>
        <v/>
      </c>
      <c r="AP38" s="249">
        <f t="shared" si="19"/>
        <v>0</v>
      </c>
      <c r="AQ38" s="249" t="str">
        <f t="shared" si="11"/>
        <v/>
      </c>
      <c r="AR38" s="249">
        <f t="shared" si="20"/>
        <v>0</v>
      </c>
      <c r="AS38" s="249" t="str">
        <f t="shared" si="14"/>
        <v/>
      </c>
    </row>
    <row r="39" spans="1:45">
      <c r="A39" s="33">
        <v>30</v>
      </c>
      <c r="B39" s="57"/>
      <c r="C39" s="57"/>
      <c r="D39" s="57"/>
      <c r="E39" s="295"/>
      <c r="F39" s="57"/>
      <c r="G39" s="58"/>
      <c r="H39" s="59"/>
      <c r="I39" s="182"/>
      <c r="J39" s="59"/>
      <c r="K39" s="182"/>
      <c r="L39" s="59"/>
      <c r="M39" s="203"/>
      <c r="N39" s="60"/>
      <c r="O39" s="60"/>
      <c r="P39" s="213"/>
      <c r="T39" s="2"/>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249">
        <f t="shared" si="15"/>
        <v>0</v>
      </c>
      <c r="AI39" s="249" t="str">
        <f t="shared" si="12"/>
        <v/>
      </c>
      <c r="AJ39" s="249">
        <f t="shared" si="16"/>
        <v>0</v>
      </c>
      <c r="AK39" s="249" t="str">
        <f t="shared" si="17"/>
        <v/>
      </c>
      <c r="AL39" s="249">
        <f t="shared" si="18"/>
        <v>0</v>
      </c>
      <c r="AM39" s="249" t="str">
        <f t="shared" si="13"/>
        <v/>
      </c>
      <c r="AN39" s="249">
        <f t="shared" si="21"/>
        <v>0</v>
      </c>
      <c r="AO39" s="249" t="str">
        <f t="shared" si="10"/>
        <v/>
      </c>
      <c r="AP39" s="249">
        <f t="shared" si="19"/>
        <v>0</v>
      </c>
      <c r="AQ39" s="249" t="str">
        <f t="shared" si="11"/>
        <v/>
      </c>
      <c r="AR39" s="249">
        <f t="shared" si="20"/>
        <v>0</v>
      </c>
      <c r="AS39" s="249" t="str">
        <f t="shared" si="14"/>
        <v/>
      </c>
    </row>
    <row r="40" spans="1:45">
      <c r="A40" s="33">
        <v>31</v>
      </c>
      <c r="B40" s="57"/>
      <c r="C40" s="57"/>
      <c r="D40" s="57"/>
      <c r="E40" s="295"/>
      <c r="F40" s="57"/>
      <c r="G40" s="58"/>
      <c r="H40" s="59"/>
      <c r="I40" s="182"/>
      <c r="J40" s="59"/>
      <c r="K40" s="182"/>
      <c r="L40" s="59"/>
      <c r="M40" s="203"/>
      <c r="N40" s="60"/>
      <c r="O40" s="60"/>
      <c r="P40" s="213"/>
      <c r="T40" s="2"/>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249">
        <f t="shared" si="15"/>
        <v>0</v>
      </c>
      <c r="AI40" s="249" t="str">
        <f t="shared" si="12"/>
        <v/>
      </c>
      <c r="AJ40" s="249">
        <f t="shared" si="16"/>
        <v>0</v>
      </c>
      <c r="AK40" s="249" t="str">
        <f t="shared" si="17"/>
        <v/>
      </c>
      <c r="AL40" s="249">
        <f t="shared" si="18"/>
        <v>0</v>
      </c>
      <c r="AM40" s="249" t="str">
        <f t="shared" si="13"/>
        <v/>
      </c>
      <c r="AN40" s="249">
        <f t="shared" si="21"/>
        <v>0</v>
      </c>
      <c r="AO40" s="249" t="str">
        <f t="shared" si="10"/>
        <v/>
      </c>
      <c r="AP40" s="249">
        <f t="shared" si="19"/>
        <v>0</v>
      </c>
      <c r="AQ40" s="249" t="str">
        <f t="shared" si="11"/>
        <v/>
      </c>
      <c r="AR40" s="249">
        <f t="shared" si="20"/>
        <v>0</v>
      </c>
      <c r="AS40" s="249" t="str">
        <f t="shared" si="14"/>
        <v/>
      </c>
    </row>
    <row r="41" spans="1:45">
      <c r="A41" s="33">
        <v>32</v>
      </c>
      <c r="B41" s="57"/>
      <c r="C41" s="57"/>
      <c r="D41" s="57"/>
      <c r="E41" s="295"/>
      <c r="F41" s="57"/>
      <c r="G41" s="58"/>
      <c r="H41" s="59"/>
      <c r="I41" s="182"/>
      <c r="J41" s="59"/>
      <c r="K41" s="182"/>
      <c r="L41" s="59"/>
      <c r="M41" s="203"/>
      <c r="N41" s="60"/>
      <c r="O41" s="60"/>
      <c r="P41" s="213"/>
      <c r="T41" s="2"/>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249">
        <f t="shared" si="15"/>
        <v>0</v>
      </c>
      <c r="AI41" s="249" t="str">
        <f t="shared" si="12"/>
        <v/>
      </c>
      <c r="AJ41" s="249">
        <f t="shared" si="16"/>
        <v>0</v>
      </c>
      <c r="AK41" s="249" t="str">
        <f t="shared" si="17"/>
        <v/>
      </c>
      <c r="AL41" s="249">
        <f t="shared" si="18"/>
        <v>0</v>
      </c>
      <c r="AM41" s="249" t="str">
        <f t="shared" si="13"/>
        <v/>
      </c>
      <c r="AN41" s="249">
        <f t="shared" si="21"/>
        <v>0</v>
      </c>
      <c r="AO41" s="249" t="str">
        <f t="shared" si="10"/>
        <v/>
      </c>
      <c r="AP41" s="249">
        <f t="shared" si="19"/>
        <v>0</v>
      </c>
      <c r="AQ41" s="249" t="str">
        <f t="shared" si="11"/>
        <v/>
      </c>
      <c r="AR41" s="249">
        <f t="shared" si="20"/>
        <v>0</v>
      </c>
      <c r="AS41" s="249" t="str">
        <f t="shared" si="14"/>
        <v/>
      </c>
    </row>
    <row r="42" spans="1:45">
      <c r="A42" s="33">
        <v>33</v>
      </c>
      <c r="B42" s="57"/>
      <c r="C42" s="57"/>
      <c r="D42" s="57"/>
      <c r="E42" s="295"/>
      <c r="F42" s="57"/>
      <c r="G42" s="58"/>
      <c r="H42" s="59"/>
      <c r="I42" s="182"/>
      <c r="J42" s="59"/>
      <c r="K42" s="182"/>
      <c r="L42" s="59"/>
      <c r="M42" s="203"/>
      <c r="N42" s="60"/>
      <c r="O42" s="60"/>
      <c r="P42" s="213"/>
      <c r="T42" s="2"/>
      <c r="V42" s="5" t="str">
        <f t="shared" si="0"/>
        <v/>
      </c>
      <c r="W42" s="5" t="str">
        <f t="shared" si="1"/>
        <v/>
      </c>
      <c r="X42" s="5" t="str">
        <f t="shared" si="2"/>
        <v/>
      </c>
      <c r="Y42" s="5" t="str">
        <f t="shared" si="3"/>
        <v/>
      </c>
      <c r="Z42" s="5" t="str">
        <f t="shared" si="4"/>
        <v/>
      </c>
      <c r="AA42" s="9" t="str">
        <f>IF(F42="男",data_kyogisha!A34,"")</f>
        <v/>
      </c>
      <c r="AB42" s="5" t="str">
        <f t="shared" si="5"/>
        <v/>
      </c>
      <c r="AC42" s="5" t="str">
        <f t="shared" si="6"/>
        <v/>
      </c>
      <c r="AD42" s="5" t="str">
        <f t="shared" si="7"/>
        <v/>
      </c>
      <c r="AE42" s="5" t="str">
        <f t="shared" si="8"/>
        <v/>
      </c>
      <c r="AF42" s="5" t="str">
        <f t="shared" si="9"/>
        <v/>
      </c>
      <c r="AG42" s="5" t="str">
        <f>IF(F42="女",data_kyogisha!A34,"")</f>
        <v/>
      </c>
      <c r="AH42" s="249">
        <f t="shared" si="15"/>
        <v>0</v>
      </c>
      <c r="AI42" s="249" t="str">
        <f t="shared" si="12"/>
        <v/>
      </c>
      <c r="AJ42" s="249">
        <f t="shared" si="16"/>
        <v>0</v>
      </c>
      <c r="AK42" s="249" t="str">
        <f t="shared" si="17"/>
        <v/>
      </c>
      <c r="AL42" s="249">
        <f t="shared" si="18"/>
        <v>0</v>
      </c>
      <c r="AM42" s="249" t="str">
        <f t="shared" si="13"/>
        <v/>
      </c>
      <c r="AN42" s="249">
        <f t="shared" si="21"/>
        <v>0</v>
      </c>
      <c r="AO42" s="249" t="str">
        <f t="shared" si="10"/>
        <v/>
      </c>
      <c r="AP42" s="249">
        <f t="shared" si="19"/>
        <v>0</v>
      </c>
      <c r="AQ42" s="249" t="str">
        <f t="shared" si="11"/>
        <v/>
      </c>
      <c r="AR42" s="249">
        <f t="shared" si="20"/>
        <v>0</v>
      </c>
      <c r="AS42" s="249" t="str">
        <f t="shared" si="14"/>
        <v/>
      </c>
    </row>
    <row r="43" spans="1:45">
      <c r="A43" s="33">
        <v>34</v>
      </c>
      <c r="B43" s="57"/>
      <c r="C43" s="57"/>
      <c r="D43" s="57"/>
      <c r="E43" s="295"/>
      <c r="F43" s="57"/>
      <c r="G43" s="58"/>
      <c r="H43" s="59"/>
      <c r="I43" s="182"/>
      <c r="J43" s="59"/>
      <c r="K43" s="182"/>
      <c r="L43" s="59"/>
      <c r="M43" s="203"/>
      <c r="N43" s="60"/>
      <c r="O43" s="60"/>
      <c r="P43" s="213"/>
      <c r="T43" s="2"/>
      <c r="V43" s="5" t="str">
        <f t="shared" si="0"/>
        <v/>
      </c>
      <c r="W43" s="5" t="str">
        <f t="shared" si="1"/>
        <v/>
      </c>
      <c r="X43" s="5" t="str">
        <f t="shared" si="2"/>
        <v/>
      </c>
      <c r="Y43" s="5" t="str">
        <f t="shared" si="3"/>
        <v/>
      </c>
      <c r="Z43" s="5" t="str">
        <f t="shared" si="4"/>
        <v/>
      </c>
      <c r="AA43" s="9" t="str">
        <f>IF(F43="男",data_kyogisha!A35,"")</f>
        <v/>
      </c>
      <c r="AB43" s="5" t="str">
        <f t="shared" si="5"/>
        <v/>
      </c>
      <c r="AC43" s="5" t="str">
        <f t="shared" si="6"/>
        <v/>
      </c>
      <c r="AD43" s="5" t="str">
        <f t="shared" si="7"/>
        <v/>
      </c>
      <c r="AE43" s="5" t="str">
        <f t="shared" si="8"/>
        <v/>
      </c>
      <c r="AF43" s="5" t="str">
        <f t="shared" si="9"/>
        <v/>
      </c>
      <c r="AG43" s="5" t="str">
        <f>IF(F43="女",data_kyogisha!A35,"")</f>
        <v/>
      </c>
      <c r="AH43" s="249">
        <f t="shared" si="15"/>
        <v>0</v>
      </c>
      <c r="AI43" s="249" t="str">
        <f t="shared" si="12"/>
        <v/>
      </c>
      <c r="AJ43" s="249">
        <f t="shared" si="16"/>
        <v>0</v>
      </c>
      <c r="AK43" s="249" t="str">
        <f t="shared" si="17"/>
        <v/>
      </c>
      <c r="AL43" s="249">
        <f t="shared" si="18"/>
        <v>0</v>
      </c>
      <c r="AM43" s="249" t="str">
        <f t="shared" si="13"/>
        <v/>
      </c>
      <c r="AN43" s="249">
        <f t="shared" si="21"/>
        <v>0</v>
      </c>
      <c r="AO43" s="249" t="str">
        <f t="shared" si="10"/>
        <v/>
      </c>
      <c r="AP43" s="249">
        <f t="shared" si="19"/>
        <v>0</v>
      </c>
      <c r="AQ43" s="249" t="str">
        <f t="shared" si="11"/>
        <v/>
      </c>
      <c r="AR43" s="249">
        <f t="shared" si="20"/>
        <v>0</v>
      </c>
      <c r="AS43" s="249" t="str">
        <f t="shared" si="14"/>
        <v/>
      </c>
    </row>
    <row r="44" spans="1:45">
      <c r="A44" s="33">
        <v>35</v>
      </c>
      <c r="B44" s="57"/>
      <c r="C44" s="57"/>
      <c r="D44" s="57"/>
      <c r="E44" s="295"/>
      <c r="F44" s="57"/>
      <c r="G44" s="58"/>
      <c r="H44" s="59"/>
      <c r="I44" s="182"/>
      <c r="J44" s="59"/>
      <c r="K44" s="182"/>
      <c r="L44" s="59"/>
      <c r="M44" s="203"/>
      <c r="N44" s="60"/>
      <c r="O44" s="60"/>
      <c r="P44" s="213"/>
      <c r="T44" s="2"/>
      <c r="V44" s="5" t="str">
        <f t="shared" si="0"/>
        <v/>
      </c>
      <c r="W44" s="5" t="str">
        <f t="shared" si="1"/>
        <v/>
      </c>
      <c r="X44" s="5" t="str">
        <f t="shared" si="2"/>
        <v/>
      </c>
      <c r="Y44" s="5" t="str">
        <f t="shared" si="3"/>
        <v/>
      </c>
      <c r="Z44" s="5" t="str">
        <f t="shared" si="4"/>
        <v/>
      </c>
      <c r="AA44" s="9" t="str">
        <f>IF(F44="男",data_kyogisha!A36,"")</f>
        <v/>
      </c>
      <c r="AB44" s="5" t="str">
        <f t="shared" si="5"/>
        <v/>
      </c>
      <c r="AC44" s="5" t="str">
        <f t="shared" si="6"/>
        <v/>
      </c>
      <c r="AD44" s="5" t="str">
        <f t="shared" si="7"/>
        <v/>
      </c>
      <c r="AE44" s="5" t="str">
        <f t="shared" si="8"/>
        <v/>
      </c>
      <c r="AF44" s="5" t="str">
        <f t="shared" si="9"/>
        <v/>
      </c>
      <c r="AG44" s="5" t="str">
        <f>IF(F44="女",data_kyogisha!A36,"")</f>
        <v/>
      </c>
      <c r="AH44" s="249">
        <f t="shared" si="15"/>
        <v>0</v>
      </c>
      <c r="AI44" s="249" t="str">
        <f t="shared" si="12"/>
        <v/>
      </c>
      <c r="AJ44" s="249">
        <f t="shared" si="16"/>
        <v>0</v>
      </c>
      <c r="AK44" s="249" t="str">
        <f t="shared" si="17"/>
        <v/>
      </c>
      <c r="AL44" s="249">
        <f t="shared" si="18"/>
        <v>0</v>
      </c>
      <c r="AM44" s="249" t="str">
        <f t="shared" si="13"/>
        <v/>
      </c>
      <c r="AN44" s="249">
        <f t="shared" si="21"/>
        <v>0</v>
      </c>
      <c r="AO44" s="249" t="str">
        <f t="shared" si="10"/>
        <v/>
      </c>
      <c r="AP44" s="249">
        <f t="shared" si="19"/>
        <v>0</v>
      </c>
      <c r="AQ44" s="249" t="str">
        <f t="shared" si="11"/>
        <v/>
      </c>
      <c r="AR44" s="249">
        <f t="shared" si="20"/>
        <v>0</v>
      </c>
      <c r="AS44" s="249" t="str">
        <f t="shared" si="14"/>
        <v/>
      </c>
    </row>
    <row r="45" spans="1:45">
      <c r="A45" s="33">
        <v>36</v>
      </c>
      <c r="B45" s="57"/>
      <c r="C45" s="57"/>
      <c r="D45" s="57"/>
      <c r="E45" s="295"/>
      <c r="F45" s="57"/>
      <c r="G45" s="58"/>
      <c r="H45" s="59"/>
      <c r="I45" s="182"/>
      <c r="J45" s="59"/>
      <c r="K45" s="182"/>
      <c r="L45" s="59"/>
      <c r="M45" s="203"/>
      <c r="N45" s="60"/>
      <c r="O45" s="60"/>
      <c r="P45" s="213"/>
      <c r="T45" s="2"/>
      <c r="V45" s="5" t="str">
        <f t="shared" si="0"/>
        <v/>
      </c>
      <c r="W45" s="5" t="str">
        <f t="shared" si="1"/>
        <v/>
      </c>
      <c r="X45" s="5" t="str">
        <f t="shared" si="2"/>
        <v/>
      </c>
      <c r="Y45" s="5" t="str">
        <f t="shared" si="3"/>
        <v/>
      </c>
      <c r="Z45" s="5" t="str">
        <f t="shared" si="4"/>
        <v/>
      </c>
      <c r="AA45" s="9" t="str">
        <f>IF(F45="男",data_kyogisha!A37,"")</f>
        <v/>
      </c>
      <c r="AB45" s="5" t="str">
        <f t="shared" si="5"/>
        <v/>
      </c>
      <c r="AC45" s="5" t="str">
        <f t="shared" si="6"/>
        <v/>
      </c>
      <c r="AD45" s="5" t="str">
        <f t="shared" si="7"/>
        <v/>
      </c>
      <c r="AE45" s="5" t="str">
        <f t="shared" si="8"/>
        <v/>
      </c>
      <c r="AF45" s="5" t="str">
        <f t="shared" si="9"/>
        <v/>
      </c>
      <c r="AG45" s="5" t="str">
        <f>IF(F45="女",data_kyogisha!A37,"")</f>
        <v/>
      </c>
      <c r="AH45" s="249">
        <f t="shared" si="15"/>
        <v>0</v>
      </c>
      <c r="AI45" s="249" t="str">
        <f t="shared" si="12"/>
        <v/>
      </c>
      <c r="AJ45" s="249">
        <f t="shared" si="16"/>
        <v>0</v>
      </c>
      <c r="AK45" s="249" t="str">
        <f t="shared" si="17"/>
        <v/>
      </c>
      <c r="AL45" s="249">
        <f t="shared" si="18"/>
        <v>0</v>
      </c>
      <c r="AM45" s="249" t="str">
        <f t="shared" si="13"/>
        <v/>
      </c>
      <c r="AN45" s="249">
        <f t="shared" si="21"/>
        <v>0</v>
      </c>
      <c r="AO45" s="249" t="str">
        <f t="shared" si="10"/>
        <v/>
      </c>
      <c r="AP45" s="249">
        <f t="shared" si="19"/>
        <v>0</v>
      </c>
      <c r="AQ45" s="249" t="str">
        <f t="shared" si="11"/>
        <v/>
      </c>
      <c r="AR45" s="249">
        <f t="shared" si="20"/>
        <v>0</v>
      </c>
      <c r="AS45" s="249" t="str">
        <f t="shared" si="14"/>
        <v/>
      </c>
    </row>
    <row r="46" spans="1:45">
      <c r="A46" s="33">
        <v>37</v>
      </c>
      <c r="B46" s="57"/>
      <c r="C46" s="57"/>
      <c r="D46" s="57"/>
      <c r="E46" s="295"/>
      <c r="F46" s="57"/>
      <c r="G46" s="58"/>
      <c r="H46" s="59"/>
      <c r="I46" s="182"/>
      <c r="J46" s="59"/>
      <c r="K46" s="182"/>
      <c r="L46" s="59"/>
      <c r="M46" s="203"/>
      <c r="N46" s="60"/>
      <c r="O46" s="60"/>
      <c r="P46" s="213"/>
      <c r="T46" s="2"/>
      <c r="V46" s="5" t="str">
        <f t="shared" si="0"/>
        <v/>
      </c>
      <c r="W46" s="5" t="str">
        <f t="shared" si="1"/>
        <v/>
      </c>
      <c r="X46" s="5" t="str">
        <f t="shared" si="2"/>
        <v/>
      </c>
      <c r="Y46" s="5" t="str">
        <f t="shared" si="3"/>
        <v/>
      </c>
      <c r="Z46" s="5" t="str">
        <f t="shared" si="4"/>
        <v/>
      </c>
      <c r="AA46" s="9" t="str">
        <f>IF(F46="男",data_kyogisha!A38,"")</f>
        <v/>
      </c>
      <c r="AB46" s="5" t="str">
        <f t="shared" si="5"/>
        <v/>
      </c>
      <c r="AC46" s="5" t="str">
        <f t="shared" si="6"/>
        <v/>
      </c>
      <c r="AD46" s="5" t="str">
        <f t="shared" si="7"/>
        <v/>
      </c>
      <c r="AE46" s="5" t="str">
        <f t="shared" si="8"/>
        <v/>
      </c>
      <c r="AF46" s="5" t="str">
        <f t="shared" si="9"/>
        <v/>
      </c>
      <c r="AG46" s="5" t="str">
        <f>IF(F46="女",data_kyogisha!A38,"")</f>
        <v/>
      </c>
      <c r="AH46" s="249">
        <f t="shared" si="15"/>
        <v>0</v>
      </c>
      <c r="AI46" s="249" t="str">
        <f t="shared" si="12"/>
        <v/>
      </c>
      <c r="AJ46" s="249">
        <f t="shared" si="16"/>
        <v>0</v>
      </c>
      <c r="AK46" s="249" t="str">
        <f t="shared" si="17"/>
        <v/>
      </c>
      <c r="AL46" s="249">
        <f t="shared" si="18"/>
        <v>0</v>
      </c>
      <c r="AM46" s="249" t="str">
        <f t="shared" si="13"/>
        <v/>
      </c>
      <c r="AN46" s="249">
        <f t="shared" si="21"/>
        <v>0</v>
      </c>
      <c r="AO46" s="249" t="str">
        <f t="shared" si="10"/>
        <v/>
      </c>
      <c r="AP46" s="249">
        <f t="shared" si="19"/>
        <v>0</v>
      </c>
      <c r="AQ46" s="249" t="str">
        <f t="shared" si="11"/>
        <v/>
      </c>
      <c r="AR46" s="249">
        <f t="shared" si="20"/>
        <v>0</v>
      </c>
      <c r="AS46" s="249" t="str">
        <f t="shared" si="14"/>
        <v/>
      </c>
    </row>
    <row r="47" spans="1:45">
      <c r="A47" s="33">
        <v>38</v>
      </c>
      <c r="B47" s="57"/>
      <c r="C47" s="57"/>
      <c r="D47" s="57"/>
      <c r="E47" s="295"/>
      <c r="F47" s="57"/>
      <c r="G47" s="58"/>
      <c r="H47" s="59"/>
      <c r="I47" s="182"/>
      <c r="J47" s="59"/>
      <c r="K47" s="182"/>
      <c r="L47" s="59"/>
      <c r="M47" s="203"/>
      <c r="N47" s="60"/>
      <c r="O47" s="60"/>
      <c r="P47" s="213"/>
      <c r="T47" s="2"/>
      <c r="V47" s="5" t="str">
        <f t="shared" si="0"/>
        <v/>
      </c>
      <c r="W47" s="5" t="str">
        <f t="shared" si="1"/>
        <v/>
      </c>
      <c r="X47" s="5" t="str">
        <f t="shared" si="2"/>
        <v/>
      </c>
      <c r="Y47" s="5" t="str">
        <f t="shared" si="3"/>
        <v/>
      </c>
      <c r="Z47" s="5" t="str">
        <f t="shared" si="4"/>
        <v/>
      </c>
      <c r="AA47" s="9" t="str">
        <f>IF(F47="男",data_kyogisha!A39,"")</f>
        <v/>
      </c>
      <c r="AB47" s="5" t="str">
        <f t="shared" si="5"/>
        <v/>
      </c>
      <c r="AC47" s="5" t="str">
        <f t="shared" si="6"/>
        <v/>
      </c>
      <c r="AD47" s="5" t="str">
        <f t="shared" si="7"/>
        <v/>
      </c>
      <c r="AE47" s="5" t="str">
        <f t="shared" si="8"/>
        <v/>
      </c>
      <c r="AF47" s="5" t="str">
        <f t="shared" si="9"/>
        <v/>
      </c>
      <c r="AG47" s="5" t="str">
        <f>IF(F47="女",data_kyogisha!A39,"")</f>
        <v/>
      </c>
      <c r="AH47" s="249">
        <f t="shared" si="15"/>
        <v>0</v>
      </c>
      <c r="AI47" s="249" t="str">
        <f t="shared" si="12"/>
        <v/>
      </c>
      <c r="AJ47" s="249">
        <f t="shared" si="16"/>
        <v>0</v>
      </c>
      <c r="AK47" s="249" t="str">
        <f t="shared" si="17"/>
        <v/>
      </c>
      <c r="AL47" s="249">
        <f t="shared" si="18"/>
        <v>0</v>
      </c>
      <c r="AM47" s="249" t="str">
        <f t="shared" si="13"/>
        <v/>
      </c>
      <c r="AN47" s="249">
        <f t="shared" si="21"/>
        <v>0</v>
      </c>
      <c r="AO47" s="249" t="str">
        <f t="shared" si="10"/>
        <v/>
      </c>
      <c r="AP47" s="249">
        <f t="shared" si="19"/>
        <v>0</v>
      </c>
      <c r="AQ47" s="249" t="str">
        <f t="shared" si="11"/>
        <v/>
      </c>
      <c r="AR47" s="249">
        <f t="shared" si="20"/>
        <v>0</v>
      </c>
      <c r="AS47" s="249" t="str">
        <f t="shared" si="14"/>
        <v/>
      </c>
    </row>
    <row r="48" spans="1:45">
      <c r="A48" s="33">
        <v>39</v>
      </c>
      <c r="B48" s="57"/>
      <c r="C48" s="57"/>
      <c r="D48" s="57"/>
      <c r="E48" s="295"/>
      <c r="F48" s="57"/>
      <c r="G48" s="58"/>
      <c r="H48" s="59"/>
      <c r="I48" s="182"/>
      <c r="J48" s="59"/>
      <c r="K48" s="182"/>
      <c r="L48" s="59"/>
      <c r="M48" s="203"/>
      <c r="N48" s="60"/>
      <c r="O48" s="60"/>
      <c r="P48" s="213"/>
      <c r="T48" s="2"/>
      <c r="V48" s="5" t="str">
        <f t="shared" si="0"/>
        <v/>
      </c>
      <c r="W48" s="5" t="str">
        <f t="shared" si="1"/>
        <v/>
      </c>
      <c r="X48" s="5" t="str">
        <f t="shared" si="2"/>
        <v/>
      </c>
      <c r="Y48" s="5" t="str">
        <f t="shared" si="3"/>
        <v/>
      </c>
      <c r="Z48" s="5" t="str">
        <f t="shared" si="4"/>
        <v/>
      </c>
      <c r="AA48" s="9" t="str">
        <f>IF(F48="男",data_kyogisha!A40,"")</f>
        <v/>
      </c>
      <c r="AB48" s="5" t="str">
        <f t="shared" si="5"/>
        <v/>
      </c>
      <c r="AC48" s="5" t="str">
        <f t="shared" si="6"/>
        <v/>
      </c>
      <c r="AD48" s="5" t="str">
        <f t="shared" si="7"/>
        <v/>
      </c>
      <c r="AE48" s="5" t="str">
        <f t="shared" si="8"/>
        <v/>
      </c>
      <c r="AF48" s="5" t="str">
        <f t="shared" si="9"/>
        <v/>
      </c>
      <c r="AG48" s="5" t="str">
        <f>IF(F48="女",data_kyogisha!A40,"")</f>
        <v/>
      </c>
      <c r="AH48" s="249">
        <f t="shared" si="15"/>
        <v>0</v>
      </c>
      <c r="AI48" s="249" t="str">
        <f t="shared" si="12"/>
        <v/>
      </c>
      <c r="AJ48" s="249">
        <f t="shared" si="16"/>
        <v>0</v>
      </c>
      <c r="AK48" s="249" t="str">
        <f t="shared" si="17"/>
        <v/>
      </c>
      <c r="AL48" s="249">
        <f t="shared" si="18"/>
        <v>0</v>
      </c>
      <c r="AM48" s="249" t="str">
        <f t="shared" si="13"/>
        <v/>
      </c>
      <c r="AN48" s="249">
        <f t="shared" si="21"/>
        <v>0</v>
      </c>
      <c r="AO48" s="249" t="str">
        <f t="shared" si="10"/>
        <v/>
      </c>
      <c r="AP48" s="249">
        <f t="shared" si="19"/>
        <v>0</v>
      </c>
      <c r="AQ48" s="249" t="str">
        <f t="shared" si="11"/>
        <v/>
      </c>
      <c r="AR48" s="249">
        <f t="shared" si="20"/>
        <v>0</v>
      </c>
      <c r="AS48" s="249" t="str">
        <f t="shared" si="14"/>
        <v/>
      </c>
    </row>
    <row r="49" spans="1:45">
      <c r="A49" s="33">
        <v>40</v>
      </c>
      <c r="B49" s="57"/>
      <c r="C49" s="57"/>
      <c r="D49" s="57"/>
      <c r="E49" s="295"/>
      <c r="F49" s="57"/>
      <c r="G49" s="58"/>
      <c r="H49" s="59"/>
      <c r="I49" s="182"/>
      <c r="J49" s="59"/>
      <c r="K49" s="182"/>
      <c r="L49" s="59"/>
      <c r="M49" s="203"/>
      <c r="N49" s="60"/>
      <c r="O49" s="60"/>
      <c r="P49" s="213"/>
      <c r="T49" s="2"/>
      <c r="V49" s="5" t="str">
        <f t="shared" si="0"/>
        <v/>
      </c>
      <c r="W49" s="5" t="str">
        <f t="shared" si="1"/>
        <v/>
      </c>
      <c r="X49" s="5" t="str">
        <f t="shared" si="2"/>
        <v/>
      </c>
      <c r="Y49" s="5" t="str">
        <f t="shared" si="3"/>
        <v/>
      </c>
      <c r="Z49" s="5" t="str">
        <f t="shared" si="4"/>
        <v/>
      </c>
      <c r="AA49" s="9" t="str">
        <f>IF(F49="男",data_kyogisha!A41,"")</f>
        <v/>
      </c>
      <c r="AB49" s="5" t="str">
        <f t="shared" si="5"/>
        <v/>
      </c>
      <c r="AC49" s="5" t="str">
        <f t="shared" si="6"/>
        <v/>
      </c>
      <c r="AD49" s="5" t="str">
        <f t="shared" si="7"/>
        <v/>
      </c>
      <c r="AE49" s="5" t="str">
        <f t="shared" si="8"/>
        <v/>
      </c>
      <c r="AF49" s="5" t="str">
        <f t="shared" si="9"/>
        <v/>
      </c>
      <c r="AG49" s="5" t="str">
        <f>IF(F49="女",data_kyogisha!A41,"")</f>
        <v/>
      </c>
      <c r="AH49" s="249">
        <f t="shared" si="15"/>
        <v>0</v>
      </c>
      <c r="AI49" s="249" t="str">
        <f t="shared" si="12"/>
        <v/>
      </c>
      <c r="AJ49" s="249">
        <f t="shared" si="16"/>
        <v>0</v>
      </c>
      <c r="AK49" s="249" t="str">
        <f t="shared" si="17"/>
        <v/>
      </c>
      <c r="AL49" s="249">
        <f t="shared" si="18"/>
        <v>0</v>
      </c>
      <c r="AM49" s="249" t="str">
        <f t="shared" si="13"/>
        <v/>
      </c>
      <c r="AN49" s="249">
        <f t="shared" si="21"/>
        <v>0</v>
      </c>
      <c r="AO49" s="249" t="str">
        <f t="shared" si="10"/>
        <v/>
      </c>
      <c r="AP49" s="249">
        <f t="shared" si="19"/>
        <v>0</v>
      </c>
      <c r="AQ49" s="249" t="str">
        <f t="shared" si="11"/>
        <v/>
      </c>
      <c r="AR49" s="249">
        <f t="shared" si="20"/>
        <v>0</v>
      </c>
      <c r="AS49" s="249" t="str">
        <f t="shared" si="14"/>
        <v/>
      </c>
    </row>
    <row r="50" spans="1:45">
      <c r="A50" s="33">
        <v>41</v>
      </c>
      <c r="B50" s="57"/>
      <c r="C50" s="57"/>
      <c r="D50" s="57"/>
      <c r="E50" s="295"/>
      <c r="F50" s="57"/>
      <c r="G50" s="58"/>
      <c r="H50" s="59"/>
      <c r="I50" s="182"/>
      <c r="J50" s="59"/>
      <c r="K50" s="182"/>
      <c r="L50" s="59"/>
      <c r="M50" s="203"/>
      <c r="N50" s="60"/>
      <c r="O50" s="60"/>
      <c r="P50" s="213"/>
      <c r="T50" s="2"/>
      <c r="V50" s="5" t="str">
        <f t="shared" si="0"/>
        <v/>
      </c>
      <c r="W50" s="5" t="str">
        <f t="shared" si="1"/>
        <v/>
      </c>
      <c r="X50" s="5" t="str">
        <f t="shared" si="2"/>
        <v/>
      </c>
      <c r="Y50" s="5" t="str">
        <f t="shared" si="3"/>
        <v/>
      </c>
      <c r="Z50" s="5" t="str">
        <f t="shared" si="4"/>
        <v/>
      </c>
      <c r="AA50" s="9" t="str">
        <f>IF(F50="男",data_kyogisha!A42,"")</f>
        <v/>
      </c>
      <c r="AB50" s="5" t="str">
        <f t="shared" si="5"/>
        <v/>
      </c>
      <c r="AC50" s="5" t="str">
        <f t="shared" si="6"/>
        <v/>
      </c>
      <c r="AD50" s="5" t="str">
        <f t="shared" si="7"/>
        <v/>
      </c>
      <c r="AE50" s="5" t="str">
        <f t="shared" si="8"/>
        <v/>
      </c>
      <c r="AF50" s="5" t="str">
        <f t="shared" si="9"/>
        <v/>
      </c>
      <c r="AG50" s="5" t="str">
        <f>IF(F50="女",data_kyogisha!A42,"")</f>
        <v/>
      </c>
      <c r="AH50" s="249">
        <f t="shared" si="15"/>
        <v>0</v>
      </c>
      <c r="AI50" s="249" t="str">
        <f t="shared" si="12"/>
        <v/>
      </c>
      <c r="AJ50" s="249">
        <f t="shared" si="16"/>
        <v>0</v>
      </c>
      <c r="AK50" s="249" t="str">
        <f t="shared" si="17"/>
        <v/>
      </c>
      <c r="AL50" s="249">
        <f t="shared" si="18"/>
        <v>0</v>
      </c>
      <c r="AM50" s="249" t="str">
        <f t="shared" si="13"/>
        <v/>
      </c>
      <c r="AN50" s="249">
        <f t="shared" si="21"/>
        <v>0</v>
      </c>
      <c r="AO50" s="249" t="str">
        <f t="shared" si="10"/>
        <v/>
      </c>
      <c r="AP50" s="249">
        <f t="shared" si="19"/>
        <v>0</v>
      </c>
      <c r="AQ50" s="249" t="str">
        <f t="shared" si="11"/>
        <v/>
      </c>
      <c r="AR50" s="249">
        <f t="shared" si="20"/>
        <v>0</v>
      </c>
      <c r="AS50" s="249" t="str">
        <f t="shared" si="14"/>
        <v/>
      </c>
    </row>
    <row r="51" spans="1:45">
      <c r="A51" s="33">
        <v>42</v>
      </c>
      <c r="B51" s="57"/>
      <c r="C51" s="57"/>
      <c r="D51" s="57"/>
      <c r="E51" s="295"/>
      <c r="F51" s="57"/>
      <c r="G51" s="58"/>
      <c r="H51" s="59"/>
      <c r="I51" s="182"/>
      <c r="J51" s="59"/>
      <c r="K51" s="182"/>
      <c r="L51" s="59"/>
      <c r="M51" s="203"/>
      <c r="N51" s="60"/>
      <c r="O51" s="60"/>
      <c r="P51" s="213"/>
      <c r="V51" s="5" t="str">
        <f t="shared" si="0"/>
        <v/>
      </c>
      <c r="W51" s="5" t="str">
        <f t="shared" si="1"/>
        <v/>
      </c>
      <c r="X51" s="5" t="str">
        <f t="shared" si="2"/>
        <v/>
      </c>
      <c r="Y51" s="5" t="str">
        <f t="shared" si="3"/>
        <v/>
      </c>
      <c r="Z51" s="5" t="str">
        <f t="shared" si="4"/>
        <v/>
      </c>
      <c r="AA51" s="9" t="str">
        <f>IF(F51="男",data_kyogisha!A43,"")</f>
        <v/>
      </c>
      <c r="AB51" s="5" t="str">
        <f t="shared" si="5"/>
        <v/>
      </c>
      <c r="AC51" s="5" t="str">
        <f t="shared" si="6"/>
        <v/>
      </c>
      <c r="AD51" s="5" t="str">
        <f t="shared" si="7"/>
        <v/>
      </c>
      <c r="AE51" s="5" t="str">
        <f t="shared" si="8"/>
        <v/>
      </c>
      <c r="AF51" s="5" t="str">
        <f t="shared" si="9"/>
        <v/>
      </c>
      <c r="AG51" s="5" t="str">
        <f>IF(F51="女",data_kyogisha!A43,"")</f>
        <v/>
      </c>
      <c r="AH51" s="249">
        <f t="shared" si="15"/>
        <v>0</v>
      </c>
      <c r="AI51" s="249" t="str">
        <f t="shared" si="12"/>
        <v/>
      </c>
      <c r="AJ51" s="249">
        <f t="shared" si="16"/>
        <v>0</v>
      </c>
      <c r="AK51" s="249" t="str">
        <f t="shared" si="17"/>
        <v/>
      </c>
      <c r="AL51" s="249">
        <f t="shared" si="18"/>
        <v>0</v>
      </c>
      <c r="AM51" s="249" t="str">
        <f t="shared" si="13"/>
        <v/>
      </c>
      <c r="AN51" s="249">
        <f t="shared" si="21"/>
        <v>0</v>
      </c>
      <c r="AO51" s="249" t="str">
        <f t="shared" si="10"/>
        <v/>
      </c>
      <c r="AP51" s="249">
        <f t="shared" si="19"/>
        <v>0</v>
      </c>
      <c r="AQ51" s="249" t="str">
        <f t="shared" si="11"/>
        <v/>
      </c>
      <c r="AR51" s="249">
        <f t="shared" si="20"/>
        <v>0</v>
      </c>
      <c r="AS51" s="249" t="str">
        <f t="shared" si="14"/>
        <v/>
      </c>
    </row>
    <row r="52" spans="1:45">
      <c r="A52" s="33">
        <v>43</v>
      </c>
      <c r="B52" s="57"/>
      <c r="C52" s="57"/>
      <c r="D52" s="57"/>
      <c r="E52" s="295"/>
      <c r="F52" s="57"/>
      <c r="G52" s="58"/>
      <c r="H52" s="59"/>
      <c r="I52" s="182"/>
      <c r="J52" s="59"/>
      <c r="K52" s="182"/>
      <c r="L52" s="59"/>
      <c r="M52" s="203"/>
      <c r="N52" s="60"/>
      <c r="O52" s="60"/>
      <c r="P52" s="213"/>
      <c r="V52" s="5" t="str">
        <f t="shared" si="0"/>
        <v/>
      </c>
      <c r="W52" s="5" t="str">
        <f t="shared" si="1"/>
        <v/>
      </c>
      <c r="X52" s="5" t="str">
        <f t="shared" si="2"/>
        <v/>
      </c>
      <c r="Y52" s="5" t="str">
        <f t="shared" si="3"/>
        <v/>
      </c>
      <c r="Z52" s="5" t="str">
        <f t="shared" si="4"/>
        <v/>
      </c>
      <c r="AA52" s="9" t="str">
        <f>IF(F52="男",data_kyogisha!A44,"")</f>
        <v/>
      </c>
      <c r="AB52" s="5" t="str">
        <f t="shared" si="5"/>
        <v/>
      </c>
      <c r="AC52" s="5" t="str">
        <f t="shared" si="6"/>
        <v/>
      </c>
      <c r="AD52" s="5" t="str">
        <f t="shared" si="7"/>
        <v/>
      </c>
      <c r="AE52" s="5" t="str">
        <f t="shared" si="8"/>
        <v/>
      </c>
      <c r="AF52" s="5" t="str">
        <f t="shared" si="9"/>
        <v/>
      </c>
      <c r="AG52" s="5" t="str">
        <f>IF(F52="女",data_kyogisha!A44,"")</f>
        <v/>
      </c>
      <c r="AH52" s="249">
        <f t="shared" si="15"/>
        <v>0</v>
      </c>
      <c r="AI52" s="249" t="str">
        <f t="shared" si="12"/>
        <v/>
      </c>
      <c r="AJ52" s="249">
        <f t="shared" si="16"/>
        <v>0</v>
      </c>
      <c r="AK52" s="249" t="str">
        <f t="shared" si="17"/>
        <v/>
      </c>
      <c r="AL52" s="249">
        <f t="shared" si="18"/>
        <v>0</v>
      </c>
      <c r="AM52" s="249" t="str">
        <f t="shared" si="13"/>
        <v/>
      </c>
      <c r="AN52" s="249">
        <f t="shared" si="21"/>
        <v>0</v>
      </c>
      <c r="AO52" s="249" t="str">
        <f t="shared" si="10"/>
        <v/>
      </c>
      <c r="AP52" s="249">
        <f t="shared" si="19"/>
        <v>0</v>
      </c>
      <c r="AQ52" s="249" t="str">
        <f t="shared" si="11"/>
        <v/>
      </c>
      <c r="AR52" s="249">
        <f t="shared" si="20"/>
        <v>0</v>
      </c>
      <c r="AS52" s="249" t="str">
        <f t="shared" si="14"/>
        <v/>
      </c>
    </row>
    <row r="53" spans="1:45">
      <c r="A53" s="33">
        <v>44</v>
      </c>
      <c r="B53" s="57"/>
      <c r="C53" s="57"/>
      <c r="D53" s="57"/>
      <c r="E53" s="295"/>
      <c r="F53" s="57"/>
      <c r="G53" s="58"/>
      <c r="H53" s="59"/>
      <c r="I53" s="182"/>
      <c r="J53" s="59"/>
      <c r="K53" s="182"/>
      <c r="L53" s="59"/>
      <c r="M53" s="203"/>
      <c r="N53" s="60"/>
      <c r="O53" s="60"/>
      <c r="P53" s="213"/>
      <c r="V53" s="5" t="str">
        <f t="shared" si="0"/>
        <v/>
      </c>
      <c r="W53" s="5" t="str">
        <f t="shared" si="1"/>
        <v/>
      </c>
      <c r="X53" s="5" t="str">
        <f t="shared" si="2"/>
        <v/>
      </c>
      <c r="Y53" s="5" t="str">
        <f t="shared" si="3"/>
        <v/>
      </c>
      <c r="Z53" s="5" t="str">
        <f t="shared" si="4"/>
        <v/>
      </c>
      <c r="AA53" s="9" t="str">
        <f>IF(F53="男",data_kyogisha!A45,"")</f>
        <v/>
      </c>
      <c r="AB53" s="5" t="str">
        <f t="shared" si="5"/>
        <v/>
      </c>
      <c r="AC53" s="5" t="str">
        <f t="shared" si="6"/>
        <v/>
      </c>
      <c r="AD53" s="5" t="str">
        <f t="shared" si="7"/>
        <v/>
      </c>
      <c r="AE53" s="5" t="str">
        <f t="shared" si="8"/>
        <v/>
      </c>
      <c r="AF53" s="5" t="str">
        <f t="shared" si="9"/>
        <v/>
      </c>
      <c r="AG53" s="5" t="str">
        <f>IF(F53="女",data_kyogisha!A45,"")</f>
        <v/>
      </c>
      <c r="AH53" s="249">
        <f t="shared" si="15"/>
        <v>0</v>
      </c>
      <c r="AI53" s="249" t="str">
        <f t="shared" si="12"/>
        <v/>
      </c>
      <c r="AJ53" s="249">
        <f t="shared" si="16"/>
        <v>0</v>
      </c>
      <c r="AK53" s="249" t="str">
        <f t="shared" si="17"/>
        <v/>
      </c>
      <c r="AL53" s="249">
        <f t="shared" si="18"/>
        <v>0</v>
      </c>
      <c r="AM53" s="249" t="str">
        <f t="shared" si="13"/>
        <v/>
      </c>
      <c r="AN53" s="249">
        <f t="shared" si="21"/>
        <v>0</v>
      </c>
      <c r="AO53" s="249" t="str">
        <f t="shared" si="10"/>
        <v/>
      </c>
      <c r="AP53" s="249">
        <f t="shared" si="19"/>
        <v>0</v>
      </c>
      <c r="AQ53" s="249" t="str">
        <f t="shared" si="11"/>
        <v/>
      </c>
      <c r="AR53" s="249">
        <f t="shared" si="20"/>
        <v>0</v>
      </c>
      <c r="AS53" s="249" t="str">
        <f t="shared" si="14"/>
        <v/>
      </c>
    </row>
    <row r="54" spans="1:45">
      <c r="A54" s="33">
        <v>45</v>
      </c>
      <c r="B54" s="57"/>
      <c r="C54" s="57"/>
      <c r="D54" s="57"/>
      <c r="E54" s="295"/>
      <c r="F54" s="57"/>
      <c r="G54" s="58"/>
      <c r="H54" s="59"/>
      <c r="I54" s="182"/>
      <c r="J54" s="59"/>
      <c r="K54" s="182"/>
      <c r="L54" s="59"/>
      <c r="M54" s="203"/>
      <c r="N54" s="60"/>
      <c r="O54" s="60"/>
      <c r="P54" s="213"/>
      <c r="V54" s="5" t="str">
        <f t="shared" si="0"/>
        <v/>
      </c>
      <c r="W54" s="5" t="str">
        <f t="shared" si="1"/>
        <v/>
      </c>
      <c r="X54" s="5" t="str">
        <f t="shared" si="2"/>
        <v/>
      </c>
      <c r="Y54" s="5" t="str">
        <f t="shared" si="3"/>
        <v/>
      </c>
      <c r="Z54" s="5" t="str">
        <f t="shared" si="4"/>
        <v/>
      </c>
      <c r="AA54" s="9" t="str">
        <f>IF(F54="男",data_kyogisha!A46,"")</f>
        <v/>
      </c>
      <c r="AB54" s="5" t="str">
        <f t="shared" si="5"/>
        <v/>
      </c>
      <c r="AC54" s="5" t="str">
        <f t="shared" si="6"/>
        <v/>
      </c>
      <c r="AD54" s="5" t="str">
        <f t="shared" si="7"/>
        <v/>
      </c>
      <c r="AE54" s="5" t="str">
        <f t="shared" si="8"/>
        <v/>
      </c>
      <c r="AF54" s="5" t="str">
        <f t="shared" si="9"/>
        <v/>
      </c>
      <c r="AG54" s="5" t="str">
        <f>IF(F54="女",data_kyogisha!A46,"")</f>
        <v/>
      </c>
      <c r="AH54" s="249">
        <f t="shared" si="15"/>
        <v>0</v>
      </c>
      <c r="AI54" s="249" t="str">
        <f t="shared" si="12"/>
        <v/>
      </c>
      <c r="AJ54" s="249">
        <f t="shared" si="16"/>
        <v>0</v>
      </c>
      <c r="AK54" s="249" t="str">
        <f t="shared" si="17"/>
        <v/>
      </c>
      <c r="AL54" s="249">
        <f t="shared" si="18"/>
        <v>0</v>
      </c>
      <c r="AM54" s="249" t="str">
        <f t="shared" si="13"/>
        <v/>
      </c>
      <c r="AN54" s="249">
        <f t="shared" si="21"/>
        <v>0</v>
      </c>
      <c r="AO54" s="249" t="str">
        <f t="shared" si="10"/>
        <v/>
      </c>
      <c r="AP54" s="249">
        <f t="shared" si="19"/>
        <v>0</v>
      </c>
      <c r="AQ54" s="249" t="str">
        <f t="shared" si="11"/>
        <v/>
      </c>
      <c r="AR54" s="249">
        <f t="shared" si="20"/>
        <v>0</v>
      </c>
      <c r="AS54" s="249" t="str">
        <f t="shared" si="14"/>
        <v/>
      </c>
    </row>
    <row r="55" spans="1:45">
      <c r="A55" s="33">
        <v>46</v>
      </c>
      <c r="B55" s="57"/>
      <c r="C55" s="57"/>
      <c r="D55" s="57"/>
      <c r="E55" s="295"/>
      <c r="F55" s="57"/>
      <c r="G55" s="58"/>
      <c r="H55" s="59"/>
      <c r="I55" s="182"/>
      <c r="J55" s="59"/>
      <c r="K55" s="182"/>
      <c r="L55" s="59"/>
      <c r="M55" s="203"/>
      <c r="N55" s="60"/>
      <c r="O55" s="60"/>
      <c r="P55" s="213"/>
      <c r="V55" s="5" t="str">
        <f t="shared" si="0"/>
        <v/>
      </c>
      <c r="W55" s="5" t="str">
        <f t="shared" si="1"/>
        <v/>
      </c>
      <c r="X55" s="5" t="str">
        <f t="shared" si="2"/>
        <v/>
      </c>
      <c r="Y55" s="5" t="str">
        <f t="shared" si="3"/>
        <v/>
      </c>
      <c r="Z55" s="5" t="str">
        <f t="shared" si="4"/>
        <v/>
      </c>
      <c r="AA55" s="9" t="str">
        <f>IF(F55="男",data_kyogisha!A47,"")</f>
        <v/>
      </c>
      <c r="AB55" s="5" t="str">
        <f t="shared" si="5"/>
        <v/>
      </c>
      <c r="AC55" s="5" t="str">
        <f t="shared" si="6"/>
        <v/>
      </c>
      <c r="AD55" s="5" t="str">
        <f t="shared" si="7"/>
        <v/>
      </c>
      <c r="AE55" s="5" t="str">
        <f t="shared" si="8"/>
        <v/>
      </c>
      <c r="AF55" s="5" t="str">
        <f t="shared" si="9"/>
        <v/>
      </c>
      <c r="AG55" s="5" t="str">
        <f>IF(F55="女",data_kyogisha!A47,"")</f>
        <v/>
      </c>
      <c r="AH55" s="249">
        <f t="shared" si="15"/>
        <v>0</v>
      </c>
      <c r="AI55" s="249" t="str">
        <f t="shared" si="12"/>
        <v/>
      </c>
      <c r="AJ55" s="249">
        <f t="shared" si="16"/>
        <v>0</v>
      </c>
      <c r="AK55" s="249" t="str">
        <f t="shared" si="17"/>
        <v/>
      </c>
      <c r="AL55" s="249">
        <f t="shared" si="18"/>
        <v>0</v>
      </c>
      <c r="AM55" s="249" t="str">
        <f t="shared" si="13"/>
        <v/>
      </c>
      <c r="AN55" s="249">
        <f t="shared" si="21"/>
        <v>0</v>
      </c>
      <c r="AO55" s="249" t="str">
        <f t="shared" si="10"/>
        <v/>
      </c>
      <c r="AP55" s="249">
        <f t="shared" si="19"/>
        <v>0</v>
      </c>
      <c r="AQ55" s="249" t="str">
        <f t="shared" si="11"/>
        <v/>
      </c>
      <c r="AR55" s="249">
        <f t="shared" si="20"/>
        <v>0</v>
      </c>
      <c r="AS55" s="249" t="str">
        <f t="shared" si="14"/>
        <v/>
      </c>
    </row>
    <row r="56" spans="1:45">
      <c r="A56" s="33">
        <v>47</v>
      </c>
      <c r="B56" s="57"/>
      <c r="C56" s="57"/>
      <c r="D56" s="57"/>
      <c r="E56" s="295"/>
      <c r="F56" s="57"/>
      <c r="G56" s="58"/>
      <c r="H56" s="59"/>
      <c r="I56" s="182"/>
      <c r="J56" s="59"/>
      <c r="K56" s="182"/>
      <c r="L56" s="59"/>
      <c r="M56" s="203"/>
      <c r="N56" s="60"/>
      <c r="O56" s="60"/>
      <c r="P56" s="213"/>
      <c r="V56" s="5" t="str">
        <f t="shared" si="0"/>
        <v/>
      </c>
      <c r="W56" s="5" t="str">
        <f t="shared" si="1"/>
        <v/>
      </c>
      <c r="X56" s="5" t="str">
        <f t="shared" si="2"/>
        <v/>
      </c>
      <c r="Y56" s="5" t="str">
        <f t="shared" si="3"/>
        <v/>
      </c>
      <c r="Z56" s="5" t="str">
        <f t="shared" si="4"/>
        <v/>
      </c>
      <c r="AA56" s="9" t="str">
        <f>IF(F56="男",data_kyogisha!A48,"")</f>
        <v/>
      </c>
      <c r="AB56" s="5" t="str">
        <f t="shared" si="5"/>
        <v/>
      </c>
      <c r="AC56" s="5" t="str">
        <f t="shared" si="6"/>
        <v/>
      </c>
      <c r="AD56" s="5" t="str">
        <f t="shared" si="7"/>
        <v/>
      </c>
      <c r="AE56" s="5" t="str">
        <f t="shared" si="8"/>
        <v/>
      </c>
      <c r="AF56" s="5" t="str">
        <f t="shared" si="9"/>
        <v/>
      </c>
      <c r="AG56" s="5" t="str">
        <f>IF(F56="女",data_kyogisha!A48,"")</f>
        <v/>
      </c>
      <c r="AH56" s="249">
        <f t="shared" si="15"/>
        <v>0</v>
      </c>
      <c r="AI56" s="249" t="str">
        <f t="shared" si="12"/>
        <v/>
      </c>
      <c r="AJ56" s="249">
        <f t="shared" si="16"/>
        <v>0</v>
      </c>
      <c r="AK56" s="249" t="str">
        <f t="shared" si="17"/>
        <v/>
      </c>
      <c r="AL56" s="249">
        <f t="shared" si="18"/>
        <v>0</v>
      </c>
      <c r="AM56" s="249" t="str">
        <f t="shared" si="13"/>
        <v/>
      </c>
      <c r="AN56" s="249">
        <f t="shared" si="21"/>
        <v>0</v>
      </c>
      <c r="AO56" s="249" t="str">
        <f t="shared" si="10"/>
        <v/>
      </c>
      <c r="AP56" s="249">
        <f t="shared" si="19"/>
        <v>0</v>
      </c>
      <c r="AQ56" s="249" t="str">
        <f t="shared" si="11"/>
        <v/>
      </c>
      <c r="AR56" s="249">
        <f t="shared" si="20"/>
        <v>0</v>
      </c>
      <c r="AS56" s="249" t="str">
        <f t="shared" si="14"/>
        <v/>
      </c>
    </row>
    <row r="57" spans="1:45">
      <c r="A57" s="33">
        <v>48</v>
      </c>
      <c r="B57" s="57"/>
      <c r="C57" s="57"/>
      <c r="D57" s="57"/>
      <c r="E57" s="295"/>
      <c r="F57" s="57"/>
      <c r="G57" s="58"/>
      <c r="H57" s="59"/>
      <c r="I57" s="182"/>
      <c r="J57" s="59"/>
      <c r="K57" s="182"/>
      <c r="L57" s="59"/>
      <c r="M57" s="203"/>
      <c r="N57" s="60"/>
      <c r="O57" s="60"/>
      <c r="P57" s="213"/>
      <c r="V57" s="5" t="str">
        <f t="shared" si="0"/>
        <v/>
      </c>
      <c r="W57" s="5" t="str">
        <f t="shared" si="1"/>
        <v/>
      </c>
      <c r="X57" s="5" t="str">
        <f t="shared" si="2"/>
        <v/>
      </c>
      <c r="Y57" s="5" t="str">
        <f t="shared" si="3"/>
        <v/>
      </c>
      <c r="Z57" s="5" t="str">
        <f t="shared" si="4"/>
        <v/>
      </c>
      <c r="AA57" s="9" t="str">
        <f>IF(F57="男",data_kyogisha!A49,"")</f>
        <v/>
      </c>
      <c r="AB57" s="5" t="str">
        <f t="shared" si="5"/>
        <v/>
      </c>
      <c r="AC57" s="5" t="str">
        <f t="shared" si="6"/>
        <v/>
      </c>
      <c r="AD57" s="5" t="str">
        <f t="shared" si="7"/>
        <v/>
      </c>
      <c r="AE57" s="5" t="str">
        <f t="shared" si="8"/>
        <v/>
      </c>
      <c r="AF57" s="5" t="str">
        <f t="shared" si="9"/>
        <v/>
      </c>
      <c r="AG57" s="5" t="str">
        <f>IF(F57="女",data_kyogisha!A49,"")</f>
        <v/>
      </c>
      <c r="AH57" s="249">
        <f t="shared" si="15"/>
        <v>0</v>
      </c>
      <c r="AI57" s="249" t="str">
        <f t="shared" si="12"/>
        <v/>
      </c>
      <c r="AJ57" s="249">
        <f t="shared" si="16"/>
        <v>0</v>
      </c>
      <c r="AK57" s="249" t="str">
        <f t="shared" si="17"/>
        <v/>
      </c>
      <c r="AL57" s="249">
        <f t="shared" si="18"/>
        <v>0</v>
      </c>
      <c r="AM57" s="249" t="str">
        <f t="shared" si="13"/>
        <v/>
      </c>
      <c r="AN57" s="249">
        <f t="shared" si="21"/>
        <v>0</v>
      </c>
      <c r="AO57" s="249" t="str">
        <f t="shared" si="10"/>
        <v/>
      </c>
      <c r="AP57" s="249">
        <f t="shared" si="19"/>
        <v>0</v>
      </c>
      <c r="AQ57" s="249" t="str">
        <f t="shared" si="11"/>
        <v/>
      </c>
      <c r="AR57" s="249">
        <f t="shared" si="20"/>
        <v>0</v>
      </c>
      <c r="AS57" s="249" t="str">
        <f t="shared" si="14"/>
        <v/>
      </c>
    </row>
    <row r="58" spans="1:45">
      <c r="A58" s="33">
        <v>49</v>
      </c>
      <c r="B58" s="57"/>
      <c r="C58" s="57"/>
      <c r="D58" s="57"/>
      <c r="E58" s="295"/>
      <c r="F58" s="57"/>
      <c r="G58" s="58"/>
      <c r="H58" s="59"/>
      <c r="I58" s="182"/>
      <c r="J58" s="59"/>
      <c r="K58" s="182"/>
      <c r="L58" s="59"/>
      <c r="M58" s="203"/>
      <c r="N58" s="60"/>
      <c r="O58" s="60"/>
      <c r="P58" s="213"/>
      <c r="V58" s="5" t="str">
        <f t="shared" si="0"/>
        <v/>
      </c>
      <c r="W58" s="5" t="str">
        <f t="shared" si="1"/>
        <v/>
      </c>
      <c r="X58" s="5" t="str">
        <f t="shared" si="2"/>
        <v/>
      </c>
      <c r="Y58" s="5" t="str">
        <f t="shared" si="3"/>
        <v/>
      </c>
      <c r="Z58" s="5" t="str">
        <f t="shared" si="4"/>
        <v/>
      </c>
      <c r="AA58" s="9" t="str">
        <f>IF(F58="男",data_kyogisha!A50,"")</f>
        <v/>
      </c>
      <c r="AB58" s="5" t="str">
        <f t="shared" si="5"/>
        <v/>
      </c>
      <c r="AC58" s="5" t="str">
        <f t="shared" si="6"/>
        <v/>
      </c>
      <c r="AD58" s="5" t="str">
        <f t="shared" si="7"/>
        <v/>
      </c>
      <c r="AE58" s="5" t="str">
        <f t="shared" si="8"/>
        <v/>
      </c>
      <c r="AF58" s="5" t="str">
        <f t="shared" si="9"/>
        <v/>
      </c>
      <c r="AG58" s="5" t="str">
        <f>IF(F58="女",data_kyogisha!A50,"")</f>
        <v/>
      </c>
      <c r="AH58" s="249">
        <f t="shared" si="15"/>
        <v>0</v>
      </c>
      <c r="AI58" s="249" t="str">
        <f t="shared" si="12"/>
        <v/>
      </c>
      <c r="AJ58" s="249">
        <f t="shared" si="16"/>
        <v>0</v>
      </c>
      <c r="AK58" s="249" t="str">
        <f t="shared" si="17"/>
        <v/>
      </c>
      <c r="AL58" s="249">
        <f t="shared" si="18"/>
        <v>0</v>
      </c>
      <c r="AM58" s="249" t="str">
        <f t="shared" si="13"/>
        <v/>
      </c>
      <c r="AN58" s="249">
        <f t="shared" si="21"/>
        <v>0</v>
      </c>
      <c r="AO58" s="249" t="str">
        <f t="shared" si="10"/>
        <v/>
      </c>
      <c r="AP58" s="249">
        <f t="shared" si="19"/>
        <v>0</v>
      </c>
      <c r="AQ58" s="249" t="str">
        <f t="shared" si="11"/>
        <v/>
      </c>
      <c r="AR58" s="249">
        <f t="shared" si="20"/>
        <v>0</v>
      </c>
      <c r="AS58" s="249" t="str">
        <f t="shared" si="14"/>
        <v/>
      </c>
    </row>
    <row r="59" spans="1:45">
      <c r="A59" s="33">
        <v>50</v>
      </c>
      <c r="B59" s="57"/>
      <c r="C59" s="57"/>
      <c r="D59" s="57"/>
      <c r="E59" s="295"/>
      <c r="F59" s="57"/>
      <c r="G59" s="58"/>
      <c r="H59" s="59"/>
      <c r="I59" s="182"/>
      <c r="J59" s="59"/>
      <c r="K59" s="182"/>
      <c r="L59" s="59"/>
      <c r="M59" s="203"/>
      <c r="N59" s="60"/>
      <c r="O59" s="60"/>
      <c r="P59" s="213"/>
      <c r="V59" s="5" t="str">
        <f t="shared" si="0"/>
        <v/>
      </c>
      <c r="W59" s="5" t="str">
        <f t="shared" si="1"/>
        <v/>
      </c>
      <c r="X59" s="5" t="str">
        <f t="shared" si="2"/>
        <v/>
      </c>
      <c r="Y59" s="5" t="str">
        <f t="shared" si="3"/>
        <v/>
      </c>
      <c r="Z59" s="5" t="str">
        <f t="shared" si="4"/>
        <v/>
      </c>
      <c r="AA59" s="9" t="str">
        <f>IF(F59="男",data_kyogisha!A51,"")</f>
        <v/>
      </c>
      <c r="AB59" s="5" t="str">
        <f t="shared" si="5"/>
        <v/>
      </c>
      <c r="AC59" s="5" t="str">
        <f t="shared" si="6"/>
        <v/>
      </c>
      <c r="AD59" s="5" t="str">
        <f t="shared" si="7"/>
        <v/>
      </c>
      <c r="AE59" s="5" t="str">
        <f t="shared" si="8"/>
        <v/>
      </c>
      <c r="AF59" s="5" t="str">
        <f t="shared" si="9"/>
        <v/>
      </c>
      <c r="AG59" s="5" t="str">
        <f>IF(F59="女",data_kyogisha!A51,"")</f>
        <v/>
      </c>
      <c r="AH59" s="249">
        <f t="shared" si="15"/>
        <v>0</v>
      </c>
      <c r="AI59" s="249" t="str">
        <f t="shared" si="12"/>
        <v/>
      </c>
      <c r="AJ59" s="249">
        <f t="shared" si="16"/>
        <v>0</v>
      </c>
      <c r="AK59" s="249" t="str">
        <f t="shared" si="17"/>
        <v/>
      </c>
      <c r="AL59" s="249">
        <f t="shared" si="18"/>
        <v>0</v>
      </c>
      <c r="AM59" s="249" t="str">
        <f t="shared" si="13"/>
        <v/>
      </c>
      <c r="AN59" s="249">
        <f t="shared" si="21"/>
        <v>0</v>
      </c>
      <c r="AO59" s="249" t="str">
        <f t="shared" si="10"/>
        <v/>
      </c>
      <c r="AP59" s="249">
        <f t="shared" si="19"/>
        <v>0</v>
      </c>
      <c r="AQ59" s="249" t="str">
        <f t="shared" si="11"/>
        <v/>
      </c>
      <c r="AR59" s="249">
        <f t="shared" si="20"/>
        <v>0</v>
      </c>
      <c r="AS59" s="249" t="str">
        <f t="shared" si="14"/>
        <v/>
      </c>
    </row>
    <row r="60" spans="1:45">
      <c r="A60" s="33">
        <v>51</v>
      </c>
      <c r="B60" s="57"/>
      <c r="C60" s="57"/>
      <c r="D60" s="57"/>
      <c r="E60" s="295"/>
      <c r="F60" s="57"/>
      <c r="G60" s="58"/>
      <c r="H60" s="59"/>
      <c r="I60" s="182"/>
      <c r="J60" s="59"/>
      <c r="K60" s="182"/>
      <c r="L60" s="59"/>
      <c r="M60" s="203"/>
      <c r="N60" s="60"/>
      <c r="O60" s="60"/>
      <c r="P60" s="213"/>
      <c r="V60" s="5" t="str">
        <f t="shared" si="0"/>
        <v/>
      </c>
      <c r="W60" s="5" t="str">
        <f t="shared" si="1"/>
        <v/>
      </c>
      <c r="X60" s="5" t="str">
        <f t="shared" si="2"/>
        <v/>
      </c>
      <c r="Y60" s="5" t="str">
        <f t="shared" si="3"/>
        <v/>
      </c>
      <c r="Z60" s="5" t="str">
        <f t="shared" si="4"/>
        <v/>
      </c>
      <c r="AA60" s="9" t="str">
        <f>IF(F60="男",data_kyogisha!A52,"")</f>
        <v/>
      </c>
      <c r="AB60" s="5" t="str">
        <f t="shared" si="5"/>
        <v/>
      </c>
      <c r="AC60" s="5" t="str">
        <f t="shared" si="6"/>
        <v/>
      </c>
      <c r="AD60" s="5" t="str">
        <f t="shared" si="7"/>
        <v/>
      </c>
      <c r="AE60" s="5" t="str">
        <f t="shared" si="8"/>
        <v/>
      </c>
      <c r="AF60" s="5" t="str">
        <f t="shared" si="9"/>
        <v/>
      </c>
      <c r="AG60" s="5" t="str">
        <f>IF(F60="女",data_kyogisha!A52,"")</f>
        <v/>
      </c>
      <c r="AH60" s="249">
        <f t="shared" si="15"/>
        <v>0</v>
      </c>
      <c r="AI60" s="249" t="str">
        <f t="shared" si="12"/>
        <v/>
      </c>
      <c r="AJ60" s="249">
        <f t="shared" si="16"/>
        <v>0</v>
      </c>
      <c r="AK60" s="249" t="str">
        <f t="shared" si="17"/>
        <v/>
      </c>
      <c r="AL60" s="249">
        <f t="shared" si="18"/>
        <v>0</v>
      </c>
      <c r="AM60" s="249" t="str">
        <f t="shared" si="13"/>
        <v/>
      </c>
      <c r="AN60" s="249">
        <f t="shared" si="21"/>
        <v>0</v>
      </c>
      <c r="AO60" s="249" t="str">
        <f t="shared" si="10"/>
        <v/>
      </c>
      <c r="AP60" s="249">
        <f t="shared" si="19"/>
        <v>0</v>
      </c>
      <c r="AQ60" s="249" t="str">
        <f t="shared" si="11"/>
        <v/>
      </c>
      <c r="AR60" s="249">
        <f t="shared" si="20"/>
        <v>0</v>
      </c>
      <c r="AS60" s="249" t="str">
        <f t="shared" si="14"/>
        <v/>
      </c>
    </row>
    <row r="61" spans="1:45">
      <c r="A61" s="33">
        <v>52</v>
      </c>
      <c r="B61" s="57"/>
      <c r="C61" s="57"/>
      <c r="D61" s="57"/>
      <c r="E61" s="295"/>
      <c r="F61" s="57"/>
      <c r="G61" s="58"/>
      <c r="H61" s="59"/>
      <c r="I61" s="182"/>
      <c r="J61" s="59"/>
      <c r="K61" s="182"/>
      <c r="L61" s="59"/>
      <c r="M61" s="203"/>
      <c r="N61" s="60"/>
      <c r="O61" s="60"/>
      <c r="P61" s="213"/>
      <c r="V61" s="5" t="str">
        <f t="shared" si="0"/>
        <v/>
      </c>
      <c r="W61" s="5" t="str">
        <f t="shared" si="1"/>
        <v/>
      </c>
      <c r="X61" s="5" t="str">
        <f t="shared" si="2"/>
        <v/>
      </c>
      <c r="Y61" s="5" t="str">
        <f t="shared" si="3"/>
        <v/>
      </c>
      <c r="Z61" s="5" t="str">
        <f t="shared" si="4"/>
        <v/>
      </c>
      <c r="AA61" s="9" t="str">
        <f>IF(F61="男",data_kyogisha!A53,"")</f>
        <v/>
      </c>
      <c r="AB61" s="5" t="str">
        <f t="shared" si="5"/>
        <v/>
      </c>
      <c r="AC61" s="5" t="str">
        <f t="shared" si="6"/>
        <v/>
      </c>
      <c r="AD61" s="5" t="str">
        <f t="shared" si="7"/>
        <v/>
      </c>
      <c r="AE61" s="5" t="str">
        <f t="shared" si="8"/>
        <v/>
      </c>
      <c r="AF61" s="5" t="str">
        <f t="shared" si="9"/>
        <v/>
      </c>
      <c r="AG61" s="5" t="str">
        <f>IF(F61="女",data_kyogisha!A53,"")</f>
        <v/>
      </c>
      <c r="AH61" s="249">
        <f t="shared" si="15"/>
        <v>0</v>
      </c>
      <c r="AI61" s="249" t="str">
        <f t="shared" si="12"/>
        <v/>
      </c>
      <c r="AJ61" s="249">
        <f t="shared" si="16"/>
        <v>0</v>
      </c>
      <c r="AK61" s="249" t="str">
        <f t="shared" si="17"/>
        <v/>
      </c>
      <c r="AL61" s="249">
        <f t="shared" si="18"/>
        <v>0</v>
      </c>
      <c r="AM61" s="249" t="str">
        <f t="shared" si="13"/>
        <v/>
      </c>
      <c r="AN61" s="249">
        <f t="shared" si="21"/>
        <v>0</v>
      </c>
      <c r="AO61" s="249" t="str">
        <f t="shared" si="10"/>
        <v/>
      </c>
      <c r="AP61" s="249">
        <f t="shared" si="19"/>
        <v>0</v>
      </c>
      <c r="AQ61" s="249" t="str">
        <f t="shared" si="11"/>
        <v/>
      </c>
      <c r="AR61" s="249">
        <f t="shared" si="20"/>
        <v>0</v>
      </c>
      <c r="AS61" s="249" t="str">
        <f t="shared" si="14"/>
        <v/>
      </c>
    </row>
    <row r="62" spans="1:45">
      <c r="A62" s="33">
        <v>53</v>
      </c>
      <c r="B62" s="57"/>
      <c r="C62" s="57"/>
      <c r="D62" s="57"/>
      <c r="E62" s="295"/>
      <c r="F62" s="57"/>
      <c r="G62" s="58"/>
      <c r="H62" s="59"/>
      <c r="I62" s="182"/>
      <c r="J62" s="59"/>
      <c r="K62" s="182"/>
      <c r="L62" s="59"/>
      <c r="M62" s="203"/>
      <c r="N62" s="60"/>
      <c r="O62" s="60"/>
      <c r="P62" s="213"/>
      <c r="V62" s="5" t="str">
        <f t="shared" si="0"/>
        <v/>
      </c>
      <c r="W62" s="5" t="str">
        <f t="shared" si="1"/>
        <v/>
      </c>
      <c r="X62" s="5" t="str">
        <f t="shared" si="2"/>
        <v/>
      </c>
      <c r="Y62" s="5" t="str">
        <f t="shared" si="3"/>
        <v/>
      </c>
      <c r="Z62" s="5" t="str">
        <f t="shared" si="4"/>
        <v/>
      </c>
      <c r="AA62" s="9" t="str">
        <f>IF(F62="男",data_kyogisha!A54,"")</f>
        <v/>
      </c>
      <c r="AB62" s="5" t="str">
        <f t="shared" si="5"/>
        <v/>
      </c>
      <c r="AC62" s="5" t="str">
        <f t="shared" si="6"/>
        <v/>
      </c>
      <c r="AD62" s="5" t="str">
        <f t="shared" si="7"/>
        <v/>
      </c>
      <c r="AE62" s="5" t="str">
        <f t="shared" si="8"/>
        <v/>
      </c>
      <c r="AF62" s="5" t="str">
        <f t="shared" si="9"/>
        <v/>
      </c>
      <c r="AG62" s="5" t="str">
        <f>IF(F62="女",data_kyogisha!A54,"")</f>
        <v/>
      </c>
      <c r="AH62" s="249">
        <f t="shared" si="15"/>
        <v>0</v>
      </c>
      <c r="AI62" s="249" t="str">
        <f t="shared" si="12"/>
        <v/>
      </c>
      <c r="AJ62" s="249">
        <f t="shared" si="16"/>
        <v>0</v>
      </c>
      <c r="AK62" s="249" t="str">
        <f t="shared" si="17"/>
        <v/>
      </c>
      <c r="AL62" s="249">
        <f t="shared" si="18"/>
        <v>0</v>
      </c>
      <c r="AM62" s="249" t="str">
        <f t="shared" si="13"/>
        <v/>
      </c>
      <c r="AN62" s="249">
        <f t="shared" si="21"/>
        <v>0</v>
      </c>
      <c r="AO62" s="249" t="str">
        <f t="shared" si="10"/>
        <v/>
      </c>
      <c r="AP62" s="249">
        <f t="shared" si="19"/>
        <v>0</v>
      </c>
      <c r="AQ62" s="249" t="str">
        <f t="shared" si="11"/>
        <v/>
      </c>
      <c r="AR62" s="249">
        <f t="shared" si="20"/>
        <v>0</v>
      </c>
      <c r="AS62" s="249" t="str">
        <f t="shared" si="14"/>
        <v/>
      </c>
    </row>
    <row r="63" spans="1:45">
      <c r="A63" s="33">
        <v>54</v>
      </c>
      <c r="B63" s="57"/>
      <c r="C63" s="57"/>
      <c r="D63" s="57"/>
      <c r="E63" s="295"/>
      <c r="F63" s="57"/>
      <c r="G63" s="58"/>
      <c r="H63" s="59"/>
      <c r="I63" s="182"/>
      <c r="J63" s="59"/>
      <c r="K63" s="182"/>
      <c r="L63" s="59"/>
      <c r="M63" s="203"/>
      <c r="N63" s="60"/>
      <c r="O63" s="60"/>
      <c r="P63" s="213"/>
      <c r="V63" s="5" t="str">
        <f t="shared" si="0"/>
        <v/>
      </c>
      <c r="W63" s="5" t="str">
        <f t="shared" si="1"/>
        <v/>
      </c>
      <c r="X63" s="5" t="str">
        <f t="shared" si="2"/>
        <v/>
      </c>
      <c r="Y63" s="5" t="str">
        <f t="shared" si="3"/>
        <v/>
      </c>
      <c r="Z63" s="5" t="str">
        <f t="shared" si="4"/>
        <v/>
      </c>
      <c r="AA63" s="9" t="str">
        <f>IF(F63="男",data_kyogisha!A55,"")</f>
        <v/>
      </c>
      <c r="AB63" s="5" t="str">
        <f t="shared" si="5"/>
        <v/>
      </c>
      <c r="AC63" s="5" t="str">
        <f t="shared" si="6"/>
        <v/>
      </c>
      <c r="AD63" s="5" t="str">
        <f t="shared" si="7"/>
        <v/>
      </c>
      <c r="AE63" s="5" t="str">
        <f t="shared" si="8"/>
        <v/>
      </c>
      <c r="AF63" s="5" t="str">
        <f t="shared" si="9"/>
        <v/>
      </c>
      <c r="AG63" s="5" t="str">
        <f>IF(F63="女",data_kyogisha!A55,"")</f>
        <v/>
      </c>
      <c r="AH63" s="249">
        <f t="shared" si="15"/>
        <v>0</v>
      </c>
      <c r="AI63" s="249" t="str">
        <f t="shared" si="12"/>
        <v/>
      </c>
      <c r="AJ63" s="249">
        <f t="shared" si="16"/>
        <v>0</v>
      </c>
      <c r="AK63" s="249" t="str">
        <f t="shared" si="17"/>
        <v/>
      </c>
      <c r="AL63" s="249">
        <f t="shared" si="18"/>
        <v>0</v>
      </c>
      <c r="AM63" s="249" t="str">
        <f t="shared" si="13"/>
        <v/>
      </c>
      <c r="AN63" s="249">
        <f t="shared" si="21"/>
        <v>0</v>
      </c>
      <c r="AO63" s="249" t="str">
        <f t="shared" si="10"/>
        <v/>
      </c>
      <c r="AP63" s="249">
        <f t="shared" si="19"/>
        <v>0</v>
      </c>
      <c r="AQ63" s="249" t="str">
        <f t="shared" si="11"/>
        <v/>
      </c>
      <c r="AR63" s="249">
        <f t="shared" si="20"/>
        <v>0</v>
      </c>
      <c r="AS63" s="249" t="str">
        <f t="shared" si="14"/>
        <v/>
      </c>
    </row>
    <row r="64" spans="1:45">
      <c r="A64" s="33">
        <v>55</v>
      </c>
      <c r="B64" s="57"/>
      <c r="C64" s="57"/>
      <c r="D64" s="57"/>
      <c r="E64" s="295"/>
      <c r="F64" s="57"/>
      <c r="G64" s="58"/>
      <c r="H64" s="59"/>
      <c r="I64" s="182"/>
      <c r="J64" s="59"/>
      <c r="K64" s="182"/>
      <c r="L64" s="59"/>
      <c r="M64" s="203"/>
      <c r="N64" s="60"/>
      <c r="O64" s="60"/>
      <c r="P64" s="213"/>
      <c r="V64" s="5" t="str">
        <f t="shared" si="0"/>
        <v/>
      </c>
      <c r="W64" s="5" t="str">
        <f t="shared" si="1"/>
        <v/>
      </c>
      <c r="X64" s="5" t="str">
        <f t="shared" si="2"/>
        <v/>
      </c>
      <c r="Y64" s="5" t="str">
        <f t="shared" si="3"/>
        <v/>
      </c>
      <c r="Z64" s="5" t="str">
        <f t="shared" si="4"/>
        <v/>
      </c>
      <c r="AA64" s="9" t="str">
        <f>IF(F64="男",data_kyogisha!A56,"")</f>
        <v/>
      </c>
      <c r="AB64" s="5" t="str">
        <f t="shared" si="5"/>
        <v/>
      </c>
      <c r="AC64" s="5" t="str">
        <f t="shared" si="6"/>
        <v/>
      </c>
      <c r="AD64" s="5" t="str">
        <f t="shared" si="7"/>
        <v/>
      </c>
      <c r="AE64" s="5" t="str">
        <f t="shared" si="8"/>
        <v/>
      </c>
      <c r="AF64" s="5" t="str">
        <f t="shared" si="9"/>
        <v/>
      </c>
      <c r="AG64" s="5" t="str">
        <f>IF(F64="女",data_kyogisha!A56,"")</f>
        <v/>
      </c>
      <c r="AH64" s="249">
        <f t="shared" si="15"/>
        <v>0</v>
      </c>
      <c r="AI64" s="249" t="str">
        <f t="shared" si="12"/>
        <v/>
      </c>
      <c r="AJ64" s="249">
        <f t="shared" si="16"/>
        <v>0</v>
      </c>
      <c r="AK64" s="249" t="str">
        <f t="shared" si="17"/>
        <v/>
      </c>
      <c r="AL64" s="249">
        <f t="shared" si="18"/>
        <v>0</v>
      </c>
      <c r="AM64" s="249" t="str">
        <f t="shared" si="13"/>
        <v/>
      </c>
      <c r="AN64" s="249">
        <f t="shared" si="21"/>
        <v>0</v>
      </c>
      <c r="AO64" s="249" t="str">
        <f t="shared" si="10"/>
        <v/>
      </c>
      <c r="AP64" s="249">
        <f t="shared" si="19"/>
        <v>0</v>
      </c>
      <c r="AQ64" s="249" t="str">
        <f t="shared" si="11"/>
        <v/>
      </c>
      <c r="AR64" s="249">
        <f t="shared" si="20"/>
        <v>0</v>
      </c>
      <c r="AS64" s="249" t="str">
        <f t="shared" si="14"/>
        <v/>
      </c>
    </row>
    <row r="65" spans="1:45">
      <c r="A65" s="33">
        <v>56</v>
      </c>
      <c r="B65" s="57"/>
      <c r="C65" s="57"/>
      <c r="D65" s="57"/>
      <c r="E65" s="295"/>
      <c r="F65" s="57"/>
      <c r="G65" s="58"/>
      <c r="H65" s="59"/>
      <c r="I65" s="182"/>
      <c r="J65" s="59"/>
      <c r="K65" s="182"/>
      <c r="L65" s="59"/>
      <c r="M65" s="203"/>
      <c r="N65" s="60"/>
      <c r="O65" s="60"/>
      <c r="P65" s="213"/>
      <c r="V65" s="5" t="str">
        <f t="shared" si="0"/>
        <v/>
      </c>
      <c r="W65" s="5" t="str">
        <f t="shared" si="1"/>
        <v/>
      </c>
      <c r="X65" s="5" t="str">
        <f t="shared" si="2"/>
        <v/>
      </c>
      <c r="Y65" s="5" t="str">
        <f t="shared" si="3"/>
        <v/>
      </c>
      <c r="Z65" s="5" t="str">
        <f t="shared" si="4"/>
        <v/>
      </c>
      <c r="AA65" s="9" t="str">
        <f>IF(F65="男",data_kyogisha!A57,"")</f>
        <v/>
      </c>
      <c r="AB65" s="5" t="str">
        <f t="shared" si="5"/>
        <v/>
      </c>
      <c r="AC65" s="5" t="str">
        <f t="shared" si="6"/>
        <v/>
      </c>
      <c r="AD65" s="5" t="str">
        <f t="shared" si="7"/>
        <v/>
      </c>
      <c r="AE65" s="5" t="str">
        <f t="shared" si="8"/>
        <v/>
      </c>
      <c r="AF65" s="5" t="str">
        <f t="shared" si="9"/>
        <v/>
      </c>
      <c r="AG65" s="5" t="str">
        <f>IF(F65="女",data_kyogisha!A57,"")</f>
        <v/>
      </c>
      <c r="AH65" s="249">
        <f t="shared" si="15"/>
        <v>0</v>
      </c>
      <c r="AI65" s="249" t="str">
        <f t="shared" si="12"/>
        <v/>
      </c>
      <c r="AJ65" s="249">
        <f t="shared" si="16"/>
        <v>0</v>
      </c>
      <c r="AK65" s="249" t="str">
        <f t="shared" si="17"/>
        <v/>
      </c>
      <c r="AL65" s="249">
        <f t="shared" si="18"/>
        <v>0</v>
      </c>
      <c r="AM65" s="249" t="str">
        <f t="shared" si="13"/>
        <v/>
      </c>
      <c r="AN65" s="249">
        <f t="shared" si="21"/>
        <v>0</v>
      </c>
      <c r="AO65" s="249" t="str">
        <f t="shared" si="10"/>
        <v/>
      </c>
      <c r="AP65" s="249">
        <f t="shared" si="19"/>
        <v>0</v>
      </c>
      <c r="AQ65" s="249" t="str">
        <f t="shared" si="11"/>
        <v/>
      </c>
      <c r="AR65" s="249">
        <f t="shared" si="20"/>
        <v>0</v>
      </c>
      <c r="AS65" s="249" t="str">
        <f t="shared" si="14"/>
        <v/>
      </c>
    </row>
    <row r="66" spans="1:45">
      <c r="A66" s="33">
        <v>57</v>
      </c>
      <c r="B66" s="57"/>
      <c r="C66" s="57"/>
      <c r="D66" s="57"/>
      <c r="E66" s="295"/>
      <c r="F66" s="57"/>
      <c r="G66" s="58"/>
      <c r="H66" s="59"/>
      <c r="I66" s="182"/>
      <c r="J66" s="59"/>
      <c r="K66" s="182"/>
      <c r="L66" s="59"/>
      <c r="M66" s="203"/>
      <c r="N66" s="60"/>
      <c r="O66" s="60"/>
      <c r="P66" s="213"/>
      <c r="V66" s="5" t="str">
        <f t="shared" si="0"/>
        <v/>
      </c>
      <c r="W66" s="5" t="str">
        <f t="shared" si="1"/>
        <v/>
      </c>
      <c r="X66" s="5" t="str">
        <f t="shared" si="2"/>
        <v/>
      </c>
      <c r="Y66" s="5" t="str">
        <f t="shared" si="3"/>
        <v/>
      </c>
      <c r="Z66" s="5" t="str">
        <f t="shared" si="4"/>
        <v/>
      </c>
      <c r="AA66" s="9" t="str">
        <f>IF(F66="男",data_kyogisha!A58,"")</f>
        <v/>
      </c>
      <c r="AB66" s="5" t="str">
        <f t="shared" si="5"/>
        <v/>
      </c>
      <c r="AC66" s="5" t="str">
        <f t="shared" si="6"/>
        <v/>
      </c>
      <c r="AD66" s="5" t="str">
        <f t="shared" si="7"/>
        <v/>
      </c>
      <c r="AE66" s="5" t="str">
        <f t="shared" si="8"/>
        <v/>
      </c>
      <c r="AF66" s="5" t="str">
        <f t="shared" si="9"/>
        <v/>
      </c>
      <c r="AG66" s="5" t="str">
        <f>IF(F66="女",data_kyogisha!A58,"")</f>
        <v/>
      </c>
      <c r="AH66" s="249">
        <f t="shared" si="15"/>
        <v>0</v>
      </c>
      <c r="AI66" s="249" t="str">
        <f t="shared" si="12"/>
        <v/>
      </c>
      <c r="AJ66" s="249">
        <f t="shared" si="16"/>
        <v>0</v>
      </c>
      <c r="AK66" s="249" t="str">
        <f t="shared" si="17"/>
        <v/>
      </c>
      <c r="AL66" s="249">
        <f t="shared" si="18"/>
        <v>0</v>
      </c>
      <c r="AM66" s="249" t="str">
        <f t="shared" si="13"/>
        <v/>
      </c>
      <c r="AN66" s="249">
        <f t="shared" si="21"/>
        <v>0</v>
      </c>
      <c r="AO66" s="249" t="str">
        <f t="shared" si="10"/>
        <v/>
      </c>
      <c r="AP66" s="249">
        <f t="shared" si="19"/>
        <v>0</v>
      </c>
      <c r="AQ66" s="249" t="str">
        <f t="shared" si="11"/>
        <v/>
      </c>
      <c r="AR66" s="249">
        <f t="shared" si="20"/>
        <v>0</v>
      </c>
      <c r="AS66" s="249" t="str">
        <f t="shared" si="14"/>
        <v/>
      </c>
    </row>
    <row r="67" spans="1:45">
      <c r="A67" s="33">
        <v>58</v>
      </c>
      <c r="B67" s="57"/>
      <c r="C67" s="57"/>
      <c r="D67" s="57"/>
      <c r="E67" s="295"/>
      <c r="F67" s="57"/>
      <c r="G67" s="58"/>
      <c r="H67" s="59"/>
      <c r="I67" s="182"/>
      <c r="J67" s="59"/>
      <c r="K67" s="182"/>
      <c r="L67" s="59"/>
      <c r="M67" s="203"/>
      <c r="N67" s="60"/>
      <c r="O67" s="60"/>
      <c r="P67" s="213"/>
      <c r="V67" s="5" t="str">
        <f t="shared" si="0"/>
        <v/>
      </c>
      <c r="W67" s="5" t="str">
        <f t="shared" si="1"/>
        <v/>
      </c>
      <c r="X67" s="5" t="str">
        <f t="shared" si="2"/>
        <v/>
      </c>
      <c r="Y67" s="5" t="str">
        <f t="shared" si="3"/>
        <v/>
      </c>
      <c r="Z67" s="5" t="str">
        <f t="shared" si="4"/>
        <v/>
      </c>
      <c r="AA67" s="9" t="str">
        <f>IF(F67="男",data_kyogisha!A59,"")</f>
        <v/>
      </c>
      <c r="AB67" s="5" t="str">
        <f t="shared" si="5"/>
        <v/>
      </c>
      <c r="AC67" s="5" t="str">
        <f t="shared" si="6"/>
        <v/>
      </c>
      <c r="AD67" s="5" t="str">
        <f t="shared" si="7"/>
        <v/>
      </c>
      <c r="AE67" s="5" t="str">
        <f t="shared" si="8"/>
        <v/>
      </c>
      <c r="AF67" s="5" t="str">
        <f t="shared" si="9"/>
        <v/>
      </c>
      <c r="AG67" s="5" t="str">
        <f>IF(F67="女",data_kyogisha!A59,"")</f>
        <v/>
      </c>
      <c r="AH67" s="249">
        <f t="shared" si="15"/>
        <v>0</v>
      </c>
      <c r="AI67" s="249" t="str">
        <f t="shared" si="12"/>
        <v/>
      </c>
      <c r="AJ67" s="249">
        <f t="shared" si="16"/>
        <v>0</v>
      </c>
      <c r="AK67" s="249" t="str">
        <f t="shared" si="17"/>
        <v/>
      </c>
      <c r="AL67" s="249">
        <f t="shared" si="18"/>
        <v>0</v>
      </c>
      <c r="AM67" s="249" t="str">
        <f t="shared" si="13"/>
        <v/>
      </c>
      <c r="AN67" s="249">
        <f t="shared" si="21"/>
        <v>0</v>
      </c>
      <c r="AO67" s="249" t="str">
        <f t="shared" si="10"/>
        <v/>
      </c>
      <c r="AP67" s="249">
        <f t="shared" si="19"/>
        <v>0</v>
      </c>
      <c r="AQ67" s="249" t="str">
        <f t="shared" si="11"/>
        <v/>
      </c>
      <c r="AR67" s="249">
        <f t="shared" si="20"/>
        <v>0</v>
      </c>
      <c r="AS67" s="249" t="str">
        <f t="shared" si="14"/>
        <v/>
      </c>
    </row>
    <row r="68" spans="1:45">
      <c r="A68" s="33">
        <v>59</v>
      </c>
      <c r="B68" s="57"/>
      <c r="C68" s="57"/>
      <c r="D68" s="57"/>
      <c r="E68" s="295"/>
      <c r="F68" s="57"/>
      <c r="G68" s="58"/>
      <c r="H68" s="59"/>
      <c r="I68" s="182"/>
      <c r="J68" s="59"/>
      <c r="K68" s="182"/>
      <c r="L68" s="59"/>
      <c r="M68" s="203"/>
      <c r="N68" s="60"/>
      <c r="O68" s="60"/>
      <c r="P68" s="213"/>
      <c r="V68" s="5" t="str">
        <f t="shared" si="0"/>
        <v/>
      </c>
      <c r="W68" s="5" t="str">
        <f t="shared" si="1"/>
        <v/>
      </c>
      <c r="X68" s="5" t="str">
        <f t="shared" si="2"/>
        <v/>
      </c>
      <c r="Y68" s="5" t="str">
        <f t="shared" si="3"/>
        <v/>
      </c>
      <c r="Z68" s="5" t="str">
        <f t="shared" si="4"/>
        <v/>
      </c>
      <c r="AA68" s="9" t="str">
        <f>IF(F68="男",data_kyogisha!A60,"")</f>
        <v/>
      </c>
      <c r="AB68" s="5" t="str">
        <f t="shared" si="5"/>
        <v/>
      </c>
      <c r="AC68" s="5" t="str">
        <f t="shared" si="6"/>
        <v/>
      </c>
      <c r="AD68" s="5" t="str">
        <f t="shared" si="7"/>
        <v/>
      </c>
      <c r="AE68" s="5" t="str">
        <f t="shared" si="8"/>
        <v/>
      </c>
      <c r="AF68" s="5" t="str">
        <f t="shared" si="9"/>
        <v/>
      </c>
      <c r="AG68" s="5" t="str">
        <f>IF(F68="女",data_kyogisha!A60,"")</f>
        <v/>
      </c>
      <c r="AH68" s="249">
        <f t="shared" si="15"/>
        <v>0</v>
      </c>
      <c r="AI68" s="249" t="str">
        <f t="shared" si="12"/>
        <v/>
      </c>
      <c r="AJ68" s="249">
        <f t="shared" si="16"/>
        <v>0</v>
      </c>
      <c r="AK68" s="249" t="str">
        <f t="shared" si="17"/>
        <v/>
      </c>
      <c r="AL68" s="249">
        <f t="shared" si="18"/>
        <v>0</v>
      </c>
      <c r="AM68" s="249" t="str">
        <f t="shared" si="13"/>
        <v/>
      </c>
      <c r="AN68" s="249">
        <f t="shared" si="21"/>
        <v>0</v>
      </c>
      <c r="AO68" s="249" t="str">
        <f t="shared" si="10"/>
        <v/>
      </c>
      <c r="AP68" s="249">
        <f t="shared" si="19"/>
        <v>0</v>
      </c>
      <c r="AQ68" s="249" t="str">
        <f t="shared" si="11"/>
        <v/>
      </c>
      <c r="AR68" s="249">
        <f t="shared" si="20"/>
        <v>0</v>
      </c>
      <c r="AS68" s="249" t="str">
        <f t="shared" si="14"/>
        <v/>
      </c>
    </row>
    <row r="69" spans="1:45">
      <c r="A69" s="33">
        <v>60</v>
      </c>
      <c r="B69" s="57"/>
      <c r="C69" s="57"/>
      <c r="D69" s="57"/>
      <c r="E69" s="295"/>
      <c r="F69" s="57"/>
      <c r="G69" s="58"/>
      <c r="H69" s="59"/>
      <c r="I69" s="182"/>
      <c r="J69" s="59"/>
      <c r="K69" s="182"/>
      <c r="L69" s="59"/>
      <c r="M69" s="203"/>
      <c r="N69" s="60"/>
      <c r="O69" s="60"/>
      <c r="P69" s="213"/>
      <c r="V69" s="5" t="str">
        <f t="shared" si="0"/>
        <v/>
      </c>
      <c r="W69" s="5" t="str">
        <f t="shared" si="1"/>
        <v/>
      </c>
      <c r="X69" s="5" t="str">
        <f t="shared" si="2"/>
        <v/>
      </c>
      <c r="Y69" s="5" t="str">
        <f t="shared" si="3"/>
        <v/>
      </c>
      <c r="Z69" s="5" t="str">
        <f t="shared" si="4"/>
        <v/>
      </c>
      <c r="AA69" s="9" t="str">
        <f>IF(F69="男",data_kyogisha!A61,"")</f>
        <v/>
      </c>
      <c r="AB69" s="5" t="str">
        <f t="shared" si="5"/>
        <v/>
      </c>
      <c r="AC69" s="5" t="str">
        <f t="shared" si="6"/>
        <v/>
      </c>
      <c r="AD69" s="5" t="str">
        <f t="shared" si="7"/>
        <v/>
      </c>
      <c r="AE69" s="5" t="str">
        <f t="shared" si="8"/>
        <v/>
      </c>
      <c r="AF69" s="5" t="str">
        <f t="shared" si="9"/>
        <v/>
      </c>
      <c r="AG69" s="5" t="str">
        <f>IF(F69="女",data_kyogisha!A61,"")</f>
        <v/>
      </c>
      <c r="AH69" s="249">
        <f t="shared" si="15"/>
        <v>0</v>
      </c>
      <c r="AI69" s="249" t="str">
        <f t="shared" si="12"/>
        <v/>
      </c>
      <c r="AJ69" s="249">
        <f t="shared" si="16"/>
        <v>0</v>
      </c>
      <c r="AK69" s="249" t="str">
        <f t="shared" si="17"/>
        <v/>
      </c>
      <c r="AL69" s="249">
        <f t="shared" si="18"/>
        <v>0</v>
      </c>
      <c r="AM69" s="249" t="str">
        <f t="shared" si="13"/>
        <v/>
      </c>
      <c r="AN69" s="249">
        <f t="shared" si="21"/>
        <v>0</v>
      </c>
      <c r="AO69" s="249" t="str">
        <f t="shared" si="10"/>
        <v/>
      </c>
      <c r="AP69" s="249">
        <f t="shared" si="19"/>
        <v>0</v>
      </c>
      <c r="AQ69" s="249" t="str">
        <f t="shared" si="11"/>
        <v/>
      </c>
      <c r="AR69" s="249">
        <f t="shared" si="20"/>
        <v>0</v>
      </c>
      <c r="AS69" s="249" t="str">
        <f t="shared" si="14"/>
        <v/>
      </c>
    </row>
    <row r="70" spans="1:45">
      <c r="A70" s="33">
        <v>61</v>
      </c>
      <c r="B70" s="57"/>
      <c r="C70" s="57"/>
      <c r="D70" s="57"/>
      <c r="E70" s="295"/>
      <c r="F70" s="57"/>
      <c r="G70" s="58"/>
      <c r="H70" s="59"/>
      <c r="I70" s="182"/>
      <c r="J70" s="59"/>
      <c r="K70" s="182"/>
      <c r="L70" s="59"/>
      <c r="M70" s="203"/>
      <c r="N70" s="60"/>
      <c r="O70" s="60"/>
      <c r="P70" s="213"/>
      <c r="V70" s="5" t="str">
        <f t="shared" si="0"/>
        <v/>
      </c>
      <c r="W70" s="5" t="str">
        <f t="shared" si="1"/>
        <v/>
      </c>
      <c r="X70" s="5" t="str">
        <f t="shared" si="2"/>
        <v/>
      </c>
      <c r="Y70" s="5" t="str">
        <f t="shared" si="3"/>
        <v/>
      </c>
      <c r="Z70" s="5" t="str">
        <f t="shared" si="4"/>
        <v/>
      </c>
      <c r="AA70" s="9" t="str">
        <f>IF(F70="男",data_kyogisha!A62,"")</f>
        <v/>
      </c>
      <c r="AB70" s="5" t="str">
        <f t="shared" si="5"/>
        <v/>
      </c>
      <c r="AC70" s="5" t="str">
        <f t="shared" si="6"/>
        <v/>
      </c>
      <c r="AD70" s="5" t="str">
        <f t="shared" si="7"/>
        <v/>
      </c>
      <c r="AE70" s="5" t="str">
        <f t="shared" si="8"/>
        <v/>
      </c>
      <c r="AF70" s="5" t="str">
        <f t="shared" si="9"/>
        <v/>
      </c>
      <c r="AG70" s="5" t="str">
        <f>IF(F70="女",data_kyogisha!A62,"")</f>
        <v/>
      </c>
      <c r="AH70" s="249">
        <f t="shared" si="15"/>
        <v>0</v>
      </c>
      <c r="AI70" s="249" t="str">
        <f t="shared" si="12"/>
        <v/>
      </c>
      <c r="AJ70" s="249">
        <f t="shared" si="16"/>
        <v>0</v>
      </c>
      <c r="AK70" s="249" t="str">
        <f t="shared" si="17"/>
        <v/>
      </c>
      <c r="AL70" s="249">
        <f t="shared" si="18"/>
        <v>0</v>
      </c>
      <c r="AM70" s="249" t="str">
        <f t="shared" si="13"/>
        <v/>
      </c>
      <c r="AN70" s="249">
        <f t="shared" si="21"/>
        <v>0</v>
      </c>
      <c r="AO70" s="249" t="str">
        <f t="shared" si="10"/>
        <v/>
      </c>
      <c r="AP70" s="249">
        <f t="shared" si="19"/>
        <v>0</v>
      </c>
      <c r="AQ70" s="249" t="str">
        <f t="shared" si="11"/>
        <v/>
      </c>
      <c r="AR70" s="249">
        <f t="shared" si="20"/>
        <v>0</v>
      </c>
      <c r="AS70" s="249" t="str">
        <f t="shared" si="14"/>
        <v/>
      </c>
    </row>
    <row r="71" spans="1:45">
      <c r="A71" s="33">
        <v>62</v>
      </c>
      <c r="B71" s="57"/>
      <c r="C71" s="57"/>
      <c r="D71" s="57"/>
      <c r="E71" s="295"/>
      <c r="F71" s="57"/>
      <c r="G71" s="58"/>
      <c r="H71" s="59"/>
      <c r="I71" s="182"/>
      <c r="J71" s="59"/>
      <c r="K71" s="182"/>
      <c r="L71" s="59"/>
      <c r="M71" s="203"/>
      <c r="N71" s="60"/>
      <c r="O71" s="60"/>
      <c r="P71" s="213"/>
      <c r="V71" s="5" t="str">
        <f t="shared" si="0"/>
        <v/>
      </c>
      <c r="W71" s="5" t="str">
        <f t="shared" si="1"/>
        <v/>
      </c>
      <c r="X71" s="5" t="str">
        <f t="shared" si="2"/>
        <v/>
      </c>
      <c r="Y71" s="5" t="str">
        <f t="shared" si="3"/>
        <v/>
      </c>
      <c r="Z71" s="5" t="str">
        <f t="shared" si="4"/>
        <v/>
      </c>
      <c r="AA71" s="9" t="str">
        <f>IF(F71="男",data_kyogisha!A63,"")</f>
        <v/>
      </c>
      <c r="AB71" s="5" t="str">
        <f t="shared" si="5"/>
        <v/>
      </c>
      <c r="AC71" s="5" t="str">
        <f t="shared" si="6"/>
        <v/>
      </c>
      <c r="AD71" s="5" t="str">
        <f t="shared" si="7"/>
        <v/>
      </c>
      <c r="AE71" s="5" t="str">
        <f t="shared" si="8"/>
        <v/>
      </c>
      <c r="AF71" s="5" t="str">
        <f t="shared" si="9"/>
        <v/>
      </c>
      <c r="AG71" s="5" t="str">
        <f>IF(F71="女",data_kyogisha!A63,"")</f>
        <v/>
      </c>
      <c r="AH71" s="249">
        <f t="shared" si="15"/>
        <v>0</v>
      </c>
      <c r="AI71" s="249" t="str">
        <f t="shared" si="12"/>
        <v/>
      </c>
      <c r="AJ71" s="249">
        <f t="shared" si="16"/>
        <v>0</v>
      </c>
      <c r="AK71" s="249" t="str">
        <f t="shared" si="17"/>
        <v/>
      </c>
      <c r="AL71" s="249">
        <f t="shared" si="18"/>
        <v>0</v>
      </c>
      <c r="AM71" s="249" t="str">
        <f t="shared" si="13"/>
        <v/>
      </c>
      <c r="AN71" s="249">
        <f t="shared" si="21"/>
        <v>0</v>
      </c>
      <c r="AO71" s="249" t="str">
        <f t="shared" si="10"/>
        <v/>
      </c>
      <c r="AP71" s="249">
        <f t="shared" si="19"/>
        <v>0</v>
      </c>
      <c r="AQ71" s="249" t="str">
        <f t="shared" si="11"/>
        <v/>
      </c>
      <c r="AR71" s="249">
        <f t="shared" si="20"/>
        <v>0</v>
      </c>
      <c r="AS71" s="249" t="str">
        <f t="shared" si="14"/>
        <v/>
      </c>
    </row>
    <row r="72" spans="1:45">
      <c r="A72" s="33">
        <v>63</v>
      </c>
      <c r="B72" s="57"/>
      <c r="C72" s="57"/>
      <c r="D72" s="57"/>
      <c r="E72" s="295"/>
      <c r="F72" s="57"/>
      <c r="G72" s="58"/>
      <c r="H72" s="59"/>
      <c r="I72" s="182"/>
      <c r="J72" s="59"/>
      <c r="K72" s="182"/>
      <c r="L72" s="59"/>
      <c r="M72" s="203"/>
      <c r="N72" s="60"/>
      <c r="O72" s="60"/>
      <c r="P72" s="213"/>
      <c r="V72" s="5" t="str">
        <f t="shared" si="0"/>
        <v/>
      </c>
      <c r="W72" s="5" t="str">
        <f t="shared" si="1"/>
        <v/>
      </c>
      <c r="X72" s="5" t="str">
        <f t="shared" si="2"/>
        <v/>
      </c>
      <c r="Y72" s="5" t="str">
        <f t="shared" si="3"/>
        <v/>
      </c>
      <c r="Z72" s="5" t="str">
        <f t="shared" si="4"/>
        <v/>
      </c>
      <c r="AA72" s="9" t="str">
        <f>IF(F72="男",data_kyogisha!A64,"")</f>
        <v/>
      </c>
      <c r="AB72" s="5" t="str">
        <f t="shared" si="5"/>
        <v/>
      </c>
      <c r="AC72" s="5" t="str">
        <f t="shared" si="6"/>
        <v/>
      </c>
      <c r="AD72" s="5" t="str">
        <f t="shared" si="7"/>
        <v/>
      </c>
      <c r="AE72" s="5" t="str">
        <f t="shared" si="8"/>
        <v/>
      </c>
      <c r="AF72" s="5" t="str">
        <f t="shared" si="9"/>
        <v/>
      </c>
      <c r="AG72" s="5" t="str">
        <f>IF(F72="女",data_kyogisha!A64,"")</f>
        <v/>
      </c>
      <c r="AH72" s="249">
        <f t="shared" si="15"/>
        <v>0</v>
      </c>
      <c r="AI72" s="249" t="str">
        <f t="shared" si="12"/>
        <v/>
      </c>
      <c r="AJ72" s="249">
        <f t="shared" si="16"/>
        <v>0</v>
      </c>
      <c r="AK72" s="249" t="str">
        <f t="shared" si="17"/>
        <v/>
      </c>
      <c r="AL72" s="249">
        <f t="shared" si="18"/>
        <v>0</v>
      </c>
      <c r="AM72" s="249" t="str">
        <f t="shared" si="13"/>
        <v/>
      </c>
      <c r="AN72" s="249">
        <f t="shared" si="21"/>
        <v>0</v>
      </c>
      <c r="AO72" s="249" t="str">
        <f t="shared" si="10"/>
        <v/>
      </c>
      <c r="AP72" s="249">
        <f t="shared" si="19"/>
        <v>0</v>
      </c>
      <c r="AQ72" s="249" t="str">
        <f t="shared" si="11"/>
        <v/>
      </c>
      <c r="AR72" s="249">
        <f t="shared" si="20"/>
        <v>0</v>
      </c>
      <c r="AS72" s="249" t="str">
        <f t="shared" si="14"/>
        <v/>
      </c>
    </row>
    <row r="73" spans="1:45">
      <c r="A73" s="33">
        <v>64</v>
      </c>
      <c r="B73" s="57"/>
      <c r="C73" s="57"/>
      <c r="D73" s="57"/>
      <c r="E73" s="295"/>
      <c r="F73" s="57"/>
      <c r="G73" s="58"/>
      <c r="H73" s="59"/>
      <c r="I73" s="182"/>
      <c r="J73" s="59"/>
      <c r="K73" s="182"/>
      <c r="L73" s="59"/>
      <c r="M73" s="203"/>
      <c r="N73" s="60"/>
      <c r="O73" s="60"/>
      <c r="P73" s="213"/>
      <c r="V73" s="5" t="str">
        <f t="shared" si="0"/>
        <v/>
      </c>
      <c r="W73" s="5" t="str">
        <f t="shared" si="1"/>
        <v/>
      </c>
      <c r="X73" s="5" t="str">
        <f t="shared" si="2"/>
        <v/>
      </c>
      <c r="Y73" s="5" t="str">
        <f t="shared" si="3"/>
        <v/>
      </c>
      <c r="Z73" s="5" t="str">
        <f t="shared" si="4"/>
        <v/>
      </c>
      <c r="AA73" s="9" t="str">
        <f>IF(F73="男",data_kyogisha!A65,"")</f>
        <v/>
      </c>
      <c r="AB73" s="5" t="str">
        <f t="shared" si="5"/>
        <v/>
      </c>
      <c r="AC73" s="5" t="str">
        <f t="shared" si="6"/>
        <v/>
      </c>
      <c r="AD73" s="5" t="str">
        <f t="shared" si="7"/>
        <v/>
      </c>
      <c r="AE73" s="5" t="str">
        <f t="shared" si="8"/>
        <v/>
      </c>
      <c r="AF73" s="5" t="str">
        <f t="shared" si="9"/>
        <v/>
      </c>
      <c r="AG73" s="5" t="str">
        <f>IF(F73="女",data_kyogisha!A65,"")</f>
        <v/>
      </c>
      <c r="AH73" s="249">
        <f t="shared" si="15"/>
        <v>0</v>
      </c>
      <c r="AI73" s="249" t="str">
        <f t="shared" si="12"/>
        <v/>
      </c>
      <c r="AJ73" s="249">
        <f t="shared" si="16"/>
        <v>0</v>
      </c>
      <c r="AK73" s="249" t="str">
        <f t="shared" si="17"/>
        <v/>
      </c>
      <c r="AL73" s="249">
        <f t="shared" si="18"/>
        <v>0</v>
      </c>
      <c r="AM73" s="249" t="str">
        <f t="shared" si="13"/>
        <v/>
      </c>
      <c r="AN73" s="249">
        <f t="shared" si="21"/>
        <v>0</v>
      </c>
      <c r="AO73" s="249" t="str">
        <f t="shared" si="10"/>
        <v/>
      </c>
      <c r="AP73" s="249">
        <f t="shared" si="19"/>
        <v>0</v>
      </c>
      <c r="AQ73" s="249" t="str">
        <f t="shared" si="11"/>
        <v/>
      </c>
      <c r="AR73" s="249">
        <f t="shared" si="20"/>
        <v>0</v>
      </c>
      <c r="AS73" s="249" t="str">
        <f t="shared" si="14"/>
        <v/>
      </c>
    </row>
    <row r="74" spans="1:45">
      <c r="A74" s="33">
        <v>65</v>
      </c>
      <c r="B74" s="57"/>
      <c r="C74" s="57"/>
      <c r="D74" s="57"/>
      <c r="E74" s="295"/>
      <c r="F74" s="57"/>
      <c r="G74" s="58"/>
      <c r="H74" s="59"/>
      <c r="I74" s="182"/>
      <c r="J74" s="59"/>
      <c r="K74" s="182"/>
      <c r="L74" s="59"/>
      <c r="M74" s="203"/>
      <c r="N74" s="60"/>
      <c r="O74" s="60"/>
      <c r="P74" s="213"/>
      <c r="V74" s="5" t="str">
        <f t="shared" ref="V74:V99" si="22">IF(F74="男",B74,"")</f>
        <v/>
      </c>
      <c r="W74" s="5" t="str">
        <f t="shared" ref="W74:W99" si="23">IF(F74="男",C74,"")</f>
        <v/>
      </c>
      <c r="X74" s="5" t="str">
        <f t="shared" ref="X74:X99" si="24">IF(F74="男",D74,"")</f>
        <v/>
      </c>
      <c r="Y74" s="5" t="str">
        <f t="shared" ref="Y74:Y99" si="25">IF(F74="男",F74,"")</f>
        <v/>
      </c>
      <c r="Z74" s="5" t="str">
        <f t="shared" ref="Z74:Z99" si="26">IF(F74="男",IF(G74="","",G74),"")</f>
        <v/>
      </c>
      <c r="AA74" s="9" t="str">
        <f>IF(F74="男",data_kyogisha!A66,"")</f>
        <v/>
      </c>
      <c r="AB74" s="5" t="str">
        <f t="shared" ref="AB74:AB99" si="27">IF(F74="女",B74,"")</f>
        <v/>
      </c>
      <c r="AC74" s="5" t="str">
        <f t="shared" ref="AC74:AC99" si="28">IF(F74="女",C74,"")</f>
        <v/>
      </c>
      <c r="AD74" s="5" t="str">
        <f t="shared" ref="AD74:AD99" si="29">IF(F74="女",D74,"")</f>
        <v/>
      </c>
      <c r="AE74" s="5" t="str">
        <f t="shared" ref="AE74:AE99" si="30">IF(F74="女",F74,"")</f>
        <v/>
      </c>
      <c r="AF74" s="5" t="str">
        <f t="shared" ref="AF74:AF99" si="31">IF(F74="女",IF(G74="","",G74),"")</f>
        <v/>
      </c>
      <c r="AG74" s="5" t="str">
        <f>IF(F74="女",data_kyogisha!A66,"")</f>
        <v/>
      </c>
      <c r="AH74" s="249">
        <f t="shared" si="15"/>
        <v>0</v>
      </c>
      <c r="AI74" s="249" t="str">
        <f t="shared" si="12"/>
        <v/>
      </c>
      <c r="AJ74" s="249">
        <f t="shared" si="16"/>
        <v>0</v>
      </c>
      <c r="AK74" s="249" t="str">
        <f t="shared" si="17"/>
        <v/>
      </c>
      <c r="AL74" s="249">
        <f t="shared" si="18"/>
        <v>0</v>
      </c>
      <c r="AM74" s="249" t="str">
        <f t="shared" si="13"/>
        <v/>
      </c>
      <c r="AN74" s="249">
        <f t="shared" si="21"/>
        <v>0</v>
      </c>
      <c r="AO74" s="249" t="str">
        <f t="shared" ref="AO74:AO99" si="32">IF(AND(F74="女",N74="○"),B74,"")</f>
        <v/>
      </c>
      <c r="AP74" s="249">
        <f t="shared" si="19"/>
        <v>0</v>
      </c>
      <c r="AQ74" s="249" t="str">
        <f t="shared" ref="AQ74:AQ99" si="33">IF(AND(F74="女",O74="○"),B74,"")</f>
        <v/>
      </c>
      <c r="AR74" s="249">
        <f t="shared" si="20"/>
        <v>0</v>
      </c>
      <c r="AS74" s="249" t="str">
        <f t="shared" si="14"/>
        <v/>
      </c>
    </row>
    <row r="75" spans="1:45">
      <c r="A75" s="33">
        <v>66</v>
      </c>
      <c r="B75" s="57"/>
      <c r="C75" s="57"/>
      <c r="D75" s="57"/>
      <c r="E75" s="295"/>
      <c r="F75" s="57"/>
      <c r="G75" s="58"/>
      <c r="H75" s="59"/>
      <c r="I75" s="182"/>
      <c r="J75" s="59"/>
      <c r="K75" s="182"/>
      <c r="L75" s="59"/>
      <c r="M75" s="203"/>
      <c r="N75" s="60"/>
      <c r="O75" s="60"/>
      <c r="P75" s="213"/>
      <c r="V75" s="5" t="str">
        <f t="shared" si="22"/>
        <v/>
      </c>
      <c r="W75" s="5" t="str">
        <f t="shared" si="23"/>
        <v/>
      </c>
      <c r="X75" s="5" t="str">
        <f t="shared" si="24"/>
        <v/>
      </c>
      <c r="Y75" s="5" t="str">
        <f t="shared" si="25"/>
        <v/>
      </c>
      <c r="Z75" s="5" t="str">
        <f t="shared" si="26"/>
        <v/>
      </c>
      <c r="AA75" s="9" t="str">
        <f>IF(F75="男",data_kyogisha!A67,"")</f>
        <v/>
      </c>
      <c r="AB75" s="5" t="str">
        <f t="shared" si="27"/>
        <v/>
      </c>
      <c r="AC75" s="5" t="str">
        <f t="shared" si="28"/>
        <v/>
      </c>
      <c r="AD75" s="5" t="str">
        <f t="shared" si="29"/>
        <v/>
      </c>
      <c r="AE75" s="5" t="str">
        <f t="shared" si="30"/>
        <v/>
      </c>
      <c r="AF75" s="5" t="str">
        <f t="shared" si="31"/>
        <v/>
      </c>
      <c r="AG75" s="5" t="str">
        <f>IF(F75="女",data_kyogisha!A67,"")</f>
        <v/>
      </c>
      <c r="AH75" s="249">
        <f t="shared" si="15"/>
        <v>0</v>
      </c>
      <c r="AI75" s="249" t="str">
        <f t="shared" ref="AI75:AI99" si="34">IF(AND(F75="男",N75="○"),B75,"")</f>
        <v/>
      </c>
      <c r="AJ75" s="249">
        <f t="shared" si="16"/>
        <v>0</v>
      </c>
      <c r="AK75" s="249" t="str">
        <f t="shared" si="17"/>
        <v/>
      </c>
      <c r="AL75" s="249">
        <f t="shared" si="18"/>
        <v>0</v>
      </c>
      <c r="AM75" s="249" t="str">
        <f t="shared" ref="AM75:AM99" si="35">IF(AND(F75="男",P75="○"),B75,"")</f>
        <v/>
      </c>
      <c r="AN75" s="249">
        <f t="shared" si="21"/>
        <v>0</v>
      </c>
      <c r="AO75" s="249" t="str">
        <f t="shared" si="32"/>
        <v/>
      </c>
      <c r="AP75" s="249">
        <f t="shared" si="19"/>
        <v>0</v>
      </c>
      <c r="AQ75" s="249" t="str">
        <f t="shared" si="33"/>
        <v/>
      </c>
      <c r="AR75" s="249">
        <f t="shared" si="20"/>
        <v>0</v>
      </c>
      <c r="AS75" s="249" t="str">
        <f t="shared" ref="AS75:AS99" si="36">IF(AND(F75="女",P75="○"),B75,"")</f>
        <v/>
      </c>
    </row>
    <row r="76" spans="1:45">
      <c r="A76" s="33">
        <v>67</v>
      </c>
      <c r="B76" s="57"/>
      <c r="C76" s="57"/>
      <c r="D76" s="57"/>
      <c r="E76" s="295"/>
      <c r="F76" s="57"/>
      <c r="G76" s="58"/>
      <c r="H76" s="59"/>
      <c r="I76" s="182"/>
      <c r="J76" s="59"/>
      <c r="K76" s="182"/>
      <c r="L76" s="59"/>
      <c r="M76" s="203"/>
      <c r="N76" s="60"/>
      <c r="O76" s="60"/>
      <c r="P76" s="213"/>
      <c r="V76" s="5" t="str">
        <f t="shared" si="22"/>
        <v/>
      </c>
      <c r="W76" s="5" t="str">
        <f t="shared" si="23"/>
        <v/>
      </c>
      <c r="X76" s="5" t="str">
        <f t="shared" si="24"/>
        <v/>
      </c>
      <c r="Y76" s="5" t="str">
        <f t="shared" si="25"/>
        <v/>
      </c>
      <c r="Z76" s="5" t="str">
        <f t="shared" si="26"/>
        <v/>
      </c>
      <c r="AA76" s="9" t="str">
        <f>IF(F76="男",data_kyogisha!A68,"")</f>
        <v/>
      </c>
      <c r="AB76" s="5" t="str">
        <f t="shared" si="27"/>
        <v/>
      </c>
      <c r="AC76" s="5" t="str">
        <f t="shared" si="28"/>
        <v/>
      </c>
      <c r="AD76" s="5" t="str">
        <f t="shared" si="29"/>
        <v/>
      </c>
      <c r="AE76" s="5" t="str">
        <f t="shared" si="30"/>
        <v/>
      </c>
      <c r="AF76" s="5" t="str">
        <f t="shared" si="31"/>
        <v/>
      </c>
      <c r="AG76" s="5" t="str">
        <f>IF(F76="女",data_kyogisha!A68,"")</f>
        <v/>
      </c>
      <c r="AH76" s="249">
        <f t="shared" ref="AH76:AH99" si="37">IF(AND(F76="男",N76="○"),AH75+1,AH75)</f>
        <v>0</v>
      </c>
      <c r="AI76" s="249" t="str">
        <f t="shared" si="34"/>
        <v/>
      </c>
      <c r="AJ76" s="249">
        <f t="shared" ref="AJ76:AJ99" si="38">IF(AND(F76="男",O76="○"),AJ75+1,AJ75)</f>
        <v>0</v>
      </c>
      <c r="AK76" s="249" t="str">
        <f t="shared" ref="AK76:AK99" si="39">IF(AND(F76="男",O76="○"),B76,"")</f>
        <v/>
      </c>
      <c r="AL76" s="249">
        <f t="shared" ref="AL76:AL99" si="40">IF(AND(F76="男",P76="○"),AL75+1,AL75)</f>
        <v>0</v>
      </c>
      <c r="AM76" s="249" t="str">
        <f t="shared" si="35"/>
        <v/>
      </c>
      <c r="AN76" s="249">
        <f t="shared" si="21"/>
        <v>0</v>
      </c>
      <c r="AO76" s="249" t="str">
        <f t="shared" si="32"/>
        <v/>
      </c>
      <c r="AP76" s="249">
        <f t="shared" ref="AP76:AP99" si="41">IF(AND(F76="女",O76="○"),AP75+1,AP75)</f>
        <v>0</v>
      </c>
      <c r="AQ76" s="249" t="str">
        <f t="shared" si="33"/>
        <v/>
      </c>
      <c r="AR76" s="249">
        <f t="shared" ref="AR76:AR99" si="42">IF(AND(F76="女",P76="○"),AR75+1,AR75)</f>
        <v>0</v>
      </c>
      <c r="AS76" s="249" t="str">
        <f t="shared" si="36"/>
        <v/>
      </c>
    </row>
    <row r="77" spans="1:45">
      <c r="A77" s="33">
        <v>68</v>
      </c>
      <c r="B77" s="57"/>
      <c r="C77" s="57"/>
      <c r="D77" s="57"/>
      <c r="E77" s="295"/>
      <c r="F77" s="57"/>
      <c r="G77" s="58"/>
      <c r="H77" s="59"/>
      <c r="I77" s="182"/>
      <c r="J77" s="59"/>
      <c r="K77" s="182"/>
      <c r="L77" s="59"/>
      <c r="M77" s="203"/>
      <c r="N77" s="60"/>
      <c r="O77" s="60"/>
      <c r="P77" s="213"/>
      <c r="V77" s="5" t="str">
        <f t="shared" si="22"/>
        <v/>
      </c>
      <c r="W77" s="5" t="str">
        <f t="shared" si="23"/>
        <v/>
      </c>
      <c r="X77" s="5" t="str">
        <f t="shared" si="24"/>
        <v/>
      </c>
      <c r="Y77" s="5" t="str">
        <f t="shared" si="25"/>
        <v/>
      </c>
      <c r="Z77" s="5" t="str">
        <f t="shared" si="26"/>
        <v/>
      </c>
      <c r="AA77" s="9" t="str">
        <f>IF(F77="男",data_kyogisha!A69,"")</f>
        <v/>
      </c>
      <c r="AB77" s="5" t="str">
        <f t="shared" si="27"/>
        <v/>
      </c>
      <c r="AC77" s="5" t="str">
        <f t="shared" si="28"/>
        <v/>
      </c>
      <c r="AD77" s="5" t="str">
        <f t="shared" si="29"/>
        <v/>
      </c>
      <c r="AE77" s="5" t="str">
        <f t="shared" si="30"/>
        <v/>
      </c>
      <c r="AF77" s="5" t="str">
        <f t="shared" si="31"/>
        <v/>
      </c>
      <c r="AG77" s="5" t="str">
        <f>IF(F77="女",data_kyogisha!A69,"")</f>
        <v/>
      </c>
      <c r="AH77" s="249">
        <f t="shared" si="37"/>
        <v>0</v>
      </c>
      <c r="AI77" s="249" t="str">
        <f t="shared" si="34"/>
        <v/>
      </c>
      <c r="AJ77" s="249">
        <f t="shared" si="38"/>
        <v>0</v>
      </c>
      <c r="AK77" s="249" t="str">
        <f t="shared" si="39"/>
        <v/>
      </c>
      <c r="AL77" s="249">
        <f t="shared" si="40"/>
        <v>0</v>
      </c>
      <c r="AM77" s="249" t="str">
        <f t="shared" si="35"/>
        <v/>
      </c>
      <c r="AN77" s="249">
        <f t="shared" ref="AN77:AN99" si="43">IF(AND(F77="女",N77="○"),AN76+1,AN76)</f>
        <v>0</v>
      </c>
      <c r="AO77" s="249" t="str">
        <f t="shared" si="32"/>
        <v/>
      </c>
      <c r="AP77" s="249">
        <f t="shared" si="41"/>
        <v>0</v>
      </c>
      <c r="AQ77" s="249" t="str">
        <f t="shared" si="33"/>
        <v/>
      </c>
      <c r="AR77" s="249">
        <f t="shared" si="42"/>
        <v>0</v>
      </c>
      <c r="AS77" s="249" t="str">
        <f t="shared" si="36"/>
        <v/>
      </c>
    </row>
    <row r="78" spans="1:45">
      <c r="A78" s="33">
        <v>69</v>
      </c>
      <c r="B78" s="57"/>
      <c r="C78" s="57"/>
      <c r="D78" s="57"/>
      <c r="E78" s="295"/>
      <c r="F78" s="57"/>
      <c r="G78" s="58"/>
      <c r="H78" s="59"/>
      <c r="I78" s="182"/>
      <c r="J78" s="59"/>
      <c r="K78" s="182"/>
      <c r="L78" s="59"/>
      <c r="M78" s="203"/>
      <c r="N78" s="60"/>
      <c r="O78" s="60"/>
      <c r="P78" s="213"/>
      <c r="V78" s="5" t="str">
        <f t="shared" si="22"/>
        <v/>
      </c>
      <c r="W78" s="5" t="str">
        <f t="shared" si="23"/>
        <v/>
      </c>
      <c r="X78" s="5" t="str">
        <f t="shared" si="24"/>
        <v/>
      </c>
      <c r="Y78" s="5" t="str">
        <f t="shared" si="25"/>
        <v/>
      </c>
      <c r="Z78" s="5" t="str">
        <f t="shared" si="26"/>
        <v/>
      </c>
      <c r="AA78" s="9" t="str">
        <f>IF(F78="男",data_kyogisha!A70,"")</f>
        <v/>
      </c>
      <c r="AB78" s="5" t="str">
        <f t="shared" si="27"/>
        <v/>
      </c>
      <c r="AC78" s="5" t="str">
        <f t="shared" si="28"/>
        <v/>
      </c>
      <c r="AD78" s="5" t="str">
        <f t="shared" si="29"/>
        <v/>
      </c>
      <c r="AE78" s="5" t="str">
        <f t="shared" si="30"/>
        <v/>
      </c>
      <c r="AF78" s="5" t="str">
        <f t="shared" si="31"/>
        <v/>
      </c>
      <c r="AG78" s="5" t="str">
        <f>IF(F78="女",data_kyogisha!A70,"")</f>
        <v/>
      </c>
      <c r="AH78" s="249">
        <f t="shared" si="37"/>
        <v>0</v>
      </c>
      <c r="AI78" s="249" t="str">
        <f t="shared" si="34"/>
        <v/>
      </c>
      <c r="AJ78" s="249">
        <f t="shared" si="38"/>
        <v>0</v>
      </c>
      <c r="AK78" s="249" t="str">
        <f t="shared" si="39"/>
        <v/>
      </c>
      <c r="AL78" s="249">
        <f t="shared" si="40"/>
        <v>0</v>
      </c>
      <c r="AM78" s="249" t="str">
        <f t="shared" si="35"/>
        <v/>
      </c>
      <c r="AN78" s="249">
        <f t="shared" si="43"/>
        <v>0</v>
      </c>
      <c r="AO78" s="249" t="str">
        <f t="shared" si="32"/>
        <v/>
      </c>
      <c r="AP78" s="249">
        <f t="shared" si="41"/>
        <v>0</v>
      </c>
      <c r="AQ78" s="249" t="str">
        <f t="shared" si="33"/>
        <v/>
      </c>
      <c r="AR78" s="249">
        <f t="shared" si="42"/>
        <v>0</v>
      </c>
      <c r="AS78" s="249" t="str">
        <f t="shared" si="36"/>
        <v/>
      </c>
    </row>
    <row r="79" spans="1:45">
      <c r="A79" s="33">
        <v>70</v>
      </c>
      <c r="B79" s="57"/>
      <c r="C79" s="57"/>
      <c r="D79" s="57"/>
      <c r="E79" s="295"/>
      <c r="F79" s="57"/>
      <c r="G79" s="58"/>
      <c r="H79" s="59"/>
      <c r="I79" s="182"/>
      <c r="J79" s="59"/>
      <c r="K79" s="182"/>
      <c r="L79" s="59"/>
      <c r="M79" s="203"/>
      <c r="N79" s="60"/>
      <c r="O79" s="60"/>
      <c r="P79" s="213"/>
      <c r="V79" s="5" t="str">
        <f t="shared" si="22"/>
        <v/>
      </c>
      <c r="W79" s="5" t="str">
        <f t="shared" si="23"/>
        <v/>
      </c>
      <c r="X79" s="5" t="str">
        <f t="shared" si="24"/>
        <v/>
      </c>
      <c r="Y79" s="5" t="str">
        <f t="shared" si="25"/>
        <v/>
      </c>
      <c r="Z79" s="5" t="str">
        <f t="shared" si="26"/>
        <v/>
      </c>
      <c r="AA79" s="9" t="str">
        <f>IF(F79="男",data_kyogisha!A71,"")</f>
        <v/>
      </c>
      <c r="AB79" s="5" t="str">
        <f t="shared" si="27"/>
        <v/>
      </c>
      <c r="AC79" s="5" t="str">
        <f t="shared" si="28"/>
        <v/>
      </c>
      <c r="AD79" s="5" t="str">
        <f t="shared" si="29"/>
        <v/>
      </c>
      <c r="AE79" s="5" t="str">
        <f t="shared" si="30"/>
        <v/>
      </c>
      <c r="AF79" s="5" t="str">
        <f t="shared" si="31"/>
        <v/>
      </c>
      <c r="AG79" s="5" t="str">
        <f>IF(F79="女",data_kyogisha!A71,"")</f>
        <v/>
      </c>
      <c r="AH79" s="249">
        <f t="shared" si="37"/>
        <v>0</v>
      </c>
      <c r="AI79" s="249" t="str">
        <f t="shared" si="34"/>
        <v/>
      </c>
      <c r="AJ79" s="249">
        <f t="shared" si="38"/>
        <v>0</v>
      </c>
      <c r="AK79" s="249" t="str">
        <f t="shared" si="39"/>
        <v/>
      </c>
      <c r="AL79" s="249">
        <f t="shared" si="40"/>
        <v>0</v>
      </c>
      <c r="AM79" s="249" t="str">
        <f t="shared" si="35"/>
        <v/>
      </c>
      <c r="AN79" s="249">
        <f t="shared" si="43"/>
        <v>0</v>
      </c>
      <c r="AO79" s="249" t="str">
        <f t="shared" si="32"/>
        <v/>
      </c>
      <c r="AP79" s="249">
        <f t="shared" si="41"/>
        <v>0</v>
      </c>
      <c r="AQ79" s="249" t="str">
        <f t="shared" si="33"/>
        <v/>
      </c>
      <c r="AR79" s="249">
        <f t="shared" si="42"/>
        <v>0</v>
      </c>
      <c r="AS79" s="249" t="str">
        <f t="shared" si="36"/>
        <v/>
      </c>
    </row>
    <row r="80" spans="1:45">
      <c r="A80" s="33">
        <v>71</v>
      </c>
      <c r="B80" s="57"/>
      <c r="C80" s="57"/>
      <c r="D80" s="57"/>
      <c r="E80" s="295"/>
      <c r="F80" s="57"/>
      <c r="G80" s="58"/>
      <c r="H80" s="59"/>
      <c r="I80" s="182"/>
      <c r="J80" s="59"/>
      <c r="K80" s="182"/>
      <c r="L80" s="59"/>
      <c r="M80" s="203"/>
      <c r="N80" s="60"/>
      <c r="O80" s="60"/>
      <c r="P80" s="213"/>
      <c r="V80" s="5" t="str">
        <f t="shared" si="22"/>
        <v/>
      </c>
      <c r="W80" s="5" t="str">
        <f t="shared" si="23"/>
        <v/>
      </c>
      <c r="X80" s="5" t="str">
        <f t="shared" si="24"/>
        <v/>
      </c>
      <c r="Y80" s="5" t="str">
        <f t="shared" si="25"/>
        <v/>
      </c>
      <c r="Z80" s="5" t="str">
        <f t="shared" si="26"/>
        <v/>
      </c>
      <c r="AA80" s="9" t="str">
        <f>IF(F80="男",data_kyogisha!A72,"")</f>
        <v/>
      </c>
      <c r="AB80" s="5" t="str">
        <f t="shared" si="27"/>
        <v/>
      </c>
      <c r="AC80" s="5" t="str">
        <f t="shared" si="28"/>
        <v/>
      </c>
      <c r="AD80" s="5" t="str">
        <f t="shared" si="29"/>
        <v/>
      </c>
      <c r="AE80" s="5" t="str">
        <f t="shared" si="30"/>
        <v/>
      </c>
      <c r="AF80" s="5" t="str">
        <f t="shared" si="31"/>
        <v/>
      </c>
      <c r="AG80" s="5" t="str">
        <f>IF(F80="女",data_kyogisha!A72,"")</f>
        <v/>
      </c>
      <c r="AH80" s="249">
        <f t="shared" si="37"/>
        <v>0</v>
      </c>
      <c r="AI80" s="249" t="str">
        <f t="shared" si="34"/>
        <v/>
      </c>
      <c r="AJ80" s="249">
        <f t="shared" si="38"/>
        <v>0</v>
      </c>
      <c r="AK80" s="249" t="str">
        <f t="shared" si="39"/>
        <v/>
      </c>
      <c r="AL80" s="249">
        <f t="shared" si="40"/>
        <v>0</v>
      </c>
      <c r="AM80" s="249" t="str">
        <f t="shared" si="35"/>
        <v/>
      </c>
      <c r="AN80" s="249">
        <f t="shared" si="43"/>
        <v>0</v>
      </c>
      <c r="AO80" s="249" t="str">
        <f t="shared" si="32"/>
        <v/>
      </c>
      <c r="AP80" s="249">
        <f t="shared" si="41"/>
        <v>0</v>
      </c>
      <c r="AQ80" s="249" t="str">
        <f t="shared" si="33"/>
        <v/>
      </c>
      <c r="AR80" s="249">
        <f t="shared" si="42"/>
        <v>0</v>
      </c>
      <c r="AS80" s="249" t="str">
        <f t="shared" si="36"/>
        <v/>
      </c>
    </row>
    <row r="81" spans="1:45">
      <c r="A81" s="33">
        <v>72</v>
      </c>
      <c r="B81" s="57"/>
      <c r="C81" s="57"/>
      <c r="D81" s="57"/>
      <c r="E81" s="295"/>
      <c r="F81" s="57"/>
      <c r="G81" s="58"/>
      <c r="H81" s="59"/>
      <c r="I81" s="182"/>
      <c r="J81" s="59"/>
      <c r="K81" s="182"/>
      <c r="L81" s="59"/>
      <c r="M81" s="203"/>
      <c r="N81" s="60"/>
      <c r="O81" s="60"/>
      <c r="P81" s="213"/>
      <c r="V81" s="5" t="str">
        <f t="shared" si="22"/>
        <v/>
      </c>
      <c r="W81" s="5" t="str">
        <f t="shared" si="23"/>
        <v/>
      </c>
      <c r="X81" s="5" t="str">
        <f t="shared" si="24"/>
        <v/>
      </c>
      <c r="Y81" s="5" t="str">
        <f t="shared" si="25"/>
        <v/>
      </c>
      <c r="Z81" s="5" t="str">
        <f t="shared" si="26"/>
        <v/>
      </c>
      <c r="AA81" s="9" t="str">
        <f>IF(F81="男",data_kyogisha!A73,"")</f>
        <v/>
      </c>
      <c r="AB81" s="5" t="str">
        <f t="shared" si="27"/>
        <v/>
      </c>
      <c r="AC81" s="5" t="str">
        <f t="shared" si="28"/>
        <v/>
      </c>
      <c r="AD81" s="5" t="str">
        <f t="shared" si="29"/>
        <v/>
      </c>
      <c r="AE81" s="5" t="str">
        <f t="shared" si="30"/>
        <v/>
      </c>
      <c r="AF81" s="5" t="str">
        <f t="shared" si="31"/>
        <v/>
      </c>
      <c r="AG81" s="5" t="str">
        <f>IF(F81="女",data_kyogisha!A73,"")</f>
        <v/>
      </c>
      <c r="AH81" s="249">
        <f t="shared" si="37"/>
        <v>0</v>
      </c>
      <c r="AI81" s="249" t="str">
        <f t="shared" si="34"/>
        <v/>
      </c>
      <c r="AJ81" s="249">
        <f t="shared" si="38"/>
        <v>0</v>
      </c>
      <c r="AK81" s="249" t="str">
        <f t="shared" si="39"/>
        <v/>
      </c>
      <c r="AL81" s="249">
        <f t="shared" si="40"/>
        <v>0</v>
      </c>
      <c r="AM81" s="249" t="str">
        <f t="shared" si="35"/>
        <v/>
      </c>
      <c r="AN81" s="249">
        <f t="shared" si="43"/>
        <v>0</v>
      </c>
      <c r="AO81" s="249" t="str">
        <f t="shared" si="32"/>
        <v/>
      </c>
      <c r="AP81" s="249">
        <f t="shared" si="41"/>
        <v>0</v>
      </c>
      <c r="AQ81" s="249" t="str">
        <f t="shared" si="33"/>
        <v/>
      </c>
      <c r="AR81" s="249">
        <f t="shared" si="42"/>
        <v>0</v>
      </c>
      <c r="AS81" s="249" t="str">
        <f t="shared" si="36"/>
        <v/>
      </c>
    </row>
    <row r="82" spans="1:45">
      <c r="A82" s="33">
        <v>73</v>
      </c>
      <c r="B82" s="57"/>
      <c r="C82" s="57"/>
      <c r="D82" s="57"/>
      <c r="E82" s="295"/>
      <c r="F82" s="57"/>
      <c r="G82" s="58"/>
      <c r="H82" s="59"/>
      <c r="I82" s="182"/>
      <c r="J82" s="59"/>
      <c r="K82" s="182"/>
      <c r="L82" s="59"/>
      <c r="M82" s="203"/>
      <c r="N82" s="60"/>
      <c r="O82" s="60"/>
      <c r="P82" s="213"/>
      <c r="V82" s="5" t="str">
        <f t="shared" si="22"/>
        <v/>
      </c>
      <c r="W82" s="5" t="str">
        <f t="shared" si="23"/>
        <v/>
      </c>
      <c r="X82" s="5" t="str">
        <f t="shared" si="24"/>
        <v/>
      </c>
      <c r="Y82" s="5" t="str">
        <f t="shared" si="25"/>
        <v/>
      </c>
      <c r="Z82" s="5" t="str">
        <f t="shared" si="26"/>
        <v/>
      </c>
      <c r="AA82" s="9" t="str">
        <f>IF(F82="男",data_kyogisha!A74,"")</f>
        <v/>
      </c>
      <c r="AB82" s="5" t="str">
        <f t="shared" si="27"/>
        <v/>
      </c>
      <c r="AC82" s="5" t="str">
        <f t="shared" si="28"/>
        <v/>
      </c>
      <c r="AD82" s="5" t="str">
        <f t="shared" si="29"/>
        <v/>
      </c>
      <c r="AE82" s="5" t="str">
        <f t="shared" si="30"/>
        <v/>
      </c>
      <c r="AF82" s="5" t="str">
        <f t="shared" si="31"/>
        <v/>
      </c>
      <c r="AG82" s="5" t="str">
        <f>IF(F82="女",data_kyogisha!A74,"")</f>
        <v/>
      </c>
      <c r="AH82" s="249">
        <f t="shared" si="37"/>
        <v>0</v>
      </c>
      <c r="AI82" s="249" t="str">
        <f t="shared" si="34"/>
        <v/>
      </c>
      <c r="AJ82" s="249">
        <f t="shared" si="38"/>
        <v>0</v>
      </c>
      <c r="AK82" s="249" t="str">
        <f t="shared" si="39"/>
        <v/>
      </c>
      <c r="AL82" s="249">
        <f t="shared" si="40"/>
        <v>0</v>
      </c>
      <c r="AM82" s="249" t="str">
        <f t="shared" si="35"/>
        <v/>
      </c>
      <c r="AN82" s="249">
        <f t="shared" si="43"/>
        <v>0</v>
      </c>
      <c r="AO82" s="249" t="str">
        <f t="shared" si="32"/>
        <v/>
      </c>
      <c r="AP82" s="249">
        <f t="shared" si="41"/>
        <v>0</v>
      </c>
      <c r="AQ82" s="249" t="str">
        <f t="shared" si="33"/>
        <v/>
      </c>
      <c r="AR82" s="249">
        <f t="shared" si="42"/>
        <v>0</v>
      </c>
      <c r="AS82" s="249" t="str">
        <f t="shared" si="36"/>
        <v/>
      </c>
    </row>
    <row r="83" spans="1:45">
      <c r="A83" s="33">
        <v>74</v>
      </c>
      <c r="B83" s="57"/>
      <c r="C83" s="57"/>
      <c r="D83" s="57"/>
      <c r="E83" s="295"/>
      <c r="F83" s="57"/>
      <c r="G83" s="58"/>
      <c r="H83" s="59"/>
      <c r="I83" s="182"/>
      <c r="J83" s="59"/>
      <c r="K83" s="182"/>
      <c r="L83" s="59"/>
      <c r="M83" s="203"/>
      <c r="N83" s="60"/>
      <c r="O83" s="60"/>
      <c r="P83" s="213"/>
      <c r="V83" s="5" t="str">
        <f t="shared" si="22"/>
        <v/>
      </c>
      <c r="W83" s="5" t="str">
        <f t="shared" si="23"/>
        <v/>
      </c>
      <c r="X83" s="5" t="str">
        <f t="shared" si="24"/>
        <v/>
      </c>
      <c r="Y83" s="5" t="str">
        <f t="shared" si="25"/>
        <v/>
      </c>
      <c r="Z83" s="5" t="str">
        <f t="shared" si="26"/>
        <v/>
      </c>
      <c r="AA83" s="9" t="str">
        <f>IF(F83="男",data_kyogisha!A75,"")</f>
        <v/>
      </c>
      <c r="AB83" s="5" t="str">
        <f t="shared" si="27"/>
        <v/>
      </c>
      <c r="AC83" s="5" t="str">
        <f t="shared" si="28"/>
        <v/>
      </c>
      <c r="AD83" s="5" t="str">
        <f t="shared" si="29"/>
        <v/>
      </c>
      <c r="AE83" s="5" t="str">
        <f t="shared" si="30"/>
        <v/>
      </c>
      <c r="AF83" s="5" t="str">
        <f t="shared" si="31"/>
        <v/>
      </c>
      <c r="AG83" s="5" t="str">
        <f>IF(F83="女",data_kyogisha!A75,"")</f>
        <v/>
      </c>
      <c r="AH83" s="249">
        <f t="shared" si="37"/>
        <v>0</v>
      </c>
      <c r="AI83" s="249" t="str">
        <f t="shared" si="34"/>
        <v/>
      </c>
      <c r="AJ83" s="249">
        <f t="shared" si="38"/>
        <v>0</v>
      </c>
      <c r="AK83" s="249" t="str">
        <f t="shared" si="39"/>
        <v/>
      </c>
      <c r="AL83" s="249">
        <f t="shared" si="40"/>
        <v>0</v>
      </c>
      <c r="AM83" s="249" t="str">
        <f t="shared" si="35"/>
        <v/>
      </c>
      <c r="AN83" s="249">
        <f t="shared" si="43"/>
        <v>0</v>
      </c>
      <c r="AO83" s="249" t="str">
        <f t="shared" si="32"/>
        <v/>
      </c>
      <c r="AP83" s="249">
        <f t="shared" si="41"/>
        <v>0</v>
      </c>
      <c r="AQ83" s="249" t="str">
        <f t="shared" si="33"/>
        <v/>
      </c>
      <c r="AR83" s="249">
        <f t="shared" si="42"/>
        <v>0</v>
      </c>
      <c r="AS83" s="249" t="str">
        <f t="shared" si="36"/>
        <v/>
      </c>
    </row>
    <row r="84" spans="1:45">
      <c r="A84" s="33">
        <v>75</v>
      </c>
      <c r="B84" s="57"/>
      <c r="C84" s="57"/>
      <c r="D84" s="57"/>
      <c r="E84" s="295"/>
      <c r="F84" s="57"/>
      <c r="G84" s="58"/>
      <c r="H84" s="59"/>
      <c r="I84" s="182"/>
      <c r="J84" s="59"/>
      <c r="K84" s="182"/>
      <c r="L84" s="59"/>
      <c r="M84" s="203"/>
      <c r="N84" s="60"/>
      <c r="O84" s="60"/>
      <c r="P84" s="213"/>
      <c r="V84" s="5" t="str">
        <f t="shared" si="22"/>
        <v/>
      </c>
      <c r="W84" s="5" t="str">
        <f t="shared" si="23"/>
        <v/>
      </c>
      <c r="X84" s="5" t="str">
        <f t="shared" si="24"/>
        <v/>
      </c>
      <c r="Y84" s="5" t="str">
        <f t="shared" si="25"/>
        <v/>
      </c>
      <c r="Z84" s="5" t="str">
        <f t="shared" si="26"/>
        <v/>
      </c>
      <c r="AA84" s="9" t="str">
        <f>IF(F84="男",data_kyogisha!A76,"")</f>
        <v/>
      </c>
      <c r="AB84" s="5" t="str">
        <f t="shared" si="27"/>
        <v/>
      </c>
      <c r="AC84" s="5" t="str">
        <f t="shared" si="28"/>
        <v/>
      </c>
      <c r="AD84" s="5" t="str">
        <f t="shared" si="29"/>
        <v/>
      </c>
      <c r="AE84" s="5" t="str">
        <f t="shared" si="30"/>
        <v/>
      </c>
      <c r="AF84" s="5" t="str">
        <f t="shared" si="31"/>
        <v/>
      </c>
      <c r="AG84" s="5" t="str">
        <f>IF(F84="女",data_kyogisha!A76,"")</f>
        <v/>
      </c>
      <c r="AH84" s="249">
        <f t="shared" si="37"/>
        <v>0</v>
      </c>
      <c r="AI84" s="249" t="str">
        <f t="shared" si="34"/>
        <v/>
      </c>
      <c r="AJ84" s="249">
        <f t="shared" si="38"/>
        <v>0</v>
      </c>
      <c r="AK84" s="249" t="str">
        <f t="shared" si="39"/>
        <v/>
      </c>
      <c r="AL84" s="249">
        <f t="shared" si="40"/>
        <v>0</v>
      </c>
      <c r="AM84" s="249" t="str">
        <f t="shared" si="35"/>
        <v/>
      </c>
      <c r="AN84" s="249">
        <f t="shared" si="43"/>
        <v>0</v>
      </c>
      <c r="AO84" s="249" t="str">
        <f t="shared" si="32"/>
        <v/>
      </c>
      <c r="AP84" s="249">
        <f t="shared" si="41"/>
        <v>0</v>
      </c>
      <c r="AQ84" s="249" t="str">
        <f t="shared" si="33"/>
        <v/>
      </c>
      <c r="AR84" s="249">
        <f t="shared" si="42"/>
        <v>0</v>
      </c>
      <c r="AS84" s="249" t="str">
        <f t="shared" si="36"/>
        <v/>
      </c>
    </row>
    <row r="85" spans="1:45">
      <c r="A85" s="33">
        <v>76</v>
      </c>
      <c r="B85" s="57"/>
      <c r="C85" s="57"/>
      <c r="D85" s="57"/>
      <c r="E85" s="295"/>
      <c r="F85" s="57"/>
      <c r="G85" s="58"/>
      <c r="H85" s="59"/>
      <c r="I85" s="182"/>
      <c r="J85" s="59"/>
      <c r="K85" s="182"/>
      <c r="L85" s="59"/>
      <c r="M85" s="203"/>
      <c r="N85" s="60"/>
      <c r="O85" s="60"/>
      <c r="P85" s="213"/>
      <c r="V85" s="5" t="str">
        <f t="shared" si="22"/>
        <v/>
      </c>
      <c r="W85" s="5" t="str">
        <f t="shared" si="23"/>
        <v/>
      </c>
      <c r="X85" s="5" t="str">
        <f t="shared" si="24"/>
        <v/>
      </c>
      <c r="Y85" s="5" t="str">
        <f t="shared" si="25"/>
        <v/>
      </c>
      <c r="Z85" s="5" t="str">
        <f t="shared" si="26"/>
        <v/>
      </c>
      <c r="AA85" s="9" t="str">
        <f>IF(F85="男",data_kyogisha!A77,"")</f>
        <v/>
      </c>
      <c r="AB85" s="5" t="str">
        <f t="shared" si="27"/>
        <v/>
      </c>
      <c r="AC85" s="5" t="str">
        <f t="shared" si="28"/>
        <v/>
      </c>
      <c r="AD85" s="5" t="str">
        <f t="shared" si="29"/>
        <v/>
      </c>
      <c r="AE85" s="5" t="str">
        <f t="shared" si="30"/>
        <v/>
      </c>
      <c r="AF85" s="5" t="str">
        <f t="shared" si="31"/>
        <v/>
      </c>
      <c r="AG85" s="5" t="str">
        <f>IF(F85="女",data_kyogisha!A77,"")</f>
        <v/>
      </c>
      <c r="AH85" s="249">
        <f t="shared" si="37"/>
        <v>0</v>
      </c>
      <c r="AI85" s="249" t="str">
        <f t="shared" si="34"/>
        <v/>
      </c>
      <c r="AJ85" s="249">
        <f t="shared" si="38"/>
        <v>0</v>
      </c>
      <c r="AK85" s="249" t="str">
        <f t="shared" si="39"/>
        <v/>
      </c>
      <c r="AL85" s="249">
        <f t="shared" si="40"/>
        <v>0</v>
      </c>
      <c r="AM85" s="249" t="str">
        <f t="shared" si="35"/>
        <v/>
      </c>
      <c r="AN85" s="249">
        <f t="shared" si="43"/>
        <v>0</v>
      </c>
      <c r="AO85" s="249" t="str">
        <f t="shared" si="32"/>
        <v/>
      </c>
      <c r="AP85" s="249">
        <f t="shared" si="41"/>
        <v>0</v>
      </c>
      <c r="AQ85" s="249" t="str">
        <f t="shared" si="33"/>
        <v/>
      </c>
      <c r="AR85" s="249">
        <f t="shared" si="42"/>
        <v>0</v>
      </c>
      <c r="AS85" s="249" t="str">
        <f t="shared" si="36"/>
        <v/>
      </c>
    </row>
    <row r="86" spans="1:45">
      <c r="A86" s="33">
        <v>77</v>
      </c>
      <c r="B86" s="57"/>
      <c r="C86" s="57"/>
      <c r="D86" s="57"/>
      <c r="E86" s="295"/>
      <c r="F86" s="57"/>
      <c r="G86" s="58"/>
      <c r="H86" s="59"/>
      <c r="I86" s="182"/>
      <c r="J86" s="59"/>
      <c r="K86" s="182"/>
      <c r="L86" s="59"/>
      <c r="M86" s="203"/>
      <c r="N86" s="60"/>
      <c r="O86" s="60"/>
      <c r="P86" s="213"/>
      <c r="V86" s="5" t="str">
        <f t="shared" si="22"/>
        <v/>
      </c>
      <c r="W86" s="5" t="str">
        <f t="shared" si="23"/>
        <v/>
      </c>
      <c r="X86" s="5" t="str">
        <f t="shared" si="24"/>
        <v/>
      </c>
      <c r="Y86" s="5" t="str">
        <f t="shared" si="25"/>
        <v/>
      </c>
      <c r="Z86" s="5" t="str">
        <f t="shared" si="26"/>
        <v/>
      </c>
      <c r="AA86" s="9" t="str">
        <f>IF(F86="男",data_kyogisha!A78,"")</f>
        <v/>
      </c>
      <c r="AB86" s="5" t="str">
        <f t="shared" si="27"/>
        <v/>
      </c>
      <c r="AC86" s="5" t="str">
        <f t="shared" si="28"/>
        <v/>
      </c>
      <c r="AD86" s="5" t="str">
        <f t="shared" si="29"/>
        <v/>
      </c>
      <c r="AE86" s="5" t="str">
        <f t="shared" si="30"/>
        <v/>
      </c>
      <c r="AF86" s="5" t="str">
        <f t="shared" si="31"/>
        <v/>
      </c>
      <c r="AG86" s="5" t="str">
        <f>IF(F86="女",data_kyogisha!A78,"")</f>
        <v/>
      </c>
      <c r="AH86" s="249">
        <f t="shared" si="37"/>
        <v>0</v>
      </c>
      <c r="AI86" s="249" t="str">
        <f t="shared" si="34"/>
        <v/>
      </c>
      <c r="AJ86" s="249">
        <f t="shared" si="38"/>
        <v>0</v>
      </c>
      <c r="AK86" s="249" t="str">
        <f t="shared" si="39"/>
        <v/>
      </c>
      <c r="AL86" s="249">
        <f t="shared" si="40"/>
        <v>0</v>
      </c>
      <c r="AM86" s="249" t="str">
        <f t="shared" si="35"/>
        <v/>
      </c>
      <c r="AN86" s="249">
        <f t="shared" si="43"/>
        <v>0</v>
      </c>
      <c r="AO86" s="249" t="str">
        <f t="shared" si="32"/>
        <v/>
      </c>
      <c r="AP86" s="249">
        <f t="shared" si="41"/>
        <v>0</v>
      </c>
      <c r="AQ86" s="249" t="str">
        <f t="shared" si="33"/>
        <v/>
      </c>
      <c r="AR86" s="249">
        <f t="shared" si="42"/>
        <v>0</v>
      </c>
      <c r="AS86" s="249" t="str">
        <f t="shared" si="36"/>
        <v/>
      </c>
    </row>
    <row r="87" spans="1:45">
      <c r="A87" s="33">
        <v>78</v>
      </c>
      <c r="B87" s="57"/>
      <c r="C87" s="57"/>
      <c r="D87" s="57"/>
      <c r="E87" s="295"/>
      <c r="F87" s="57"/>
      <c r="G87" s="58"/>
      <c r="H87" s="59"/>
      <c r="I87" s="182"/>
      <c r="J87" s="59"/>
      <c r="K87" s="182"/>
      <c r="L87" s="59"/>
      <c r="M87" s="203"/>
      <c r="N87" s="60"/>
      <c r="O87" s="60"/>
      <c r="P87" s="213"/>
      <c r="V87" s="5" t="str">
        <f t="shared" si="22"/>
        <v/>
      </c>
      <c r="W87" s="5" t="str">
        <f t="shared" si="23"/>
        <v/>
      </c>
      <c r="X87" s="5" t="str">
        <f t="shared" si="24"/>
        <v/>
      </c>
      <c r="Y87" s="5" t="str">
        <f t="shared" si="25"/>
        <v/>
      </c>
      <c r="Z87" s="5" t="str">
        <f t="shared" si="26"/>
        <v/>
      </c>
      <c r="AA87" s="9" t="str">
        <f>IF(F87="男",data_kyogisha!A79,"")</f>
        <v/>
      </c>
      <c r="AB87" s="5" t="str">
        <f t="shared" si="27"/>
        <v/>
      </c>
      <c r="AC87" s="5" t="str">
        <f t="shared" si="28"/>
        <v/>
      </c>
      <c r="AD87" s="5" t="str">
        <f t="shared" si="29"/>
        <v/>
      </c>
      <c r="AE87" s="5" t="str">
        <f t="shared" si="30"/>
        <v/>
      </c>
      <c r="AF87" s="5" t="str">
        <f t="shared" si="31"/>
        <v/>
      </c>
      <c r="AG87" s="5" t="str">
        <f>IF(F87="女",data_kyogisha!A79,"")</f>
        <v/>
      </c>
      <c r="AH87" s="249">
        <f t="shared" si="37"/>
        <v>0</v>
      </c>
      <c r="AI87" s="249" t="str">
        <f t="shared" si="34"/>
        <v/>
      </c>
      <c r="AJ87" s="249">
        <f t="shared" si="38"/>
        <v>0</v>
      </c>
      <c r="AK87" s="249" t="str">
        <f t="shared" si="39"/>
        <v/>
      </c>
      <c r="AL87" s="249">
        <f t="shared" si="40"/>
        <v>0</v>
      </c>
      <c r="AM87" s="249" t="str">
        <f t="shared" si="35"/>
        <v/>
      </c>
      <c r="AN87" s="249">
        <f t="shared" si="43"/>
        <v>0</v>
      </c>
      <c r="AO87" s="249" t="str">
        <f t="shared" si="32"/>
        <v/>
      </c>
      <c r="AP87" s="249">
        <f t="shared" si="41"/>
        <v>0</v>
      </c>
      <c r="AQ87" s="249" t="str">
        <f t="shared" si="33"/>
        <v/>
      </c>
      <c r="AR87" s="249">
        <f t="shared" si="42"/>
        <v>0</v>
      </c>
      <c r="AS87" s="249" t="str">
        <f t="shared" si="36"/>
        <v/>
      </c>
    </row>
    <row r="88" spans="1:45">
      <c r="A88" s="33">
        <v>79</v>
      </c>
      <c r="B88" s="57"/>
      <c r="C88" s="57"/>
      <c r="D88" s="57"/>
      <c r="E88" s="295"/>
      <c r="F88" s="57"/>
      <c r="G88" s="58"/>
      <c r="H88" s="59"/>
      <c r="I88" s="182"/>
      <c r="J88" s="59"/>
      <c r="K88" s="182"/>
      <c r="L88" s="59"/>
      <c r="M88" s="203"/>
      <c r="N88" s="60"/>
      <c r="O88" s="60"/>
      <c r="P88" s="213"/>
      <c r="V88" s="5" t="str">
        <f t="shared" si="22"/>
        <v/>
      </c>
      <c r="W88" s="5" t="str">
        <f t="shared" si="23"/>
        <v/>
      </c>
      <c r="X88" s="5" t="str">
        <f t="shared" si="24"/>
        <v/>
      </c>
      <c r="Y88" s="5" t="str">
        <f t="shared" si="25"/>
        <v/>
      </c>
      <c r="Z88" s="5" t="str">
        <f t="shared" si="26"/>
        <v/>
      </c>
      <c r="AA88" s="9" t="str">
        <f>IF(F88="男",data_kyogisha!A80,"")</f>
        <v/>
      </c>
      <c r="AB88" s="5" t="str">
        <f t="shared" si="27"/>
        <v/>
      </c>
      <c r="AC88" s="5" t="str">
        <f t="shared" si="28"/>
        <v/>
      </c>
      <c r="AD88" s="5" t="str">
        <f t="shared" si="29"/>
        <v/>
      </c>
      <c r="AE88" s="5" t="str">
        <f t="shared" si="30"/>
        <v/>
      </c>
      <c r="AF88" s="5" t="str">
        <f t="shared" si="31"/>
        <v/>
      </c>
      <c r="AG88" s="5" t="str">
        <f>IF(F88="女",data_kyogisha!A80,"")</f>
        <v/>
      </c>
      <c r="AH88" s="249">
        <f t="shared" si="37"/>
        <v>0</v>
      </c>
      <c r="AI88" s="249" t="str">
        <f t="shared" si="34"/>
        <v/>
      </c>
      <c r="AJ88" s="249">
        <f t="shared" si="38"/>
        <v>0</v>
      </c>
      <c r="AK88" s="249" t="str">
        <f t="shared" si="39"/>
        <v/>
      </c>
      <c r="AL88" s="249">
        <f t="shared" si="40"/>
        <v>0</v>
      </c>
      <c r="AM88" s="249" t="str">
        <f t="shared" si="35"/>
        <v/>
      </c>
      <c r="AN88" s="249">
        <f t="shared" si="43"/>
        <v>0</v>
      </c>
      <c r="AO88" s="249" t="str">
        <f t="shared" si="32"/>
        <v/>
      </c>
      <c r="AP88" s="249">
        <f t="shared" si="41"/>
        <v>0</v>
      </c>
      <c r="AQ88" s="249" t="str">
        <f t="shared" si="33"/>
        <v/>
      </c>
      <c r="AR88" s="249">
        <f t="shared" si="42"/>
        <v>0</v>
      </c>
      <c r="AS88" s="249" t="str">
        <f t="shared" si="36"/>
        <v/>
      </c>
    </row>
    <row r="89" spans="1:45">
      <c r="A89" s="33">
        <v>80</v>
      </c>
      <c r="B89" s="57"/>
      <c r="C89" s="57"/>
      <c r="D89" s="57"/>
      <c r="E89" s="295"/>
      <c r="F89" s="57"/>
      <c r="G89" s="58"/>
      <c r="H89" s="59"/>
      <c r="I89" s="182"/>
      <c r="J89" s="59"/>
      <c r="K89" s="182"/>
      <c r="L89" s="59"/>
      <c r="M89" s="203"/>
      <c r="N89" s="60"/>
      <c r="O89" s="60"/>
      <c r="P89" s="213"/>
      <c r="V89" s="5" t="str">
        <f t="shared" si="22"/>
        <v/>
      </c>
      <c r="W89" s="5" t="str">
        <f t="shared" si="23"/>
        <v/>
      </c>
      <c r="X89" s="5" t="str">
        <f t="shared" si="24"/>
        <v/>
      </c>
      <c r="Y89" s="5" t="str">
        <f t="shared" si="25"/>
        <v/>
      </c>
      <c r="Z89" s="5" t="str">
        <f t="shared" si="26"/>
        <v/>
      </c>
      <c r="AA89" s="9" t="str">
        <f>IF(F89="男",data_kyogisha!A81,"")</f>
        <v/>
      </c>
      <c r="AB89" s="5" t="str">
        <f t="shared" si="27"/>
        <v/>
      </c>
      <c r="AC89" s="5" t="str">
        <f t="shared" si="28"/>
        <v/>
      </c>
      <c r="AD89" s="5" t="str">
        <f t="shared" si="29"/>
        <v/>
      </c>
      <c r="AE89" s="5" t="str">
        <f t="shared" si="30"/>
        <v/>
      </c>
      <c r="AF89" s="5" t="str">
        <f t="shared" si="31"/>
        <v/>
      </c>
      <c r="AG89" s="5" t="str">
        <f>IF(F89="女",data_kyogisha!A81,"")</f>
        <v/>
      </c>
      <c r="AH89" s="249">
        <f t="shared" si="37"/>
        <v>0</v>
      </c>
      <c r="AI89" s="249" t="str">
        <f t="shared" si="34"/>
        <v/>
      </c>
      <c r="AJ89" s="249">
        <f t="shared" si="38"/>
        <v>0</v>
      </c>
      <c r="AK89" s="249" t="str">
        <f t="shared" si="39"/>
        <v/>
      </c>
      <c r="AL89" s="249">
        <f t="shared" si="40"/>
        <v>0</v>
      </c>
      <c r="AM89" s="249" t="str">
        <f t="shared" si="35"/>
        <v/>
      </c>
      <c r="AN89" s="249">
        <f t="shared" si="43"/>
        <v>0</v>
      </c>
      <c r="AO89" s="249" t="str">
        <f t="shared" si="32"/>
        <v/>
      </c>
      <c r="AP89" s="249">
        <f t="shared" si="41"/>
        <v>0</v>
      </c>
      <c r="AQ89" s="249" t="str">
        <f t="shared" si="33"/>
        <v/>
      </c>
      <c r="AR89" s="249">
        <f t="shared" si="42"/>
        <v>0</v>
      </c>
      <c r="AS89" s="249" t="str">
        <f t="shared" si="36"/>
        <v/>
      </c>
    </row>
    <row r="90" spans="1:45">
      <c r="A90" s="33">
        <v>81</v>
      </c>
      <c r="B90" s="57"/>
      <c r="C90" s="57"/>
      <c r="D90" s="57"/>
      <c r="E90" s="295"/>
      <c r="F90" s="57"/>
      <c r="G90" s="58"/>
      <c r="H90" s="59"/>
      <c r="I90" s="182"/>
      <c r="J90" s="59"/>
      <c r="K90" s="182"/>
      <c r="L90" s="59"/>
      <c r="M90" s="203"/>
      <c r="N90" s="60"/>
      <c r="O90" s="60"/>
      <c r="P90" s="213"/>
      <c r="V90" s="5" t="str">
        <f t="shared" si="22"/>
        <v/>
      </c>
      <c r="W90" s="5" t="str">
        <f t="shared" si="23"/>
        <v/>
      </c>
      <c r="X90" s="5" t="str">
        <f t="shared" si="24"/>
        <v/>
      </c>
      <c r="Y90" s="5" t="str">
        <f t="shared" si="25"/>
        <v/>
      </c>
      <c r="Z90" s="5" t="str">
        <f t="shared" si="26"/>
        <v/>
      </c>
      <c r="AA90" s="9" t="str">
        <f>IF(F90="男",data_kyogisha!A82,"")</f>
        <v/>
      </c>
      <c r="AB90" s="5" t="str">
        <f t="shared" si="27"/>
        <v/>
      </c>
      <c r="AC90" s="5" t="str">
        <f t="shared" si="28"/>
        <v/>
      </c>
      <c r="AD90" s="5" t="str">
        <f t="shared" si="29"/>
        <v/>
      </c>
      <c r="AE90" s="5" t="str">
        <f t="shared" si="30"/>
        <v/>
      </c>
      <c r="AF90" s="5" t="str">
        <f t="shared" si="31"/>
        <v/>
      </c>
      <c r="AG90" s="5" t="str">
        <f>IF(F90="女",data_kyogisha!A82,"")</f>
        <v/>
      </c>
      <c r="AH90" s="249">
        <f t="shared" si="37"/>
        <v>0</v>
      </c>
      <c r="AI90" s="249" t="str">
        <f t="shared" si="34"/>
        <v/>
      </c>
      <c r="AJ90" s="249">
        <f t="shared" si="38"/>
        <v>0</v>
      </c>
      <c r="AK90" s="249" t="str">
        <f t="shared" si="39"/>
        <v/>
      </c>
      <c r="AL90" s="249">
        <f t="shared" si="40"/>
        <v>0</v>
      </c>
      <c r="AM90" s="249" t="str">
        <f t="shared" si="35"/>
        <v/>
      </c>
      <c r="AN90" s="249">
        <f t="shared" si="43"/>
        <v>0</v>
      </c>
      <c r="AO90" s="249" t="str">
        <f t="shared" si="32"/>
        <v/>
      </c>
      <c r="AP90" s="249">
        <f t="shared" si="41"/>
        <v>0</v>
      </c>
      <c r="AQ90" s="249" t="str">
        <f t="shared" si="33"/>
        <v/>
      </c>
      <c r="AR90" s="249">
        <f t="shared" si="42"/>
        <v>0</v>
      </c>
      <c r="AS90" s="249" t="str">
        <f t="shared" si="36"/>
        <v/>
      </c>
    </row>
    <row r="91" spans="1:45">
      <c r="A91" s="33">
        <v>82</v>
      </c>
      <c r="B91" s="57"/>
      <c r="C91" s="57"/>
      <c r="D91" s="57"/>
      <c r="E91" s="295"/>
      <c r="F91" s="57"/>
      <c r="G91" s="58"/>
      <c r="H91" s="59"/>
      <c r="I91" s="182"/>
      <c r="J91" s="59"/>
      <c r="K91" s="182"/>
      <c r="L91" s="59"/>
      <c r="M91" s="203"/>
      <c r="N91" s="60"/>
      <c r="O91" s="60"/>
      <c r="P91" s="213"/>
      <c r="V91" s="5" t="str">
        <f t="shared" si="22"/>
        <v/>
      </c>
      <c r="W91" s="5" t="str">
        <f t="shared" si="23"/>
        <v/>
      </c>
      <c r="X91" s="5" t="str">
        <f t="shared" si="24"/>
        <v/>
      </c>
      <c r="Y91" s="5" t="str">
        <f t="shared" si="25"/>
        <v/>
      </c>
      <c r="Z91" s="5" t="str">
        <f t="shared" si="26"/>
        <v/>
      </c>
      <c r="AA91" s="9" t="str">
        <f>IF(F91="男",data_kyogisha!A83,"")</f>
        <v/>
      </c>
      <c r="AB91" s="5" t="str">
        <f t="shared" si="27"/>
        <v/>
      </c>
      <c r="AC91" s="5" t="str">
        <f t="shared" si="28"/>
        <v/>
      </c>
      <c r="AD91" s="5" t="str">
        <f t="shared" si="29"/>
        <v/>
      </c>
      <c r="AE91" s="5" t="str">
        <f t="shared" si="30"/>
        <v/>
      </c>
      <c r="AF91" s="5" t="str">
        <f t="shared" si="31"/>
        <v/>
      </c>
      <c r="AG91" s="5" t="str">
        <f>IF(F91="女",data_kyogisha!A83,"")</f>
        <v/>
      </c>
      <c r="AH91" s="249">
        <f t="shared" si="37"/>
        <v>0</v>
      </c>
      <c r="AI91" s="249" t="str">
        <f t="shared" si="34"/>
        <v/>
      </c>
      <c r="AJ91" s="249">
        <f t="shared" si="38"/>
        <v>0</v>
      </c>
      <c r="AK91" s="249" t="str">
        <f t="shared" si="39"/>
        <v/>
      </c>
      <c r="AL91" s="249">
        <f t="shared" si="40"/>
        <v>0</v>
      </c>
      <c r="AM91" s="249" t="str">
        <f t="shared" si="35"/>
        <v/>
      </c>
      <c r="AN91" s="249">
        <f t="shared" si="43"/>
        <v>0</v>
      </c>
      <c r="AO91" s="249" t="str">
        <f t="shared" si="32"/>
        <v/>
      </c>
      <c r="AP91" s="249">
        <f t="shared" si="41"/>
        <v>0</v>
      </c>
      <c r="AQ91" s="249" t="str">
        <f t="shared" si="33"/>
        <v/>
      </c>
      <c r="AR91" s="249">
        <f t="shared" si="42"/>
        <v>0</v>
      </c>
      <c r="AS91" s="249" t="str">
        <f t="shared" si="36"/>
        <v/>
      </c>
    </row>
    <row r="92" spans="1:45">
      <c r="A92" s="33">
        <v>83</v>
      </c>
      <c r="B92" s="57"/>
      <c r="C92" s="57"/>
      <c r="D92" s="57"/>
      <c r="E92" s="295"/>
      <c r="F92" s="57"/>
      <c r="G92" s="58"/>
      <c r="H92" s="59"/>
      <c r="I92" s="182"/>
      <c r="J92" s="59"/>
      <c r="K92" s="182"/>
      <c r="L92" s="59"/>
      <c r="M92" s="203"/>
      <c r="N92" s="60"/>
      <c r="O92" s="60"/>
      <c r="P92" s="213"/>
      <c r="V92" s="5" t="str">
        <f t="shared" si="22"/>
        <v/>
      </c>
      <c r="W92" s="5" t="str">
        <f t="shared" si="23"/>
        <v/>
      </c>
      <c r="X92" s="5" t="str">
        <f t="shared" si="24"/>
        <v/>
      </c>
      <c r="Y92" s="5" t="str">
        <f t="shared" si="25"/>
        <v/>
      </c>
      <c r="Z92" s="5" t="str">
        <f t="shared" si="26"/>
        <v/>
      </c>
      <c r="AA92" s="9" t="str">
        <f>IF(F92="男",data_kyogisha!A84,"")</f>
        <v/>
      </c>
      <c r="AB92" s="5" t="str">
        <f t="shared" si="27"/>
        <v/>
      </c>
      <c r="AC92" s="5" t="str">
        <f t="shared" si="28"/>
        <v/>
      </c>
      <c r="AD92" s="5" t="str">
        <f t="shared" si="29"/>
        <v/>
      </c>
      <c r="AE92" s="5" t="str">
        <f t="shared" si="30"/>
        <v/>
      </c>
      <c r="AF92" s="5" t="str">
        <f t="shared" si="31"/>
        <v/>
      </c>
      <c r="AG92" s="5" t="str">
        <f>IF(F92="女",data_kyogisha!A84,"")</f>
        <v/>
      </c>
      <c r="AH92" s="249">
        <f t="shared" si="37"/>
        <v>0</v>
      </c>
      <c r="AI92" s="249" t="str">
        <f t="shared" si="34"/>
        <v/>
      </c>
      <c r="AJ92" s="249">
        <f t="shared" si="38"/>
        <v>0</v>
      </c>
      <c r="AK92" s="249" t="str">
        <f t="shared" si="39"/>
        <v/>
      </c>
      <c r="AL92" s="249">
        <f t="shared" si="40"/>
        <v>0</v>
      </c>
      <c r="AM92" s="249" t="str">
        <f t="shared" si="35"/>
        <v/>
      </c>
      <c r="AN92" s="249">
        <f t="shared" si="43"/>
        <v>0</v>
      </c>
      <c r="AO92" s="249" t="str">
        <f t="shared" si="32"/>
        <v/>
      </c>
      <c r="AP92" s="249">
        <f t="shared" si="41"/>
        <v>0</v>
      </c>
      <c r="AQ92" s="249" t="str">
        <f t="shared" si="33"/>
        <v/>
      </c>
      <c r="AR92" s="249">
        <f t="shared" si="42"/>
        <v>0</v>
      </c>
      <c r="AS92" s="249" t="str">
        <f t="shared" si="36"/>
        <v/>
      </c>
    </row>
    <row r="93" spans="1:45">
      <c r="A93" s="33">
        <v>84</v>
      </c>
      <c r="B93" s="57"/>
      <c r="C93" s="57"/>
      <c r="D93" s="57"/>
      <c r="E93" s="295"/>
      <c r="F93" s="57"/>
      <c r="G93" s="58"/>
      <c r="H93" s="59"/>
      <c r="I93" s="182"/>
      <c r="J93" s="59"/>
      <c r="K93" s="182"/>
      <c r="L93" s="59"/>
      <c r="M93" s="203"/>
      <c r="N93" s="60"/>
      <c r="O93" s="60"/>
      <c r="P93" s="213"/>
      <c r="V93" s="5" t="str">
        <f t="shared" si="22"/>
        <v/>
      </c>
      <c r="W93" s="5" t="str">
        <f t="shared" si="23"/>
        <v/>
      </c>
      <c r="X93" s="5" t="str">
        <f t="shared" si="24"/>
        <v/>
      </c>
      <c r="Y93" s="5" t="str">
        <f t="shared" si="25"/>
        <v/>
      </c>
      <c r="Z93" s="5" t="str">
        <f t="shared" si="26"/>
        <v/>
      </c>
      <c r="AA93" s="9" t="str">
        <f>IF(F93="男",data_kyogisha!A85,"")</f>
        <v/>
      </c>
      <c r="AB93" s="5" t="str">
        <f t="shared" si="27"/>
        <v/>
      </c>
      <c r="AC93" s="5" t="str">
        <f t="shared" si="28"/>
        <v/>
      </c>
      <c r="AD93" s="5" t="str">
        <f t="shared" si="29"/>
        <v/>
      </c>
      <c r="AE93" s="5" t="str">
        <f t="shared" si="30"/>
        <v/>
      </c>
      <c r="AF93" s="5" t="str">
        <f t="shared" si="31"/>
        <v/>
      </c>
      <c r="AG93" s="5" t="str">
        <f>IF(F93="女",data_kyogisha!A85,"")</f>
        <v/>
      </c>
      <c r="AH93" s="249">
        <f t="shared" si="37"/>
        <v>0</v>
      </c>
      <c r="AI93" s="249" t="str">
        <f t="shared" si="34"/>
        <v/>
      </c>
      <c r="AJ93" s="249">
        <f t="shared" si="38"/>
        <v>0</v>
      </c>
      <c r="AK93" s="249" t="str">
        <f t="shared" si="39"/>
        <v/>
      </c>
      <c r="AL93" s="249">
        <f t="shared" si="40"/>
        <v>0</v>
      </c>
      <c r="AM93" s="249" t="str">
        <f t="shared" si="35"/>
        <v/>
      </c>
      <c r="AN93" s="249">
        <f t="shared" si="43"/>
        <v>0</v>
      </c>
      <c r="AO93" s="249" t="str">
        <f t="shared" si="32"/>
        <v/>
      </c>
      <c r="AP93" s="249">
        <f t="shared" si="41"/>
        <v>0</v>
      </c>
      <c r="AQ93" s="249" t="str">
        <f t="shared" si="33"/>
        <v/>
      </c>
      <c r="AR93" s="249">
        <f t="shared" si="42"/>
        <v>0</v>
      </c>
      <c r="AS93" s="249" t="str">
        <f t="shared" si="36"/>
        <v/>
      </c>
    </row>
    <row r="94" spans="1:45">
      <c r="A94" s="33">
        <v>85</v>
      </c>
      <c r="B94" s="57"/>
      <c r="C94" s="57"/>
      <c r="D94" s="57"/>
      <c r="E94" s="295"/>
      <c r="F94" s="57"/>
      <c r="G94" s="58"/>
      <c r="H94" s="59"/>
      <c r="I94" s="182"/>
      <c r="J94" s="59"/>
      <c r="K94" s="182"/>
      <c r="L94" s="59"/>
      <c r="M94" s="203"/>
      <c r="N94" s="60"/>
      <c r="O94" s="60"/>
      <c r="P94" s="213"/>
      <c r="V94" s="5" t="str">
        <f t="shared" si="22"/>
        <v/>
      </c>
      <c r="W94" s="5" t="str">
        <f t="shared" si="23"/>
        <v/>
      </c>
      <c r="X94" s="5" t="str">
        <f t="shared" si="24"/>
        <v/>
      </c>
      <c r="Y94" s="5" t="str">
        <f t="shared" si="25"/>
        <v/>
      </c>
      <c r="Z94" s="5" t="str">
        <f t="shared" si="26"/>
        <v/>
      </c>
      <c r="AA94" s="9" t="str">
        <f>IF(F94="男",data_kyogisha!A86,"")</f>
        <v/>
      </c>
      <c r="AB94" s="5" t="str">
        <f t="shared" si="27"/>
        <v/>
      </c>
      <c r="AC94" s="5" t="str">
        <f t="shared" si="28"/>
        <v/>
      </c>
      <c r="AD94" s="5" t="str">
        <f t="shared" si="29"/>
        <v/>
      </c>
      <c r="AE94" s="5" t="str">
        <f t="shared" si="30"/>
        <v/>
      </c>
      <c r="AF94" s="5" t="str">
        <f t="shared" si="31"/>
        <v/>
      </c>
      <c r="AG94" s="5" t="str">
        <f>IF(F94="女",data_kyogisha!A86,"")</f>
        <v/>
      </c>
      <c r="AH94" s="249">
        <f t="shared" si="37"/>
        <v>0</v>
      </c>
      <c r="AI94" s="249" t="str">
        <f t="shared" si="34"/>
        <v/>
      </c>
      <c r="AJ94" s="249">
        <f t="shared" si="38"/>
        <v>0</v>
      </c>
      <c r="AK94" s="249" t="str">
        <f t="shared" si="39"/>
        <v/>
      </c>
      <c r="AL94" s="249">
        <f t="shared" si="40"/>
        <v>0</v>
      </c>
      <c r="AM94" s="249" t="str">
        <f t="shared" si="35"/>
        <v/>
      </c>
      <c r="AN94" s="249">
        <f t="shared" si="43"/>
        <v>0</v>
      </c>
      <c r="AO94" s="249" t="str">
        <f t="shared" si="32"/>
        <v/>
      </c>
      <c r="AP94" s="249">
        <f t="shared" si="41"/>
        <v>0</v>
      </c>
      <c r="AQ94" s="249" t="str">
        <f t="shared" si="33"/>
        <v/>
      </c>
      <c r="AR94" s="249">
        <f t="shared" si="42"/>
        <v>0</v>
      </c>
      <c r="AS94" s="249" t="str">
        <f t="shared" si="36"/>
        <v/>
      </c>
    </row>
    <row r="95" spans="1:45">
      <c r="A95" s="33">
        <v>86</v>
      </c>
      <c r="B95" s="57"/>
      <c r="C95" s="57"/>
      <c r="D95" s="57"/>
      <c r="E95" s="295"/>
      <c r="F95" s="57"/>
      <c r="G95" s="58"/>
      <c r="H95" s="59"/>
      <c r="I95" s="182"/>
      <c r="J95" s="59"/>
      <c r="K95" s="182"/>
      <c r="L95" s="59"/>
      <c r="M95" s="203"/>
      <c r="N95" s="60"/>
      <c r="O95" s="60"/>
      <c r="P95" s="213"/>
      <c r="V95" s="5" t="str">
        <f t="shared" si="22"/>
        <v/>
      </c>
      <c r="W95" s="5" t="str">
        <f t="shared" si="23"/>
        <v/>
      </c>
      <c r="X95" s="5" t="str">
        <f t="shared" si="24"/>
        <v/>
      </c>
      <c r="Y95" s="5" t="str">
        <f t="shared" si="25"/>
        <v/>
      </c>
      <c r="Z95" s="5" t="str">
        <f t="shared" si="26"/>
        <v/>
      </c>
      <c r="AA95" s="9" t="str">
        <f>IF(F95="男",data_kyogisha!A87,"")</f>
        <v/>
      </c>
      <c r="AB95" s="5" t="str">
        <f t="shared" si="27"/>
        <v/>
      </c>
      <c r="AC95" s="5" t="str">
        <f t="shared" si="28"/>
        <v/>
      </c>
      <c r="AD95" s="5" t="str">
        <f t="shared" si="29"/>
        <v/>
      </c>
      <c r="AE95" s="5" t="str">
        <f t="shared" si="30"/>
        <v/>
      </c>
      <c r="AF95" s="5" t="str">
        <f t="shared" si="31"/>
        <v/>
      </c>
      <c r="AG95" s="5" t="str">
        <f>IF(F95="女",data_kyogisha!A87,"")</f>
        <v/>
      </c>
      <c r="AH95" s="249">
        <f t="shared" si="37"/>
        <v>0</v>
      </c>
      <c r="AI95" s="249" t="str">
        <f t="shared" si="34"/>
        <v/>
      </c>
      <c r="AJ95" s="249">
        <f t="shared" si="38"/>
        <v>0</v>
      </c>
      <c r="AK95" s="249" t="str">
        <f t="shared" si="39"/>
        <v/>
      </c>
      <c r="AL95" s="249">
        <f t="shared" si="40"/>
        <v>0</v>
      </c>
      <c r="AM95" s="249" t="str">
        <f t="shared" si="35"/>
        <v/>
      </c>
      <c r="AN95" s="249">
        <f t="shared" si="43"/>
        <v>0</v>
      </c>
      <c r="AO95" s="249" t="str">
        <f t="shared" si="32"/>
        <v/>
      </c>
      <c r="AP95" s="249">
        <f t="shared" si="41"/>
        <v>0</v>
      </c>
      <c r="AQ95" s="249" t="str">
        <f t="shared" si="33"/>
        <v/>
      </c>
      <c r="AR95" s="249">
        <f t="shared" si="42"/>
        <v>0</v>
      </c>
      <c r="AS95" s="249" t="str">
        <f t="shared" si="36"/>
        <v/>
      </c>
    </row>
    <row r="96" spans="1:45">
      <c r="A96" s="33">
        <v>87</v>
      </c>
      <c r="B96" s="57"/>
      <c r="C96" s="57"/>
      <c r="D96" s="57"/>
      <c r="E96" s="295"/>
      <c r="F96" s="57"/>
      <c r="G96" s="58"/>
      <c r="H96" s="59"/>
      <c r="I96" s="182"/>
      <c r="J96" s="59"/>
      <c r="K96" s="182"/>
      <c r="L96" s="59"/>
      <c r="M96" s="203"/>
      <c r="N96" s="60"/>
      <c r="O96" s="60"/>
      <c r="P96" s="213"/>
      <c r="V96" s="5" t="str">
        <f t="shared" si="22"/>
        <v/>
      </c>
      <c r="W96" s="5" t="str">
        <f t="shared" si="23"/>
        <v/>
      </c>
      <c r="X96" s="5" t="str">
        <f t="shared" si="24"/>
        <v/>
      </c>
      <c r="Y96" s="5" t="str">
        <f t="shared" si="25"/>
        <v/>
      </c>
      <c r="Z96" s="5" t="str">
        <f t="shared" si="26"/>
        <v/>
      </c>
      <c r="AA96" s="9" t="str">
        <f>IF(F96="男",data_kyogisha!A88,"")</f>
        <v/>
      </c>
      <c r="AB96" s="5" t="str">
        <f t="shared" si="27"/>
        <v/>
      </c>
      <c r="AC96" s="5" t="str">
        <f t="shared" si="28"/>
        <v/>
      </c>
      <c r="AD96" s="5" t="str">
        <f t="shared" si="29"/>
        <v/>
      </c>
      <c r="AE96" s="5" t="str">
        <f t="shared" si="30"/>
        <v/>
      </c>
      <c r="AF96" s="5" t="str">
        <f t="shared" si="31"/>
        <v/>
      </c>
      <c r="AG96" s="5" t="str">
        <f>IF(F96="女",data_kyogisha!A88,"")</f>
        <v/>
      </c>
      <c r="AH96" s="249">
        <f t="shared" si="37"/>
        <v>0</v>
      </c>
      <c r="AI96" s="249" t="str">
        <f t="shared" si="34"/>
        <v/>
      </c>
      <c r="AJ96" s="249">
        <f t="shared" si="38"/>
        <v>0</v>
      </c>
      <c r="AK96" s="249" t="str">
        <f t="shared" si="39"/>
        <v/>
      </c>
      <c r="AL96" s="249">
        <f t="shared" si="40"/>
        <v>0</v>
      </c>
      <c r="AM96" s="249" t="str">
        <f t="shared" si="35"/>
        <v/>
      </c>
      <c r="AN96" s="249">
        <f t="shared" si="43"/>
        <v>0</v>
      </c>
      <c r="AO96" s="249" t="str">
        <f t="shared" si="32"/>
        <v/>
      </c>
      <c r="AP96" s="249">
        <f t="shared" si="41"/>
        <v>0</v>
      </c>
      <c r="AQ96" s="249" t="str">
        <f t="shared" si="33"/>
        <v/>
      </c>
      <c r="AR96" s="249">
        <f t="shared" si="42"/>
        <v>0</v>
      </c>
      <c r="AS96" s="249" t="str">
        <f t="shared" si="36"/>
        <v/>
      </c>
    </row>
    <row r="97" spans="1:45">
      <c r="A97" s="33">
        <v>88</v>
      </c>
      <c r="B97" s="57"/>
      <c r="C97" s="57"/>
      <c r="D97" s="57"/>
      <c r="E97" s="295"/>
      <c r="F97" s="57"/>
      <c r="G97" s="58"/>
      <c r="H97" s="59"/>
      <c r="I97" s="182"/>
      <c r="J97" s="59"/>
      <c r="K97" s="182"/>
      <c r="L97" s="59"/>
      <c r="M97" s="203"/>
      <c r="N97" s="60"/>
      <c r="O97" s="60"/>
      <c r="P97" s="213"/>
      <c r="V97" s="5" t="str">
        <f t="shared" si="22"/>
        <v/>
      </c>
      <c r="W97" s="5" t="str">
        <f t="shared" si="23"/>
        <v/>
      </c>
      <c r="X97" s="5" t="str">
        <f t="shared" si="24"/>
        <v/>
      </c>
      <c r="Y97" s="5" t="str">
        <f t="shared" si="25"/>
        <v/>
      </c>
      <c r="Z97" s="5" t="str">
        <f t="shared" si="26"/>
        <v/>
      </c>
      <c r="AA97" s="9" t="str">
        <f>IF(F97="男",data_kyogisha!A89,"")</f>
        <v/>
      </c>
      <c r="AB97" s="5" t="str">
        <f t="shared" si="27"/>
        <v/>
      </c>
      <c r="AC97" s="5" t="str">
        <f t="shared" si="28"/>
        <v/>
      </c>
      <c r="AD97" s="5" t="str">
        <f t="shared" si="29"/>
        <v/>
      </c>
      <c r="AE97" s="5" t="str">
        <f t="shared" si="30"/>
        <v/>
      </c>
      <c r="AF97" s="5" t="str">
        <f t="shared" si="31"/>
        <v/>
      </c>
      <c r="AG97" s="5" t="str">
        <f>IF(F97="女",data_kyogisha!A89,"")</f>
        <v/>
      </c>
      <c r="AH97" s="249">
        <f t="shared" si="37"/>
        <v>0</v>
      </c>
      <c r="AI97" s="249" t="str">
        <f t="shared" si="34"/>
        <v/>
      </c>
      <c r="AJ97" s="249">
        <f t="shared" si="38"/>
        <v>0</v>
      </c>
      <c r="AK97" s="249" t="str">
        <f t="shared" si="39"/>
        <v/>
      </c>
      <c r="AL97" s="249">
        <f t="shared" si="40"/>
        <v>0</v>
      </c>
      <c r="AM97" s="249" t="str">
        <f t="shared" si="35"/>
        <v/>
      </c>
      <c r="AN97" s="249">
        <f t="shared" si="43"/>
        <v>0</v>
      </c>
      <c r="AO97" s="249" t="str">
        <f t="shared" si="32"/>
        <v/>
      </c>
      <c r="AP97" s="249">
        <f t="shared" si="41"/>
        <v>0</v>
      </c>
      <c r="AQ97" s="249" t="str">
        <f t="shared" si="33"/>
        <v/>
      </c>
      <c r="AR97" s="249">
        <f t="shared" si="42"/>
        <v>0</v>
      </c>
      <c r="AS97" s="249" t="str">
        <f t="shared" si="36"/>
        <v/>
      </c>
    </row>
    <row r="98" spans="1:45">
      <c r="A98" s="33">
        <v>89</v>
      </c>
      <c r="B98" s="57"/>
      <c r="C98" s="57"/>
      <c r="D98" s="57"/>
      <c r="E98" s="295"/>
      <c r="F98" s="57"/>
      <c r="G98" s="58"/>
      <c r="H98" s="59"/>
      <c r="I98" s="182"/>
      <c r="J98" s="59"/>
      <c r="K98" s="182"/>
      <c r="L98" s="59"/>
      <c r="M98" s="203"/>
      <c r="N98" s="60"/>
      <c r="O98" s="60"/>
      <c r="P98" s="213"/>
      <c r="V98" s="5" t="str">
        <f t="shared" si="22"/>
        <v/>
      </c>
      <c r="W98" s="5" t="str">
        <f t="shared" si="23"/>
        <v/>
      </c>
      <c r="X98" s="5" t="str">
        <f t="shared" si="24"/>
        <v/>
      </c>
      <c r="Y98" s="5" t="str">
        <f t="shared" si="25"/>
        <v/>
      </c>
      <c r="Z98" s="5" t="str">
        <f t="shared" si="26"/>
        <v/>
      </c>
      <c r="AA98" s="9" t="str">
        <f>IF(F98="男",data_kyogisha!A90,"")</f>
        <v/>
      </c>
      <c r="AB98" s="5" t="str">
        <f t="shared" si="27"/>
        <v/>
      </c>
      <c r="AC98" s="5" t="str">
        <f t="shared" si="28"/>
        <v/>
      </c>
      <c r="AD98" s="5" t="str">
        <f t="shared" si="29"/>
        <v/>
      </c>
      <c r="AE98" s="5" t="str">
        <f t="shared" si="30"/>
        <v/>
      </c>
      <c r="AF98" s="5" t="str">
        <f t="shared" si="31"/>
        <v/>
      </c>
      <c r="AG98" s="5" t="str">
        <f>IF(F98="女",data_kyogisha!A90,"")</f>
        <v/>
      </c>
      <c r="AH98" s="249">
        <f t="shared" si="37"/>
        <v>0</v>
      </c>
      <c r="AI98" s="249" t="str">
        <f t="shared" si="34"/>
        <v/>
      </c>
      <c r="AJ98" s="249">
        <f t="shared" si="38"/>
        <v>0</v>
      </c>
      <c r="AK98" s="249" t="str">
        <f t="shared" si="39"/>
        <v/>
      </c>
      <c r="AL98" s="249">
        <f t="shared" si="40"/>
        <v>0</v>
      </c>
      <c r="AM98" s="249" t="str">
        <f t="shared" si="35"/>
        <v/>
      </c>
      <c r="AN98" s="249">
        <f t="shared" si="43"/>
        <v>0</v>
      </c>
      <c r="AO98" s="249" t="str">
        <f t="shared" si="32"/>
        <v/>
      </c>
      <c r="AP98" s="249">
        <f t="shared" si="41"/>
        <v>0</v>
      </c>
      <c r="AQ98" s="249" t="str">
        <f t="shared" si="33"/>
        <v/>
      </c>
      <c r="AR98" s="249">
        <f t="shared" si="42"/>
        <v>0</v>
      </c>
      <c r="AS98" s="249" t="str">
        <f t="shared" si="36"/>
        <v/>
      </c>
    </row>
    <row r="99" spans="1:45" ht="14.25" thickBot="1">
      <c r="A99" s="22">
        <v>90</v>
      </c>
      <c r="B99" s="61"/>
      <c r="C99" s="61"/>
      <c r="D99" s="61"/>
      <c r="E99" s="296"/>
      <c r="F99" s="61"/>
      <c r="G99" s="62"/>
      <c r="H99" s="63"/>
      <c r="I99" s="183"/>
      <c r="J99" s="63"/>
      <c r="K99" s="183"/>
      <c r="L99" s="63"/>
      <c r="M99" s="204"/>
      <c r="N99" s="64"/>
      <c r="O99" s="64"/>
      <c r="P99" s="214"/>
      <c r="V99" s="278" t="str">
        <f t="shared" si="22"/>
        <v/>
      </c>
      <c r="W99" s="278" t="str">
        <f t="shared" si="23"/>
        <v/>
      </c>
      <c r="X99" s="278" t="str">
        <f t="shared" si="24"/>
        <v/>
      </c>
      <c r="Y99" s="278" t="str">
        <f t="shared" si="25"/>
        <v/>
      </c>
      <c r="Z99" s="278" t="str">
        <f t="shared" si="26"/>
        <v/>
      </c>
      <c r="AA99" s="279" t="str">
        <f>IF(F99="男",data_kyogisha!A91,"")</f>
        <v/>
      </c>
      <c r="AB99" s="278" t="str">
        <f t="shared" si="27"/>
        <v/>
      </c>
      <c r="AC99" s="278" t="str">
        <f t="shared" si="28"/>
        <v/>
      </c>
      <c r="AD99" s="278" t="str">
        <f t="shared" si="29"/>
        <v/>
      </c>
      <c r="AE99" s="278" t="str">
        <f t="shared" si="30"/>
        <v/>
      </c>
      <c r="AF99" s="278" t="str">
        <f t="shared" si="31"/>
        <v/>
      </c>
      <c r="AG99" s="278" t="str">
        <f>IF(F99="女",data_kyogisha!A91,"")</f>
        <v/>
      </c>
      <c r="AH99" s="278">
        <f t="shared" si="37"/>
        <v>0</v>
      </c>
      <c r="AI99" s="278" t="str">
        <f t="shared" si="34"/>
        <v/>
      </c>
      <c r="AJ99" s="278">
        <f t="shared" si="38"/>
        <v>0</v>
      </c>
      <c r="AK99" s="278" t="str">
        <f t="shared" si="39"/>
        <v/>
      </c>
      <c r="AL99" s="249">
        <f t="shared" si="40"/>
        <v>0</v>
      </c>
      <c r="AM99" s="249" t="str">
        <f t="shared" si="35"/>
        <v/>
      </c>
      <c r="AN99" s="278">
        <f t="shared" si="43"/>
        <v>0</v>
      </c>
      <c r="AO99" s="278" t="str">
        <f t="shared" si="32"/>
        <v/>
      </c>
      <c r="AP99" s="278">
        <f t="shared" si="41"/>
        <v>0</v>
      </c>
      <c r="AQ99" s="278" t="str">
        <f t="shared" si="33"/>
        <v/>
      </c>
      <c r="AR99" s="278">
        <f t="shared" si="42"/>
        <v>0</v>
      </c>
      <c r="AS99" s="249" t="str">
        <f t="shared" si="36"/>
        <v/>
      </c>
    </row>
    <row r="100" spans="1:45" hidden="1">
      <c r="E100" s="280"/>
      <c r="F100" s="74">
        <f>SUM(H100:L100)</f>
        <v>0</v>
      </c>
      <c r="H100" s="249">
        <f>COUNTA(H10:H99)</f>
        <v>0</v>
      </c>
      <c r="J100" s="249">
        <f>COUNTA(J10:J99)</f>
        <v>0</v>
      </c>
      <c r="L100" s="249">
        <f>COUNTA(L10:L99)</f>
        <v>0</v>
      </c>
    </row>
    <row r="101" spans="1:45" hidden="1">
      <c r="E101" s="280"/>
      <c r="F101" s="74">
        <f>③リレー情報確認!F14+③リレー情報確認!L14+③リレー情報確認!R14+③リレー情報確認!X14+③リレー情報確認!F26+③リレー情報確認!L26</f>
        <v>0</v>
      </c>
    </row>
    <row r="102" spans="1:45" hidden="1">
      <c r="E102" s="280"/>
      <c r="F102" s="74">
        <f>COUNTIF(F10:F99,"男")</f>
        <v>0</v>
      </c>
    </row>
    <row r="103" spans="1:45" hidden="1">
      <c r="E103" s="281"/>
      <c r="F103" s="249">
        <f>COUNTIF(F10:F99,"女")</f>
        <v>0</v>
      </c>
    </row>
    <row r="104" spans="1:45" hidden="1">
      <c r="E104" s="249" t="s">
        <v>226</v>
      </c>
      <c r="F104" s="249">
        <f>SUM(F102:F103)</f>
        <v>0</v>
      </c>
    </row>
  </sheetData>
  <sheetProtection sheet="1" objects="1" scenarios="1" formatCells="0" formatColumns="0" formatRows="0" insertColumns="0" insertRows="0" insertHyperlinks="0" deleteColumns="0" deleteRows="0" selectLockedCells="1" sort="0" autoFilter="0" pivotTables="0"/>
  <mergeCells count="2">
    <mergeCell ref="M3:P3"/>
    <mergeCell ref="B8:B9"/>
  </mergeCells>
  <phoneticPr fontId="2"/>
  <dataValidations count="9">
    <dataValidation type="list" allowBlank="1" showInputMessage="1" showErrorMessage="1" sqref="L10:L99">
      <formula1>IF(F10="","",IF(F10="男",$S$10:$S$36,$T$10:$T$36))</formula1>
    </dataValidation>
    <dataValidation imeMode="off" allowBlank="1" showInputMessage="1" showErrorMessage="1" sqref="M10:M99 I10:I99 K10:K99 N5:P6 G10:G99 E10:E99 B10:B99"/>
    <dataValidation type="list" allowBlank="1" showInputMessage="1" showErrorMessage="1" sqref="P10:P15 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D9:D99 E9"/>
    <dataValidation type="list" allowBlank="1" showInputMessage="1" showErrorMessage="1" sqref="P16:P99">
      <formula1>"○"</formula1>
    </dataValidation>
    <dataValidation type="list" allowBlank="1" showInputMessage="1" showErrorMessage="1" sqref="H10:H99">
      <formula1>IF(F10="","",IF(F10="男",$S$10:$S$25,$T$10:$T$25))</formula1>
    </dataValidation>
    <dataValidation type="list" allowBlank="1" showInputMessage="1" showErrorMessage="1" sqref="J10:J99">
      <formula1>IF(F10="","",IF(F10="男",$S$26:$S$28,$T$26:$T$28))</formula1>
    </dataValidation>
  </dataValidation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E26"/>
  <sheetViews>
    <sheetView zoomScaleNormal="100" workbookViewId="0">
      <selection activeCell="C25" sqref="C25"/>
    </sheetView>
  </sheetViews>
  <sheetFormatPr defaultColWidth="9" defaultRowHeight="13.5"/>
  <cols>
    <col min="1" max="1" width="1.875" style="37" customWidth="1"/>
    <col min="2" max="2" width="2.5" style="37" customWidth="1"/>
    <col min="3" max="3" width="6.5" style="37" bestFit="1" customWidth="1"/>
    <col min="4" max="4" width="12.25" style="37" bestFit="1" customWidth="1"/>
    <col min="5" max="5" width="4.25" style="37" customWidth="1"/>
    <col min="6" max="6" width="8.5" style="37" bestFit="1" customWidth="1"/>
    <col min="7" max="7" width="4.875" style="38" customWidth="1"/>
    <col min="8" max="8" width="3.375" style="37" customWidth="1"/>
    <col min="9" max="9" width="6.5" style="37" customWidth="1"/>
    <col min="10" max="10" width="12.25" style="37" customWidth="1"/>
    <col min="11" max="11" width="2.875" style="37" customWidth="1"/>
    <col min="12" max="12" width="8.5" style="37" bestFit="1" customWidth="1"/>
    <col min="13" max="13" width="5" style="40" customWidth="1"/>
    <col min="14" max="14" width="2.5" style="37" customWidth="1"/>
    <col min="15" max="15" width="6.5" style="37" bestFit="1" customWidth="1"/>
    <col min="16" max="16" width="12.25" style="37" customWidth="1"/>
    <col min="17" max="17" width="6.625" style="37" customWidth="1"/>
    <col min="18" max="18" width="8.5" style="37" bestFit="1" customWidth="1"/>
    <col min="19" max="19" width="5" style="40" customWidth="1"/>
    <col min="20" max="20" width="4.25" style="37" customWidth="1"/>
    <col min="21" max="21" width="6.5" style="37" bestFit="1" customWidth="1"/>
    <col min="22" max="22" width="12.25" style="37" customWidth="1"/>
    <col min="23" max="23" width="3.25" style="37" customWidth="1"/>
    <col min="24" max="24" width="8.5" style="37" bestFit="1" customWidth="1"/>
    <col min="25" max="25" width="9" style="37"/>
    <col min="26" max="26" width="9" style="37" customWidth="1"/>
    <col min="27" max="16384" width="9" style="37"/>
  </cols>
  <sheetData>
    <row r="1" spans="1:31" ht="18" thickBot="1">
      <c r="A1" s="36" t="s">
        <v>138</v>
      </c>
      <c r="H1" s="39"/>
      <c r="I1" s="66" t="s">
        <v>69</v>
      </c>
      <c r="J1" s="367" t="str">
        <f>IF(①団体情報入力!C5="","",①団体情報入力!C5)</f>
        <v/>
      </c>
      <c r="K1" s="368"/>
      <c r="L1" s="369"/>
      <c r="M1" s="35"/>
      <c r="O1" s="66" t="s">
        <v>109</v>
      </c>
      <c r="P1" s="367" t="str">
        <f>IF(①団体情報入力!C6="","",①団体情報入力!C6)</f>
        <v/>
      </c>
      <c r="Q1" s="368"/>
      <c r="R1" s="369"/>
      <c r="T1" s="39"/>
      <c r="W1" s="131"/>
    </row>
    <row r="2" spans="1:31">
      <c r="H2" s="39"/>
      <c r="N2" s="39"/>
      <c r="T2" s="39"/>
    </row>
    <row r="3" spans="1:31" s="138" customFormat="1">
      <c r="A3" s="139"/>
      <c r="B3" s="135"/>
      <c r="C3" s="136" t="s">
        <v>137</v>
      </c>
      <c r="D3" s="137"/>
      <c r="E3" s="137"/>
      <c r="F3" s="137"/>
      <c r="G3" s="137"/>
      <c r="H3" s="137"/>
      <c r="I3" s="137"/>
      <c r="J3" s="137"/>
      <c r="K3" s="137"/>
      <c r="L3" s="137"/>
      <c r="M3" s="137"/>
      <c r="N3" s="137"/>
      <c r="O3" s="137"/>
      <c r="P3" s="153"/>
      <c r="Q3" s="153"/>
      <c r="R3" s="153"/>
      <c r="S3" s="153"/>
      <c r="T3" s="153"/>
      <c r="U3" s="153"/>
      <c r="V3" s="153"/>
      <c r="W3" s="153"/>
    </row>
    <row r="4" spans="1:31" s="138" customFormat="1">
      <c r="A4" s="139"/>
      <c r="B4" s="135"/>
      <c r="C4" s="136" t="s">
        <v>139</v>
      </c>
      <c r="D4" s="137"/>
      <c r="E4" s="137"/>
      <c r="F4" s="137"/>
      <c r="G4" s="137"/>
      <c r="H4" s="137"/>
      <c r="I4" s="137"/>
      <c r="J4" s="137"/>
      <c r="K4" s="137"/>
      <c r="L4" s="137"/>
      <c r="M4" s="137"/>
      <c r="N4" s="137"/>
      <c r="O4" s="137"/>
      <c r="P4" s="153"/>
      <c r="Q4" s="153"/>
      <c r="R4" s="153"/>
      <c r="S4" s="153"/>
      <c r="T4" s="153"/>
      <c r="U4" s="153"/>
      <c r="V4" s="153"/>
      <c r="W4" s="153"/>
    </row>
    <row r="5" spans="1:31">
      <c r="H5" s="139"/>
      <c r="N5" s="139"/>
      <c r="T5" s="139"/>
    </row>
    <row r="6" spans="1:31" s="140" customFormat="1">
      <c r="A6" s="150"/>
      <c r="B6" s="370" t="s">
        <v>189</v>
      </c>
      <c r="C6" s="371"/>
      <c r="D6" s="371"/>
      <c r="E6" s="371"/>
      <c r="F6" s="372"/>
      <c r="G6" s="151"/>
      <c r="H6" s="370" t="s">
        <v>190</v>
      </c>
      <c r="I6" s="371"/>
      <c r="J6" s="371"/>
      <c r="K6" s="371"/>
      <c r="L6" s="372"/>
      <c r="M6" s="152"/>
      <c r="N6" s="370" t="s">
        <v>188</v>
      </c>
      <c r="O6" s="371"/>
      <c r="P6" s="371"/>
      <c r="Q6" s="371"/>
      <c r="R6" s="372"/>
      <c r="S6" s="152"/>
      <c r="T6" s="365" t="s">
        <v>191</v>
      </c>
      <c r="U6" s="365"/>
      <c r="V6" s="365"/>
      <c r="W6" s="365"/>
      <c r="X6" s="365"/>
      <c r="AE6" s="152"/>
    </row>
    <row r="7" spans="1:31">
      <c r="B7" s="141" t="s">
        <v>85</v>
      </c>
      <c r="C7" s="141" t="s">
        <v>0</v>
      </c>
      <c r="D7" s="141" t="s">
        <v>89</v>
      </c>
      <c r="E7" s="141" t="s">
        <v>129</v>
      </c>
      <c r="F7" s="141" t="s">
        <v>38</v>
      </c>
      <c r="H7" s="142" t="s">
        <v>85</v>
      </c>
      <c r="I7" s="142" t="s">
        <v>0</v>
      </c>
      <c r="J7" s="141" t="s">
        <v>89</v>
      </c>
      <c r="K7" s="141" t="s">
        <v>129</v>
      </c>
      <c r="L7" s="141" t="s">
        <v>38</v>
      </c>
      <c r="N7" s="142" t="s">
        <v>85</v>
      </c>
      <c r="O7" s="142" t="s">
        <v>0</v>
      </c>
      <c r="P7" s="141" t="s">
        <v>89</v>
      </c>
      <c r="Q7" s="141" t="s">
        <v>129</v>
      </c>
      <c r="R7" s="141" t="s">
        <v>38</v>
      </c>
      <c r="T7" s="142" t="s">
        <v>85</v>
      </c>
      <c r="U7" s="142" t="s">
        <v>0</v>
      </c>
      <c r="V7" s="141" t="s">
        <v>89</v>
      </c>
      <c r="W7" s="141" t="s">
        <v>129</v>
      </c>
      <c r="X7" s="141" t="s">
        <v>38</v>
      </c>
      <c r="AE7" s="40"/>
    </row>
    <row r="8" spans="1:31">
      <c r="B8" s="143">
        <v>1</v>
      </c>
      <c r="C8" s="143" t="str">
        <f>IF(②選手情報入力!$AI$9&lt;1,"",VLOOKUP(B8,②選手情報入力!$AH$10:$AI$99,2,FALSE))</f>
        <v/>
      </c>
      <c r="D8" s="117" t="str">
        <f>IF(C8="","",VLOOKUP(C8,②選手情報入力!$V$10:$W$99,2,FALSE))</f>
        <v/>
      </c>
      <c r="E8" s="117" t="str">
        <f>IF(C8="","",VLOOKUP(C8,②選手情報入力!$V$10:$AB$99,6,FALSE))</f>
        <v/>
      </c>
      <c r="F8" s="366" t="str">
        <f>IF(②選手情報入力!N5="","",②選手情報入力!N5)</f>
        <v/>
      </c>
      <c r="H8" s="143">
        <v>1</v>
      </c>
      <c r="I8" s="143" t="str">
        <f>IF(②選手情報入力!$AK$9&lt;1,"",VLOOKUP(H8,②選手情報入力!$AJ$10:$AK$99,2,FALSE))</f>
        <v/>
      </c>
      <c r="J8" s="117" t="str">
        <f>IF(I8="","",VLOOKUP(I8,②選手情報入力!$V$10:$W$99,2,FALSE))</f>
        <v/>
      </c>
      <c r="K8" s="117" t="str">
        <f>IF(I8="","",VLOOKUP(I8,②選手情報入力!$V$10:$AB$99,6,FALSE))</f>
        <v/>
      </c>
      <c r="L8" s="373" t="str">
        <f>IF(②選手情報入力!O5="","",②選手情報入力!O5)</f>
        <v/>
      </c>
      <c r="N8" s="143">
        <v>1</v>
      </c>
      <c r="O8" s="143" t="str">
        <f>IF(②選手情報入力!$AM$9&lt;1,"",VLOOKUP(N8,②選手情報入力!$AL$10:$AM$99,2,FALSE))</f>
        <v/>
      </c>
      <c r="P8" s="117" t="str">
        <f>IF(O8="","",VLOOKUP(O8,②選手情報入力!$V$10:$AC$99,2,FALSE))</f>
        <v/>
      </c>
      <c r="Q8" s="117" t="str">
        <f>IF(O8="","",VLOOKUP(O8,②選手情報入力!$V$10:$AA$99,6,FALSE))</f>
        <v/>
      </c>
      <c r="R8" s="366" t="str">
        <f>IF(②選手情報入力!P5="","",②選手情報入力!P5)</f>
        <v/>
      </c>
      <c r="T8" s="143">
        <v>1</v>
      </c>
      <c r="U8" s="143" t="str">
        <f>IF(②選手情報入力!$AO$9&lt;1,"",VLOOKUP(T8,②選手情報入力!$AN$10:$AO$99,2,FALSE))</f>
        <v/>
      </c>
      <c r="V8" s="117" t="str">
        <f>IF(U8="","",VLOOKUP(U8,②選手情報入力!$AB$10:$AC$99,2,FALSE))</f>
        <v/>
      </c>
      <c r="W8" s="117" t="str">
        <f>IF(U8="","",VLOOKUP(U8,②選手情報入力!$AB$10:$AI$99,6,FALSE))</f>
        <v/>
      </c>
      <c r="X8" s="366" t="str">
        <f>IF(②選手情報入力!N6="","",②選手情報入力!N6)</f>
        <v/>
      </c>
      <c r="AE8" s="40"/>
    </row>
    <row r="9" spans="1:31">
      <c r="B9" s="144">
        <v>2</v>
      </c>
      <c r="C9" s="144" t="str">
        <f>IF(②選手情報入力!$AI$9&lt;2,"",VLOOKUP(B9,②選手情報入力!$AH$10:$AI$99,2,FALSE))</f>
        <v/>
      </c>
      <c r="D9" s="118" t="str">
        <f>IF(C9="","",VLOOKUP(C9,②選手情報入力!$V$10:$W$99,2,FALSE))</f>
        <v/>
      </c>
      <c r="E9" s="118" t="str">
        <f>IF(C9="","",VLOOKUP(C9,②選手情報入力!$V$10:$AB$99,6,FALSE))</f>
        <v/>
      </c>
      <c r="F9" s="366"/>
      <c r="H9" s="144">
        <v>2</v>
      </c>
      <c r="I9" s="144" t="str">
        <f>IF(②選手情報入力!$AK$9&lt;2,"",VLOOKUP(H9,②選手情報入力!$AJ$10:$AK$99,2,FALSE))</f>
        <v/>
      </c>
      <c r="J9" s="118" t="str">
        <f>IF(I9="","",VLOOKUP(I9,②選手情報入力!$V$10:$W$99,2,FALSE))</f>
        <v/>
      </c>
      <c r="K9" s="118" t="str">
        <f>IF(I9="","",VLOOKUP(I9,②選手情報入力!$V$10:$AB$99,6,FALSE))</f>
        <v/>
      </c>
      <c r="L9" s="374"/>
      <c r="N9" s="144">
        <v>2</v>
      </c>
      <c r="O9" s="144" t="str">
        <f>IF(②選手情報入力!$AM$9&lt;2,"",VLOOKUP(N9,②選手情報入力!$AL$10:$AM$99,2,FALSE))</f>
        <v/>
      </c>
      <c r="P9" s="118" t="str">
        <f>IF(O9="","",VLOOKUP(O9,②選手情報入力!$V$10:$AC$99,2,FALSE))</f>
        <v/>
      </c>
      <c r="Q9" s="118" t="str">
        <f>IF(O9="","",VLOOKUP(O9,②選手情報入力!$V$10:$AA$99,6,FALSE))</f>
        <v/>
      </c>
      <c r="R9" s="366"/>
      <c r="T9" s="144">
        <v>2</v>
      </c>
      <c r="U9" s="144" t="str">
        <f>IF(②選手情報入力!$AO$9&lt;2,"",VLOOKUP(T9,②選手情報入力!$AN$10:$AO$99,2,FALSE))</f>
        <v/>
      </c>
      <c r="V9" s="118" t="str">
        <f>IF(U9="","",VLOOKUP(U9,②選手情報入力!$AB$10:$AC$99,2,FALSE))</f>
        <v/>
      </c>
      <c r="W9" s="118" t="str">
        <f>IF(U9="","",VLOOKUP(U9,②選手情報入力!$AB$10:$AI$99,6,FALSE))</f>
        <v/>
      </c>
      <c r="X9" s="366"/>
      <c r="AE9" s="40"/>
    </row>
    <row r="10" spans="1:31">
      <c r="B10" s="144">
        <v>3</v>
      </c>
      <c r="C10" s="144" t="str">
        <f>IF(②選手情報入力!$AI$9&lt;3,"",VLOOKUP(B10,②選手情報入力!$AH$10:$AI$99,2,FALSE))</f>
        <v/>
      </c>
      <c r="D10" s="118" t="str">
        <f>IF(C10="","",VLOOKUP(C10,②選手情報入力!$V$10:$W$99,2,FALSE))</f>
        <v/>
      </c>
      <c r="E10" s="118" t="str">
        <f>IF(C10="","",VLOOKUP(C10,②選手情報入力!$V$10:$AB$99,6,FALSE))</f>
        <v/>
      </c>
      <c r="F10" s="366"/>
      <c r="H10" s="144">
        <v>3</v>
      </c>
      <c r="I10" s="144" t="str">
        <f>IF(②選手情報入力!$AK$9&lt;3,"",VLOOKUP(H10,②選手情報入力!$AJ$10:$AK$99,2,FALSE))</f>
        <v/>
      </c>
      <c r="J10" s="118" t="str">
        <f>IF(I10="","",VLOOKUP(I10,②選手情報入力!$V$10:$W$99,2,FALSE))</f>
        <v/>
      </c>
      <c r="K10" s="118" t="str">
        <f>IF(I10="","",VLOOKUP(I10,②選手情報入力!$V$10:$AB$99,6,FALSE))</f>
        <v/>
      </c>
      <c r="L10" s="374"/>
      <c r="N10" s="144">
        <v>3</v>
      </c>
      <c r="O10" s="144" t="str">
        <f>IF(②選手情報入力!$AM$9&lt;3,"",VLOOKUP(N10,②選手情報入力!$AL$10:$AM$99,2,FALSE))</f>
        <v/>
      </c>
      <c r="P10" s="118" t="str">
        <f>IF(O10="","",VLOOKUP(O10,②選手情報入力!$V$10:$AC$99,2,FALSE))</f>
        <v/>
      </c>
      <c r="Q10" s="118" t="str">
        <f>IF(O10="","",VLOOKUP(O10,②選手情報入力!$V$10:$AA$99,6,FALSE))</f>
        <v/>
      </c>
      <c r="R10" s="366"/>
      <c r="T10" s="144">
        <v>3</v>
      </c>
      <c r="U10" s="144" t="str">
        <f>IF(②選手情報入力!$AO$9&lt;3,"",VLOOKUP(T10,②選手情報入力!$AN$10:$AO$99,2,FALSE))</f>
        <v/>
      </c>
      <c r="V10" s="118" t="str">
        <f>IF(U10="","",VLOOKUP(U10,②選手情報入力!$AB$10:$AC$99,2,FALSE))</f>
        <v/>
      </c>
      <c r="W10" s="118" t="str">
        <f>IF(U10="","",VLOOKUP(U10,②選手情報入力!$AB$10:$AI$99,6,FALSE))</f>
        <v/>
      </c>
      <c r="X10" s="366"/>
      <c r="AE10" s="40"/>
    </row>
    <row r="11" spans="1:31">
      <c r="B11" s="144">
        <v>4</v>
      </c>
      <c r="C11" s="144" t="str">
        <f>IF(②選手情報入力!$AI$9&lt;4,"",VLOOKUP(B11,②選手情報入力!$AH$10:$AI$99,2,FALSE))</f>
        <v/>
      </c>
      <c r="D11" s="118" t="str">
        <f>IF(C11="","",VLOOKUP(C11,②選手情報入力!$V$10:$W$99,2,FALSE))</f>
        <v/>
      </c>
      <c r="E11" s="118" t="str">
        <f>IF(C11="","",VLOOKUP(C11,②選手情報入力!$V$10:$AB$99,6,FALSE))</f>
        <v/>
      </c>
      <c r="F11" s="366"/>
      <c r="H11" s="144">
        <v>4</v>
      </c>
      <c r="I11" s="144" t="str">
        <f>IF(②選手情報入力!$AK$9&lt;4,"",VLOOKUP(H11,②選手情報入力!$AJ$10:$AK$99,2,FALSE))</f>
        <v/>
      </c>
      <c r="J11" s="118" t="str">
        <f>IF(I11="","",VLOOKUP(I11,②選手情報入力!$V$10:$W$99,2,FALSE))</f>
        <v/>
      </c>
      <c r="K11" s="118" t="str">
        <f>IF(I11="","",VLOOKUP(I11,②選手情報入力!$V$10:$AB$99,6,FALSE))</f>
        <v/>
      </c>
      <c r="L11" s="374"/>
      <c r="N11" s="144">
        <v>4</v>
      </c>
      <c r="O11" s="144" t="str">
        <f>IF(②選手情報入力!$AM$9&lt;4,"",VLOOKUP(N11,②選手情報入力!$AL$10:$AM$99,2,FALSE))</f>
        <v/>
      </c>
      <c r="P11" s="118" t="str">
        <f>IF(O11="","",VLOOKUP(O11,②選手情報入力!$V$10:$AC$99,2,FALSE))</f>
        <v/>
      </c>
      <c r="Q11" s="118" t="str">
        <f>IF(O11="","",VLOOKUP(O11,②選手情報入力!$V$10:$AA$99,6,FALSE))</f>
        <v/>
      </c>
      <c r="R11" s="366"/>
      <c r="T11" s="144">
        <v>4</v>
      </c>
      <c r="U11" s="144" t="str">
        <f>IF(②選手情報入力!$AO$9&lt;4,"",VLOOKUP(T11,②選手情報入力!$AN$10:$AO$99,2,FALSE))</f>
        <v/>
      </c>
      <c r="V11" s="118" t="str">
        <f>IF(U11="","",VLOOKUP(U11,②選手情報入力!$AB$10:$AC$99,2,FALSE))</f>
        <v/>
      </c>
      <c r="W11" s="118" t="str">
        <f>IF(U11="","",VLOOKUP(U11,②選手情報入力!$AB$10:$AI$99,6,FALSE))</f>
        <v/>
      </c>
      <c r="X11" s="366"/>
      <c r="AE11" s="40"/>
    </row>
    <row r="12" spans="1:31">
      <c r="B12" s="144">
        <v>5</v>
      </c>
      <c r="C12" s="144" t="str">
        <f>IF(②選手情報入力!$AI$9&lt;5,"",VLOOKUP(B12,②選手情報入力!$AH$10:$AI$99,2,FALSE))</f>
        <v/>
      </c>
      <c r="D12" s="118" t="str">
        <f>IF(C12="","",VLOOKUP(C12,②選手情報入力!$V$10:$W$99,2,FALSE))</f>
        <v/>
      </c>
      <c r="E12" s="118" t="str">
        <f>IF(C12="","",VLOOKUP(C12,②選手情報入力!$V$10:$AB$99,6,FALSE))</f>
        <v/>
      </c>
      <c r="F12" s="366"/>
      <c r="H12" s="144">
        <v>5</v>
      </c>
      <c r="I12" s="144" t="str">
        <f>IF(②選手情報入力!$AK$9&lt;5,"",VLOOKUP(H12,②選手情報入力!$AJ$10:$AK$99,2,FALSE))</f>
        <v/>
      </c>
      <c r="J12" s="118" t="str">
        <f>IF(I12="","",VLOOKUP(I12,②選手情報入力!$V$10:$W$99,2,FALSE))</f>
        <v/>
      </c>
      <c r="K12" s="118" t="str">
        <f>IF(I12="","",VLOOKUP(I12,②選手情報入力!$V$10:$AB$99,6,FALSE))</f>
        <v/>
      </c>
      <c r="L12" s="374"/>
      <c r="N12" s="144">
        <v>5</v>
      </c>
      <c r="O12" s="144" t="str">
        <f>IF(②選手情報入力!$AM$9&lt;5,"",VLOOKUP(N12,②選手情報入力!$AL$10:$AM$99,2,FALSE))</f>
        <v/>
      </c>
      <c r="P12" s="118" t="str">
        <f>IF(O12="","",VLOOKUP(O12,②選手情報入力!$V$10:$AC$99,2,FALSE))</f>
        <v/>
      </c>
      <c r="Q12" s="118" t="str">
        <f>IF(O12="","",VLOOKUP(O12,②選手情報入力!$V$10:$AA$99,6,FALSE))</f>
        <v/>
      </c>
      <c r="R12" s="366"/>
      <c r="T12" s="144">
        <v>5</v>
      </c>
      <c r="U12" s="144" t="str">
        <f>IF(②選手情報入力!$AO$9&lt;5,"",VLOOKUP(T12,②選手情報入力!$AN$10:$AO$99,2,FALSE))</f>
        <v/>
      </c>
      <c r="V12" s="118" t="str">
        <f>IF(U12="","",VLOOKUP(U12,②選手情報入力!$AB$10:$AC$99,2,FALSE))</f>
        <v/>
      </c>
      <c r="W12" s="118" t="str">
        <f>IF(U12="","",VLOOKUP(U12,②選手情報入力!$AB$10:$AI$99,6,FALSE))</f>
        <v/>
      </c>
      <c r="X12" s="366"/>
      <c r="AE12" s="40"/>
    </row>
    <row r="13" spans="1:31">
      <c r="B13" s="145">
        <v>6</v>
      </c>
      <c r="C13" s="145" t="str">
        <f>IF(②選手情報入力!$AI$9&lt;6,"",VLOOKUP(B13,②選手情報入力!$AH$10:$AI$99,2,FALSE))</f>
        <v/>
      </c>
      <c r="D13" s="119" t="str">
        <f>IF(C13="","",VLOOKUP(C13,②選手情報入力!$V$10:$W$99,2,FALSE))</f>
        <v/>
      </c>
      <c r="E13" s="119" t="str">
        <f>IF(C13="","",VLOOKUP(C13,②選手情報入力!$V$10:$AB$99,6,FALSE))</f>
        <v/>
      </c>
      <c r="F13" s="366"/>
      <c r="H13" s="145">
        <v>6</v>
      </c>
      <c r="I13" s="145" t="str">
        <f>IF(②選手情報入力!$AK$9&lt;6,"",VLOOKUP(H13,②選手情報入力!$AJ$10:$AK$99,2,FALSE))</f>
        <v/>
      </c>
      <c r="J13" s="119" t="str">
        <f>IF(I13="","",VLOOKUP(I13,②選手情報入力!$V$10:$W$99,2,FALSE))</f>
        <v/>
      </c>
      <c r="K13" s="119" t="str">
        <f>IF(I13="","",VLOOKUP(I13,②選手情報入力!$V$10:$AB$99,6,FALSE))</f>
        <v/>
      </c>
      <c r="L13" s="375"/>
      <c r="N13" s="145">
        <v>6</v>
      </c>
      <c r="O13" s="145" t="str">
        <f>IF(②選手情報入力!$AM$9&lt;6,"",VLOOKUP(N13,②選手情報入力!$AL$10:$AM$99,2,FALSE))</f>
        <v/>
      </c>
      <c r="P13" s="119" t="str">
        <f>IF(O13="","",VLOOKUP(O13,②選手情報入力!$V$10:$AC$99,2,FALSE))</f>
        <v/>
      </c>
      <c r="Q13" s="119" t="str">
        <f>IF(O13="","",VLOOKUP(O13,②選手情報入力!$V$10:$AA$99,6,FALSE))</f>
        <v/>
      </c>
      <c r="R13" s="366"/>
      <c r="T13" s="145">
        <v>6</v>
      </c>
      <c r="U13" s="145" t="str">
        <f>IF(②選手情報入力!$AO$9&lt;6,"",VLOOKUP(T13,②選手情報入力!$AN$10:$AO$99,2,FALSE))</f>
        <v/>
      </c>
      <c r="V13" s="119" t="str">
        <f>IF(U13="","",VLOOKUP(U13,②選手情報入力!$AB$10:$AC$99,2,FALSE))</f>
        <v/>
      </c>
      <c r="W13" s="119" t="str">
        <f>IF(U13="","",VLOOKUP(U13,②選手情報入力!$AB$10:$AI$99,6,FALSE))</f>
        <v/>
      </c>
      <c r="X13" s="366"/>
      <c r="AE13" s="40"/>
    </row>
    <row r="14" spans="1:31">
      <c r="C14" s="146"/>
      <c r="D14" s="147" t="s">
        <v>65</v>
      </c>
      <c r="E14" s="148"/>
      <c r="F14" s="149">
        <f>IF(②選手情報入力!AI9&gt;=4,1,0)</f>
        <v>0</v>
      </c>
      <c r="H14" s="146"/>
      <c r="I14" s="146"/>
      <c r="J14" s="147" t="s">
        <v>65</v>
      </c>
      <c r="K14" s="148"/>
      <c r="L14" s="149">
        <f>IF(②選手情報入力!AK9&gt;=4,1,0)</f>
        <v>0</v>
      </c>
      <c r="N14" s="146"/>
      <c r="O14" s="146"/>
      <c r="P14" s="147" t="s">
        <v>65</v>
      </c>
      <c r="Q14" s="148"/>
      <c r="R14" s="149">
        <f>IF(②選手情報入力!AM9&gt;=4,1,0)</f>
        <v>0</v>
      </c>
      <c r="T14" s="146"/>
      <c r="U14" s="146"/>
      <c r="V14" s="147" t="s">
        <v>65</v>
      </c>
      <c r="W14" s="148"/>
      <c r="X14" s="149">
        <f>IF(②選手情報入力!AO9&gt;=4,1,0)</f>
        <v>0</v>
      </c>
      <c r="AE14" s="40"/>
    </row>
    <row r="18" spans="2:12">
      <c r="B18" s="365" t="s">
        <v>193</v>
      </c>
      <c r="C18" s="365"/>
      <c r="D18" s="365"/>
      <c r="E18" s="365"/>
      <c r="F18" s="365"/>
      <c r="H18" s="365" t="s">
        <v>194</v>
      </c>
      <c r="I18" s="365"/>
      <c r="J18" s="365"/>
      <c r="K18" s="365"/>
      <c r="L18" s="365"/>
    </row>
    <row r="19" spans="2:12">
      <c r="B19" s="209" t="s">
        <v>85</v>
      </c>
      <c r="C19" s="209" t="s">
        <v>0</v>
      </c>
      <c r="D19" s="210" t="s">
        <v>41</v>
      </c>
      <c r="E19" s="210" t="s">
        <v>129</v>
      </c>
      <c r="F19" s="210" t="s">
        <v>38</v>
      </c>
      <c r="H19" s="209" t="s">
        <v>85</v>
      </c>
      <c r="I19" s="209" t="s">
        <v>0</v>
      </c>
      <c r="J19" s="210" t="s">
        <v>41</v>
      </c>
      <c r="K19" s="210" t="s">
        <v>129</v>
      </c>
      <c r="L19" s="210" t="s">
        <v>38</v>
      </c>
    </row>
    <row r="20" spans="2:12">
      <c r="B20" s="143">
        <v>1</v>
      </c>
      <c r="C20" s="143" t="str">
        <f>IF(②選手情報入力!$AQ$9&lt;1,"",VLOOKUP(B20,②選手情報入力!$AP$10:$AQ$99,2,FALSE))</f>
        <v/>
      </c>
      <c r="D20" s="117" t="str">
        <f>IF(C20="","",VLOOKUP(C20,②選手情報入力!$AB$10:$AC$99,2,FALSE))</f>
        <v/>
      </c>
      <c r="E20" s="117" t="str">
        <f>IF(C20="","",VLOOKUP(C20,②選手情報入力!$AB$10:$AI$99,6,FALSE))</f>
        <v/>
      </c>
      <c r="F20" s="366" t="str">
        <f>IF(②選手情報入力!O6="","",②選手情報入力!O6)</f>
        <v/>
      </c>
      <c r="H20" s="143">
        <v>1</v>
      </c>
      <c r="I20" s="143" t="str">
        <f>IF(②選手情報入力!$AS$9&lt;1,"",VLOOKUP(H20,②選手情報入力!$AR$10:$AS$99,2,FALSE))</f>
        <v/>
      </c>
      <c r="J20" s="117" t="str">
        <f>IF(I20="","",VLOOKUP(I20,②選手情報入力!$AB$10:$AC$99,2,FALSE))</f>
        <v/>
      </c>
      <c r="K20" s="117" t="str">
        <f>IF(I20="","",VLOOKUP(I20,②選手情報入力!$AB$10:$AI$99,6,FALSE))</f>
        <v/>
      </c>
      <c r="L20" s="366" t="str">
        <f>IF(②選手情報入力!P6="","",②選手情報入力!P6)</f>
        <v/>
      </c>
    </row>
    <row r="21" spans="2:12">
      <c r="B21" s="144">
        <v>2</v>
      </c>
      <c r="C21" s="144" t="str">
        <f>IF(②選手情報入力!$AQ$9&lt;2,"",VLOOKUP(B21,②選手情報入力!$AP$10:$AQ$99,2,FALSE))</f>
        <v/>
      </c>
      <c r="D21" s="118" t="str">
        <f>IF(C21="","",VLOOKUP(C21,②選手情報入力!$AB$10:$AC$99,2,FALSE))</f>
        <v/>
      </c>
      <c r="E21" s="118" t="str">
        <f>IF(C21="","",VLOOKUP(C21,②選手情報入力!$AB$10:$AI$99,6,FALSE))</f>
        <v/>
      </c>
      <c r="F21" s="366"/>
      <c r="H21" s="144">
        <v>2</v>
      </c>
      <c r="I21" s="144" t="str">
        <f>IF(②選手情報入力!$AS$9&lt;2,"",VLOOKUP(H21,②選手情報入力!$AR$10:$AS$99,2,FALSE))</f>
        <v/>
      </c>
      <c r="J21" s="118" t="str">
        <f>IF(I21="","",VLOOKUP(I21,②選手情報入力!$AB$10:$AC$99,2,FALSE))</f>
        <v/>
      </c>
      <c r="K21" s="118" t="str">
        <f>IF(I21="","",VLOOKUP(I21,②選手情報入力!$AB$10:$AI$99,6,FALSE))</f>
        <v/>
      </c>
      <c r="L21" s="366"/>
    </row>
    <row r="22" spans="2:12">
      <c r="B22" s="144">
        <v>3</v>
      </c>
      <c r="C22" s="144" t="str">
        <f>IF(②選手情報入力!$AQ$9&lt;3,"",VLOOKUP(B22,②選手情報入力!$AP$10:$AQ$99,2,FALSE))</f>
        <v/>
      </c>
      <c r="D22" s="118" t="str">
        <f>IF(C22="","",VLOOKUP(C22,②選手情報入力!$AB$10:$AC$99,2,FALSE))</f>
        <v/>
      </c>
      <c r="E22" s="118" t="str">
        <f>IF(C22="","",VLOOKUP(C22,②選手情報入力!$AB$10:$AI$99,6,FALSE))</f>
        <v/>
      </c>
      <c r="F22" s="366"/>
      <c r="H22" s="144">
        <v>3</v>
      </c>
      <c r="I22" s="144" t="str">
        <f>IF(②選手情報入力!$AS$9&lt;3,"",VLOOKUP(H22,②選手情報入力!$AR$10:$AS$99,2,FALSE))</f>
        <v/>
      </c>
      <c r="J22" s="118" t="str">
        <f>IF(I22="","",VLOOKUP(I22,②選手情報入力!$AB$10:$AC$99,2,FALSE))</f>
        <v/>
      </c>
      <c r="K22" s="118" t="str">
        <f>IF(I22="","",VLOOKUP(I22,②選手情報入力!$AB$10:$AI$99,6,FALSE))</f>
        <v/>
      </c>
      <c r="L22" s="366"/>
    </row>
    <row r="23" spans="2:12">
      <c r="B23" s="144">
        <v>4</v>
      </c>
      <c r="C23" s="144" t="str">
        <f>IF(②選手情報入力!$AQ$9&lt;4,"",VLOOKUP(B23,②選手情報入力!$AP$10:$AQ$99,2,FALSE))</f>
        <v/>
      </c>
      <c r="D23" s="118" t="str">
        <f>IF(C23="","",VLOOKUP(C23,②選手情報入力!$AB$10:$AC$99,2,FALSE))</f>
        <v/>
      </c>
      <c r="E23" s="118" t="str">
        <f>IF(C23="","",VLOOKUP(C23,②選手情報入力!$AB$10:$AI$99,6,FALSE))</f>
        <v/>
      </c>
      <c r="F23" s="366"/>
      <c r="H23" s="144">
        <v>4</v>
      </c>
      <c r="I23" s="144" t="str">
        <f>IF(②選手情報入力!$AS$9&lt;4,"",VLOOKUP(H23,②選手情報入力!$AR$10:$AS$99,2,FALSE))</f>
        <v/>
      </c>
      <c r="J23" s="118" t="str">
        <f>IF(I23="","",VLOOKUP(I23,②選手情報入力!$AB$10:$AC$99,2,FALSE))</f>
        <v/>
      </c>
      <c r="K23" s="118" t="str">
        <f>IF(I23="","",VLOOKUP(I23,②選手情報入力!$AB$10:$AI$99,6,FALSE))</f>
        <v/>
      </c>
      <c r="L23" s="366"/>
    </row>
    <row r="24" spans="2:12">
      <c r="B24" s="144">
        <v>5</v>
      </c>
      <c r="C24" s="144" t="str">
        <f>IF(②選手情報入力!$AQ$9&lt;5,"",VLOOKUP(B24,②選手情報入力!$AP$10:$AQ$99,2,FALSE))</f>
        <v/>
      </c>
      <c r="D24" s="118" t="str">
        <f>IF(C24="","",VLOOKUP(C24,②選手情報入力!$AB$10:$AC$99,2,FALSE))</f>
        <v/>
      </c>
      <c r="E24" s="118" t="str">
        <f>IF(C24="","",VLOOKUP(C24,②選手情報入力!$AB$10:$AI$99,6,FALSE))</f>
        <v/>
      </c>
      <c r="F24" s="366"/>
      <c r="H24" s="144">
        <v>5</v>
      </c>
      <c r="I24" s="144" t="str">
        <f>IF(②選手情報入力!$AS$9&lt;5,"",VLOOKUP(H24,②選手情報入力!$AR$10:$AS$99,2,FALSE))</f>
        <v/>
      </c>
      <c r="J24" s="118" t="str">
        <f>IF(I24="","",VLOOKUP(I24,②選手情報入力!$AB$10:$AC$99,2,FALSE))</f>
        <v/>
      </c>
      <c r="K24" s="118" t="str">
        <f>IF(I24="","",VLOOKUP(I24,②選手情報入力!$AB$10:$AI$99,6,FALSE))</f>
        <v/>
      </c>
      <c r="L24" s="366"/>
    </row>
    <row r="25" spans="2:12">
      <c r="B25" s="145">
        <v>6</v>
      </c>
      <c r="C25" s="145" t="str">
        <f>IF(②選手情報入力!$AQ$9&lt;6,"",VLOOKUP(B25,②選手情報入力!$AP$10:$AQ$99,2,FALSE))</f>
        <v/>
      </c>
      <c r="D25" s="119" t="str">
        <f>IF(C25="","",VLOOKUP(C25,②選手情報入力!$AB$10:$AC$99,2,FALSE))</f>
        <v/>
      </c>
      <c r="E25" s="119" t="str">
        <f>IF(C25="","",VLOOKUP(C25,②選手情報入力!$AB$10:$AI$99,6,FALSE))</f>
        <v/>
      </c>
      <c r="F25" s="366"/>
      <c r="H25" s="145">
        <v>6</v>
      </c>
      <c r="I25" s="145" t="str">
        <f>IF(②選手情報入力!$AS$9&lt;6,"",VLOOKUP(H25,②選手情報入力!$AR$10:$AS$99,2,FALSE))</f>
        <v/>
      </c>
      <c r="J25" s="119" t="str">
        <f>IF(I25="","",VLOOKUP(I25,②選手情報入力!$AB$10:$AC$99,2,FALSE))</f>
        <v/>
      </c>
      <c r="K25" s="119" t="str">
        <f>IF(I25="","",VLOOKUP(I25,②選手情報入力!$AB$10:$AI$99,6,FALSE))</f>
        <v/>
      </c>
      <c r="L25" s="366"/>
    </row>
    <row r="26" spans="2:12">
      <c r="B26" s="146"/>
      <c r="C26" s="146"/>
      <c r="D26" s="147" t="s">
        <v>65</v>
      </c>
      <c r="E26" s="148"/>
      <c r="F26" s="149">
        <f>IF(②選手情報入力!AQ9&gt;=4,1,0)</f>
        <v>0</v>
      </c>
      <c r="H26" s="146"/>
      <c r="I26" s="146"/>
      <c r="J26" s="147" t="s">
        <v>65</v>
      </c>
      <c r="K26" s="148"/>
      <c r="L26" s="149">
        <f>IF(②選手情報入力!AS9&gt;=4,1,0)</f>
        <v>0</v>
      </c>
    </row>
  </sheetData>
  <sheetProtection sheet="1" objects="1" scenarios="1" selectLockedCells="1" selectUnlockedCells="1"/>
  <mergeCells count="14">
    <mergeCell ref="P1:R1"/>
    <mergeCell ref="R8:R13"/>
    <mergeCell ref="F8:F13"/>
    <mergeCell ref="B6:F6"/>
    <mergeCell ref="X8:X13"/>
    <mergeCell ref="N6:R6"/>
    <mergeCell ref="T6:X6"/>
    <mergeCell ref="H6:L6"/>
    <mergeCell ref="L8:L13"/>
    <mergeCell ref="B18:F18"/>
    <mergeCell ref="H18:L18"/>
    <mergeCell ref="F20:F25"/>
    <mergeCell ref="L20:L25"/>
    <mergeCell ref="J1:L1"/>
  </mergeCells>
  <phoneticPr fontId="2"/>
  <dataValidations count="1">
    <dataValidation imeMode="off" allowBlank="1" showInputMessage="1" showErrorMessage="1" sqref="C8:F13 O8:R13 I8:L13 U8:X13 C20:F25 I20:L25"/>
  </dataValidation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2"/>
  <sheetViews>
    <sheetView zoomScaleNormal="100" workbookViewId="0">
      <pane ySplit="2" topLeftCell="A18" activePane="bottomLeft" state="frozen"/>
      <selection pane="bottomLeft" activeCell="C35" sqref="C35"/>
    </sheetView>
  </sheetViews>
  <sheetFormatPr defaultColWidth="9" defaultRowHeight="13.5"/>
  <cols>
    <col min="1" max="1" width="3.75" style="156" customWidth="1"/>
    <col min="2" max="2" width="26.25" style="156" customWidth="1"/>
    <col min="3" max="3" width="10" style="156" customWidth="1"/>
    <col min="4" max="4" width="4.875" style="156" customWidth="1"/>
    <col min="5" max="5" width="10.875" style="156" customWidth="1"/>
    <col min="6" max="6" width="26.25" style="156" customWidth="1"/>
    <col min="7" max="7" width="15.5" style="156" customWidth="1"/>
    <col min="8" max="8" width="3.75" style="156" customWidth="1"/>
    <col min="9" max="9" width="9" style="156"/>
    <col min="10" max="10" width="11.375" style="156" customWidth="1"/>
    <col min="11" max="14" width="11.375" style="156" hidden="1" customWidth="1"/>
    <col min="15" max="15" width="11.375" style="156" customWidth="1"/>
    <col min="16" max="16" width="9" style="156" customWidth="1"/>
    <col min="17" max="16384" width="9" style="156"/>
  </cols>
  <sheetData>
    <row r="1" spans="1:14" ht="17.25">
      <c r="A1" s="36" t="s">
        <v>67</v>
      </c>
      <c r="B1" s="154"/>
      <c r="C1" s="155"/>
      <c r="D1" s="393" t="s">
        <v>147</v>
      </c>
      <c r="E1" s="393"/>
      <c r="F1" s="393"/>
      <c r="G1" s="393"/>
      <c r="H1" s="393"/>
    </row>
    <row r="2" spans="1:14" ht="24.75" customHeight="1">
      <c r="A2" s="394" t="s">
        <v>68</v>
      </c>
      <c r="B2" s="394"/>
      <c r="C2" s="394"/>
      <c r="D2" s="394"/>
      <c r="E2" s="394"/>
      <c r="F2" s="394"/>
      <c r="G2" s="394"/>
      <c r="H2" s="394"/>
    </row>
    <row r="3" spans="1:14" ht="31.15" customHeight="1">
      <c r="A3" s="399"/>
      <c r="B3" s="399"/>
      <c r="C3" s="399"/>
      <c r="D3" s="399"/>
      <c r="E3" s="399"/>
      <c r="G3" s="187" t="str">
        <f>IF(①団体情報入力!D3="","",①団体情報入力!D3)</f>
        <v/>
      </c>
      <c r="H3" s="157"/>
    </row>
    <row r="4" spans="1:14" ht="18.75">
      <c r="A4" s="395" t="str">
        <f>注意事項!C2&amp;注意事項!F2</f>
        <v>2018年　名古屋市民スポーツ祭陸上競技大会</v>
      </c>
      <c r="B4" s="395"/>
      <c r="C4" s="395"/>
      <c r="D4" s="395"/>
      <c r="E4" s="395"/>
      <c r="F4" s="395"/>
      <c r="G4" s="395"/>
      <c r="H4" s="395"/>
    </row>
    <row r="5" spans="1:14" ht="19.5" thickBot="1">
      <c r="A5" s="396" t="s">
        <v>50</v>
      </c>
      <c r="B5" s="396"/>
      <c r="C5" s="396"/>
      <c r="D5" s="396"/>
      <c r="E5" s="396"/>
      <c r="F5" s="396"/>
      <c r="G5" s="396"/>
      <c r="H5" s="396"/>
    </row>
    <row r="6" spans="1:14" ht="19.5" customHeight="1" thickBot="1">
      <c r="A6" s="158"/>
      <c r="B6" s="206" t="s">
        <v>146</v>
      </c>
      <c r="C6" s="400" t="str">
        <f>IF(①団体情報入力!C8="","",①団体情報入力!C8)</f>
        <v/>
      </c>
      <c r="D6" s="401"/>
      <c r="E6" s="401"/>
      <c r="F6" s="402"/>
      <c r="G6" s="159" t="s">
        <v>42</v>
      </c>
      <c r="H6" s="155"/>
    </row>
    <row r="7" spans="1:14" ht="22.5" customHeight="1" thickBot="1">
      <c r="A7" s="155"/>
      <c r="B7" s="197" t="str">
        <f>IF(①団体情報入力!C9="","",①団体情報入力!C9)</f>
        <v/>
      </c>
      <c r="C7" s="198" t="s">
        <v>108</v>
      </c>
      <c r="D7" s="403" t="str">
        <f>IF(①団体情報入力!C3="","",①団体情報入力!C3)</f>
        <v/>
      </c>
      <c r="E7" s="404"/>
      <c r="F7" s="404"/>
      <c r="G7" s="405"/>
      <c r="H7" s="160"/>
    </row>
    <row r="8" spans="1:14" ht="16.5" customHeight="1" thickBot="1">
      <c r="A8" s="155"/>
      <c r="B8" s="397" t="s">
        <v>43</v>
      </c>
      <c r="C8" s="398"/>
      <c r="D8" s="191"/>
      <c r="E8" s="161"/>
      <c r="F8" s="377" t="s">
        <v>44</v>
      </c>
      <c r="G8" s="377"/>
      <c r="H8" s="155"/>
    </row>
    <row r="9" spans="1:14" ht="16.5" customHeight="1">
      <c r="A9" s="155"/>
      <c r="B9" s="195" t="s">
        <v>45</v>
      </c>
      <c r="C9" s="391" t="s">
        <v>46</v>
      </c>
      <c r="D9" s="392"/>
      <c r="E9" s="162"/>
      <c r="F9" s="163" t="s">
        <v>47</v>
      </c>
      <c r="G9" s="164" t="s">
        <v>46</v>
      </c>
      <c r="H9" s="155"/>
      <c r="L9" s="155" t="s">
        <v>48</v>
      </c>
      <c r="N9" s="155" t="s">
        <v>49</v>
      </c>
    </row>
    <row r="10" spans="1:14" ht="21" customHeight="1">
      <c r="A10" s="165"/>
      <c r="B10" s="194" t="s">
        <v>198</v>
      </c>
      <c r="C10" s="378">
        <f>IF(L10=0,0,L10)</f>
        <v>0</v>
      </c>
      <c r="D10" s="379"/>
      <c r="E10" s="167"/>
      <c r="F10" s="196" t="s">
        <v>201</v>
      </c>
      <c r="G10" s="166">
        <f>IF(N10=0,0,N10)</f>
        <v>0</v>
      </c>
      <c r="H10" s="165"/>
      <c r="K10" s="156" t="str">
        <f>種目情報!A4</f>
        <v>小4年男50m</v>
      </c>
      <c r="L10" s="168">
        <f>COUNTIF(②選手情報入力!$H$10:$M$99,K10)</f>
        <v>0</v>
      </c>
      <c r="M10" s="156" t="str">
        <f>種目情報!E4</f>
        <v>小4年女50m</v>
      </c>
      <c r="N10" s="168">
        <f>COUNTIF(②選手情報入力!$H$10:$M$99,M10)</f>
        <v>0</v>
      </c>
    </row>
    <row r="11" spans="1:14" ht="21" customHeight="1">
      <c r="A11" s="165"/>
      <c r="B11" s="196" t="s">
        <v>199</v>
      </c>
      <c r="C11" s="378">
        <f t="shared" ref="C11:C18" si="0">IF(L11=0,0,L11)</f>
        <v>0</v>
      </c>
      <c r="D11" s="379"/>
      <c r="E11" s="167"/>
      <c r="F11" s="196" t="s">
        <v>202</v>
      </c>
      <c r="G11" s="166">
        <f t="shared" ref="G11:G27" si="1">IF(N11=0,0,N11)</f>
        <v>0</v>
      </c>
      <c r="H11" s="165"/>
      <c r="K11" s="156" t="str">
        <f>種目情報!A5</f>
        <v>小5年男100m</v>
      </c>
      <c r="L11" s="168">
        <f>COUNTIF(②選手情報入力!$H$10:$M$99,K11)</f>
        <v>0</v>
      </c>
      <c r="M11" s="156" t="str">
        <f>種目情報!E5</f>
        <v>小5年女100m</v>
      </c>
      <c r="N11" s="168">
        <f>COUNTIF(②選手情報入力!$H$10:$M$99,M11)</f>
        <v>0</v>
      </c>
    </row>
    <row r="12" spans="1:14" ht="21" customHeight="1">
      <c r="A12" s="165"/>
      <c r="B12" s="196" t="s">
        <v>200</v>
      </c>
      <c r="C12" s="378">
        <f t="shared" si="0"/>
        <v>0</v>
      </c>
      <c r="D12" s="379"/>
      <c r="E12" s="167"/>
      <c r="F12" s="196" t="s">
        <v>203</v>
      </c>
      <c r="G12" s="166">
        <f t="shared" si="1"/>
        <v>0</v>
      </c>
      <c r="H12" s="165"/>
      <c r="K12" s="156" t="str">
        <f>種目情報!A6</f>
        <v>小6年男100m</v>
      </c>
      <c r="L12" s="168">
        <f>COUNTIF(②選手情報入力!$H$10:$M$99,K12)</f>
        <v>0</v>
      </c>
      <c r="M12" s="156" t="str">
        <f>種目情報!E6</f>
        <v>小6年女100m</v>
      </c>
      <c r="N12" s="168">
        <f>COUNTIF(②選手情報入力!$H$10:$M$99,M12)</f>
        <v>0</v>
      </c>
    </row>
    <row r="13" spans="1:14" ht="21" customHeight="1">
      <c r="A13" s="165"/>
      <c r="B13" s="194" t="s">
        <v>822</v>
      </c>
      <c r="C13" s="378">
        <f t="shared" si="0"/>
        <v>0</v>
      </c>
      <c r="D13" s="379"/>
      <c r="E13" s="167"/>
      <c r="F13" s="194" t="s">
        <v>252</v>
      </c>
      <c r="G13" s="166">
        <f t="shared" si="1"/>
        <v>0</v>
      </c>
      <c r="H13" s="165"/>
      <c r="K13" s="156" t="str">
        <f>種目情報!A7</f>
        <v>小4年男50mH(0.650m)</v>
      </c>
      <c r="L13" s="168">
        <f>COUNTIF(②選手情報入力!$H$10:$M$99,K13)</f>
        <v>0</v>
      </c>
      <c r="M13" s="156" t="str">
        <f>種目情報!E7</f>
        <v>小4年女50mH(0.650m)</v>
      </c>
      <c r="N13" s="168">
        <f>COUNTIF(②選手情報入力!$H$10:$M$99,M13)</f>
        <v>0</v>
      </c>
    </row>
    <row r="14" spans="1:14" ht="21" customHeight="1">
      <c r="A14" s="165"/>
      <c r="B14" s="194" t="s">
        <v>823</v>
      </c>
      <c r="C14" s="378">
        <f t="shared" ref="C14:C15" si="2">IF(L14=0,0,L14)</f>
        <v>0</v>
      </c>
      <c r="D14" s="379"/>
      <c r="E14" s="167"/>
      <c r="F14" s="194" t="s">
        <v>252</v>
      </c>
      <c r="G14" s="283">
        <f t="shared" si="1"/>
        <v>0</v>
      </c>
      <c r="H14" s="165"/>
      <c r="K14" s="156" t="str">
        <f>種目情報!A8</f>
        <v>小5年男50mH(0.650m)</v>
      </c>
      <c r="L14" s="168">
        <f>COUNTIF(②選手情報入力!$H$10:$M$99,K14)</f>
        <v>0</v>
      </c>
      <c r="M14" s="156" t="str">
        <f>種目情報!E8</f>
        <v>小5年女50mH(0.650m)</v>
      </c>
      <c r="N14" s="168">
        <f>COUNTIF(②選手情報入力!$H$10:$M$99,M14)</f>
        <v>0</v>
      </c>
    </row>
    <row r="15" spans="1:14" ht="21" customHeight="1">
      <c r="A15" s="165"/>
      <c r="B15" s="194" t="s">
        <v>824</v>
      </c>
      <c r="C15" s="378">
        <f t="shared" si="2"/>
        <v>0</v>
      </c>
      <c r="D15" s="379"/>
      <c r="E15" s="167"/>
      <c r="F15" s="194" t="s">
        <v>252</v>
      </c>
      <c r="G15" s="283">
        <f t="shared" si="1"/>
        <v>0</v>
      </c>
      <c r="H15" s="165"/>
      <c r="K15" s="156" t="str">
        <f>種目情報!A9</f>
        <v>小6年男50mH(0.650m)</v>
      </c>
      <c r="L15" s="168">
        <f>COUNTIF(②選手情報入力!$H$10:$M$99,K15)</f>
        <v>0</v>
      </c>
      <c r="M15" s="156" t="str">
        <f>種目情報!E9</f>
        <v>小6年女50mH(0.650m)</v>
      </c>
      <c r="N15" s="168">
        <f>COUNTIF(②選手情報入力!$H$10:$M$99,M15)</f>
        <v>0</v>
      </c>
    </row>
    <row r="16" spans="1:14" ht="21" customHeight="1">
      <c r="A16" s="165"/>
      <c r="B16" s="196" t="s">
        <v>243</v>
      </c>
      <c r="C16" s="378">
        <f t="shared" si="0"/>
        <v>0</v>
      </c>
      <c r="D16" s="379"/>
      <c r="E16" s="167"/>
      <c r="F16" s="196" t="s">
        <v>235</v>
      </c>
      <c r="G16" s="166">
        <f t="shared" si="1"/>
        <v>0</v>
      </c>
      <c r="H16" s="165"/>
      <c r="K16" s="156" t="str">
        <f>種目情報!A10</f>
        <v>小4年男走高跳</v>
      </c>
      <c r="L16" s="168">
        <f>COUNTIF(②選手情報入力!$H$10:$M$99,K16)</f>
        <v>0</v>
      </c>
      <c r="M16" s="156" t="str">
        <f>種目情報!E10</f>
        <v>小4年女走高跳</v>
      </c>
      <c r="N16" s="168">
        <f>COUNTIF(②選手情報入力!$H$10:$M$99,M16)</f>
        <v>0</v>
      </c>
    </row>
    <row r="17" spans="1:14" ht="21" customHeight="1">
      <c r="A17" s="165"/>
      <c r="B17" s="196" t="s">
        <v>244</v>
      </c>
      <c r="C17" s="378">
        <f t="shared" si="0"/>
        <v>0</v>
      </c>
      <c r="D17" s="379"/>
      <c r="E17" s="167"/>
      <c r="F17" s="196" t="s">
        <v>237</v>
      </c>
      <c r="G17" s="166">
        <f t="shared" si="1"/>
        <v>0</v>
      </c>
      <c r="H17" s="165"/>
      <c r="K17" s="156" t="str">
        <f>種目情報!A11</f>
        <v>小5年男走高跳</v>
      </c>
      <c r="L17" s="168">
        <f>COUNTIF(②選手情報入力!$H$10:$M$99,K17)</f>
        <v>0</v>
      </c>
      <c r="M17" s="156" t="str">
        <f>種目情報!E11</f>
        <v>小5年女走高跳</v>
      </c>
      <c r="N17" s="168">
        <f>COUNTIF(②選手情報入力!$H$10:$M$99,M17)</f>
        <v>0</v>
      </c>
    </row>
    <row r="18" spans="1:14" ht="21" customHeight="1">
      <c r="A18" s="165"/>
      <c r="B18" s="194" t="s">
        <v>245</v>
      </c>
      <c r="C18" s="378">
        <f t="shared" si="0"/>
        <v>0</v>
      </c>
      <c r="D18" s="379"/>
      <c r="E18" s="167"/>
      <c r="F18" s="188" t="s">
        <v>238</v>
      </c>
      <c r="G18" s="166">
        <f t="shared" si="1"/>
        <v>0</v>
      </c>
      <c r="H18" s="165"/>
      <c r="K18" s="156" t="str">
        <f>種目情報!A12</f>
        <v>小6年男走高跳</v>
      </c>
      <c r="L18" s="168">
        <f>COUNTIF(②選手情報入力!$H$10:$M$99,K18)</f>
        <v>0</v>
      </c>
      <c r="M18" s="156" t="str">
        <f>種目情報!E12</f>
        <v>小6年女走高跳</v>
      </c>
      <c r="N18" s="168">
        <f>COUNTIF(②選手情報入力!$H$10:$M$99,M18)</f>
        <v>0</v>
      </c>
    </row>
    <row r="19" spans="1:14" ht="21" customHeight="1">
      <c r="A19" s="165"/>
      <c r="B19" s="207" t="s">
        <v>246</v>
      </c>
      <c r="C19" s="378">
        <f t="shared" ref="C19" si="3">IF(L19=0,0,L19)</f>
        <v>0</v>
      </c>
      <c r="D19" s="379"/>
      <c r="E19" s="208"/>
      <c r="F19" s="207" t="s">
        <v>236</v>
      </c>
      <c r="G19" s="237">
        <f t="shared" si="1"/>
        <v>0</v>
      </c>
      <c r="H19" s="165"/>
      <c r="K19" s="156" t="str">
        <f>種目情報!A13</f>
        <v>小4年男走幅跳</v>
      </c>
      <c r="L19" s="168">
        <f>COUNTIF(②選手情報入力!$H$10:$M$99,K19)</f>
        <v>0</v>
      </c>
      <c r="M19" s="156" t="str">
        <f>種目情報!E13</f>
        <v>小4年女走幅跳</v>
      </c>
      <c r="N19" s="168">
        <f>COUNTIF(②選手情報入力!$H$10:$M$99,M19)</f>
        <v>0</v>
      </c>
    </row>
    <row r="20" spans="1:14" ht="21" customHeight="1">
      <c r="A20" s="165"/>
      <c r="B20" s="207" t="s">
        <v>247</v>
      </c>
      <c r="C20" s="378">
        <f t="shared" ref="C20:C25" si="4">IF(L20=0,0,L20)</f>
        <v>0</v>
      </c>
      <c r="D20" s="379"/>
      <c r="E20" s="208"/>
      <c r="F20" s="207" t="s">
        <v>239</v>
      </c>
      <c r="G20" s="243">
        <f t="shared" si="1"/>
        <v>0</v>
      </c>
      <c r="H20" s="165"/>
      <c r="K20" s="156" t="str">
        <f>種目情報!A14</f>
        <v>小5年男走幅跳</v>
      </c>
      <c r="L20" s="168">
        <f>COUNTIF(②選手情報入力!$H$10:$M$99,K20)</f>
        <v>0</v>
      </c>
      <c r="M20" s="156" t="str">
        <f>種目情報!E14</f>
        <v>小5年女走幅跳</v>
      </c>
      <c r="N20" s="168">
        <f>COUNTIF(②選手情報入力!$H$10:$M$99,M20)</f>
        <v>0</v>
      </c>
    </row>
    <row r="21" spans="1:14" ht="21" customHeight="1">
      <c r="A21" s="165"/>
      <c r="B21" s="207" t="s">
        <v>248</v>
      </c>
      <c r="C21" s="378">
        <f t="shared" si="4"/>
        <v>0</v>
      </c>
      <c r="D21" s="379"/>
      <c r="E21" s="208"/>
      <c r="F21" s="207" t="s">
        <v>240</v>
      </c>
      <c r="G21" s="243">
        <f t="shared" si="1"/>
        <v>0</v>
      </c>
      <c r="H21" s="165"/>
      <c r="K21" s="156" t="str">
        <f>種目情報!A15</f>
        <v>小6年男走幅跳</v>
      </c>
      <c r="L21" s="168">
        <f>COUNTIF(②選手情報入力!$H$10:$M$99,K21)</f>
        <v>0</v>
      </c>
      <c r="M21" s="156" t="str">
        <f>種目情報!E15</f>
        <v>小6年女走幅跳</v>
      </c>
      <c r="N21" s="168">
        <f>COUNTIF(②選手情報入力!$H$10:$M$99,M21)</f>
        <v>0</v>
      </c>
    </row>
    <row r="22" spans="1:14" ht="21" customHeight="1">
      <c r="A22" s="165"/>
      <c r="B22" s="207" t="s">
        <v>249</v>
      </c>
      <c r="C22" s="378">
        <f t="shared" si="4"/>
        <v>0</v>
      </c>
      <c r="D22" s="379"/>
      <c r="E22" s="208"/>
      <c r="F22" s="207" t="s">
        <v>233</v>
      </c>
      <c r="G22" s="243">
        <f t="shared" si="1"/>
        <v>0</v>
      </c>
      <c r="H22" s="165"/>
      <c r="K22" s="156" t="str">
        <f>種目情報!A16</f>
        <v>小4年男ｼﾞｬﾍﾞﾘｯｸﾎﾞｰﾙ投</v>
      </c>
      <c r="L22" s="168">
        <f>COUNTIF(②選手情報入力!$H$10:$M$99,K22)</f>
        <v>0</v>
      </c>
      <c r="M22" s="156" t="str">
        <f>種目情報!E16</f>
        <v>小4年女ｼﾞｬﾍﾞﾘｯｸﾎﾞｰﾙ投</v>
      </c>
      <c r="N22" s="168">
        <f>COUNTIF(②選手情報入力!$H$10:$M$99,M22)</f>
        <v>0</v>
      </c>
    </row>
    <row r="23" spans="1:14" ht="21" customHeight="1">
      <c r="A23" s="165"/>
      <c r="B23" s="207" t="s">
        <v>250</v>
      </c>
      <c r="C23" s="378">
        <f t="shared" si="4"/>
        <v>0</v>
      </c>
      <c r="D23" s="379"/>
      <c r="E23" s="208"/>
      <c r="F23" s="207" t="s">
        <v>234</v>
      </c>
      <c r="G23" s="243">
        <f t="shared" si="1"/>
        <v>0</v>
      </c>
      <c r="H23" s="165"/>
      <c r="K23" s="156" t="str">
        <f>種目情報!A17</f>
        <v>小5年男ｼﾞｬﾍﾞﾘｯｸﾎﾞｰﾙ投</v>
      </c>
      <c r="L23" s="168">
        <f>COUNTIF(②選手情報入力!$H$10:$M$99,K23)</f>
        <v>0</v>
      </c>
      <c r="M23" s="156" t="str">
        <f>種目情報!E17</f>
        <v>小5年女ｼﾞｬﾍﾞﾘｯｸﾎﾞｰﾙ投</v>
      </c>
      <c r="N23" s="168">
        <f>COUNTIF(②選手情報入力!$H$10:$M$99,M23)</f>
        <v>0</v>
      </c>
    </row>
    <row r="24" spans="1:14" ht="21" customHeight="1">
      <c r="A24" s="165"/>
      <c r="B24" s="207" t="s">
        <v>251</v>
      </c>
      <c r="C24" s="378">
        <f t="shared" si="4"/>
        <v>0</v>
      </c>
      <c r="D24" s="379"/>
      <c r="E24" s="208"/>
      <c r="F24" s="207" t="s">
        <v>241</v>
      </c>
      <c r="G24" s="243">
        <f t="shared" si="1"/>
        <v>0</v>
      </c>
      <c r="H24" s="165"/>
      <c r="K24" s="156" t="str">
        <f>種目情報!A18</f>
        <v>小6年男ｼﾞｬﾍﾞﾘｯｸﾎﾞｰﾙ投</v>
      </c>
      <c r="L24" s="168">
        <f>COUNTIF(②選手情報入力!$H$10:$M$99,K24)</f>
        <v>0</v>
      </c>
      <c r="M24" s="156" t="str">
        <f>種目情報!E18</f>
        <v>小6年女ｼﾞｬﾍﾞﾘｯｸﾎﾞｰﾙ投</v>
      </c>
      <c r="N24" s="168">
        <f>COUNTIF(②選手情報入力!$H$10:$M$99,M24)</f>
        <v>0</v>
      </c>
    </row>
    <row r="25" spans="1:14" ht="21" customHeight="1">
      <c r="A25" s="165"/>
      <c r="B25" s="207" t="s">
        <v>844</v>
      </c>
      <c r="C25" s="378">
        <f t="shared" si="4"/>
        <v>0</v>
      </c>
      <c r="D25" s="379"/>
      <c r="E25" s="208"/>
      <c r="F25" s="207" t="s">
        <v>859</v>
      </c>
      <c r="G25" s="243">
        <f t="shared" si="1"/>
        <v>0</v>
      </c>
      <c r="H25" s="165"/>
      <c r="I25" s="190"/>
      <c r="K25" s="156" t="str">
        <f>種目情報!A19</f>
        <v>小4年男1000m</v>
      </c>
      <c r="L25" s="168">
        <f>COUNTIF(②選手情報入力!$H$10:$M$99,K25)</f>
        <v>0</v>
      </c>
      <c r="M25" s="156" t="str">
        <f>種目情報!E19</f>
        <v>小4年女1000m</v>
      </c>
      <c r="N25" s="168">
        <f>COUNTIF(②選手情報入力!$H$10:$M$99,M25)</f>
        <v>0</v>
      </c>
    </row>
    <row r="26" spans="1:14" ht="21" customHeight="1">
      <c r="A26" s="165"/>
      <c r="B26" s="297" t="s">
        <v>845</v>
      </c>
      <c r="C26" s="378">
        <f t="shared" ref="C26:C27" si="5">IF(L26=0,0,L26)</f>
        <v>0</v>
      </c>
      <c r="D26" s="379"/>
      <c r="E26" s="208"/>
      <c r="F26" s="297" t="s">
        <v>860</v>
      </c>
      <c r="G26" s="294">
        <f t="shared" si="1"/>
        <v>0</v>
      </c>
      <c r="H26" s="165"/>
      <c r="I26" s="190"/>
      <c r="K26" s="156" t="str">
        <f>種目情報!A20</f>
        <v>小5年男1000m</v>
      </c>
      <c r="L26" s="168">
        <f>COUNTIF(②選手情報入力!$H$10:$M$99,K26)</f>
        <v>0</v>
      </c>
      <c r="M26" s="156" t="str">
        <f>種目情報!E20</f>
        <v>小5年女1000m</v>
      </c>
      <c r="N26" s="168">
        <f>COUNTIF(②選手情報入力!$H$10:$M$99,M26)</f>
        <v>0</v>
      </c>
    </row>
    <row r="27" spans="1:14" ht="21" customHeight="1" thickBot="1">
      <c r="A27" s="165"/>
      <c r="B27" s="297" t="s">
        <v>846</v>
      </c>
      <c r="C27" s="378">
        <f t="shared" si="5"/>
        <v>0</v>
      </c>
      <c r="D27" s="379"/>
      <c r="E27" s="208"/>
      <c r="F27" s="297" t="s">
        <v>861</v>
      </c>
      <c r="G27" s="294">
        <f t="shared" si="1"/>
        <v>0</v>
      </c>
      <c r="H27" s="165"/>
      <c r="I27" s="190"/>
      <c r="K27" s="156" t="str">
        <f>種目情報!A21</f>
        <v>小6年男1000m</v>
      </c>
      <c r="L27" s="168">
        <f>COUNTIF(②選手情報入力!$H$10:$M$99,K27)</f>
        <v>0</v>
      </c>
      <c r="M27" s="156" t="str">
        <f>種目情報!E21</f>
        <v>小6年女1000m</v>
      </c>
      <c r="N27" s="168">
        <f>COUNTIF(②選手情報入力!$H$10:$M$99,M27)</f>
        <v>0</v>
      </c>
    </row>
    <row r="28" spans="1:14" ht="21" customHeight="1">
      <c r="A28" s="165"/>
      <c r="B28" s="169" t="s">
        <v>195</v>
      </c>
      <c r="C28" s="380" t="str">
        <f>IF(③リレー情報確認!F14=0,"",③リレー情報確認!F14)</f>
        <v/>
      </c>
      <c r="D28" s="381"/>
      <c r="E28" s="167"/>
      <c r="F28" s="169" t="s">
        <v>195</v>
      </c>
      <c r="G28" s="235" t="str">
        <f>IF(③リレー情報確認!X14=0,"",③リレー情報確認!X14)</f>
        <v/>
      </c>
      <c r="H28" s="165"/>
      <c r="K28" s="156">
        <f>種目情報!A28</f>
        <v>0</v>
      </c>
      <c r="L28" s="168">
        <f>COUNTIF(②選手情報入力!$H$10:$M$99,K28)</f>
        <v>0</v>
      </c>
      <c r="M28" s="156">
        <f>種目情報!E28</f>
        <v>0</v>
      </c>
      <c r="N28" s="168">
        <f>COUNTIF(②選手情報入力!$H$10:$M$99,M28)</f>
        <v>0</v>
      </c>
    </row>
    <row r="29" spans="1:14" ht="21" customHeight="1">
      <c r="A29" s="165"/>
      <c r="B29" s="234" t="s">
        <v>196</v>
      </c>
      <c r="C29" s="389" t="str">
        <f>IF(③リレー情報確認!L14=0,"",③リレー情報確認!L14)</f>
        <v/>
      </c>
      <c r="D29" s="390"/>
      <c r="E29" s="167"/>
      <c r="F29" s="234" t="s">
        <v>196</v>
      </c>
      <c r="G29" s="166" t="str">
        <f>IF(③リレー情報確認!F26=0,"",③リレー情報確認!F26)</f>
        <v/>
      </c>
      <c r="H29" s="165"/>
      <c r="K29" s="156">
        <f>種目情報!A29</f>
        <v>0</v>
      </c>
      <c r="L29" s="168">
        <f>COUNTIF(②選手情報入力!$H$10:$M$99,K29)</f>
        <v>0</v>
      </c>
      <c r="M29" s="156">
        <f>種目情報!E29</f>
        <v>0</v>
      </c>
      <c r="N29" s="168">
        <f>COUNTIF(②選手情報入力!$H$10:$M$99,M29)</f>
        <v>0</v>
      </c>
    </row>
    <row r="30" spans="1:14" ht="21" customHeight="1" thickBot="1">
      <c r="A30" s="165"/>
      <c r="B30" s="170" t="s">
        <v>197</v>
      </c>
      <c r="C30" s="387" t="str">
        <f>IF(③リレー情報確認!R14=0,"",③リレー情報確認!R14)</f>
        <v/>
      </c>
      <c r="D30" s="388"/>
      <c r="E30" s="167"/>
      <c r="F30" s="170" t="s">
        <v>197</v>
      </c>
      <c r="G30" s="171" t="str">
        <f>IF(③リレー情報確認!L26=0,"",③リレー情報確認!L26)</f>
        <v/>
      </c>
      <c r="H30" s="165"/>
      <c r="K30" s="156">
        <f>種目情報!A30</f>
        <v>0</v>
      </c>
      <c r="L30" s="168">
        <f>COUNTIF(②選手情報入力!$H$10:$M$99,K30)</f>
        <v>0</v>
      </c>
      <c r="M30" s="156">
        <f>種目情報!E30</f>
        <v>0</v>
      </c>
      <c r="N30" s="168">
        <f>COUNTIF(②選手情報入力!$H$10:$M$99,M30)</f>
        <v>0</v>
      </c>
    </row>
    <row r="31" spans="1:14" ht="21" customHeight="1">
      <c r="A31" s="165"/>
      <c r="B31" s="172"/>
      <c r="C31" s="173"/>
      <c r="D31" s="173"/>
      <c r="E31" s="167"/>
      <c r="H31" s="165"/>
      <c r="K31" s="156">
        <f>種目情報!A31</f>
        <v>0</v>
      </c>
      <c r="L31" s="168">
        <f>COUNTIF(②選手情報入力!$H$10:$M$99,K31)</f>
        <v>0</v>
      </c>
      <c r="M31" s="156">
        <f>種目情報!E31</f>
        <v>0</v>
      </c>
      <c r="N31" s="168">
        <f>COUNTIF(②選手情報入力!$H$10:$M$99,M31)</f>
        <v>0</v>
      </c>
    </row>
    <row r="32" spans="1:14" ht="21" customHeight="1" thickBot="1">
      <c r="A32" s="238"/>
      <c r="B32" s="377" t="s">
        <v>142</v>
      </c>
      <c r="C32" s="382"/>
      <c r="D32" s="192"/>
      <c r="E32" s="167"/>
      <c r="F32" s="377"/>
      <c r="G32" s="377"/>
      <c r="H32" s="238"/>
    </row>
    <row r="33" spans="1:8" ht="21" customHeight="1" thickBot="1">
      <c r="A33" s="155"/>
      <c r="B33" s="174" t="s">
        <v>143</v>
      </c>
      <c r="C33" s="383">
        <f>②選手情報入力!F100</f>
        <v>0</v>
      </c>
      <c r="D33" s="384"/>
      <c r="E33" s="167"/>
      <c r="F33" s="245" t="s">
        <v>254</v>
      </c>
      <c r="G33" s="241" t="str">
        <f>IF(C35="","",(C35*1000))</f>
        <v/>
      </c>
      <c r="H33" s="155"/>
    </row>
    <row r="34" spans="1:8" ht="21" customHeight="1" thickTop="1" thickBot="1">
      <c r="A34" s="155"/>
      <c r="B34" s="175" t="s">
        <v>144</v>
      </c>
      <c r="C34" s="385">
        <f>②選手情報入力!F101</f>
        <v>0</v>
      </c>
      <c r="D34" s="386"/>
      <c r="E34" s="167"/>
      <c r="F34" s="189" t="s">
        <v>225</v>
      </c>
      <c r="G34" s="242">
        <f>IF(②選手情報入力!F104="","",②選手情報入力!F104)</f>
        <v>0</v>
      </c>
      <c r="H34" s="155"/>
    </row>
    <row r="35" spans="1:8" ht="21" customHeight="1" thickTop="1" thickBot="1">
      <c r="A35" s="155"/>
      <c r="B35" s="244" t="s">
        <v>253</v>
      </c>
      <c r="C35" s="200" t="str">
        <f>IF(①団体情報入力!C10="","",①団体情報入力!C10)</f>
        <v/>
      </c>
      <c r="D35" s="193" t="s">
        <v>224</v>
      </c>
      <c r="F35" s="376">
        <f ca="1">TODAY()</f>
        <v>43293</v>
      </c>
      <c r="G35" s="376"/>
      <c r="H35" s="155"/>
    </row>
    <row r="36" spans="1:8" ht="18.75" customHeight="1">
      <c r="A36" s="155"/>
      <c r="B36" s="238"/>
      <c r="C36" s="238"/>
      <c r="D36" s="238"/>
      <c r="E36" s="238"/>
      <c r="H36" s="155"/>
    </row>
    <row r="37" spans="1:8" ht="18.75" customHeight="1">
      <c r="A37" s="178"/>
      <c r="B37" s="177"/>
      <c r="C37" s="125"/>
      <c r="D37" s="125"/>
      <c r="E37" s="176"/>
      <c r="H37" s="178"/>
    </row>
    <row r="38" spans="1:8" ht="18.75" customHeight="1">
      <c r="A38" s="155"/>
      <c r="C38" s="165"/>
      <c r="D38" s="165"/>
      <c r="E38" s="176"/>
      <c r="H38" s="155"/>
    </row>
    <row r="39" spans="1:8" ht="18.75" customHeight="1">
      <c r="A39" s="155"/>
      <c r="E39" s="176"/>
      <c r="F39" s="178"/>
      <c r="G39" s="178"/>
      <c r="H39" s="155"/>
    </row>
    <row r="40" spans="1:8" ht="14.25">
      <c r="A40" s="155"/>
      <c r="B40" s="176"/>
      <c r="C40" s="176"/>
      <c r="D40" s="176"/>
      <c r="E40" s="176"/>
      <c r="H40" s="155"/>
    </row>
    <row r="41" spans="1:8" ht="14.25">
      <c r="A41" s="155"/>
      <c r="B41" s="178"/>
      <c r="C41" s="178"/>
      <c r="D41" s="178"/>
      <c r="E41" s="178"/>
      <c r="H41" s="155"/>
    </row>
    <row r="42" spans="1:8" ht="18.75">
      <c r="A42" s="155"/>
      <c r="B42" s="176"/>
      <c r="C42" s="176"/>
      <c r="D42" s="176"/>
      <c r="E42" s="176"/>
      <c r="F42" s="179"/>
      <c r="G42" s="179"/>
      <c r="H42" s="155"/>
    </row>
    <row r="43" spans="1:8" ht="18.75">
      <c r="A43" s="155"/>
      <c r="B43" s="179"/>
      <c r="C43" s="179"/>
      <c r="D43" s="179"/>
      <c r="E43" s="179"/>
      <c r="F43" s="181"/>
      <c r="G43" s="176"/>
      <c r="H43" s="155"/>
    </row>
    <row r="44" spans="1:8" ht="18.75">
      <c r="A44" s="155"/>
      <c r="B44" s="179"/>
      <c r="C44" s="179"/>
      <c r="D44" s="179"/>
      <c r="E44" s="179"/>
      <c r="F44" s="181"/>
      <c r="G44" s="176"/>
      <c r="H44" s="155"/>
    </row>
    <row r="45" spans="1:8" ht="14.25">
      <c r="A45" s="155"/>
      <c r="B45" s="180"/>
      <c r="C45" s="176"/>
      <c r="D45" s="176"/>
      <c r="E45" s="176"/>
      <c r="F45" s="181"/>
      <c r="G45" s="176"/>
      <c r="H45" s="155"/>
    </row>
    <row r="46" spans="1:8" ht="14.25">
      <c r="A46" s="155"/>
      <c r="B46" s="180"/>
      <c r="C46" s="176"/>
      <c r="D46" s="176"/>
      <c r="E46" s="176"/>
      <c r="F46" s="181"/>
      <c r="G46" s="176"/>
      <c r="H46" s="155"/>
    </row>
    <row r="47" spans="1:8" ht="14.25">
      <c r="A47" s="155"/>
      <c r="B47" s="180"/>
      <c r="C47" s="176"/>
      <c r="D47" s="176"/>
      <c r="E47" s="176"/>
      <c r="F47" s="181"/>
      <c r="G47" s="176"/>
      <c r="H47" s="155"/>
    </row>
    <row r="48" spans="1:8" ht="14.25">
      <c r="A48" s="155"/>
      <c r="B48" s="180"/>
      <c r="C48" s="176"/>
      <c r="D48" s="176"/>
      <c r="E48" s="176"/>
      <c r="F48" s="181"/>
      <c r="G48" s="176"/>
      <c r="H48" s="155"/>
    </row>
    <row r="49" spans="2:7" ht="14.25">
      <c r="B49" s="180"/>
      <c r="C49" s="176"/>
      <c r="D49" s="176"/>
      <c r="E49" s="176"/>
      <c r="F49" s="181"/>
      <c r="G49" s="176"/>
    </row>
    <row r="50" spans="2:7" ht="14.25">
      <c r="B50" s="180"/>
      <c r="C50" s="176"/>
      <c r="D50" s="176"/>
      <c r="E50" s="176"/>
      <c r="F50" s="181"/>
      <c r="G50" s="176"/>
    </row>
    <row r="51" spans="2:7" ht="14.25">
      <c r="B51" s="180"/>
      <c r="C51" s="176"/>
      <c r="D51" s="176"/>
      <c r="E51" s="176"/>
    </row>
    <row r="52" spans="2:7" ht="14.25">
      <c r="B52" s="180"/>
      <c r="C52" s="176"/>
      <c r="D52" s="176"/>
      <c r="E52" s="176"/>
    </row>
  </sheetData>
  <sheetProtection sheet="1" objects="1" scenarios="1" selectLockedCells="1"/>
  <mergeCells count="36">
    <mergeCell ref="D1:H1"/>
    <mergeCell ref="A2:H2"/>
    <mergeCell ref="A4:H4"/>
    <mergeCell ref="A5:H5"/>
    <mergeCell ref="B8:C8"/>
    <mergeCell ref="F8:G8"/>
    <mergeCell ref="A3:E3"/>
    <mergeCell ref="C6:F6"/>
    <mergeCell ref="D7:G7"/>
    <mergeCell ref="C30:D30"/>
    <mergeCell ref="C29:D29"/>
    <mergeCell ref="C9:D9"/>
    <mergeCell ref="C10:D10"/>
    <mergeCell ref="C11:D11"/>
    <mergeCell ref="C12:D12"/>
    <mergeCell ref="C13:D13"/>
    <mergeCell ref="C14:D14"/>
    <mergeCell ref="C15:D15"/>
    <mergeCell ref="C26:D26"/>
    <mergeCell ref="C27:D27"/>
    <mergeCell ref="F35:G35"/>
    <mergeCell ref="F32:G32"/>
    <mergeCell ref="C16:D16"/>
    <mergeCell ref="C17:D17"/>
    <mergeCell ref="C18:D18"/>
    <mergeCell ref="C19:D19"/>
    <mergeCell ref="C28:D28"/>
    <mergeCell ref="B32:C32"/>
    <mergeCell ref="C20:D20"/>
    <mergeCell ref="C21:D21"/>
    <mergeCell ref="C22:D22"/>
    <mergeCell ref="C23:D23"/>
    <mergeCell ref="C24:D24"/>
    <mergeCell ref="C25:D25"/>
    <mergeCell ref="C33:D33"/>
    <mergeCell ref="C34:D34"/>
  </mergeCells>
  <phoneticPr fontId="2"/>
  <printOptions horizontalCentered="1" verticalCentered="1"/>
  <pageMargins left="0.39370078740157483" right="0.39370078740157483" top="0.59055118110236227" bottom="0.59055118110236227" header="0.31496062992125984" footer="0.31496062992125984"/>
  <pageSetup paperSize="9" scale="96" orientation="portrait" horizontalDpi="4294967293" verticalDpi="300" r:id="rId1"/>
  <ignoredErrors>
    <ignoredError sqref="G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02"/>
  <sheetViews>
    <sheetView zoomScaleNormal="100" workbookViewId="0">
      <pane ySplit="12" topLeftCell="A13" activePane="bottomLeft" state="frozen"/>
      <selection pane="bottomLeft" activeCell="C7" sqref="C7"/>
    </sheetView>
  </sheetViews>
  <sheetFormatPr defaultColWidth="9" defaultRowHeight="13.5"/>
  <cols>
    <col min="1" max="1" width="3.625" style="12" bestFit="1" customWidth="1"/>
    <col min="2" max="2" width="6" style="1" bestFit="1" customWidth="1"/>
    <col min="3" max="3" width="15" style="1" customWidth="1"/>
    <col min="4" max="5" width="3.75" style="1" customWidth="1"/>
    <col min="6" max="6" width="13.75" style="12" customWidth="1"/>
    <col min="7" max="7" width="9.375" style="1" customWidth="1"/>
    <col min="8" max="8" width="13.75" style="12" customWidth="1"/>
    <col min="9" max="9" width="9.375" style="1" customWidth="1"/>
    <col min="10" max="10" width="11.625" style="12" customWidth="1"/>
    <col min="11" max="11" width="11.625" style="1" customWidth="1"/>
    <col min="12" max="12" width="11.625" style="12" customWidth="1"/>
    <col min="13" max="16384" width="9" style="12"/>
  </cols>
  <sheetData>
    <row r="1" spans="1:12" ht="14.25">
      <c r="A1" s="413" t="s">
        <v>123</v>
      </c>
      <c r="B1" s="413"/>
      <c r="C1" s="406" t="str">
        <f>注意事項!C2&amp;注意事項!F2</f>
        <v>2018年　名古屋市民スポーツ祭陸上競技大会</v>
      </c>
      <c r="D1" s="406"/>
      <c r="E1" s="406"/>
      <c r="F1" s="406"/>
      <c r="G1" s="406"/>
      <c r="H1" s="406"/>
      <c r="J1" s="406" t="str">
        <f>IF(①団体情報入力!D3="","",①団体情報入力!D3)</f>
        <v/>
      </c>
      <c r="K1" s="406"/>
      <c r="L1" s="406"/>
    </row>
    <row r="2" spans="1:12" ht="14.25">
      <c r="A2" s="1"/>
      <c r="C2" s="221"/>
      <c r="D2" s="221"/>
      <c r="E2" s="221"/>
      <c r="F2" s="221"/>
      <c r="G2" s="221"/>
      <c r="H2" s="221"/>
      <c r="I2" s="13"/>
      <c r="J2" s="221"/>
      <c r="K2" s="221"/>
    </row>
    <row r="3" spans="1:12" ht="14.25">
      <c r="A3" s="282"/>
      <c r="B3" s="282"/>
      <c r="C3" s="2" t="s">
        <v>817</v>
      </c>
      <c r="D3" s="282"/>
      <c r="E3" s="284"/>
      <c r="F3" s="284"/>
      <c r="G3" s="285"/>
      <c r="H3" s="284"/>
      <c r="I3" s="285"/>
      <c r="J3" s="286"/>
      <c r="K3" s="287"/>
    </row>
    <row r="4" spans="1:12" ht="14.25">
      <c r="A4" s="282"/>
      <c r="B4" s="282"/>
      <c r="C4" s="2"/>
      <c r="D4" s="282"/>
      <c r="E4" s="284"/>
      <c r="F4" s="284"/>
      <c r="G4" s="285"/>
      <c r="H4" s="284"/>
      <c r="I4" s="285"/>
      <c r="J4" s="286"/>
      <c r="K4" s="287"/>
    </row>
    <row r="5" spans="1:12" ht="14.25">
      <c r="A5" s="282"/>
      <c r="B5" s="282"/>
      <c r="C5" s="2"/>
      <c r="D5" s="282"/>
      <c r="E5" s="284"/>
      <c r="F5" s="284"/>
      <c r="G5" s="285"/>
      <c r="H5" s="284"/>
      <c r="I5" s="285"/>
      <c r="J5" s="286"/>
      <c r="K5" s="287"/>
    </row>
    <row r="6" spans="1:12" ht="14.25">
      <c r="A6" s="282"/>
      <c r="B6" s="282"/>
      <c r="C6" s="414" t="s">
        <v>818</v>
      </c>
      <c r="D6" s="414"/>
      <c r="E6" s="414"/>
      <c r="F6" s="415" t="str">
        <f>IF(①団体情報入力!C7="","",①団体情報入力!C7)</f>
        <v/>
      </c>
      <c r="G6" s="415"/>
      <c r="H6" s="415"/>
      <c r="I6" s="415"/>
      <c r="J6" s="415"/>
      <c r="K6" s="288" t="s">
        <v>819</v>
      </c>
    </row>
    <row r="7" spans="1:12" ht="14.25">
      <c r="A7" s="282"/>
      <c r="B7" s="282"/>
      <c r="C7" s="2"/>
      <c r="D7" s="282"/>
      <c r="E7" s="284"/>
      <c r="F7" s="284"/>
      <c r="G7" s="285"/>
      <c r="H7" s="284"/>
      <c r="I7" s="285"/>
      <c r="J7" s="286"/>
      <c r="K7" s="287"/>
    </row>
    <row r="8" spans="1:12" ht="18" customHeight="1" thickBot="1">
      <c r="D8" s="13"/>
      <c r="E8" s="221"/>
      <c r="F8" s="221"/>
      <c r="G8" s="221"/>
      <c r="H8" s="221"/>
      <c r="I8" s="13"/>
      <c r="J8" s="221"/>
      <c r="K8" s="221"/>
    </row>
    <row r="9" spans="1:12" ht="14.25" thickBot="1">
      <c r="J9" s="222" t="s">
        <v>183</v>
      </c>
      <c r="K9" s="223" t="s">
        <v>184</v>
      </c>
      <c r="L9" s="132" t="s">
        <v>185</v>
      </c>
    </row>
    <row r="10" spans="1:12" s="92" customFormat="1" ht="16.5" customHeight="1">
      <c r="B10" s="407" t="s">
        <v>117</v>
      </c>
      <c r="C10" s="109" t="s">
        <v>118</v>
      </c>
      <c r="D10" s="409">
        <f>②選手情報入力!F102</f>
        <v>0</v>
      </c>
      <c r="E10" s="410"/>
      <c r="H10" s="407" t="s">
        <v>112</v>
      </c>
      <c r="I10" s="93" t="s">
        <v>97</v>
      </c>
      <c r="J10" s="217" t="str">
        <f>IF(③リレー情報確認!F8="","",③リレー情報確認!F8)</f>
        <v/>
      </c>
      <c r="K10" s="219" t="str">
        <f>IF(③リレー情報確認!L8="","",③リレー情報確認!L8)</f>
        <v/>
      </c>
      <c r="L10" s="94" t="str">
        <f>IF(③リレー情報確認!R8="","",③リレー情報確認!R8)</f>
        <v/>
      </c>
    </row>
    <row r="11" spans="1:12" s="92" customFormat="1" ht="16.5" customHeight="1" thickBot="1">
      <c r="B11" s="408"/>
      <c r="C11" s="110" t="s">
        <v>119</v>
      </c>
      <c r="D11" s="411">
        <f>②選手情報入力!F103</f>
        <v>0</v>
      </c>
      <c r="E11" s="412"/>
      <c r="H11" s="408"/>
      <c r="I11" s="95" t="s">
        <v>111</v>
      </c>
      <c r="J11" s="218" t="str">
        <f>IF(③リレー情報確認!X8="","",③リレー情報確認!X8)</f>
        <v/>
      </c>
      <c r="K11" s="220" t="str">
        <f>IF(③リレー情報確認!F20="","",③リレー情報確認!F20)</f>
        <v/>
      </c>
      <c r="L11" s="96" t="str">
        <f>IF(③リレー情報確認!L20="","",③リレー情報確認!L20)</f>
        <v/>
      </c>
    </row>
    <row r="12" spans="1:12" s="92" customFormat="1" ht="16.5" customHeight="1">
      <c r="A12" s="97"/>
      <c r="B12" s="98" t="s">
        <v>113</v>
      </c>
      <c r="C12" s="98" t="s">
        <v>114</v>
      </c>
      <c r="D12" s="98" t="s">
        <v>115</v>
      </c>
      <c r="E12" s="98" t="s">
        <v>116</v>
      </c>
      <c r="F12" s="98" t="s">
        <v>216</v>
      </c>
      <c r="G12" s="98" t="s">
        <v>38</v>
      </c>
      <c r="H12" s="98" t="s">
        <v>217</v>
      </c>
      <c r="I12" s="98" t="s">
        <v>38</v>
      </c>
      <c r="J12" s="98" t="s">
        <v>220</v>
      </c>
      <c r="K12" s="98" t="s">
        <v>221</v>
      </c>
      <c r="L12" s="98" t="s">
        <v>222</v>
      </c>
    </row>
    <row r="13" spans="1:12" s="92" customFormat="1" ht="18" customHeight="1">
      <c r="A13" s="99">
        <v>1</v>
      </c>
      <c r="B13" s="100" t="str">
        <f>IF(②選手情報入力!B10="","",②選手情報入力!B10)</f>
        <v/>
      </c>
      <c r="C13" s="120" t="str">
        <f>IF(②選手情報入力!C10="","",②選手情報入力!C10)</f>
        <v/>
      </c>
      <c r="D13" s="100" t="str">
        <f>IF(②選手情報入力!F10="","",②選手情報入力!F10)</f>
        <v/>
      </c>
      <c r="E13" s="100" t="str">
        <f>IF(②選手情報入力!G10="","",②選手情報入力!G10)</f>
        <v/>
      </c>
      <c r="F13" s="99" t="str">
        <f>IF(②選手情報入力!H10="","",②選手情報入力!H10)</f>
        <v/>
      </c>
      <c r="G13" s="100" t="str">
        <f>IF(②選手情報入力!I10="","",②選手情報入力!I10)</f>
        <v/>
      </c>
      <c r="H13" s="99" t="str">
        <f>IF(②選手情報入力!J10="","",②選手情報入力!J10)</f>
        <v/>
      </c>
      <c r="I13" s="100" t="str">
        <f>IF(②選手情報入力!K10="","",②選手情報入力!K10)</f>
        <v/>
      </c>
      <c r="J13" s="100" t="str">
        <f>IF(②選手情報入力!N10="","",②選手情報入力!N10)</f>
        <v/>
      </c>
      <c r="K13" s="100" t="str">
        <f>IF(②選手情報入力!O10="","",②選手情報入力!O10)</f>
        <v/>
      </c>
      <c r="L13" s="100" t="str">
        <f>IF(②選手情報入力!P10="","",②選手情報入力!P10)</f>
        <v/>
      </c>
    </row>
    <row r="14" spans="1:12" s="92" customFormat="1" ht="18" customHeight="1">
      <c r="A14" s="101">
        <v>2</v>
      </c>
      <c r="B14" s="102" t="str">
        <f>IF(②選手情報入力!B11="","",②選手情報入力!B11)</f>
        <v/>
      </c>
      <c r="C14" s="121" t="str">
        <f>IF(②選手情報入力!C11="","",②選手情報入力!C11)</f>
        <v/>
      </c>
      <c r="D14" s="102" t="str">
        <f>IF(②選手情報入力!F11="","",②選手情報入力!F11)</f>
        <v/>
      </c>
      <c r="E14" s="102" t="str">
        <f>IF(②選手情報入力!G11="","",②選手情報入力!G11)</f>
        <v/>
      </c>
      <c r="F14" s="101" t="str">
        <f>IF(②選手情報入力!H11="","",②選手情報入力!H11)</f>
        <v/>
      </c>
      <c r="G14" s="102" t="str">
        <f>IF(②選手情報入力!I11="","",②選手情報入力!I11)</f>
        <v/>
      </c>
      <c r="H14" s="101" t="str">
        <f>IF(②選手情報入力!J11="","",②選手情報入力!J11)</f>
        <v/>
      </c>
      <c r="I14" s="102" t="str">
        <f>IF(②選手情報入力!K11="","",②選手情報入力!K11)</f>
        <v/>
      </c>
      <c r="J14" s="102" t="str">
        <f>IF(②選手情報入力!N11="","",②選手情報入力!N11)</f>
        <v/>
      </c>
      <c r="K14" s="102" t="str">
        <f>IF(②選手情報入力!O11="","",②選手情報入力!O11)</f>
        <v/>
      </c>
      <c r="L14" s="102" t="str">
        <f>IF(②選手情報入力!P11="","",②選手情報入力!P11)</f>
        <v/>
      </c>
    </row>
    <row r="15" spans="1:12" s="92" customFormat="1" ht="18" customHeight="1">
      <c r="A15" s="101">
        <v>3</v>
      </c>
      <c r="B15" s="102" t="str">
        <f>IF(②選手情報入力!B12="","",②選手情報入力!B12)</f>
        <v/>
      </c>
      <c r="C15" s="121" t="str">
        <f>IF(②選手情報入力!C12="","",②選手情報入力!C12)</f>
        <v/>
      </c>
      <c r="D15" s="102" t="str">
        <f>IF(②選手情報入力!F12="","",②選手情報入力!F12)</f>
        <v/>
      </c>
      <c r="E15" s="102" t="str">
        <f>IF(②選手情報入力!G12="","",②選手情報入力!G12)</f>
        <v/>
      </c>
      <c r="F15" s="101" t="str">
        <f>IF(②選手情報入力!H12="","",②選手情報入力!H12)</f>
        <v/>
      </c>
      <c r="G15" s="102" t="str">
        <f>IF(②選手情報入力!I12="","",②選手情報入力!I12)</f>
        <v/>
      </c>
      <c r="H15" s="101" t="str">
        <f>IF(②選手情報入力!J12="","",②選手情報入力!J12)</f>
        <v/>
      </c>
      <c r="I15" s="102" t="str">
        <f>IF(②選手情報入力!K12="","",②選手情報入力!K12)</f>
        <v/>
      </c>
      <c r="J15" s="102" t="str">
        <f>IF(②選手情報入力!N12="","",②選手情報入力!N12)</f>
        <v/>
      </c>
      <c r="K15" s="102" t="str">
        <f>IF(②選手情報入力!O12="","",②選手情報入力!O12)</f>
        <v/>
      </c>
      <c r="L15" s="102" t="str">
        <f>IF(②選手情報入力!P12="","",②選手情報入力!P12)</f>
        <v/>
      </c>
    </row>
    <row r="16" spans="1:12" s="92" customFormat="1" ht="18" customHeight="1">
      <c r="A16" s="101">
        <v>4</v>
      </c>
      <c r="B16" s="102" t="str">
        <f>IF(②選手情報入力!B13="","",②選手情報入力!B13)</f>
        <v/>
      </c>
      <c r="C16" s="121" t="str">
        <f>IF(②選手情報入力!C13="","",②選手情報入力!C13)</f>
        <v/>
      </c>
      <c r="D16" s="102" t="str">
        <f>IF(②選手情報入力!F13="","",②選手情報入力!F13)</f>
        <v/>
      </c>
      <c r="E16" s="102" t="str">
        <f>IF(②選手情報入力!G13="","",②選手情報入力!G13)</f>
        <v/>
      </c>
      <c r="F16" s="101" t="str">
        <f>IF(②選手情報入力!H13="","",②選手情報入力!H13)</f>
        <v/>
      </c>
      <c r="G16" s="102" t="str">
        <f>IF(②選手情報入力!I13="","",②選手情報入力!I13)</f>
        <v/>
      </c>
      <c r="H16" s="101" t="str">
        <f>IF(②選手情報入力!J13="","",②選手情報入力!J13)</f>
        <v/>
      </c>
      <c r="I16" s="102" t="str">
        <f>IF(②選手情報入力!K13="","",②選手情報入力!K13)</f>
        <v/>
      </c>
      <c r="J16" s="102" t="str">
        <f>IF(②選手情報入力!N13="","",②選手情報入力!N13)</f>
        <v/>
      </c>
      <c r="K16" s="102" t="str">
        <f>IF(②選手情報入力!O13="","",②選手情報入力!O13)</f>
        <v/>
      </c>
      <c r="L16" s="102" t="str">
        <f>IF(②選手情報入力!P13="","",②選手情報入力!P13)</f>
        <v/>
      </c>
    </row>
    <row r="17" spans="1:12" s="92" customFormat="1" ht="18" customHeight="1">
      <c r="A17" s="105">
        <v>5</v>
      </c>
      <c r="B17" s="106" t="str">
        <f>IF(②選手情報入力!B14="","",②選手情報入力!B14)</f>
        <v/>
      </c>
      <c r="C17" s="122" t="str">
        <f>IF(②選手情報入力!C14="","",②選手情報入力!C14)</f>
        <v/>
      </c>
      <c r="D17" s="106" t="str">
        <f>IF(②選手情報入力!F14="","",②選手情報入力!F14)</f>
        <v/>
      </c>
      <c r="E17" s="106" t="str">
        <f>IF(②選手情報入力!G14="","",②選手情報入力!G14)</f>
        <v/>
      </c>
      <c r="F17" s="105" t="str">
        <f>IF(②選手情報入力!H14="","",②選手情報入力!H14)</f>
        <v/>
      </c>
      <c r="G17" s="106" t="str">
        <f>IF(②選手情報入力!I14="","",②選手情報入力!I14)</f>
        <v/>
      </c>
      <c r="H17" s="105" t="str">
        <f>IF(②選手情報入力!J14="","",②選手情報入力!J14)</f>
        <v/>
      </c>
      <c r="I17" s="106" t="str">
        <f>IF(②選手情報入力!K14="","",②選手情報入力!K14)</f>
        <v/>
      </c>
      <c r="J17" s="106" t="str">
        <f>IF(②選手情報入力!N14="","",②選手情報入力!N14)</f>
        <v/>
      </c>
      <c r="K17" s="106" t="str">
        <f>IF(②選手情報入力!O14="","",②選手情報入力!O14)</f>
        <v/>
      </c>
      <c r="L17" s="106" t="str">
        <f>IF(②選手情報入力!P14="","",②選手情報入力!P14)</f>
        <v/>
      </c>
    </row>
    <row r="18" spans="1:12" s="92" customFormat="1" ht="18" customHeight="1">
      <c r="A18" s="99">
        <v>6</v>
      </c>
      <c r="B18" s="100" t="str">
        <f>IF(②選手情報入力!B15="","",②選手情報入力!B15)</f>
        <v/>
      </c>
      <c r="C18" s="120" t="str">
        <f>IF(②選手情報入力!C15="","",②選手情報入力!C15)</f>
        <v/>
      </c>
      <c r="D18" s="100" t="str">
        <f>IF(②選手情報入力!F15="","",②選手情報入力!F15)</f>
        <v/>
      </c>
      <c r="E18" s="100" t="str">
        <f>IF(②選手情報入力!G15="","",②選手情報入力!G15)</f>
        <v/>
      </c>
      <c r="F18" s="99" t="str">
        <f>IF(②選手情報入力!H15="","",②選手情報入力!H15)</f>
        <v/>
      </c>
      <c r="G18" s="100" t="str">
        <f>IF(②選手情報入力!I15="","",②選手情報入力!I15)</f>
        <v/>
      </c>
      <c r="H18" s="99" t="str">
        <f>IF(②選手情報入力!J15="","",②選手情報入力!J15)</f>
        <v/>
      </c>
      <c r="I18" s="100" t="str">
        <f>IF(②選手情報入力!K15="","",②選手情報入力!K15)</f>
        <v/>
      </c>
      <c r="J18" s="100" t="str">
        <f>IF(②選手情報入力!N15="","",②選手情報入力!N15)</f>
        <v/>
      </c>
      <c r="K18" s="100" t="str">
        <f>IF(②選手情報入力!O15="","",②選手情報入力!O15)</f>
        <v/>
      </c>
      <c r="L18" s="100" t="str">
        <f>IF(②選手情報入力!P15="","",②選手情報入力!P15)</f>
        <v/>
      </c>
    </row>
    <row r="19" spans="1:12" s="92" customFormat="1" ht="18" customHeight="1">
      <c r="A19" s="101">
        <v>7</v>
      </c>
      <c r="B19" s="102" t="str">
        <f>IF(②選手情報入力!B16="","",②選手情報入力!B16)</f>
        <v/>
      </c>
      <c r="C19" s="121" t="str">
        <f>IF(②選手情報入力!C16="","",②選手情報入力!C16)</f>
        <v/>
      </c>
      <c r="D19" s="102" t="str">
        <f>IF(②選手情報入力!F16="","",②選手情報入力!F16)</f>
        <v/>
      </c>
      <c r="E19" s="102" t="str">
        <f>IF(②選手情報入力!G16="","",②選手情報入力!G16)</f>
        <v/>
      </c>
      <c r="F19" s="101" t="str">
        <f>IF(②選手情報入力!H16="","",②選手情報入力!H16)</f>
        <v/>
      </c>
      <c r="G19" s="102" t="str">
        <f>IF(②選手情報入力!I16="","",②選手情報入力!I16)</f>
        <v/>
      </c>
      <c r="H19" s="101" t="str">
        <f>IF(②選手情報入力!J16="","",②選手情報入力!J16)</f>
        <v/>
      </c>
      <c r="I19" s="102" t="str">
        <f>IF(②選手情報入力!K16="","",②選手情報入力!K16)</f>
        <v/>
      </c>
      <c r="J19" s="102" t="str">
        <f>IF(②選手情報入力!N16="","",②選手情報入力!N16)</f>
        <v/>
      </c>
      <c r="K19" s="102" t="str">
        <f>IF(②選手情報入力!O16="","",②選手情報入力!O16)</f>
        <v/>
      </c>
      <c r="L19" s="102" t="str">
        <f>IF(②選手情報入力!P16="","",②選手情報入力!P16)</f>
        <v/>
      </c>
    </row>
    <row r="20" spans="1:12" s="92" customFormat="1" ht="18" customHeight="1">
      <c r="A20" s="101">
        <v>8</v>
      </c>
      <c r="B20" s="102" t="str">
        <f>IF(②選手情報入力!B17="","",②選手情報入力!B17)</f>
        <v/>
      </c>
      <c r="C20" s="121" t="str">
        <f>IF(②選手情報入力!C17="","",②選手情報入力!C17)</f>
        <v/>
      </c>
      <c r="D20" s="102" t="str">
        <f>IF(②選手情報入力!F17="","",②選手情報入力!F17)</f>
        <v/>
      </c>
      <c r="E20" s="102" t="str">
        <f>IF(②選手情報入力!G17="","",②選手情報入力!G17)</f>
        <v/>
      </c>
      <c r="F20" s="101" t="str">
        <f>IF(②選手情報入力!H17="","",②選手情報入力!H17)</f>
        <v/>
      </c>
      <c r="G20" s="102" t="str">
        <f>IF(②選手情報入力!I17="","",②選手情報入力!I17)</f>
        <v/>
      </c>
      <c r="H20" s="101" t="str">
        <f>IF(②選手情報入力!J17="","",②選手情報入力!J17)</f>
        <v/>
      </c>
      <c r="I20" s="102" t="str">
        <f>IF(②選手情報入力!K17="","",②選手情報入力!K17)</f>
        <v/>
      </c>
      <c r="J20" s="102" t="str">
        <f>IF(②選手情報入力!N17="","",②選手情報入力!N17)</f>
        <v/>
      </c>
      <c r="K20" s="102" t="str">
        <f>IF(②選手情報入力!O17="","",②選手情報入力!O17)</f>
        <v/>
      </c>
      <c r="L20" s="102" t="str">
        <f>IF(②選手情報入力!P17="","",②選手情報入力!P17)</f>
        <v/>
      </c>
    </row>
    <row r="21" spans="1:12" s="92" customFormat="1" ht="18" customHeight="1">
      <c r="A21" s="101">
        <v>9</v>
      </c>
      <c r="B21" s="102" t="str">
        <f>IF(②選手情報入力!B18="","",②選手情報入力!B18)</f>
        <v/>
      </c>
      <c r="C21" s="121" t="str">
        <f>IF(②選手情報入力!C18="","",②選手情報入力!C18)</f>
        <v/>
      </c>
      <c r="D21" s="102" t="str">
        <f>IF(②選手情報入力!F18="","",②選手情報入力!F18)</f>
        <v/>
      </c>
      <c r="E21" s="102" t="str">
        <f>IF(②選手情報入力!G18="","",②選手情報入力!G18)</f>
        <v/>
      </c>
      <c r="F21" s="101" t="str">
        <f>IF(②選手情報入力!H18="","",②選手情報入力!H18)</f>
        <v/>
      </c>
      <c r="G21" s="102" t="str">
        <f>IF(②選手情報入力!I18="","",②選手情報入力!I18)</f>
        <v/>
      </c>
      <c r="H21" s="101" t="str">
        <f>IF(②選手情報入力!J18="","",②選手情報入力!J18)</f>
        <v/>
      </c>
      <c r="I21" s="102" t="str">
        <f>IF(②選手情報入力!K18="","",②選手情報入力!K18)</f>
        <v/>
      </c>
      <c r="J21" s="102" t="str">
        <f>IF(②選手情報入力!N18="","",②選手情報入力!N18)</f>
        <v/>
      </c>
      <c r="K21" s="102" t="str">
        <f>IF(②選手情報入力!O18="","",②選手情報入力!O18)</f>
        <v/>
      </c>
      <c r="L21" s="102" t="str">
        <f>IF(②選手情報入力!P18="","",②選手情報入力!P18)</f>
        <v/>
      </c>
    </row>
    <row r="22" spans="1:12" s="92" customFormat="1" ht="18" customHeight="1">
      <c r="A22" s="103">
        <v>10</v>
      </c>
      <c r="B22" s="104" t="str">
        <f>IF(②選手情報入力!B19="","",②選手情報入力!B19)</f>
        <v/>
      </c>
      <c r="C22" s="123" t="str">
        <f>IF(②選手情報入力!C19="","",②選手情報入力!C19)</f>
        <v/>
      </c>
      <c r="D22" s="104" t="str">
        <f>IF(②選手情報入力!F19="","",②選手情報入力!F19)</f>
        <v/>
      </c>
      <c r="E22" s="104" t="str">
        <f>IF(②選手情報入力!G19="","",②選手情報入力!G19)</f>
        <v/>
      </c>
      <c r="F22" s="103" t="str">
        <f>IF(②選手情報入力!H19="","",②選手情報入力!H19)</f>
        <v/>
      </c>
      <c r="G22" s="104" t="str">
        <f>IF(②選手情報入力!I19="","",②選手情報入力!I19)</f>
        <v/>
      </c>
      <c r="H22" s="103" t="str">
        <f>IF(②選手情報入力!J19="","",②選手情報入力!J19)</f>
        <v/>
      </c>
      <c r="I22" s="104" t="str">
        <f>IF(②選手情報入力!K19="","",②選手情報入力!K19)</f>
        <v/>
      </c>
      <c r="J22" s="104" t="str">
        <f>IF(②選手情報入力!N19="","",②選手情報入力!N19)</f>
        <v/>
      </c>
      <c r="K22" s="104" t="str">
        <f>IF(②選手情報入力!O19="","",②選手情報入力!O19)</f>
        <v/>
      </c>
      <c r="L22" s="104" t="str">
        <f>IF(②選手情報入力!P19="","",②選手情報入力!P19)</f>
        <v/>
      </c>
    </row>
    <row r="23" spans="1:12" s="92" customFormat="1" ht="18" customHeight="1">
      <c r="A23" s="107">
        <v>11</v>
      </c>
      <c r="B23" s="108" t="str">
        <f>IF(②選手情報入力!B20="","",②選手情報入力!B20)</f>
        <v/>
      </c>
      <c r="C23" s="124" t="str">
        <f>IF(②選手情報入力!C20="","",②選手情報入力!C20)</f>
        <v/>
      </c>
      <c r="D23" s="108" t="str">
        <f>IF(②選手情報入力!F20="","",②選手情報入力!F20)</f>
        <v/>
      </c>
      <c r="E23" s="108" t="str">
        <f>IF(②選手情報入力!G20="","",②選手情報入力!G20)</f>
        <v/>
      </c>
      <c r="F23" s="107" t="str">
        <f>IF(②選手情報入力!H20="","",②選手情報入力!H20)</f>
        <v/>
      </c>
      <c r="G23" s="108" t="str">
        <f>IF(②選手情報入力!I20="","",②選手情報入力!I20)</f>
        <v/>
      </c>
      <c r="H23" s="107" t="str">
        <f>IF(②選手情報入力!J20="","",②選手情報入力!J20)</f>
        <v/>
      </c>
      <c r="I23" s="108" t="str">
        <f>IF(②選手情報入力!K20="","",②選手情報入力!K20)</f>
        <v/>
      </c>
      <c r="J23" s="108" t="str">
        <f>IF(②選手情報入力!N20="","",②選手情報入力!N20)</f>
        <v/>
      </c>
      <c r="K23" s="108" t="str">
        <f>IF(②選手情報入力!O20="","",②選手情報入力!O20)</f>
        <v/>
      </c>
      <c r="L23" s="108" t="str">
        <f>IF(②選手情報入力!P20="","",②選手情報入力!P20)</f>
        <v/>
      </c>
    </row>
    <row r="24" spans="1:12" s="92" customFormat="1" ht="18" customHeight="1">
      <c r="A24" s="101">
        <v>12</v>
      </c>
      <c r="B24" s="102" t="str">
        <f>IF(②選手情報入力!B21="","",②選手情報入力!B21)</f>
        <v/>
      </c>
      <c r="C24" s="121" t="str">
        <f>IF(②選手情報入力!C21="","",②選手情報入力!C21)</f>
        <v/>
      </c>
      <c r="D24" s="102" t="str">
        <f>IF(②選手情報入力!F21="","",②選手情報入力!F21)</f>
        <v/>
      </c>
      <c r="E24" s="102" t="str">
        <f>IF(②選手情報入力!G21="","",②選手情報入力!G21)</f>
        <v/>
      </c>
      <c r="F24" s="101" t="str">
        <f>IF(②選手情報入力!H21="","",②選手情報入力!H21)</f>
        <v/>
      </c>
      <c r="G24" s="102" t="str">
        <f>IF(②選手情報入力!I21="","",②選手情報入力!I21)</f>
        <v/>
      </c>
      <c r="H24" s="101" t="str">
        <f>IF(②選手情報入力!J21="","",②選手情報入力!J21)</f>
        <v/>
      </c>
      <c r="I24" s="102" t="str">
        <f>IF(②選手情報入力!K21="","",②選手情報入力!K21)</f>
        <v/>
      </c>
      <c r="J24" s="102" t="str">
        <f>IF(②選手情報入力!N21="","",②選手情報入力!N21)</f>
        <v/>
      </c>
      <c r="K24" s="102" t="str">
        <f>IF(②選手情報入力!O21="","",②選手情報入力!O21)</f>
        <v/>
      </c>
      <c r="L24" s="102" t="str">
        <f>IF(②選手情報入力!P21="","",②選手情報入力!P21)</f>
        <v/>
      </c>
    </row>
    <row r="25" spans="1:12" s="92" customFormat="1" ht="18" customHeight="1">
      <c r="A25" s="101">
        <v>13</v>
      </c>
      <c r="B25" s="102" t="str">
        <f>IF(②選手情報入力!B22="","",②選手情報入力!B22)</f>
        <v/>
      </c>
      <c r="C25" s="121" t="str">
        <f>IF(②選手情報入力!C22="","",②選手情報入力!C22)</f>
        <v/>
      </c>
      <c r="D25" s="102" t="str">
        <f>IF(②選手情報入力!F22="","",②選手情報入力!F22)</f>
        <v/>
      </c>
      <c r="E25" s="102" t="str">
        <f>IF(②選手情報入力!G22="","",②選手情報入力!G22)</f>
        <v/>
      </c>
      <c r="F25" s="101" t="str">
        <f>IF(②選手情報入力!H22="","",②選手情報入力!H22)</f>
        <v/>
      </c>
      <c r="G25" s="102" t="str">
        <f>IF(②選手情報入力!I22="","",②選手情報入力!I22)</f>
        <v/>
      </c>
      <c r="H25" s="101" t="str">
        <f>IF(②選手情報入力!J22="","",②選手情報入力!J22)</f>
        <v/>
      </c>
      <c r="I25" s="102" t="str">
        <f>IF(②選手情報入力!K22="","",②選手情報入力!K22)</f>
        <v/>
      </c>
      <c r="J25" s="102" t="str">
        <f>IF(②選手情報入力!N22="","",②選手情報入力!N22)</f>
        <v/>
      </c>
      <c r="K25" s="102" t="str">
        <f>IF(②選手情報入力!O22="","",②選手情報入力!O22)</f>
        <v/>
      </c>
      <c r="L25" s="102" t="str">
        <f>IF(②選手情報入力!P22="","",②選手情報入力!P22)</f>
        <v/>
      </c>
    </row>
    <row r="26" spans="1:12" s="92" customFormat="1" ht="18" customHeight="1">
      <c r="A26" s="101">
        <v>14</v>
      </c>
      <c r="B26" s="102" t="str">
        <f>IF(②選手情報入力!B23="","",②選手情報入力!B23)</f>
        <v/>
      </c>
      <c r="C26" s="121" t="str">
        <f>IF(②選手情報入力!C23="","",②選手情報入力!C23)</f>
        <v/>
      </c>
      <c r="D26" s="102" t="str">
        <f>IF(②選手情報入力!F23="","",②選手情報入力!F23)</f>
        <v/>
      </c>
      <c r="E26" s="102" t="str">
        <f>IF(②選手情報入力!G23="","",②選手情報入力!G23)</f>
        <v/>
      </c>
      <c r="F26" s="101" t="str">
        <f>IF(②選手情報入力!H23="","",②選手情報入力!H23)</f>
        <v/>
      </c>
      <c r="G26" s="102" t="str">
        <f>IF(②選手情報入力!I23="","",②選手情報入力!I23)</f>
        <v/>
      </c>
      <c r="H26" s="101" t="str">
        <f>IF(②選手情報入力!J23="","",②選手情報入力!J23)</f>
        <v/>
      </c>
      <c r="I26" s="102" t="str">
        <f>IF(②選手情報入力!K23="","",②選手情報入力!K23)</f>
        <v/>
      </c>
      <c r="J26" s="102" t="str">
        <f>IF(②選手情報入力!N23="","",②選手情報入力!N23)</f>
        <v/>
      </c>
      <c r="K26" s="102" t="str">
        <f>IF(②選手情報入力!O23="","",②選手情報入力!O23)</f>
        <v/>
      </c>
      <c r="L26" s="102" t="str">
        <f>IF(②選手情報入力!P23="","",②選手情報入力!P23)</f>
        <v/>
      </c>
    </row>
    <row r="27" spans="1:12" s="92" customFormat="1" ht="18" customHeight="1">
      <c r="A27" s="105">
        <v>15</v>
      </c>
      <c r="B27" s="106" t="str">
        <f>IF(②選手情報入力!B24="","",②選手情報入力!B24)</f>
        <v/>
      </c>
      <c r="C27" s="122" t="str">
        <f>IF(②選手情報入力!C24="","",②選手情報入力!C24)</f>
        <v/>
      </c>
      <c r="D27" s="106" t="str">
        <f>IF(②選手情報入力!F24="","",②選手情報入力!F24)</f>
        <v/>
      </c>
      <c r="E27" s="106" t="str">
        <f>IF(②選手情報入力!G24="","",②選手情報入力!G24)</f>
        <v/>
      </c>
      <c r="F27" s="105" t="str">
        <f>IF(②選手情報入力!H24="","",②選手情報入力!H24)</f>
        <v/>
      </c>
      <c r="G27" s="106" t="str">
        <f>IF(②選手情報入力!I24="","",②選手情報入力!I24)</f>
        <v/>
      </c>
      <c r="H27" s="105" t="str">
        <f>IF(②選手情報入力!J24="","",②選手情報入力!J24)</f>
        <v/>
      </c>
      <c r="I27" s="106" t="str">
        <f>IF(②選手情報入力!K24="","",②選手情報入力!K24)</f>
        <v/>
      </c>
      <c r="J27" s="106" t="str">
        <f>IF(②選手情報入力!N24="","",②選手情報入力!N24)</f>
        <v/>
      </c>
      <c r="K27" s="106" t="str">
        <f>IF(②選手情報入力!O24="","",②選手情報入力!O24)</f>
        <v/>
      </c>
      <c r="L27" s="106" t="str">
        <f>IF(②選手情報入力!P24="","",②選手情報入力!P24)</f>
        <v/>
      </c>
    </row>
    <row r="28" spans="1:12" s="92" customFormat="1" ht="18" customHeight="1">
      <c r="A28" s="99">
        <v>16</v>
      </c>
      <c r="B28" s="100" t="str">
        <f>IF(②選手情報入力!B25="","",②選手情報入力!B25)</f>
        <v/>
      </c>
      <c r="C28" s="120" t="str">
        <f>IF(②選手情報入力!C25="","",②選手情報入力!C25)</f>
        <v/>
      </c>
      <c r="D28" s="100" t="str">
        <f>IF(②選手情報入力!F25="","",②選手情報入力!F25)</f>
        <v/>
      </c>
      <c r="E28" s="100" t="str">
        <f>IF(②選手情報入力!G25="","",②選手情報入力!G25)</f>
        <v/>
      </c>
      <c r="F28" s="99" t="str">
        <f>IF(②選手情報入力!H25="","",②選手情報入力!H25)</f>
        <v/>
      </c>
      <c r="G28" s="100" t="str">
        <f>IF(②選手情報入力!I25="","",②選手情報入力!I25)</f>
        <v/>
      </c>
      <c r="H28" s="99" t="str">
        <f>IF(②選手情報入力!J25="","",②選手情報入力!J25)</f>
        <v/>
      </c>
      <c r="I28" s="100" t="str">
        <f>IF(②選手情報入力!K25="","",②選手情報入力!K25)</f>
        <v/>
      </c>
      <c r="J28" s="100" t="str">
        <f>IF(②選手情報入力!N25="","",②選手情報入力!N25)</f>
        <v/>
      </c>
      <c r="K28" s="100" t="str">
        <f>IF(②選手情報入力!O25="","",②選手情報入力!O25)</f>
        <v/>
      </c>
      <c r="L28" s="100" t="str">
        <f>IF(②選手情報入力!P25="","",②選手情報入力!P25)</f>
        <v/>
      </c>
    </row>
    <row r="29" spans="1:12" s="92" customFormat="1" ht="18" customHeight="1">
      <c r="A29" s="101">
        <v>17</v>
      </c>
      <c r="B29" s="102" t="str">
        <f>IF(②選手情報入力!B26="","",②選手情報入力!B26)</f>
        <v/>
      </c>
      <c r="C29" s="121" t="str">
        <f>IF(②選手情報入力!C26="","",②選手情報入力!C26)</f>
        <v/>
      </c>
      <c r="D29" s="102" t="str">
        <f>IF(②選手情報入力!F26="","",②選手情報入力!F26)</f>
        <v/>
      </c>
      <c r="E29" s="102" t="str">
        <f>IF(②選手情報入力!G26="","",②選手情報入力!G26)</f>
        <v/>
      </c>
      <c r="F29" s="101" t="str">
        <f>IF(②選手情報入力!H26="","",②選手情報入力!H26)</f>
        <v/>
      </c>
      <c r="G29" s="102" t="str">
        <f>IF(②選手情報入力!I26="","",②選手情報入力!I26)</f>
        <v/>
      </c>
      <c r="H29" s="101" t="str">
        <f>IF(②選手情報入力!J26="","",②選手情報入力!J26)</f>
        <v/>
      </c>
      <c r="I29" s="102" t="str">
        <f>IF(②選手情報入力!K26="","",②選手情報入力!K26)</f>
        <v/>
      </c>
      <c r="J29" s="102" t="str">
        <f>IF(②選手情報入力!N26="","",②選手情報入力!N26)</f>
        <v/>
      </c>
      <c r="K29" s="102" t="str">
        <f>IF(②選手情報入力!O26="","",②選手情報入力!O26)</f>
        <v/>
      </c>
      <c r="L29" s="102" t="str">
        <f>IF(②選手情報入力!P26="","",②選手情報入力!P26)</f>
        <v/>
      </c>
    </row>
    <row r="30" spans="1:12" s="92" customFormat="1" ht="18" customHeight="1">
      <c r="A30" s="101">
        <v>18</v>
      </c>
      <c r="B30" s="102" t="str">
        <f>IF(②選手情報入力!B27="","",②選手情報入力!B27)</f>
        <v/>
      </c>
      <c r="C30" s="121" t="str">
        <f>IF(②選手情報入力!C27="","",②選手情報入力!C27)</f>
        <v/>
      </c>
      <c r="D30" s="102" t="str">
        <f>IF(②選手情報入力!F27="","",②選手情報入力!F27)</f>
        <v/>
      </c>
      <c r="E30" s="102" t="str">
        <f>IF(②選手情報入力!G27="","",②選手情報入力!G27)</f>
        <v/>
      </c>
      <c r="F30" s="101" t="str">
        <f>IF(②選手情報入力!H27="","",②選手情報入力!H27)</f>
        <v/>
      </c>
      <c r="G30" s="102" t="str">
        <f>IF(②選手情報入力!I27="","",②選手情報入力!I27)</f>
        <v/>
      </c>
      <c r="H30" s="101" t="str">
        <f>IF(②選手情報入力!J27="","",②選手情報入力!J27)</f>
        <v/>
      </c>
      <c r="I30" s="102" t="str">
        <f>IF(②選手情報入力!K27="","",②選手情報入力!K27)</f>
        <v/>
      </c>
      <c r="J30" s="102" t="str">
        <f>IF(②選手情報入力!N27="","",②選手情報入力!N27)</f>
        <v/>
      </c>
      <c r="K30" s="102" t="str">
        <f>IF(②選手情報入力!O27="","",②選手情報入力!O27)</f>
        <v/>
      </c>
      <c r="L30" s="102" t="str">
        <f>IF(②選手情報入力!P27="","",②選手情報入力!P27)</f>
        <v/>
      </c>
    </row>
    <row r="31" spans="1:12" s="92" customFormat="1" ht="18" customHeight="1">
      <c r="A31" s="101">
        <v>19</v>
      </c>
      <c r="B31" s="102" t="str">
        <f>IF(②選手情報入力!B28="","",②選手情報入力!B28)</f>
        <v/>
      </c>
      <c r="C31" s="121" t="str">
        <f>IF(②選手情報入力!C28="","",②選手情報入力!C28)</f>
        <v/>
      </c>
      <c r="D31" s="102" t="str">
        <f>IF(②選手情報入力!F28="","",②選手情報入力!F28)</f>
        <v/>
      </c>
      <c r="E31" s="102" t="str">
        <f>IF(②選手情報入力!G28="","",②選手情報入力!G28)</f>
        <v/>
      </c>
      <c r="F31" s="101" t="str">
        <f>IF(②選手情報入力!H28="","",②選手情報入力!H28)</f>
        <v/>
      </c>
      <c r="G31" s="102" t="str">
        <f>IF(②選手情報入力!I28="","",②選手情報入力!I28)</f>
        <v/>
      </c>
      <c r="H31" s="101" t="str">
        <f>IF(②選手情報入力!J28="","",②選手情報入力!J28)</f>
        <v/>
      </c>
      <c r="I31" s="102" t="str">
        <f>IF(②選手情報入力!K28="","",②選手情報入力!K28)</f>
        <v/>
      </c>
      <c r="J31" s="102" t="str">
        <f>IF(②選手情報入力!N28="","",②選手情報入力!N28)</f>
        <v/>
      </c>
      <c r="K31" s="102" t="str">
        <f>IF(②選手情報入力!O28="","",②選手情報入力!O28)</f>
        <v/>
      </c>
      <c r="L31" s="102" t="str">
        <f>IF(②選手情報入力!P28="","",②選手情報入力!P28)</f>
        <v/>
      </c>
    </row>
    <row r="32" spans="1:12" s="92" customFormat="1" ht="18" customHeight="1">
      <c r="A32" s="103">
        <v>20</v>
      </c>
      <c r="B32" s="104" t="str">
        <f>IF(②選手情報入力!B29="","",②選手情報入力!B29)</f>
        <v/>
      </c>
      <c r="C32" s="123" t="str">
        <f>IF(②選手情報入力!C29="","",②選手情報入力!C29)</f>
        <v/>
      </c>
      <c r="D32" s="104" t="str">
        <f>IF(②選手情報入力!F29="","",②選手情報入力!F29)</f>
        <v/>
      </c>
      <c r="E32" s="104" t="str">
        <f>IF(②選手情報入力!G29="","",②選手情報入力!G29)</f>
        <v/>
      </c>
      <c r="F32" s="103" t="str">
        <f>IF(②選手情報入力!H29="","",②選手情報入力!H29)</f>
        <v/>
      </c>
      <c r="G32" s="104" t="str">
        <f>IF(②選手情報入力!I29="","",②選手情報入力!I29)</f>
        <v/>
      </c>
      <c r="H32" s="103" t="str">
        <f>IF(②選手情報入力!J29="","",②選手情報入力!J29)</f>
        <v/>
      </c>
      <c r="I32" s="104" t="str">
        <f>IF(②選手情報入力!K29="","",②選手情報入力!K29)</f>
        <v/>
      </c>
      <c r="J32" s="104" t="str">
        <f>IF(②選手情報入力!N29="","",②選手情報入力!N29)</f>
        <v/>
      </c>
      <c r="K32" s="104" t="str">
        <f>IF(②選手情報入力!O29="","",②選手情報入力!O29)</f>
        <v/>
      </c>
      <c r="L32" s="104" t="str">
        <f>IF(②選手情報入力!P29="","",②選手情報入力!P29)</f>
        <v/>
      </c>
    </row>
    <row r="33" spans="1:12" s="92" customFormat="1" ht="18" customHeight="1">
      <c r="A33" s="107">
        <v>21</v>
      </c>
      <c r="B33" s="108" t="str">
        <f>IF(②選手情報入力!B30="","",②選手情報入力!B30)</f>
        <v/>
      </c>
      <c r="C33" s="124" t="str">
        <f>IF(②選手情報入力!C30="","",②選手情報入力!C30)</f>
        <v/>
      </c>
      <c r="D33" s="108" t="str">
        <f>IF(②選手情報入力!F30="","",②選手情報入力!F30)</f>
        <v/>
      </c>
      <c r="E33" s="108" t="str">
        <f>IF(②選手情報入力!G30="","",②選手情報入力!G30)</f>
        <v/>
      </c>
      <c r="F33" s="107" t="str">
        <f>IF(②選手情報入力!H30="","",②選手情報入力!H30)</f>
        <v/>
      </c>
      <c r="G33" s="108" t="str">
        <f>IF(②選手情報入力!I30="","",②選手情報入力!I30)</f>
        <v/>
      </c>
      <c r="H33" s="107" t="str">
        <f>IF(②選手情報入力!J30="","",②選手情報入力!J30)</f>
        <v/>
      </c>
      <c r="I33" s="108" t="str">
        <f>IF(②選手情報入力!K30="","",②選手情報入力!K30)</f>
        <v/>
      </c>
      <c r="J33" s="108" t="str">
        <f>IF(②選手情報入力!N30="","",②選手情報入力!N30)</f>
        <v/>
      </c>
      <c r="K33" s="108" t="str">
        <f>IF(②選手情報入力!O30="","",②選手情報入力!O30)</f>
        <v/>
      </c>
      <c r="L33" s="108" t="str">
        <f>IF(②選手情報入力!P30="","",②選手情報入力!P30)</f>
        <v/>
      </c>
    </row>
    <row r="34" spans="1:12" s="92" customFormat="1" ht="18" customHeight="1">
      <c r="A34" s="101">
        <v>22</v>
      </c>
      <c r="B34" s="102" t="str">
        <f>IF(②選手情報入力!B31="","",②選手情報入力!B31)</f>
        <v/>
      </c>
      <c r="C34" s="121" t="str">
        <f>IF(②選手情報入力!C31="","",②選手情報入力!C31)</f>
        <v/>
      </c>
      <c r="D34" s="102" t="str">
        <f>IF(②選手情報入力!F31="","",②選手情報入力!F31)</f>
        <v/>
      </c>
      <c r="E34" s="102" t="str">
        <f>IF(②選手情報入力!G31="","",②選手情報入力!G31)</f>
        <v/>
      </c>
      <c r="F34" s="101" t="str">
        <f>IF(②選手情報入力!H31="","",②選手情報入力!H31)</f>
        <v/>
      </c>
      <c r="G34" s="102" t="str">
        <f>IF(②選手情報入力!I31="","",②選手情報入力!I31)</f>
        <v/>
      </c>
      <c r="H34" s="101" t="str">
        <f>IF(②選手情報入力!J31="","",②選手情報入力!J31)</f>
        <v/>
      </c>
      <c r="I34" s="102" t="str">
        <f>IF(②選手情報入力!K31="","",②選手情報入力!K31)</f>
        <v/>
      </c>
      <c r="J34" s="102" t="str">
        <f>IF(②選手情報入力!N31="","",②選手情報入力!N31)</f>
        <v/>
      </c>
      <c r="K34" s="102" t="str">
        <f>IF(②選手情報入力!O31="","",②選手情報入力!O31)</f>
        <v/>
      </c>
      <c r="L34" s="102" t="str">
        <f>IF(②選手情報入力!P31="","",②選手情報入力!P31)</f>
        <v/>
      </c>
    </row>
    <row r="35" spans="1:12" s="92" customFormat="1" ht="18" customHeight="1">
      <c r="A35" s="101">
        <v>23</v>
      </c>
      <c r="B35" s="102" t="str">
        <f>IF(②選手情報入力!B32="","",②選手情報入力!B32)</f>
        <v/>
      </c>
      <c r="C35" s="121" t="str">
        <f>IF(②選手情報入力!C32="","",②選手情報入力!C32)</f>
        <v/>
      </c>
      <c r="D35" s="102" t="str">
        <f>IF(②選手情報入力!F32="","",②選手情報入力!F32)</f>
        <v/>
      </c>
      <c r="E35" s="102" t="str">
        <f>IF(②選手情報入力!G32="","",②選手情報入力!G32)</f>
        <v/>
      </c>
      <c r="F35" s="101" t="str">
        <f>IF(②選手情報入力!H32="","",②選手情報入力!H32)</f>
        <v/>
      </c>
      <c r="G35" s="102" t="str">
        <f>IF(②選手情報入力!I32="","",②選手情報入力!I32)</f>
        <v/>
      </c>
      <c r="H35" s="101" t="str">
        <f>IF(②選手情報入力!J32="","",②選手情報入力!J32)</f>
        <v/>
      </c>
      <c r="I35" s="102" t="str">
        <f>IF(②選手情報入力!K32="","",②選手情報入力!K32)</f>
        <v/>
      </c>
      <c r="J35" s="102" t="str">
        <f>IF(②選手情報入力!N32="","",②選手情報入力!N32)</f>
        <v/>
      </c>
      <c r="K35" s="102" t="str">
        <f>IF(②選手情報入力!O32="","",②選手情報入力!O32)</f>
        <v/>
      </c>
      <c r="L35" s="102" t="str">
        <f>IF(②選手情報入力!P32="","",②選手情報入力!P32)</f>
        <v/>
      </c>
    </row>
    <row r="36" spans="1:12" s="92" customFormat="1" ht="18" customHeight="1">
      <c r="A36" s="101">
        <v>24</v>
      </c>
      <c r="B36" s="102" t="str">
        <f>IF(②選手情報入力!B33="","",②選手情報入力!B33)</f>
        <v/>
      </c>
      <c r="C36" s="121" t="str">
        <f>IF(②選手情報入力!C33="","",②選手情報入力!C33)</f>
        <v/>
      </c>
      <c r="D36" s="102" t="str">
        <f>IF(②選手情報入力!F33="","",②選手情報入力!F33)</f>
        <v/>
      </c>
      <c r="E36" s="102" t="str">
        <f>IF(②選手情報入力!G33="","",②選手情報入力!G33)</f>
        <v/>
      </c>
      <c r="F36" s="101" t="str">
        <f>IF(②選手情報入力!H33="","",②選手情報入力!H33)</f>
        <v/>
      </c>
      <c r="G36" s="102" t="str">
        <f>IF(②選手情報入力!I33="","",②選手情報入力!I33)</f>
        <v/>
      </c>
      <c r="H36" s="101" t="str">
        <f>IF(②選手情報入力!J33="","",②選手情報入力!J33)</f>
        <v/>
      </c>
      <c r="I36" s="102" t="str">
        <f>IF(②選手情報入力!K33="","",②選手情報入力!K33)</f>
        <v/>
      </c>
      <c r="J36" s="102" t="str">
        <f>IF(②選手情報入力!N33="","",②選手情報入力!N33)</f>
        <v/>
      </c>
      <c r="K36" s="102" t="str">
        <f>IF(②選手情報入力!O33="","",②選手情報入力!O33)</f>
        <v/>
      </c>
      <c r="L36" s="102" t="str">
        <f>IF(②選手情報入力!P33="","",②選手情報入力!P33)</f>
        <v/>
      </c>
    </row>
    <row r="37" spans="1:12" s="92" customFormat="1" ht="18" customHeight="1">
      <c r="A37" s="105">
        <v>25</v>
      </c>
      <c r="B37" s="106" t="str">
        <f>IF(②選手情報入力!B34="","",②選手情報入力!B34)</f>
        <v/>
      </c>
      <c r="C37" s="122" t="str">
        <f>IF(②選手情報入力!C34="","",②選手情報入力!C34)</f>
        <v/>
      </c>
      <c r="D37" s="106" t="str">
        <f>IF(②選手情報入力!F34="","",②選手情報入力!F34)</f>
        <v/>
      </c>
      <c r="E37" s="106" t="str">
        <f>IF(②選手情報入力!G34="","",②選手情報入力!G34)</f>
        <v/>
      </c>
      <c r="F37" s="105" t="str">
        <f>IF(②選手情報入力!H34="","",②選手情報入力!H34)</f>
        <v/>
      </c>
      <c r="G37" s="106" t="str">
        <f>IF(②選手情報入力!I34="","",②選手情報入力!I34)</f>
        <v/>
      </c>
      <c r="H37" s="105" t="str">
        <f>IF(②選手情報入力!J34="","",②選手情報入力!J34)</f>
        <v/>
      </c>
      <c r="I37" s="106" t="str">
        <f>IF(②選手情報入力!K34="","",②選手情報入力!K34)</f>
        <v/>
      </c>
      <c r="J37" s="106" t="str">
        <f>IF(②選手情報入力!N34="","",②選手情報入力!N34)</f>
        <v/>
      </c>
      <c r="K37" s="106" t="str">
        <f>IF(②選手情報入力!O34="","",②選手情報入力!O34)</f>
        <v/>
      </c>
      <c r="L37" s="106" t="str">
        <f>IF(②選手情報入力!P34="","",②選手情報入力!P34)</f>
        <v/>
      </c>
    </row>
    <row r="38" spans="1:12" s="92" customFormat="1" ht="18" customHeight="1">
      <c r="A38" s="99">
        <v>26</v>
      </c>
      <c r="B38" s="100" t="str">
        <f>IF(②選手情報入力!B35="","",②選手情報入力!B35)</f>
        <v/>
      </c>
      <c r="C38" s="120" t="str">
        <f>IF(②選手情報入力!C35="","",②選手情報入力!C35)</f>
        <v/>
      </c>
      <c r="D38" s="100" t="str">
        <f>IF(②選手情報入力!F35="","",②選手情報入力!F35)</f>
        <v/>
      </c>
      <c r="E38" s="100" t="str">
        <f>IF(②選手情報入力!G35="","",②選手情報入力!G35)</f>
        <v/>
      </c>
      <c r="F38" s="99" t="str">
        <f>IF(②選手情報入力!H35="","",②選手情報入力!H35)</f>
        <v/>
      </c>
      <c r="G38" s="100" t="str">
        <f>IF(②選手情報入力!I35="","",②選手情報入力!I35)</f>
        <v/>
      </c>
      <c r="H38" s="99" t="str">
        <f>IF(②選手情報入力!J35="","",②選手情報入力!J35)</f>
        <v/>
      </c>
      <c r="I38" s="100" t="str">
        <f>IF(②選手情報入力!K35="","",②選手情報入力!K35)</f>
        <v/>
      </c>
      <c r="J38" s="100" t="str">
        <f>IF(②選手情報入力!N35="","",②選手情報入力!N35)</f>
        <v/>
      </c>
      <c r="K38" s="100" t="str">
        <f>IF(②選手情報入力!O35="","",②選手情報入力!O35)</f>
        <v/>
      </c>
      <c r="L38" s="100" t="str">
        <f>IF(②選手情報入力!P35="","",②選手情報入力!P35)</f>
        <v/>
      </c>
    </row>
    <row r="39" spans="1:12" s="92" customFormat="1" ht="18" customHeight="1">
      <c r="A39" s="101">
        <v>27</v>
      </c>
      <c r="B39" s="102" t="str">
        <f>IF(②選手情報入力!B36="","",②選手情報入力!B36)</f>
        <v/>
      </c>
      <c r="C39" s="121" t="str">
        <f>IF(②選手情報入力!C36="","",②選手情報入力!C36)</f>
        <v/>
      </c>
      <c r="D39" s="102" t="str">
        <f>IF(②選手情報入力!F36="","",②選手情報入力!F36)</f>
        <v/>
      </c>
      <c r="E39" s="102" t="str">
        <f>IF(②選手情報入力!G36="","",②選手情報入力!G36)</f>
        <v/>
      </c>
      <c r="F39" s="101" t="str">
        <f>IF(②選手情報入力!H36="","",②選手情報入力!H36)</f>
        <v/>
      </c>
      <c r="G39" s="102" t="str">
        <f>IF(②選手情報入力!I36="","",②選手情報入力!I36)</f>
        <v/>
      </c>
      <c r="H39" s="101" t="str">
        <f>IF(②選手情報入力!J36="","",②選手情報入力!J36)</f>
        <v/>
      </c>
      <c r="I39" s="102" t="str">
        <f>IF(②選手情報入力!K36="","",②選手情報入力!K36)</f>
        <v/>
      </c>
      <c r="J39" s="102" t="str">
        <f>IF(②選手情報入力!N36="","",②選手情報入力!N36)</f>
        <v/>
      </c>
      <c r="K39" s="102" t="str">
        <f>IF(②選手情報入力!O36="","",②選手情報入力!O36)</f>
        <v/>
      </c>
      <c r="L39" s="102" t="str">
        <f>IF(②選手情報入力!P36="","",②選手情報入力!P36)</f>
        <v/>
      </c>
    </row>
    <row r="40" spans="1:12" s="92" customFormat="1" ht="18" customHeight="1">
      <c r="A40" s="101">
        <v>28</v>
      </c>
      <c r="B40" s="102" t="str">
        <f>IF(②選手情報入力!B37="","",②選手情報入力!B37)</f>
        <v/>
      </c>
      <c r="C40" s="121" t="str">
        <f>IF(②選手情報入力!C37="","",②選手情報入力!C37)</f>
        <v/>
      </c>
      <c r="D40" s="102" t="str">
        <f>IF(②選手情報入力!F37="","",②選手情報入力!F37)</f>
        <v/>
      </c>
      <c r="E40" s="102" t="str">
        <f>IF(②選手情報入力!G37="","",②選手情報入力!G37)</f>
        <v/>
      </c>
      <c r="F40" s="101" t="str">
        <f>IF(②選手情報入力!H37="","",②選手情報入力!H37)</f>
        <v/>
      </c>
      <c r="G40" s="102" t="str">
        <f>IF(②選手情報入力!I37="","",②選手情報入力!I37)</f>
        <v/>
      </c>
      <c r="H40" s="101" t="str">
        <f>IF(②選手情報入力!J37="","",②選手情報入力!J37)</f>
        <v/>
      </c>
      <c r="I40" s="102" t="str">
        <f>IF(②選手情報入力!K37="","",②選手情報入力!K37)</f>
        <v/>
      </c>
      <c r="J40" s="102" t="str">
        <f>IF(②選手情報入力!N37="","",②選手情報入力!N37)</f>
        <v/>
      </c>
      <c r="K40" s="102" t="str">
        <f>IF(②選手情報入力!O37="","",②選手情報入力!O37)</f>
        <v/>
      </c>
      <c r="L40" s="102" t="str">
        <f>IF(②選手情報入力!P37="","",②選手情報入力!P37)</f>
        <v/>
      </c>
    </row>
    <row r="41" spans="1:12" s="92" customFormat="1" ht="18" customHeight="1">
      <c r="A41" s="101">
        <v>29</v>
      </c>
      <c r="B41" s="102" t="str">
        <f>IF(②選手情報入力!B38="","",②選手情報入力!B38)</f>
        <v/>
      </c>
      <c r="C41" s="121" t="str">
        <f>IF(②選手情報入力!C38="","",②選手情報入力!C38)</f>
        <v/>
      </c>
      <c r="D41" s="102" t="str">
        <f>IF(②選手情報入力!F38="","",②選手情報入力!F38)</f>
        <v/>
      </c>
      <c r="E41" s="102" t="str">
        <f>IF(②選手情報入力!G38="","",②選手情報入力!G38)</f>
        <v/>
      </c>
      <c r="F41" s="101" t="str">
        <f>IF(②選手情報入力!H38="","",②選手情報入力!H38)</f>
        <v/>
      </c>
      <c r="G41" s="102" t="str">
        <f>IF(②選手情報入力!I38="","",②選手情報入力!I38)</f>
        <v/>
      </c>
      <c r="H41" s="101" t="str">
        <f>IF(②選手情報入力!J38="","",②選手情報入力!J38)</f>
        <v/>
      </c>
      <c r="I41" s="102" t="str">
        <f>IF(②選手情報入力!K38="","",②選手情報入力!K38)</f>
        <v/>
      </c>
      <c r="J41" s="102" t="str">
        <f>IF(②選手情報入力!N38="","",②選手情報入力!N38)</f>
        <v/>
      </c>
      <c r="K41" s="102" t="str">
        <f>IF(②選手情報入力!O38="","",②選手情報入力!O38)</f>
        <v/>
      </c>
      <c r="L41" s="102" t="str">
        <f>IF(②選手情報入力!P38="","",②選手情報入力!P38)</f>
        <v/>
      </c>
    </row>
    <row r="42" spans="1:12" s="92" customFormat="1" ht="18" customHeight="1">
      <c r="A42" s="103">
        <v>30</v>
      </c>
      <c r="B42" s="104" t="str">
        <f>IF(②選手情報入力!B39="","",②選手情報入力!B39)</f>
        <v/>
      </c>
      <c r="C42" s="123" t="str">
        <f>IF(②選手情報入力!C39="","",②選手情報入力!C39)</f>
        <v/>
      </c>
      <c r="D42" s="104" t="str">
        <f>IF(②選手情報入力!F39="","",②選手情報入力!F39)</f>
        <v/>
      </c>
      <c r="E42" s="104" t="str">
        <f>IF(②選手情報入力!G39="","",②選手情報入力!G39)</f>
        <v/>
      </c>
      <c r="F42" s="103" t="str">
        <f>IF(②選手情報入力!H39="","",②選手情報入力!H39)</f>
        <v/>
      </c>
      <c r="G42" s="104" t="str">
        <f>IF(②選手情報入力!I39="","",②選手情報入力!I39)</f>
        <v/>
      </c>
      <c r="H42" s="103" t="str">
        <f>IF(②選手情報入力!J39="","",②選手情報入力!J39)</f>
        <v/>
      </c>
      <c r="I42" s="104" t="str">
        <f>IF(②選手情報入力!K39="","",②選手情報入力!K39)</f>
        <v/>
      </c>
      <c r="J42" s="104" t="str">
        <f>IF(②選手情報入力!N39="","",②選手情報入力!N39)</f>
        <v/>
      </c>
      <c r="K42" s="104" t="str">
        <f>IF(②選手情報入力!O39="","",②選手情報入力!O39)</f>
        <v/>
      </c>
      <c r="L42" s="104" t="str">
        <f>IF(②選手情報入力!P39="","",②選手情報入力!P39)</f>
        <v/>
      </c>
    </row>
    <row r="43" spans="1:12" s="92" customFormat="1" ht="18" customHeight="1">
      <c r="A43" s="107">
        <v>31</v>
      </c>
      <c r="B43" s="108" t="str">
        <f>IF(②選手情報入力!B40="","",②選手情報入力!B40)</f>
        <v/>
      </c>
      <c r="C43" s="124" t="str">
        <f>IF(②選手情報入力!C40="","",②選手情報入力!C40)</f>
        <v/>
      </c>
      <c r="D43" s="108" t="str">
        <f>IF(②選手情報入力!F40="","",②選手情報入力!F40)</f>
        <v/>
      </c>
      <c r="E43" s="108" t="str">
        <f>IF(②選手情報入力!G40="","",②選手情報入力!G40)</f>
        <v/>
      </c>
      <c r="F43" s="107" t="str">
        <f>IF(②選手情報入力!H40="","",②選手情報入力!H40)</f>
        <v/>
      </c>
      <c r="G43" s="108" t="str">
        <f>IF(②選手情報入力!I40="","",②選手情報入力!I40)</f>
        <v/>
      </c>
      <c r="H43" s="107" t="str">
        <f>IF(②選手情報入力!J40="","",②選手情報入力!J40)</f>
        <v/>
      </c>
      <c r="I43" s="108" t="str">
        <f>IF(②選手情報入力!K40="","",②選手情報入力!K40)</f>
        <v/>
      </c>
      <c r="J43" s="108" t="str">
        <f>IF(②選手情報入力!N40="","",②選手情報入力!N40)</f>
        <v/>
      </c>
      <c r="K43" s="108" t="str">
        <f>IF(②選手情報入力!O40="","",②選手情報入力!O40)</f>
        <v/>
      </c>
      <c r="L43" s="108" t="str">
        <f>IF(②選手情報入力!P40="","",②選手情報入力!P40)</f>
        <v/>
      </c>
    </row>
    <row r="44" spans="1:12" s="92" customFormat="1" ht="18" customHeight="1">
      <c r="A44" s="101">
        <v>32</v>
      </c>
      <c r="B44" s="102" t="str">
        <f>IF(②選手情報入力!B41="","",②選手情報入力!B41)</f>
        <v/>
      </c>
      <c r="C44" s="121" t="str">
        <f>IF(②選手情報入力!C41="","",②選手情報入力!C41)</f>
        <v/>
      </c>
      <c r="D44" s="102" t="str">
        <f>IF(②選手情報入力!F41="","",②選手情報入力!F41)</f>
        <v/>
      </c>
      <c r="E44" s="102" t="str">
        <f>IF(②選手情報入力!G41="","",②選手情報入力!G41)</f>
        <v/>
      </c>
      <c r="F44" s="101" t="str">
        <f>IF(②選手情報入力!H41="","",②選手情報入力!H41)</f>
        <v/>
      </c>
      <c r="G44" s="102" t="str">
        <f>IF(②選手情報入力!I41="","",②選手情報入力!I41)</f>
        <v/>
      </c>
      <c r="H44" s="101" t="str">
        <f>IF(②選手情報入力!J41="","",②選手情報入力!J41)</f>
        <v/>
      </c>
      <c r="I44" s="102" t="str">
        <f>IF(②選手情報入力!K41="","",②選手情報入力!K41)</f>
        <v/>
      </c>
      <c r="J44" s="102" t="str">
        <f>IF(②選手情報入力!N41="","",②選手情報入力!N41)</f>
        <v/>
      </c>
      <c r="K44" s="102" t="str">
        <f>IF(②選手情報入力!O41="","",②選手情報入力!O41)</f>
        <v/>
      </c>
      <c r="L44" s="102" t="str">
        <f>IF(②選手情報入力!P41="","",②選手情報入力!P41)</f>
        <v/>
      </c>
    </row>
    <row r="45" spans="1:12" s="92" customFormat="1" ht="18" customHeight="1">
      <c r="A45" s="101">
        <v>33</v>
      </c>
      <c r="B45" s="102" t="str">
        <f>IF(②選手情報入力!B42="","",②選手情報入力!B42)</f>
        <v/>
      </c>
      <c r="C45" s="121" t="str">
        <f>IF(②選手情報入力!C42="","",②選手情報入力!C42)</f>
        <v/>
      </c>
      <c r="D45" s="102" t="str">
        <f>IF(②選手情報入力!F42="","",②選手情報入力!F42)</f>
        <v/>
      </c>
      <c r="E45" s="102" t="str">
        <f>IF(②選手情報入力!G42="","",②選手情報入力!G42)</f>
        <v/>
      </c>
      <c r="F45" s="101" t="str">
        <f>IF(②選手情報入力!H42="","",②選手情報入力!H42)</f>
        <v/>
      </c>
      <c r="G45" s="102" t="str">
        <f>IF(②選手情報入力!I42="","",②選手情報入力!I42)</f>
        <v/>
      </c>
      <c r="H45" s="101" t="str">
        <f>IF(②選手情報入力!J42="","",②選手情報入力!J42)</f>
        <v/>
      </c>
      <c r="I45" s="102" t="str">
        <f>IF(②選手情報入力!K42="","",②選手情報入力!K42)</f>
        <v/>
      </c>
      <c r="J45" s="102" t="str">
        <f>IF(②選手情報入力!N42="","",②選手情報入力!N42)</f>
        <v/>
      </c>
      <c r="K45" s="102" t="str">
        <f>IF(②選手情報入力!O42="","",②選手情報入力!O42)</f>
        <v/>
      </c>
      <c r="L45" s="102" t="str">
        <f>IF(②選手情報入力!P42="","",②選手情報入力!P42)</f>
        <v/>
      </c>
    </row>
    <row r="46" spans="1:12" s="92" customFormat="1" ht="18" customHeight="1">
      <c r="A46" s="101">
        <v>34</v>
      </c>
      <c r="B46" s="102" t="str">
        <f>IF(②選手情報入力!B43="","",②選手情報入力!B43)</f>
        <v/>
      </c>
      <c r="C46" s="121" t="str">
        <f>IF(②選手情報入力!C43="","",②選手情報入力!C43)</f>
        <v/>
      </c>
      <c r="D46" s="102" t="str">
        <f>IF(②選手情報入力!F43="","",②選手情報入力!F43)</f>
        <v/>
      </c>
      <c r="E46" s="102" t="str">
        <f>IF(②選手情報入力!G43="","",②選手情報入力!G43)</f>
        <v/>
      </c>
      <c r="F46" s="101" t="str">
        <f>IF(②選手情報入力!H43="","",②選手情報入力!H43)</f>
        <v/>
      </c>
      <c r="G46" s="102" t="str">
        <f>IF(②選手情報入力!I43="","",②選手情報入力!I43)</f>
        <v/>
      </c>
      <c r="H46" s="101" t="str">
        <f>IF(②選手情報入力!J43="","",②選手情報入力!J43)</f>
        <v/>
      </c>
      <c r="I46" s="102" t="str">
        <f>IF(②選手情報入力!K43="","",②選手情報入力!K43)</f>
        <v/>
      </c>
      <c r="J46" s="102" t="str">
        <f>IF(②選手情報入力!N43="","",②選手情報入力!N43)</f>
        <v/>
      </c>
      <c r="K46" s="102" t="str">
        <f>IF(②選手情報入力!O43="","",②選手情報入力!O43)</f>
        <v/>
      </c>
      <c r="L46" s="102" t="str">
        <f>IF(②選手情報入力!P43="","",②選手情報入力!P43)</f>
        <v/>
      </c>
    </row>
    <row r="47" spans="1:12" s="92" customFormat="1" ht="18" customHeight="1">
      <c r="A47" s="105">
        <v>35</v>
      </c>
      <c r="B47" s="106" t="str">
        <f>IF(②選手情報入力!B44="","",②選手情報入力!B44)</f>
        <v/>
      </c>
      <c r="C47" s="122" t="str">
        <f>IF(②選手情報入力!C44="","",②選手情報入力!C44)</f>
        <v/>
      </c>
      <c r="D47" s="106" t="str">
        <f>IF(②選手情報入力!F44="","",②選手情報入力!F44)</f>
        <v/>
      </c>
      <c r="E47" s="106" t="str">
        <f>IF(②選手情報入力!G44="","",②選手情報入力!G44)</f>
        <v/>
      </c>
      <c r="F47" s="105" t="str">
        <f>IF(②選手情報入力!H44="","",②選手情報入力!H44)</f>
        <v/>
      </c>
      <c r="G47" s="106" t="str">
        <f>IF(②選手情報入力!I44="","",②選手情報入力!I44)</f>
        <v/>
      </c>
      <c r="H47" s="105" t="str">
        <f>IF(②選手情報入力!J44="","",②選手情報入力!J44)</f>
        <v/>
      </c>
      <c r="I47" s="106" t="str">
        <f>IF(②選手情報入力!K44="","",②選手情報入力!K44)</f>
        <v/>
      </c>
      <c r="J47" s="106" t="str">
        <f>IF(②選手情報入力!N44="","",②選手情報入力!N44)</f>
        <v/>
      </c>
      <c r="K47" s="106" t="str">
        <f>IF(②選手情報入力!O44="","",②選手情報入力!O44)</f>
        <v/>
      </c>
      <c r="L47" s="106" t="str">
        <f>IF(②選手情報入力!P44="","",②選手情報入力!P44)</f>
        <v/>
      </c>
    </row>
    <row r="48" spans="1:12" s="92" customFormat="1" ht="18" customHeight="1">
      <c r="A48" s="99">
        <v>36</v>
      </c>
      <c r="B48" s="100" t="str">
        <f>IF(②選手情報入力!B45="","",②選手情報入力!B45)</f>
        <v/>
      </c>
      <c r="C48" s="120" t="str">
        <f>IF(②選手情報入力!C45="","",②選手情報入力!C45)</f>
        <v/>
      </c>
      <c r="D48" s="100" t="str">
        <f>IF(②選手情報入力!F45="","",②選手情報入力!F45)</f>
        <v/>
      </c>
      <c r="E48" s="100" t="str">
        <f>IF(②選手情報入力!G45="","",②選手情報入力!G45)</f>
        <v/>
      </c>
      <c r="F48" s="99" t="str">
        <f>IF(②選手情報入力!H45="","",②選手情報入力!H45)</f>
        <v/>
      </c>
      <c r="G48" s="100" t="str">
        <f>IF(②選手情報入力!I45="","",②選手情報入力!I45)</f>
        <v/>
      </c>
      <c r="H48" s="99" t="str">
        <f>IF(②選手情報入力!J45="","",②選手情報入力!J45)</f>
        <v/>
      </c>
      <c r="I48" s="100" t="str">
        <f>IF(②選手情報入力!K45="","",②選手情報入力!K45)</f>
        <v/>
      </c>
      <c r="J48" s="100" t="str">
        <f>IF(②選手情報入力!N45="","",②選手情報入力!N45)</f>
        <v/>
      </c>
      <c r="K48" s="100" t="str">
        <f>IF(②選手情報入力!O45="","",②選手情報入力!O45)</f>
        <v/>
      </c>
      <c r="L48" s="100" t="str">
        <f>IF(②選手情報入力!P45="","",②選手情報入力!P45)</f>
        <v/>
      </c>
    </row>
    <row r="49" spans="1:12" s="92" customFormat="1" ht="18" customHeight="1">
      <c r="A49" s="101">
        <v>37</v>
      </c>
      <c r="B49" s="102" t="str">
        <f>IF(②選手情報入力!B46="","",②選手情報入力!B46)</f>
        <v/>
      </c>
      <c r="C49" s="121" t="str">
        <f>IF(②選手情報入力!C46="","",②選手情報入力!C46)</f>
        <v/>
      </c>
      <c r="D49" s="102" t="str">
        <f>IF(②選手情報入力!F46="","",②選手情報入力!F46)</f>
        <v/>
      </c>
      <c r="E49" s="102" t="str">
        <f>IF(②選手情報入力!G46="","",②選手情報入力!G46)</f>
        <v/>
      </c>
      <c r="F49" s="101" t="str">
        <f>IF(②選手情報入力!H46="","",②選手情報入力!H46)</f>
        <v/>
      </c>
      <c r="G49" s="102" t="str">
        <f>IF(②選手情報入力!I46="","",②選手情報入力!I46)</f>
        <v/>
      </c>
      <c r="H49" s="101" t="str">
        <f>IF(②選手情報入力!J46="","",②選手情報入力!J46)</f>
        <v/>
      </c>
      <c r="I49" s="102" t="str">
        <f>IF(②選手情報入力!K46="","",②選手情報入力!K46)</f>
        <v/>
      </c>
      <c r="J49" s="102" t="str">
        <f>IF(②選手情報入力!N46="","",②選手情報入力!N46)</f>
        <v/>
      </c>
      <c r="K49" s="102" t="str">
        <f>IF(②選手情報入力!O46="","",②選手情報入力!O46)</f>
        <v/>
      </c>
      <c r="L49" s="102" t="str">
        <f>IF(②選手情報入力!P46="","",②選手情報入力!P46)</f>
        <v/>
      </c>
    </row>
    <row r="50" spans="1:12" s="92" customFormat="1" ht="18" customHeight="1">
      <c r="A50" s="101">
        <v>38</v>
      </c>
      <c r="B50" s="102" t="str">
        <f>IF(②選手情報入力!B47="","",②選手情報入力!B47)</f>
        <v/>
      </c>
      <c r="C50" s="121" t="str">
        <f>IF(②選手情報入力!C47="","",②選手情報入力!C47)</f>
        <v/>
      </c>
      <c r="D50" s="102" t="str">
        <f>IF(②選手情報入力!F47="","",②選手情報入力!F47)</f>
        <v/>
      </c>
      <c r="E50" s="102" t="str">
        <f>IF(②選手情報入力!G47="","",②選手情報入力!G47)</f>
        <v/>
      </c>
      <c r="F50" s="101" t="str">
        <f>IF(②選手情報入力!H47="","",②選手情報入力!H47)</f>
        <v/>
      </c>
      <c r="G50" s="102" t="str">
        <f>IF(②選手情報入力!I47="","",②選手情報入力!I47)</f>
        <v/>
      </c>
      <c r="H50" s="101" t="str">
        <f>IF(②選手情報入力!J47="","",②選手情報入力!J47)</f>
        <v/>
      </c>
      <c r="I50" s="102" t="str">
        <f>IF(②選手情報入力!K47="","",②選手情報入力!K47)</f>
        <v/>
      </c>
      <c r="J50" s="102" t="str">
        <f>IF(②選手情報入力!N47="","",②選手情報入力!N47)</f>
        <v/>
      </c>
      <c r="K50" s="102" t="str">
        <f>IF(②選手情報入力!O47="","",②選手情報入力!O47)</f>
        <v/>
      </c>
      <c r="L50" s="102" t="str">
        <f>IF(②選手情報入力!P47="","",②選手情報入力!P47)</f>
        <v/>
      </c>
    </row>
    <row r="51" spans="1:12" s="92" customFormat="1" ht="18" customHeight="1">
      <c r="A51" s="101">
        <v>39</v>
      </c>
      <c r="B51" s="102" t="str">
        <f>IF(②選手情報入力!B48="","",②選手情報入力!B48)</f>
        <v/>
      </c>
      <c r="C51" s="121" t="str">
        <f>IF(②選手情報入力!C48="","",②選手情報入力!C48)</f>
        <v/>
      </c>
      <c r="D51" s="102" t="str">
        <f>IF(②選手情報入力!F48="","",②選手情報入力!F48)</f>
        <v/>
      </c>
      <c r="E51" s="102" t="str">
        <f>IF(②選手情報入力!G48="","",②選手情報入力!G48)</f>
        <v/>
      </c>
      <c r="F51" s="101" t="str">
        <f>IF(②選手情報入力!H48="","",②選手情報入力!H48)</f>
        <v/>
      </c>
      <c r="G51" s="102" t="str">
        <f>IF(②選手情報入力!I48="","",②選手情報入力!I48)</f>
        <v/>
      </c>
      <c r="H51" s="101" t="str">
        <f>IF(②選手情報入力!J48="","",②選手情報入力!J48)</f>
        <v/>
      </c>
      <c r="I51" s="102" t="str">
        <f>IF(②選手情報入力!K48="","",②選手情報入力!K48)</f>
        <v/>
      </c>
      <c r="J51" s="102" t="str">
        <f>IF(②選手情報入力!N48="","",②選手情報入力!N48)</f>
        <v/>
      </c>
      <c r="K51" s="102" t="str">
        <f>IF(②選手情報入力!O48="","",②選手情報入力!O48)</f>
        <v/>
      </c>
      <c r="L51" s="102" t="str">
        <f>IF(②選手情報入力!P48="","",②選手情報入力!P48)</f>
        <v/>
      </c>
    </row>
    <row r="52" spans="1:12" s="92" customFormat="1" ht="18" customHeight="1">
      <c r="A52" s="103">
        <v>40</v>
      </c>
      <c r="B52" s="104" t="str">
        <f>IF(②選手情報入力!B49="","",②選手情報入力!B49)</f>
        <v/>
      </c>
      <c r="C52" s="123" t="str">
        <f>IF(②選手情報入力!C49="","",②選手情報入力!C49)</f>
        <v/>
      </c>
      <c r="D52" s="104" t="str">
        <f>IF(②選手情報入力!F49="","",②選手情報入力!F49)</f>
        <v/>
      </c>
      <c r="E52" s="104" t="str">
        <f>IF(②選手情報入力!G49="","",②選手情報入力!G49)</f>
        <v/>
      </c>
      <c r="F52" s="103" t="str">
        <f>IF(②選手情報入力!H49="","",②選手情報入力!H49)</f>
        <v/>
      </c>
      <c r="G52" s="104" t="str">
        <f>IF(②選手情報入力!I49="","",②選手情報入力!I49)</f>
        <v/>
      </c>
      <c r="H52" s="103" t="str">
        <f>IF(②選手情報入力!J49="","",②選手情報入力!J49)</f>
        <v/>
      </c>
      <c r="I52" s="104" t="str">
        <f>IF(②選手情報入力!K49="","",②選手情報入力!K49)</f>
        <v/>
      </c>
      <c r="J52" s="104" t="str">
        <f>IF(②選手情報入力!N49="","",②選手情報入力!N49)</f>
        <v/>
      </c>
      <c r="K52" s="104" t="str">
        <f>IF(②選手情報入力!O49="","",②選手情報入力!O49)</f>
        <v/>
      </c>
      <c r="L52" s="104" t="str">
        <f>IF(②選手情報入力!P49="","",②選手情報入力!P49)</f>
        <v/>
      </c>
    </row>
    <row r="53" spans="1:12" s="92" customFormat="1" ht="18" customHeight="1">
      <c r="A53" s="99">
        <v>41</v>
      </c>
      <c r="B53" s="100" t="str">
        <f>IF(②選手情報入力!B50="","",②選手情報入力!B50)</f>
        <v/>
      </c>
      <c r="C53" s="120" t="str">
        <f>IF(②選手情報入力!C50="","",②選手情報入力!C50)</f>
        <v/>
      </c>
      <c r="D53" s="100" t="str">
        <f>IF(②選手情報入力!F50="","",②選手情報入力!F50)</f>
        <v/>
      </c>
      <c r="E53" s="100" t="str">
        <f>IF(②選手情報入力!G50="","",②選手情報入力!G50)</f>
        <v/>
      </c>
      <c r="F53" s="99" t="str">
        <f>IF(②選手情報入力!H50="","",②選手情報入力!H50)</f>
        <v/>
      </c>
      <c r="G53" s="100" t="str">
        <f>IF(②選手情報入力!I50="","",②選手情報入力!I50)</f>
        <v/>
      </c>
      <c r="H53" s="99" t="str">
        <f>IF(②選手情報入力!J50="","",②選手情報入力!J50)</f>
        <v/>
      </c>
      <c r="I53" s="100" t="str">
        <f>IF(②選手情報入力!K50="","",②選手情報入力!K50)</f>
        <v/>
      </c>
      <c r="J53" s="100" t="str">
        <f>IF(②選手情報入力!N50="","",②選手情報入力!N50)</f>
        <v/>
      </c>
      <c r="K53" s="100" t="str">
        <f>IF(②選手情報入力!O50="","",②選手情報入力!O50)</f>
        <v/>
      </c>
      <c r="L53" s="100" t="str">
        <f>IF(②選手情報入力!P50="","",②選手情報入力!P50)</f>
        <v/>
      </c>
    </row>
    <row r="54" spans="1:12" s="92" customFormat="1" ht="18" customHeight="1">
      <c r="A54" s="101">
        <v>42</v>
      </c>
      <c r="B54" s="102" t="str">
        <f>IF(②選手情報入力!B51="","",②選手情報入力!B51)</f>
        <v/>
      </c>
      <c r="C54" s="121" t="str">
        <f>IF(②選手情報入力!C51="","",②選手情報入力!C51)</f>
        <v/>
      </c>
      <c r="D54" s="102" t="str">
        <f>IF(②選手情報入力!F51="","",②選手情報入力!F51)</f>
        <v/>
      </c>
      <c r="E54" s="102" t="str">
        <f>IF(②選手情報入力!G51="","",②選手情報入力!G51)</f>
        <v/>
      </c>
      <c r="F54" s="101" t="str">
        <f>IF(②選手情報入力!H51="","",②選手情報入力!H51)</f>
        <v/>
      </c>
      <c r="G54" s="102" t="str">
        <f>IF(②選手情報入力!I51="","",②選手情報入力!I51)</f>
        <v/>
      </c>
      <c r="H54" s="101" t="str">
        <f>IF(②選手情報入力!J51="","",②選手情報入力!J51)</f>
        <v/>
      </c>
      <c r="I54" s="102" t="str">
        <f>IF(②選手情報入力!K51="","",②選手情報入力!K51)</f>
        <v/>
      </c>
      <c r="J54" s="102" t="str">
        <f>IF(②選手情報入力!N51="","",②選手情報入力!N51)</f>
        <v/>
      </c>
      <c r="K54" s="102" t="str">
        <f>IF(②選手情報入力!O51="","",②選手情報入力!O51)</f>
        <v/>
      </c>
      <c r="L54" s="102" t="str">
        <f>IF(②選手情報入力!P51="","",②選手情報入力!P51)</f>
        <v/>
      </c>
    </row>
    <row r="55" spans="1:12" s="92" customFormat="1" ht="18" customHeight="1">
      <c r="A55" s="101">
        <v>43</v>
      </c>
      <c r="B55" s="102" t="str">
        <f>IF(②選手情報入力!B52="","",②選手情報入力!B52)</f>
        <v/>
      </c>
      <c r="C55" s="121" t="str">
        <f>IF(②選手情報入力!C52="","",②選手情報入力!C52)</f>
        <v/>
      </c>
      <c r="D55" s="102" t="str">
        <f>IF(②選手情報入力!F52="","",②選手情報入力!F52)</f>
        <v/>
      </c>
      <c r="E55" s="102" t="str">
        <f>IF(②選手情報入力!G52="","",②選手情報入力!G52)</f>
        <v/>
      </c>
      <c r="F55" s="101" t="str">
        <f>IF(②選手情報入力!H52="","",②選手情報入力!H52)</f>
        <v/>
      </c>
      <c r="G55" s="102" t="str">
        <f>IF(②選手情報入力!I52="","",②選手情報入力!I52)</f>
        <v/>
      </c>
      <c r="H55" s="101" t="str">
        <f>IF(②選手情報入力!J52="","",②選手情報入力!J52)</f>
        <v/>
      </c>
      <c r="I55" s="102" t="str">
        <f>IF(②選手情報入力!K52="","",②選手情報入力!K52)</f>
        <v/>
      </c>
      <c r="J55" s="102" t="str">
        <f>IF(②選手情報入力!N52="","",②選手情報入力!N52)</f>
        <v/>
      </c>
      <c r="K55" s="102" t="str">
        <f>IF(②選手情報入力!O52="","",②選手情報入力!O52)</f>
        <v/>
      </c>
      <c r="L55" s="102" t="str">
        <f>IF(②選手情報入力!P52="","",②選手情報入力!P52)</f>
        <v/>
      </c>
    </row>
    <row r="56" spans="1:12" s="92" customFormat="1" ht="18" customHeight="1">
      <c r="A56" s="101">
        <v>44</v>
      </c>
      <c r="B56" s="102" t="str">
        <f>IF(②選手情報入力!B53="","",②選手情報入力!B53)</f>
        <v/>
      </c>
      <c r="C56" s="121" t="str">
        <f>IF(②選手情報入力!C53="","",②選手情報入力!C53)</f>
        <v/>
      </c>
      <c r="D56" s="102" t="str">
        <f>IF(②選手情報入力!F53="","",②選手情報入力!F53)</f>
        <v/>
      </c>
      <c r="E56" s="102" t="str">
        <f>IF(②選手情報入力!G53="","",②選手情報入力!G53)</f>
        <v/>
      </c>
      <c r="F56" s="101" t="str">
        <f>IF(②選手情報入力!H53="","",②選手情報入力!H53)</f>
        <v/>
      </c>
      <c r="G56" s="102" t="str">
        <f>IF(②選手情報入力!I53="","",②選手情報入力!I53)</f>
        <v/>
      </c>
      <c r="H56" s="101" t="str">
        <f>IF(②選手情報入力!J53="","",②選手情報入力!J53)</f>
        <v/>
      </c>
      <c r="I56" s="102" t="str">
        <f>IF(②選手情報入力!K53="","",②選手情報入力!K53)</f>
        <v/>
      </c>
      <c r="J56" s="102" t="str">
        <f>IF(②選手情報入力!N53="","",②選手情報入力!N53)</f>
        <v/>
      </c>
      <c r="K56" s="102" t="str">
        <f>IF(②選手情報入力!O53="","",②選手情報入力!O53)</f>
        <v/>
      </c>
      <c r="L56" s="102" t="str">
        <f>IF(②選手情報入力!P53="","",②選手情報入力!P53)</f>
        <v/>
      </c>
    </row>
    <row r="57" spans="1:12" s="92" customFormat="1" ht="18" customHeight="1">
      <c r="A57" s="103">
        <v>45</v>
      </c>
      <c r="B57" s="104" t="str">
        <f>IF(②選手情報入力!B54="","",②選手情報入力!B54)</f>
        <v/>
      </c>
      <c r="C57" s="123" t="str">
        <f>IF(②選手情報入力!C54="","",②選手情報入力!C54)</f>
        <v/>
      </c>
      <c r="D57" s="104" t="str">
        <f>IF(②選手情報入力!F54="","",②選手情報入力!F54)</f>
        <v/>
      </c>
      <c r="E57" s="104" t="str">
        <f>IF(②選手情報入力!G54="","",②選手情報入力!G54)</f>
        <v/>
      </c>
      <c r="F57" s="103" t="str">
        <f>IF(②選手情報入力!H54="","",②選手情報入力!H54)</f>
        <v/>
      </c>
      <c r="G57" s="104" t="str">
        <f>IF(②選手情報入力!I54="","",②選手情報入力!I54)</f>
        <v/>
      </c>
      <c r="H57" s="103" t="str">
        <f>IF(②選手情報入力!J54="","",②選手情報入力!J54)</f>
        <v/>
      </c>
      <c r="I57" s="104" t="str">
        <f>IF(②選手情報入力!K54="","",②選手情報入力!K54)</f>
        <v/>
      </c>
      <c r="J57" s="104" t="str">
        <f>IF(②選手情報入力!N54="","",②選手情報入力!N54)</f>
        <v/>
      </c>
      <c r="K57" s="104" t="str">
        <f>IF(②選手情報入力!O54="","",②選手情報入力!O54)</f>
        <v/>
      </c>
      <c r="L57" s="104" t="str">
        <f>IF(②選手情報入力!P54="","",②選手情報入力!P54)</f>
        <v/>
      </c>
    </row>
    <row r="58" spans="1:12" s="92" customFormat="1" ht="18" customHeight="1">
      <c r="A58" s="99">
        <v>46</v>
      </c>
      <c r="B58" s="100" t="str">
        <f>IF(②選手情報入力!B55="","",②選手情報入力!B55)</f>
        <v/>
      </c>
      <c r="C58" s="120" t="str">
        <f>IF(②選手情報入力!C55="","",②選手情報入力!C55)</f>
        <v/>
      </c>
      <c r="D58" s="100" t="str">
        <f>IF(②選手情報入力!F55="","",②選手情報入力!F55)</f>
        <v/>
      </c>
      <c r="E58" s="100" t="str">
        <f>IF(②選手情報入力!G55="","",②選手情報入力!G55)</f>
        <v/>
      </c>
      <c r="F58" s="99" t="str">
        <f>IF(②選手情報入力!H55="","",②選手情報入力!H55)</f>
        <v/>
      </c>
      <c r="G58" s="100" t="str">
        <f>IF(②選手情報入力!I55="","",②選手情報入力!I55)</f>
        <v/>
      </c>
      <c r="H58" s="99" t="str">
        <f>IF(②選手情報入力!J55="","",②選手情報入力!J55)</f>
        <v/>
      </c>
      <c r="I58" s="100" t="str">
        <f>IF(②選手情報入力!K55="","",②選手情報入力!K55)</f>
        <v/>
      </c>
      <c r="J58" s="100" t="str">
        <f>IF(②選手情報入力!N55="","",②選手情報入力!N55)</f>
        <v/>
      </c>
      <c r="K58" s="100" t="str">
        <f>IF(②選手情報入力!O55="","",②選手情報入力!O55)</f>
        <v/>
      </c>
      <c r="L58" s="100" t="str">
        <f>IF(②選手情報入力!P55="","",②選手情報入力!P55)</f>
        <v/>
      </c>
    </row>
    <row r="59" spans="1:12" s="92" customFormat="1" ht="18" customHeight="1">
      <c r="A59" s="101">
        <v>47</v>
      </c>
      <c r="B59" s="102" t="str">
        <f>IF(②選手情報入力!B56="","",②選手情報入力!B56)</f>
        <v/>
      </c>
      <c r="C59" s="121" t="str">
        <f>IF(②選手情報入力!C56="","",②選手情報入力!C56)</f>
        <v/>
      </c>
      <c r="D59" s="102" t="str">
        <f>IF(②選手情報入力!F56="","",②選手情報入力!F56)</f>
        <v/>
      </c>
      <c r="E59" s="102" t="str">
        <f>IF(②選手情報入力!G56="","",②選手情報入力!G56)</f>
        <v/>
      </c>
      <c r="F59" s="101" t="str">
        <f>IF(②選手情報入力!H56="","",②選手情報入力!H56)</f>
        <v/>
      </c>
      <c r="G59" s="102" t="str">
        <f>IF(②選手情報入力!I56="","",②選手情報入力!I56)</f>
        <v/>
      </c>
      <c r="H59" s="101" t="str">
        <f>IF(②選手情報入力!J56="","",②選手情報入力!J56)</f>
        <v/>
      </c>
      <c r="I59" s="102" t="str">
        <f>IF(②選手情報入力!K56="","",②選手情報入力!K56)</f>
        <v/>
      </c>
      <c r="J59" s="102" t="str">
        <f>IF(②選手情報入力!N56="","",②選手情報入力!N56)</f>
        <v/>
      </c>
      <c r="K59" s="102" t="str">
        <f>IF(②選手情報入力!O56="","",②選手情報入力!O56)</f>
        <v/>
      </c>
      <c r="L59" s="102" t="str">
        <f>IF(②選手情報入力!P56="","",②選手情報入力!P56)</f>
        <v/>
      </c>
    </row>
    <row r="60" spans="1:12" s="92" customFormat="1" ht="18" customHeight="1">
      <c r="A60" s="101">
        <v>48</v>
      </c>
      <c r="B60" s="102" t="str">
        <f>IF(②選手情報入力!B57="","",②選手情報入力!B57)</f>
        <v/>
      </c>
      <c r="C60" s="121" t="str">
        <f>IF(②選手情報入力!C57="","",②選手情報入力!C57)</f>
        <v/>
      </c>
      <c r="D60" s="102" t="str">
        <f>IF(②選手情報入力!F57="","",②選手情報入力!F57)</f>
        <v/>
      </c>
      <c r="E60" s="102" t="str">
        <f>IF(②選手情報入力!G57="","",②選手情報入力!G57)</f>
        <v/>
      </c>
      <c r="F60" s="101" t="str">
        <f>IF(②選手情報入力!H57="","",②選手情報入力!H57)</f>
        <v/>
      </c>
      <c r="G60" s="102" t="str">
        <f>IF(②選手情報入力!I57="","",②選手情報入力!I57)</f>
        <v/>
      </c>
      <c r="H60" s="101" t="str">
        <f>IF(②選手情報入力!J57="","",②選手情報入力!J57)</f>
        <v/>
      </c>
      <c r="I60" s="102" t="str">
        <f>IF(②選手情報入力!K57="","",②選手情報入力!K57)</f>
        <v/>
      </c>
      <c r="J60" s="102" t="str">
        <f>IF(②選手情報入力!N57="","",②選手情報入力!N57)</f>
        <v/>
      </c>
      <c r="K60" s="102" t="str">
        <f>IF(②選手情報入力!O57="","",②選手情報入力!O57)</f>
        <v/>
      </c>
      <c r="L60" s="102" t="str">
        <f>IF(②選手情報入力!P57="","",②選手情報入力!P57)</f>
        <v/>
      </c>
    </row>
    <row r="61" spans="1:12" s="92" customFormat="1" ht="18" customHeight="1">
      <c r="A61" s="101">
        <v>49</v>
      </c>
      <c r="B61" s="102" t="str">
        <f>IF(②選手情報入力!B58="","",②選手情報入力!B58)</f>
        <v/>
      </c>
      <c r="C61" s="121" t="str">
        <f>IF(②選手情報入力!C58="","",②選手情報入力!C58)</f>
        <v/>
      </c>
      <c r="D61" s="102" t="str">
        <f>IF(②選手情報入力!F58="","",②選手情報入力!F58)</f>
        <v/>
      </c>
      <c r="E61" s="102" t="str">
        <f>IF(②選手情報入力!G58="","",②選手情報入力!G58)</f>
        <v/>
      </c>
      <c r="F61" s="101" t="str">
        <f>IF(②選手情報入力!H58="","",②選手情報入力!H58)</f>
        <v/>
      </c>
      <c r="G61" s="102" t="str">
        <f>IF(②選手情報入力!I58="","",②選手情報入力!I58)</f>
        <v/>
      </c>
      <c r="H61" s="101" t="str">
        <f>IF(②選手情報入力!J58="","",②選手情報入力!J58)</f>
        <v/>
      </c>
      <c r="I61" s="102" t="str">
        <f>IF(②選手情報入力!K58="","",②選手情報入力!K58)</f>
        <v/>
      </c>
      <c r="J61" s="102" t="str">
        <f>IF(②選手情報入力!N58="","",②選手情報入力!N58)</f>
        <v/>
      </c>
      <c r="K61" s="102" t="str">
        <f>IF(②選手情報入力!O58="","",②選手情報入力!O58)</f>
        <v/>
      </c>
      <c r="L61" s="102" t="str">
        <f>IF(②選手情報入力!P58="","",②選手情報入力!P58)</f>
        <v/>
      </c>
    </row>
    <row r="62" spans="1:12" s="92" customFormat="1" ht="18" customHeight="1">
      <c r="A62" s="103">
        <v>50</v>
      </c>
      <c r="B62" s="104" t="str">
        <f>IF(②選手情報入力!B59="","",②選手情報入力!B59)</f>
        <v/>
      </c>
      <c r="C62" s="123" t="str">
        <f>IF(②選手情報入力!C59="","",②選手情報入力!C59)</f>
        <v/>
      </c>
      <c r="D62" s="104" t="str">
        <f>IF(②選手情報入力!F59="","",②選手情報入力!F59)</f>
        <v/>
      </c>
      <c r="E62" s="104" t="str">
        <f>IF(②選手情報入力!G59="","",②選手情報入力!G59)</f>
        <v/>
      </c>
      <c r="F62" s="103" t="str">
        <f>IF(②選手情報入力!H59="","",②選手情報入力!H59)</f>
        <v/>
      </c>
      <c r="G62" s="104" t="str">
        <f>IF(②選手情報入力!I59="","",②選手情報入力!I59)</f>
        <v/>
      </c>
      <c r="H62" s="103" t="str">
        <f>IF(②選手情報入力!J59="","",②選手情報入力!J59)</f>
        <v/>
      </c>
      <c r="I62" s="104" t="str">
        <f>IF(②選手情報入力!K59="","",②選手情報入力!K59)</f>
        <v/>
      </c>
      <c r="J62" s="104" t="str">
        <f>IF(②選手情報入力!N59="","",②選手情報入力!N59)</f>
        <v/>
      </c>
      <c r="K62" s="104" t="str">
        <f>IF(②選手情報入力!O59="","",②選手情報入力!O59)</f>
        <v/>
      </c>
      <c r="L62" s="104" t="str">
        <f>IF(②選手情報入力!P59="","",②選手情報入力!P59)</f>
        <v/>
      </c>
    </row>
    <row r="63" spans="1:12" s="92" customFormat="1" ht="18" customHeight="1">
      <c r="A63" s="107">
        <v>51</v>
      </c>
      <c r="B63" s="108" t="str">
        <f>IF(②選手情報入力!B60="","",②選手情報入力!B60)</f>
        <v/>
      </c>
      <c r="C63" s="124" t="str">
        <f>IF(②選手情報入力!C60="","",②選手情報入力!C60)</f>
        <v/>
      </c>
      <c r="D63" s="108" t="str">
        <f>IF(②選手情報入力!F60="","",②選手情報入力!F60)</f>
        <v/>
      </c>
      <c r="E63" s="108" t="str">
        <f>IF(②選手情報入力!G60="","",②選手情報入力!G60)</f>
        <v/>
      </c>
      <c r="F63" s="107" t="str">
        <f>IF(②選手情報入力!H60="","",②選手情報入力!H60)</f>
        <v/>
      </c>
      <c r="G63" s="108" t="str">
        <f>IF(②選手情報入力!I60="","",②選手情報入力!I60)</f>
        <v/>
      </c>
      <c r="H63" s="107" t="str">
        <f>IF(②選手情報入力!J60="","",②選手情報入力!J60)</f>
        <v/>
      </c>
      <c r="I63" s="108" t="str">
        <f>IF(②選手情報入力!K60="","",②選手情報入力!K60)</f>
        <v/>
      </c>
      <c r="J63" s="108" t="str">
        <f>IF(②選手情報入力!N60="","",②選手情報入力!N60)</f>
        <v/>
      </c>
      <c r="K63" s="108" t="str">
        <f>IF(②選手情報入力!O60="","",②選手情報入力!O60)</f>
        <v/>
      </c>
      <c r="L63" s="108" t="str">
        <f>IF(②選手情報入力!P60="","",②選手情報入力!P60)</f>
        <v/>
      </c>
    </row>
    <row r="64" spans="1:12" s="92" customFormat="1" ht="18" customHeight="1">
      <c r="A64" s="101">
        <v>52</v>
      </c>
      <c r="B64" s="102" t="str">
        <f>IF(②選手情報入力!B61="","",②選手情報入力!B61)</f>
        <v/>
      </c>
      <c r="C64" s="121" t="str">
        <f>IF(②選手情報入力!C61="","",②選手情報入力!C61)</f>
        <v/>
      </c>
      <c r="D64" s="102" t="str">
        <f>IF(②選手情報入力!F61="","",②選手情報入力!F61)</f>
        <v/>
      </c>
      <c r="E64" s="102" t="str">
        <f>IF(②選手情報入力!G61="","",②選手情報入力!G61)</f>
        <v/>
      </c>
      <c r="F64" s="101" t="str">
        <f>IF(②選手情報入力!H61="","",②選手情報入力!H61)</f>
        <v/>
      </c>
      <c r="G64" s="102" t="str">
        <f>IF(②選手情報入力!I61="","",②選手情報入力!I61)</f>
        <v/>
      </c>
      <c r="H64" s="101" t="str">
        <f>IF(②選手情報入力!J61="","",②選手情報入力!J61)</f>
        <v/>
      </c>
      <c r="I64" s="102" t="str">
        <f>IF(②選手情報入力!K61="","",②選手情報入力!K61)</f>
        <v/>
      </c>
      <c r="J64" s="102" t="str">
        <f>IF(②選手情報入力!N61="","",②選手情報入力!N61)</f>
        <v/>
      </c>
      <c r="K64" s="102" t="str">
        <f>IF(②選手情報入力!O61="","",②選手情報入力!O61)</f>
        <v/>
      </c>
      <c r="L64" s="102" t="str">
        <f>IF(②選手情報入力!P61="","",②選手情報入力!P61)</f>
        <v/>
      </c>
    </row>
    <row r="65" spans="1:12" s="92" customFormat="1" ht="18" customHeight="1">
      <c r="A65" s="101">
        <v>53</v>
      </c>
      <c r="B65" s="102" t="str">
        <f>IF(②選手情報入力!B62="","",②選手情報入力!B62)</f>
        <v/>
      </c>
      <c r="C65" s="121" t="str">
        <f>IF(②選手情報入力!C62="","",②選手情報入力!C62)</f>
        <v/>
      </c>
      <c r="D65" s="102" t="str">
        <f>IF(②選手情報入力!F62="","",②選手情報入力!F62)</f>
        <v/>
      </c>
      <c r="E65" s="102" t="str">
        <f>IF(②選手情報入力!G62="","",②選手情報入力!G62)</f>
        <v/>
      </c>
      <c r="F65" s="101" t="str">
        <f>IF(②選手情報入力!H62="","",②選手情報入力!H62)</f>
        <v/>
      </c>
      <c r="G65" s="102" t="str">
        <f>IF(②選手情報入力!I62="","",②選手情報入力!I62)</f>
        <v/>
      </c>
      <c r="H65" s="101" t="str">
        <f>IF(②選手情報入力!J62="","",②選手情報入力!J62)</f>
        <v/>
      </c>
      <c r="I65" s="102" t="str">
        <f>IF(②選手情報入力!K62="","",②選手情報入力!K62)</f>
        <v/>
      </c>
      <c r="J65" s="102" t="str">
        <f>IF(②選手情報入力!N62="","",②選手情報入力!N62)</f>
        <v/>
      </c>
      <c r="K65" s="102" t="str">
        <f>IF(②選手情報入力!O62="","",②選手情報入力!O62)</f>
        <v/>
      </c>
      <c r="L65" s="102" t="str">
        <f>IF(②選手情報入力!P62="","",②選手情報入力!P62)</f>
        <v/>
      </c>
    </row>
    <row r="66" spans="1:12" s="92" customFormat="1" ht="18" customHeight="1">
      <c r="A66" s="101">
        <v>54</v>
      </c>
      <c r="B66" s="102" t="str">
        <f>IF(②選手情報入力!B63="","",②選手情報入力!B63)</f>
        <v/>
      </c>
      <c r="C66" s="121" t="str">
        <f>IF(②選手情報入力!C63="","",②選手情報入力!C63)</f>
        <v/>
      </c>
      <c r="D66" s="102" t="str">
        <f>IF(②選手情報入力!F63="","",②選手情報入力!F63)</f>
        <v/>
      </c>
      <c r="E66" s="102" t="str">
        <f>IF(②選手情報入力!G63="","",②選手情報入力!G63)</f>
        <v/>
      </c>
      <c r="F66" s="101" t="str">
        <f>IF(②選手情報入力!H63="","",②選手情報入力!H63)</f>
        <v/>
      </c>
      <c r="G66" s="102" t="str">
        <f>IF(②選手情報入力!I63="","",②選手情報入力!I63)</f>
        <v/>
      </c>
      <c r="H66" s="101" t="str">
        <f>IF(②選手情報入力!J63="","",②選手情報入力!J63)</f>
        <v/>
      </c>
      <c r="I66" s="102" t="str">
        <f>IF(②選手情報入力!K63="","",②選手情報入力!K63)</f>
        <v/>
      </c>
      <c r="J66" s="102" t="str">
        <f>IF(②選手情報入力!N63="","",②選手情報入力!N63)</f>
        <v/>
      </c>
      <c r="K66" s="102" t="str">
        <f>IF(②選手情報入力!O63="","",②選手情報入力!O63)</f>
        <v/>
      </c>
      <c r="L66" s="102" t="str">
        <f>IF(②選手情報入力!P63="","",②選手情報入力!P63)</f>
        <v/>
      </c>
    </row>
    <row r="67" spans="1:12" s="92" customFormat="1" ht="18" customHeight="1">
      <c r="A67" s="105">
        <v>55</v>
      </c>
      <c r="B67" s="106" t="str">
        <f>IF(②選手情報入力!B64="","",②選手情報入力!B64)</f>
        <v/>
      </c>
      <c r="C67" s="122" t="str">
        <f>IF(②選手情報入力!C64="","",②選手情報入力!C64)</f>
        <v/>
      </c>
      <c r="D67" s="106" t="str">
        <f>IF(②選手情報入力!F64="","",②選手情報入力!F64)</f>
        <v/>
      </c>
      <c r="E67" s="106" t="str">
        <f>IF(②選手情報入力!G64="","",②選手情報入力!G64)</f>
        <v/>
      </c>
      <c r="F67" s="105" t="str">
        <f>IF(②選手情報入力!H64="","",②選手情報入力!H64)</f>
        <v/>
      </c>
      <c r="G67" s="106" t="str">
        <f>IF(②選手情報入力!I64="","",②選手情報入力!I64)</f>
        <v/>
      </c>
      <c r="H67" s="105" t="str">
        <f>IF(②選手情報入力!J64="","",②選手情報入力!J64)</f>
        <v/>
      </c>
      <c r="I67" s="106" t="str">
        <f>IF(②選手情報入力!K64="","",②選手情報入力!K64)</f>
        <v/>
      </c>
      <c r="J67" s="106" t="str">
        <f>IF(②選手情報入力!N64="","",②選手情報入力!N64)</f>
        <v/>
      </c>
      <c r="K67" s="106" t="str">
        <f>IF(②選手情報入力!O64="","",②選手情報入力!O64)</f>
        <v/>
      </c>
      <c r="L67" s="106" t="str">
        <f>IF(②選手情報入力!P64="","",②選手情報入力!P64)</f>
        <v/>
      </c>
    </row>
    <row r="68" spans="1:12" s="92" customFormat="1" ht="18" customHeight="1">
      <c r="A68" s="99">
        <v>56</v>
      </c>
      <c r="B68" s="100" t="str">
        <f>IF(②選手情報入力!B65="","",②選手情報入力!B65)</f>
        <v/>
      </c>
      <c r="C68" s="120" t="str">
        <f>IF(②選手情報入力!C65="","",②選手情報入力!C65)</f>
        <v/>
      </c>
      <c r="D68" s="100" t="str">
        <f>IF(②選手情報入力!F65="","",②選手情報入力!F65)</f>
        <v/>
      </c>
      <c r="E68" s="100" t="str">
        <f>IF(②選手情報入力!G65="","",②選手情報入力!G65)</f>
        <v/>
      </c>
      <c r="F68" s="99" t="str">
        <f>IF(②選手情報入力!H65="","",②選手情報入力!H65)</f>
        <v/>
      </c>
      <c r="G68" s="100" t="str">
        <f>IF(②選手情報入力!I65="","",②選手情報入力!I65)</f>
        <v/>
      </c>
      <c r="H68" s="99" t="str">
        <f>IF(②選手情報入力!J65="","",②選手情報入力!J65)</f>
        <v/>
      </c>
      <c r="I68" s="100" t="str">
        <f>IF(②選手情報入力!K65="","",②選手情報入力!K65)</f>
        <v/>
      </c>
      <c r="J68" s="100" t="str">
        <f>IF(②選手情報入力!N65="","",②選手情報入力!N65)</f>
        <v/>
      </c>
      <c r="K68" s="100" t="str">
        <f>IF(②選手情報入力!O65="","",②選手情報入力!O65)</f>
        <v/>
      </c>
      <c r="L68" s="100" t="str">
        <f>IF(②選手情報入力!P65="","",②選手情報入力!P65)</f>
        <v/>
      </c>
    </row>
    <row r="69" spans="1:12" s="92" customFormat="1" ht="18" customHeight="1">
      <c r="A69" s="101">
        <v>57</v>
      </c>
      <c r="B69" s="102" t="str">
        <f>IF(②選手情報入力!B66="","",②選手情報入力!B66)</f>
        <v/>
      </c>
      <c r="C69" s="121" t="str">
        <f>IF(②選手情報入力!C66="","",②選手情報入力!C66)</f>
        <v/>
      </c>
      <c r="D69" s="102" t="str">
        <f>IF(②選手情報入力!F66="","",②選手情報入力!F66)</f>
        <v/>
      </c>
      <c r="E69" s="102" t="str">
        <f>IF(②選手情報入力!G66="","",②選手情報入力!G66)</f>
        <v/>
      </c>
      <c r="F69" s="101" t="str">
        <f>IF(②選手情報入力!H66="","",②選手情報入力!H66)</f>
        <v/>
      </c>
      <c r="G69" s="102" t="str">
        <f>IF(②選手情報入力!I66="","",②選手情報入力!I66)</f>
        <v/>
      </c>
      <c r="H69" s="101" t="str">
        <f>IF(②選手情報入力!J66="","",②選手情報入力!J66)</f>
        <v/>
      </c>
      <c r="I69" s="102" t="str">
        <f>IF(②選手情報入力!K66="","",②選手情報入力!K66)</f>
        <v/>
      </c>
      <c r="J69" s="102" t="str">
        <f>IF(②選手情報入力!N66="","",②選手情報入力!N66)</f>
        <v/>
      </c>
      <c r="K69" s="102" t="str">
        <f>IF(②選手情報入力!O66="","",②選手情報入力!O66)</f>
        <v/>
      </c>
      <c r="L69" s="102" t="str">
        <f>IF(②選手情報入力!P66="","",②選手情報入力!P66)</f>
        <v/>
      </c>
    </row>
    <row r="70" spans="1:12" s="92" customFormat="1" ht="18" customHeight="1">
      <c r="A70" s="101">
        <v>58</v>
      </c>
      <c r="B70" s="102" t="str">
        <f>IF(②選手情報入力!B67="","",②選手情報入力!B67)</f>
        <v/>
      </c>
      <c r="C70" s="121" t="str">
        <f>IF(②選手情報入力!C67="","",②選手情報入力!C67)</f>
        <v/>
      </c>
      <c r="D70" s="102" t="str">
        <f>IF(②選手情報入力!F67="","",②選手情報入力!F67)</f>
        <v/>
      </c>
      <c r="E70" s="102" t="str">
        <f>IF(②選手情報入力!G67="","",②選手情報入力!G67)</f>
        <v/>
      </c>
      <c r="F70" s="101" t="str">
        <f>IF(②選手情報入力!H67="","",②選手情報入力!H67)</f>
        <v/>
      </c>
      <c r="G70" s="102" t="str">
        <f>IF(②選手情報入力!I67="","",②選手情報入力!I67)</f>
        <v/>
      </c>
      <c r="H70" s="101" t="str">
        <f>IF(②選手情報入力!J67="","",②選手情報入力!J67)</f>
        <v/>
      </c>
      <c r="I70" s="102" t="str">
        <f>IF(②選手情報入力!K67="","",②選手情報入力!K67)</f>
        <v/>
      </c>
      <c r="J70" s="102" t="str">
        <f>IF(②選手情報入力!N67="","",②選手情報入力!N67)</f>
        <v/>
      </c>
      <c r="K70" s="102" t="str">
        <f>IF(②選手情報入力!O67="","",②選手情報入力!O67)</f>
        <v/>
      </c>
      <c r="L70" s="102" t="str">
        <f>IF(②選手情報入力!P67="","",②選手情報入力!P67)</f>
        <v/>
      </c>
    </row>
    <row r="71" spans="1:12" s="92" customFormat="1" ht="18" customHeight="1">
      <c r="A71" s="101">
        <v>59</v>
      </c>
      <c r="B71" s="102" t="str">
        <f>IF(②選手情報入力!B68="","",②選手情報入力!B68)</f>
        <v/>
      </c>
      <c r="C71" s="121" t="str">
        <f>IF(②選手情報入力!C68="","",②選手情報入力!C68)</f>
        <v/>
      </c>
      <c r="D71" s="102" t="str">
        <f>IF(②選手情報入力!F68="","",②選手情報入力!F68)</f>
        <v/>
      </c>
      <c r="E71" s="102" t="str">
        <f>IF(②選手情報入力!G68="","",②選手情報入力!G68)</f>
        <v/>
      </c>
      <c r="F71" s="101" t="str">
        <f>IF(②選手情報入力!H68="","",②選手情報入力!H68)</f>
        <v/>
      </c>
      <c r="G71" s="102" t="str">
        <f>IF(②選手情報入力!I68="","",②選手情報入力!I68)</f>
        <v/>
      </c>
      <c r="H71" s="101" t="str">
        <f>IF(②選手情報入力!J68="","",②選手情報入力!J68)</f>
        <v/>
      </c>
      <c r="I71" s="102" t="str">
        <f>IF(②選手情報入力!K68="","",②選手情報入力!K68)</f>
        <v/>
      </c>
      <c r="J71" s="102" t="str">
        <f>IF(②選手情報入力!N68="","",②選手情報入力!N68)</f>
        <v/>
      </c>
      <c r="K71" s="102" t="str">
        <f>IF(②選手情報入力!O68="","",②選手情報入力!O68)</f>
        <v/>
      </c>
      <c r="L71" s="102" t="str">
        <f>IF(②選手情報入力!P68="","",②選手情報入力!P68)</f>
        <v/>
      </c>
    </row>
    <row r="72" spans="1:12" s="92" customFormat="1" ht="18" customHeight="1">
      <c r="A72" s="103">
        <v>60</v>
      </c>
      <c r="B72" s="104" t="str">
        <f>IF(②選手情報入力!B69="","",②選手情報入力!B69)</f>
        <v/>
      </c>
      <c r="C72" s="123" t="str">
        <f>IF(②選手情報入力!C69="","",②選手情報入力!C69)</f>
        <v/>
      </c>
      <c r="D72" s="104" t="str">
        <f>IF(②選手情報入力!F69="","",②選手情報入力!F69)</f>
        <v/>
      </c>
      <c r="E72" s="104" t="str">
        <f>IF(②選手情報入力!G69="","",②選手情報入力!G69)</f>
        <v/>
      </c>
      <c r="F72" s="103" t="str">
        <f>IF(②選手情報入力!H69="","",②選手情報入力!H69)</f>
        <v/>
      </c>
      <c r="G72" s="104" t="str">
        <f>IF(②選手情報入力!I69="","",②選手情報入力!I69)</f>
        <v/>
      </c>
      <c r="H72" s="103" t="str">
        <f>IF(②選手情報入力!J69="","",②選手情報入力!J69)</f>
        <v/>
      </c>
      <c r="I72" s="104" t="str">
        <f>IF(②選手情報入力!K69="","",②選手情報入力!K69)</f>
        <v/>
      </c>
      <c r="J72" s="104" t="str">
        <f>IF(②選手情報入力!N69="","",②選手情報入力!N69)</f>
        <v/>
      </c>
      <c r="K72" s="104" t="str">
        <f>IF(②選手情報入力!O69="","",②選手情報入力!O69)</f>
        <v/>
      </c>
      <c r="L72" s="104" t="str">
        <f>IF(②選手情報入力!P69="","",②選手情報入力!P69)</f>
        <v/>
      </c>
    </row>
    <row r="73" spans="1:12" s="92" customFormat="1" ht="18" customHeight="1">
      <c r="A73" s="107">
        <v>61</v>
      </c>
      <c r="B73" s="108" t="str">
        <f>IF(②選手情報入力!B70="","",②選手情報入力!B70)</f>
        <v/>
      </c>
      <c r="C73" s="124" t="str">
        <f>IF(②選手情報入力!C70="","",②選手情報入力!C70)</f>
        <v/>
      </c>
      <c r="D73" s="108" t="str">
        <f>IF(②選手情報入力!F70="","",②選手情報入力!F70)</f>
        <v/>
      </c>
      <c r="E73" s="108" t="str">
        <f>IF(②選手情報入力!G70="","",②選手情報入力!G70)</f>
        <v/>
      </c>
      <c r="F73" s="107" t="str">
        <f>IF(②選手情報入力!H70="","",②選手情報入力!H70)</f>
        <v/>
      </c>
      <c r="G73" s="108" t="str">
        <f>IF(②選手情報入力!I70="","",②選手情報入力!I70)</f>
        <v/>
      </c>
      <c r="H73" s="107" t="str">
        <f>IF(②選手情報入力!J70="","",②選手情報入力!J70)</f>
        <v/>
      </c>
      <c r="I73" s="108" t="str">
        <f>IF(②選手情報入力!K70="","",②選手情報入力!K70)</f>
        <v/>
      </c>
      <c r="J73" s="108" t="str">
        <f>IF(②選手情報入力!N70="","",②選手情報入力!N70)</f>
        <v/>
      </c>
      <c r="K73" s="108" t="str">
        <f>IF(②選手情報入力!O70="","",②選手情報入力!O70)</f>
        <v/>
      </c>
      <c r="L73" s="108" t="str">
        <f>IF(②選手情報入力!P70="","",②選手情報入力!P70)</f>
        <v/>
      </c>
    </row>
    <row r="74" spans="1:12" s="92" customFormat="1" ht="18" customHeight="1">
      <c r="A74" s="101">
        <v>62</v>
      </c>
      <c r="B74" s="102" t="str">
        <f>IF(②選手情報入力!B71="","",②選手情報入力!B71)</f>
        <v/>
      </c>
      <c r="C74" s="121" t="str">
        <f>IF(②選手情報入力!C71="","",②選手情報入力!C71)</f>
        <v/>
      </c>
      <c r="D74" s="102" t="str">
        <f>IF(②選手情報入力!F71="","",②選手情報入力!F71)</f>
        <v/>
      </c>
      <c r="E74" s="102" t="str">
        <f>IF(②選手情報入力!G71="","",②選手情報入力!G71)</f>
        <v/>
      </c>
      <c r="F74" s="101" t="str">
        <f>IF(②選手情報入力!H71="","",②選手情報入力!H71)</f>
        <v/>
      </c>
      <c r="G74" s="102" t="str">
        <f>IF(②選手情報入力!I71="","",②選手情報入力!I71)</f>
        <v/>
      </c>
      <c r="H74" s="101" t="str">
        <f>IF(②選手情報入力!J71="","",②選手情報入力!J71)</f>
        <v/>
      </c>
      <c r="I74" s="102" t="str">
        <f>IF(②選手情報入力!K71="","",②選手情報入力!K71)</f>
        <v/>
      </c>
      <c r="J74" s="102" t="str">
        <f>IF(②選手情報入力!N71="","",②選手情報入力!N71)</f>
        <v/>
      </c>
      <c r="K74" s="102" t="str">
        <f>IF(②選手情報入力!O71="","",②選手情報入力!O71)</f>
        <v/>
      </c>
      <c r="L74" s="102" t="str">
        <f>IF(②選手情報入力!P71="","",②選手情報入力!P71)</f>
        <v/>
      </c>
    </row>
    <row r="75" spans="1:12" s="92" customFormat="1" ht="18" customHeight="1">
      <c r="A75" s="101">
        <v>63</v>
      </c>
      <c r="B75" s="102" t="str">
        <f>IF(②選手情報入力!B72="","",②選手情報入力!B72)</f>
        <v/>
      </c>
      <c r="C75" s="121" t="str">
        <f>IF(②選手情報入力!C72="","",②選手情報入力!C72)</f>
        <v/>
      </c>
      <c r="D75" s="102" t="str">
        <f>IF(②選手情報入力!F72="","",②選手情報入力!F72)</f>
        <v/>
      </c>
      <c r="E75" s="102" t="str">
        <f>IF(②選手情報入力!G72="","",②選手情報入力!G72)</f>
        <v/>
      </c>
      <c r="F75" s="101" t="str">
        <f>IF(②選手情報入力!H72="","",②選手情報入力!H72)</f>
        <v/>
      </c>
      <c r="G75" s="102" t="str">
        <f>IF(②選手情報入力!I72="","",②選手情報入力!I72)</f>
        <v/>
      </c>
      <c r="H75" s="101" t="str">
        <f>IF(②選手情報入力!J72="","",②選手情報入力!J72)</f>
        <v/>
      </c>
      <c r="I75" s="102" t="str">
        <f>IF(②選手情報入力!K72="","",②選手情報入力!K72)</f>
        <v/>
      </c>
      <c r="J75" s="102" t="str">
        <f>IF(②選手情報入力!N72="","",②選手情報入力!N72)</f>
        <v/>
      </c>
      <c r="K75" s="102" t="str">
        <f>IF(②選手情報入力!O72="","",②選手情報入力!O72)</f>
        <v/>
      </c>
      <c r="L75" s="102" t="str">
        <f>IF(②選手情報入力!P72="","",②選手情報入力!P72)</f>
        <v/>
      </c>
    </row>
    <row r="76" spans="1:12" s="92" customFormat="1" ht="18" customHeight="1">
      <c r="A76" s="101">
        <v>64</v>
      </c>
      <c r="B76" s="102" t="str">
        <f>IF(②選手情報入力!B73="","",②選手情報入力!B73)</f>
        <v/>
      </c>
      <c r="C76" s="121" t="str">
        <f>IF(②選手情報入力!C73="","",②選手情報入力!C73)</f>
        <v/>
      </c>
      <c r="D76" s="102" t="str">
        <f>IF(②選手情報入力!F73="","",②選手情報入力!F73)</f>
        <v/>
      </c>
      <c r="E76" s="102" t="str">
        <f>IF(②選手情報入力!G73="","",②選手情報入力!G73)</f>
        <v/>
      </c>
      <c r="F76" s="101" t="str">
        <f>IF(②選手情報入力!H73="","",②選手情報入力!H73)</f>
        <v/>
      </c>
      <c r="G76" s="102" t="str">
        <f>IF(②選手情報入力!I73="","",②選手情報入力!I73)</f>
        <v/>
      </c>
      <c r="H76" s="101" t="str">
        <f>IF(②選手情報入力!J73="","",②選手情報入力!J73)</f>
        <v/>
      </c>
      <c r="I76" s="102" t="str">
        <f>IF(②選手情報入力!K73="","",②選手情報入力!K73)</f>
        <v/>
      </c>
      <c r="J76" s="102" t="str">
        <f>IF(②選手情報入力!N73="","",②選手情報入力!N73)</f>
        <v/>
      </c>
      <c r="K76" s="102" t="str">
        <f>IF(②選手情報入力!O73="","",②選手情報入力!O73)</f>
        <v/>
      </c>
      <c r="L76" s="102" t="str">
        <f>IF(②選手情報入力!P73="","",②選手情報入力!P73)</f>
        <v/>
      </c>
    </row>
    <row r="77" spans="1:12" s="92" customFormat="1" ht="18" customHeight="1">
      <c r="A77" s="105">
        <v>65</v>
      </c>
      <c r="B77" s="106" t="str">
        <f>IF(②選手情報入力!B74="","",②選手情報入力!B74)</f>
        <v/>
      </c>
      <c r="C77" s="122" t="str">
        <f>IF(②選手情報入力!C74="","",②選手情報入力!C74)</f>
        <v/>
      </c>
      <c r="D77" s="106" t="str">
        <f>IF(②選手情報入力!F74="","",②選手情報入力!F74)</f>
        <v/>
      </c>
      <c r="E77" s="106" t="str">
        <f>IF(②選手情報入力!G74="","",②選手情報入力!G74)</f>
        <v/>
      </c>
      <c r="F77" s="105" t="str">
        <f>IF(②選手情報入力!H74="","",②選手情報入力!H74)</f>
        <v/>
      </c>
      <c r="G77" s="106" t="str">
        <f>IF(②選手情報入力!I74="","",②選手情報入力!I74)</f>
        <v/>
      </c>
      <c r="H77" s="105" t="str">
        <f>IF(②選手情報入力!J74="","",②選手情報入力!J74)</f>
        <v/>
      </c>
      <c r="I77" s="106" t="str">
        <f>IF(②選手情報入力!K74="","",②選手情報入力!K74)</f>
        <v/>
      </c>
      <c r="J77" s="106" t="str">
        <f>IF(②選手情報入力!N74="","",②選手情報入力!N74)</f>
        <v/>
      </c>
      <c r="K77" s="106" t="str">
        <f>IF(②選手情報入力!O74="","",②選手情報入力!O74)</f>
        <v/>
      </c>
      <c r="L77" s="106" t="str">
        <f>IF(②選手情報入力!P74="","",②選手情報入力!P74)</f>
        <v/>
      </c>
    </row>
    <row r="78" spans="1:12" s="92" customFormat="1" ht="18" customHeight="1">
      <c r="A78" s="99">
        <v>66</v>
      </c>
      <c r="B78" s="100" t="str">
        <f>IF(②選手情報入力!B75="","",②選手情報入力!B75)</f>
        <v/>
      </c>
      <c r="C78" s="120" t="str">
        <f>IF(②選手情報入力!C75="","",②選手情報入力!C75)</f>
        <v/>
      </c>
      <c r="D78" s="100" t="str">
        <f>IF(②選手情報入力!F75="","",②選手情報入力!F75)</f>
        <v/>
      </c>
      <c r="E78" s="100" t="str">
        <f>IF(②選手情報入力!G75="","",②選手情報入力!G75)</f>
        <v/>
      </c>
      <c r="F78" s="99" t="str">
        <f>IF(②選手情報入力!H75="","",②選手情報入力!H75)</f>
        <v/>
      </c>
      <c r="G78" s="100" t="str">
        <f>IF(②選手情報入力!I75="","",②選手情報入力!I75)</f>
        <v/>
      </c>
      <c r="H78" s="99" t="str">
        <f>IF(②選手情報入力!J75="","",②選手情報入力!J75)</f>
        <v/>
      </c>
      <c r="I78" s="100" t="str">
        <f>IF(②選手情報入力!K75="","",②選手情報入力!K75)</f>
        <v/>
      </c>
      <c r="J78" s="100" t="str">
        <f>IF(②選手情報入力!N75="","",②選手情報入力!N75)</f>
        <v/>
      </c>
      <c r="K78" s="100" t="str">
        <f>IF(②選手情報入力!O75="","",②選手情報入力!O75)</f>
        <v/>
      </c>
      <c r="L78" s="100" t="str">
        <f>IF(②選手情報入力!P75="","",②選手情報入力!P75)</f>
        <v/>
      </c>
    </row>
    <row r="79" spans="1:12" s="92" customFormat="1" ht="18" customHeight="1">
      <c r="A79" s="101">
        <v>67</v>
      </c>
      <c r="B79" s="102" t="str">
        <f>IF(②選手情報入力!B76="","",②選手情報入力!B76)</f>
        <v/>
      </c>
      <c r="C79" s="121" t="str">
        <f>IF(②選手情報入力!C76="","",②選手情報入力!C76)</f>
        <v/>
      </c>
      <c r="D79" s="102" t="str">
        <f>IF(②選手情報入力!F76="","",②選手情報入力!F76)</f>
        <v/>
      </c>
      <c r="E79" s="102" t="str">
        <f>IF(②選手情報入力!G76="","",②選手情報入力!G76)</f>
        <v/>
      </c>
      <c r="F79" s="101" t="str">
        <f>IF(②選手情報入力!H76="","",②選手情報入力!H76)</f>
        <v/>
      </c>
      <c r="G79" s="102" t="str">
        <f>IF(②選手情報入力!I76="","",②選手情報入力!I76)</f>
        <v/>
      </c>
      <c r="H79" s="101" t="str">
        <f>IF(②選手情報入力!J76="","",②選手情報入力!J76)</f>
        <v/>
      </c>
      <c r="I79" s="102" t="str">
        <f>IF(②選手情報入力!K76="","",②選手情報入力!K76)</f>
        <v/>
      </c>
      <c r="J79" s="102" t="str">
        <f>IF(②選手情報入力!N76="","",②選手情報入力!N76)</f>
        <v/>
      </c>
      <c r="K79" s="102" t="str">
        <f>IF(②選手情報入力!O76="","",②選手情報入力!O76)</f>
        <v/>
      </c>
      <c r="L79" s="102" t="str">
        <f>IF(②選手情報入力!P76="","",②選手情報入力!P76)</f>
        <v/>
      </c>
    </row>
    <row r="80" spans="1:12" s="92" customFormat="1" ht="18" customHeight="1">
      <c r="A80" s="101">
        <v>68</v>
      </c>
      <c r="B80" s="102" t="str">
        <f>IF(②選手情報入力!B77="","",②選手情報入力!B77)</f>
        <v/>
      </c>
      <c r="C80" s="121" t="str">
        <f>IF(②選手情報入力!C77="","",②選手情報入力!C77)</f>
        <v/>
      </c>
      <c r="D80" s="102" t="str">
        <f>IF(②選手情報入力!F77="","",②選手情報入力!F77)</f>
        <v/>
      </c>
      <c r="E80" s="102" t="str">
        <f>IF(②選手情報入力!G77="","",②選手情報入力!G77)</f>
        <v/>
      </c>
      <c r="F80" s="101" t="str">
        <f>IF(②選手情報入力!H77="","",②選手情報入力!H77)</f>
        <v/>
      </c>
      <c r="G80" s="102" t="str">
        <f>IF(②選手情報入力!I77="","",②選手情報入力!I77)</f>
        <v/>
      </c>
      <c r="H80" s="101" t="str">
        <f>IF(②選手情報入力!J77="","",②選手情報入力!J77)</f>
        <v/>
      </c>
      <c r="I80" s="102" t="str">
        <f>IF(②選手情報入力!K77="","",②選手情報入力!K77)</f>
        <v/>
      </c>
      <c r="J80" s="102" t="str">
        <f>IF(②選手情報入力!N77="","",②選手情報入力!N77)</f>
        <v/>
      </c>
      <c r="K80" s="102" t="str">
        <f>IF(②選手情報入力!O77="","",②選手情報入力!O77)</f>
        <v/>
      </c>
      <c r="L80" s="102" t="str">
        <f>IF(②選手情報入力!P77="","",②選手情報入力!P77)</f>
        <v/>
      </c>
    </row>
    <row r="81" spans="1:12" s="92" customFormat="1" ht="18" customHeight="1">
      <c r="A81" s="101">
        <v>69</v>
      </c>
      <c r="B81" s="102" t="str">
        <f>IF(②選手情報入力!B78="","",②選手情報入力!B78)</f>
        <v/>
      </c>
      <c r="C81" s="121" t="str">
        <f>IF(②選手情報入力!C78="","",②選手情報入力!C78)</f>
        <v/>
      </c>
      <c r="D81" s="102" t="str">
        <f>IF(②選手情報入力!F78="","",②選手情報入力!F78)</f>
        <v/>
      </c>
      <c r="E81" s="102" t="str">
        <f>IF(②選手情報入力!G78="","",②選手情報入力!G78)</f>
        <v/>
      </c>
      <c r="F81" s="101" t="str">
        <f>IF(②選手情報入力!H78="","",②選手情報入力!H78)</f>
        <v/>
      </c>
      <c r="G81" s="102" t="str">
        <f>IF(②選手情報入力!I78="","",②選手情報入力!I78)</f>
        <v/>
      </c>
      <c r="H81" s="101" t="str">
        <f>IF(②選手情報入力!J78="","",②選手情報入力!J78)</f>
        <v/>
      </c>
      <c r="I81" s="102" t="str">
        <f>IF(②選手情報入力!K78="","",②選手情報入力!K78)</f>
        <v/>
      </c>
      <c r="J81" s="102" t="str">
        <f>IF(②選手情報入力!N78="","",②選手情報入力!N78)</f>
        <v/>
      </c>
      <c r="K81" s="102" t="str">
        <f>IF(②選手情報入力!O78="","",②選手情報入力!O78)</f>
        <v/>
      </c>
      <c r="L81" s="102" t="str">
        <f>IF(②選手情報入力!P78="","",②選手情報入力!P78)</f>
        <v/>
      </c>
    </row>
    <row r="82" spans="1:12" s="92" customFormat="1" ht="18" customHeight="1">
      <c r="A82" s="103">
        <v>70</v>
      </c>
      <c r="B82" s="104" t="str">
        <f>IF(②選手情報入力!B79="","",②選手情報入力!B79)</f>
        <v/>
      </c>
      <c r="C82" s="123" t="str">
        <f>IF(②選手情報入力!C79="","",②選手情報入力!C79)</f>
        <v/>
      </c>
      <c r="D82" s="104" t="str">
        <f>IF(②選手情報入力!F79="","",②選手情報入力!F79)</f>
        <v/>
      </c>
      <c r="E82" s="104" t="str">
        <f>IF(②選手情報入力!G79="","",②選手情報入力!G79)</f>
        <v/>
      </c>
      <c r="F82" s="103" t="str">
        <f>IF(②選手情報入力!H79="","",②選手情報入力!H79)</f>
        <v/>
      </c>
      <c r="G82" s="104" t="str">
        <f>IF(②選手情報入力!I79="","",②選手情報入力!I79)</f>
        <v/>
      </c>
      <c r="H82" s="103" t="str">
        <f>IF(②選手情報入力!J79="","",②選手情報入力!J79)</f>
        <v/>
      </c>
      <c r="I82" s="104" t="str">
        <f>IF(②選手情報入力!K79="","",②選手情報入力!K79)</f>
        <v/>
      </c>
      <c r="J82" s="104" t="str">
        <f>IF(②選手情報入力!N79="","",②選手情報入力!N79)</f>
        <v/>
      </c>
      <c r="K82" s="104" t="str">
        <f>IF(②選手情報入力!O79="","",②選手情報入力!O79)</f>
        <v/>
      </c>
      <c r="L82" s="104" t="str">
        <f>IF(②選手情報入力!P79="","",②選手情報入力!P79)</f>
        <v/>
      </c>
    </row>
    <row r="83" spans="1:12" s="92" customFormat="1" ht="18" customHeight="1">
      <c r="A83" s="107">
        <v>71</v>
      </c>
      <c r="B83" s="108" t="str">
        <f>IF(②選手情報入力!B80="","",②選手情報入力!B80)</f>
        <v/>
      </c>
      <c r="C83" s="124" t="str">
        <f>IF(②選手情報入力!C80="","",②選手情報入力!C80)</f>
        <v/>
      </c>
      <c r="D83" s="108" t="str">
        <f>IF(②選手情報入力!F80="","",②選手情報入力!F80)</f>
        <v/>
      </c>
      <c r="E83" s="108" t="str">
        <f>IF(②選手情報入力!G80="","",②選手情報入力!G80)</f>
        <v/>
      </c>
      <c r="F83" s="107" t="str">
        <f>IF(②選手情報入力!H80="","",②選手情報入力!H80)</f>
        <v/>
      </c>
      <c r="G83" s="108" t="str">
        <f>IF(②選手情報入力!I80="","",②選手情報入力!I80)</f>
        <v/>
      </c>
      <c r="H83" s="107" t="str">
        <f>IF(②選手情報入力!J80="","",②選手情報入力!J80)</f>
        <v/>
      </c>
      <c r="I83" s="108" t="str">
        <f>IF(②選手情報入力!K80="","",②選手情報入力!K80)</f>
        <v/>
      </c>
      <c r="J83" s="108" t="str">
        <f>IF(②選手情報入力!N80="","",②選手情報入力!N80)</f>
        <v/>
      </c>
      <c r="K83" s="108" t="str">
        <f>IF(②選手情報入力!O80="","",②選手情報入力!O80)</f>
        <v/>
      </c>
      <c r="L83" s="108" t="str">
        <f>IF(②選手情報入力!P80="","",②選手情報入力!P80)</f>
        <v/>
      </c>
    </row>
    <row r="84" spans="1:12" s="92" customFormat="1" ht="18" customHeight="1">
      <c r="A84" s="101">
        <v>72</v>
      </c>
      <c r="B84" s="102" t="str">
        <f>IF(②選手情報入力!B81="","",②選手情報入力!B81)</f>
        <v/>
      </c>
      <c r="C84" s="121" t="str">
        <f>IF(②選手情報入力!C81="","",②選手情報入力!C81)</f>
        <v/>
      </c>
      <c r="D84" s="102" t="str">
        <f>IF(②選手情報入力!F81="","",②選手情報入力!F81)</f>
        <v/>
      </c>
      <c r="E84" s="102" t="str">
        <f>IF(②選手情報入力!G81="","",②選手情報入力!G81)</f>
        <v/>
      </c>
      <c r="F84" s="101" t="str">
        <f>IF(②選手情報入力!H81="","",②選手情報入力!H81)</f>
        <v/>
      </c>
      <c r="G84" s="102" t="str">
        <f>IF(②選手情報入力!I81="","",②選手情報入力!I81)</f>
        <v/>
      </c>
      <c r="H84" s="101" t="str">
        <f>IF(②選手情報入力!J81="","",②選手情報入力!J81)</f>
        <v/>
      </c>
      <c r="I84" s="102" t="str">
        <f>IF(②選手情報入力!K81="","",②選手情報入力!K81)</f>
        <v/>
      </c>
      <c r="J84" s="102" t="str">
        <f>IF(②選手情報入力!N81="","",②選手情報入力!N81)</f>
        <v/>
      </c>
      <c r="K84" s="102" t="str">
        <f>IF(②選手情報入力!O81="","",②選手情報入力!O81)</f>
        <v/>
      </c>
      <c r="L84" s="102" t="str">
        <f>IF(②選手情報入力!P81="","",②選手情報入力!P81)</f>
        <v/>
      </c>
    </row>
    <row r="85" spans="1:12" s="92" customFormat="1" ht="18" customHeight="1">
      <c r="A85" s="101">
        <v>73</v>
      </c>
      <c r="B85" s="102" t="str">
        <f>IF(②選手情報入力!B82="","",②選手情報入力!B82)</f>
        <v/>
      </c>
      <c r="C85" s="121" t="str">
        <f>IF(②選手情報入力!C82="","",②選手情報入力!C82)</f>
        <v/>
      </c>
      <c r="D85" s="102" t="str">
        <f>IF(②選手情報入力!F82="","",②選手情報入力!F82)</f>
        <v/>
      </c>
      <c r="E85" s="102" t="str">
        <f>IF(②選手情報入力!G82="","",②選手情報入力!G82)</f>
        <v/>
      </c>
      <c r="F85" s="101" t="str">
        <f>IF(②選手情報入力!H82="","",②選手情報入力!H82)</f>
        <v/>
      </c>
      <c r="G85" s="102" t="str">
        <f>IF(②選手情報入力!I82="","",②選手情報入力!I82)</f>
        <v/>
      </c>
      <c r="H85" s="101" t="str">
        <f>IF(②選手情報入力!J82="","",②選手情報入力!J82)</f>
        <v/>
      </c>
      <c r="I85" s="102" t="str">
        <f>IF(②選手情報入力!K82="","",②選手情報入力!K82)</f>
        <v/>
      </c>
      <c r="J85" s="102" t="str">
        <f>IF(②選手情報入力!N82="","",②選手情報入力!N82)</f>
        <v/>
      </c>
      <c r="K85" s="102" t="str">
        <f>IF(②選手情報入力!O82="","",②選手情報入力!O82)</f>
        <v/>
      </c>
      <c r="L85" s="102" t="str">
        <f>IF(②選手情報入力!P82="","",②選手情報入力!P82)</f>
        <v/>
      </c>
    </row>
    <row r="86" spans="1:12" s="92" customFormat="1" ht="18" customHeight="1">
      <c r="A86" s="101">
        <v>74</v>
      </c>
      <c r="B86" s="102" t="str">
        <f>IF(②選手情報入力!B83="","",②選手情報入力!B83)</f>
        <v/>
      </c>
      <c r="C86" s="121" t="str">
        <f>IF(②選手情報入力!C83="","",②選手情報入力!C83)</f>
        <v/>
      </c>
      <c r="D86" s="102" t="str">
        <f>IF(②選手情報入力!F83="","",②選手情報入力!F83)</f>
        <v/>
      </c>
      <c r="E86" s="102" t="str">
        <f>IF(②選手情報入力!G83="","",②選手情報入力!G83)</f>
        <v/>
      </c>
      <c r="F86" s="101" t="str">
        <f>IF(②選手情報入力!H83="","",②選手情報入力!H83)</f>
        <v/>
      </c>
      <c r="G86" s="102" t="str">
        <f>IF(②選手情報入力!I83="","",②選手情報入力!I83)</f>
        <v/>
      </c>
      <c r="H86" s="101" t="str">
        <f>IF(②選手情報入力!J83="","",②選手情報入力!J83)</f>
        <v/>
      </c>
      <c r="I86" s="102" t="str">
        <f>IF(②選手情報入力!K83="","",②選手情報入力!K83)</f>
        <v/>
      </c>
      <c r="J86" s="102" t="str">
        <f>IF(②選手情報入力!N83="","",②選手情報入力!N83)</f>
        <v/>
      </c>
      <c r="K86" s="102" t="str">
        <f>IF(②選手情報入力!O83="","",②選手情報入力!O83)</f>
        <v/>
      </c>
      <c r="L86" s="102" t="str">
        <f>IF(②選手情報入力!P83="","",②選手情報入力!P83)</f>
        <v/>
      </c>
    </row>
    <row r="87" spans="1:12" s="92" customFormat="1" ht="18" customHeight="1">
      <c r="A87" s="105">
        <v>75</v>
      </c>
      <c r="B87" s="106" t="str">
        <f>IF(②選手情報入力!B84="","",②選手情報入力!B84)</f>
        <v/>
      </c>
      <c r="C87" s="122" t="str">
        <f>IF(②選手情報入力!C84="","",②選手情報入力!C84)</f>
        <v/>
      </c>
      <c r="D87" s="106" t="str">
        <f>IF(②選手情報入力!F84="","",②選手情報入力!F84)</f>
        <v/>
      </c>
      <c r="E87" s="106" t="str">
        <f>IF(②選手情報入力!G84="","",②選手情報入力!G84)</f>
        <v/>
      </c>
      <c r="F87" s="105" t="str">
        <f>IF(②選手情報入力!H84="","",②選手情報入力!H84)</f>
        <v/>
      </c>
      <c r="G87" s="106" t="str">
        <f>IF(②選手情報入力!I84="","",②選手情報入力!I84)</f>
        <v/>
      </c>
      <c r="H87" s="105" t="str">
        <f>IF(②選手情報入力!J84="","",②選手情報入力!J84)</f>
        <v/>
      </c>
      <c r="I87" s="106" t="str">
        <f>IF(②選手情報入力!K84="","",②選手情報入力!K84)</f>
        <v/>
      </c>
      <c r="J87" s="106" t="str">
        <f>IF(②選手情報入力!N84="","",②選手情報入力!N84)</f>
        <v/>
      </c>
      <c r="K87" s="106" t="str">
        <f>IF(②選手情報入力!O84="","",②選手情報入力!O84)</f>
        <v/>
      </c>
      <c r="L87" s="106" t="str">
        <f>IF(②選手情報入力!P84="","",②選手情報入力!P84)</f>
        <v/>
      </c>
    </row>
    <row r="88" spans="1:12" s="92" customFormat="1" ht="18" customHeight="1">
      <c r="A88" s="99">
        <v>76</v>
      </c>
      <c r="B88" s="100" t="str">
        <f>IF(②選手情報入力!B85="","",②選手情報入力!B85)</f>
        <v/>
      </c>
      <c r="C88" s="120" t="str">
        <f>IF(②選手情報入力!C85="","",②選手情報入力!C85)</f>
        <v/>
      </c>
      <c r="D88" s="100" t="str">
        <f>IF(②選手情報入力!F85="","",②選手情報入力!F85)</f>
        <v/>
      </c>
      <c r="E88" s="100" t="str">
        <f>IF(②選手情報入力!G85="","",②選手情報入力!G85)</f>
        <v/>
      </c>
      <c r="F88" s="99" t="str">
        <f>IF(②選手情報入力!H85="","",②選手情報入力!H85)</f>
        <v/>
      </c>
      <c r="G88" s="100" t="str">
        <f>IF(②選手情報入力!I85="","",②選手情報入力!I85)</f>
        <v/>
      </c>
      <c r="H88" s="99" t="str">
        <f>IF(②選手情報入力!J85="","",②選手情報入力!J85)</f>
        <v/>
      </c>
      <c r="I88" s="100" t="str">
        <f>IF(②選手情報入力!K85="","",②選手情報入力!K85)</f>
        <v/>
      </c>
      <c r="J88" s="100" t="str">
        <f>IF(②選手情報入力!N85="","",②選手情報入力!N85)</f>
        <v/>
      </c>
      <c r="K88" s="100" t="str">
        <f>IF(②選手情報入力!O85="","",②選手情報入力!O85)</f>
        <v/>
      </c>
      <c r="L88" s="100" t="str">
        <f>IF(②選手情報入力!P85="","",②選手情報入力!P85)</f>
        <v/>
      </c>
    </row>
    <row r="89" spans="1:12" s="92" customFormat="1" ht="18" customHeight="1">
      <c r="A89" s="101">
        <v>77</v>
      </c>
      <c r="B89" s="102" t="str">
        <f>IF(②選手情報入力!B86="","",②選手情報入力!B86)</f>
        <v/>
      </c>
      <c r="C89" s="121" t="str">
        <f>IF(②選手情報入力!C86="","",②選手情報入力!C86)</f>
        <v/>
      </c>
      <c r="D89" s="102" t="str">
        <f>IF(②選手情報入力!F86="","",②選手情報入力!F86)</f>
        <v/>
      </c>
      <c r="E89" s="102" t="str">
        <f>IF(②選手情報入力!G86="","",②選手情報入力!G86)</f>
        <v/>
      </c>
      <c r="F89" s="101" t="str">
        <f>IF(②選手情報入力!H86="","",②選手情報入力!H86)</f>
        <v/>
      </c>
      <c r="G89" s="102" t="str">
        <f>IF(②選手情報入力!I86="","",②選手情報入力!I86)</f>
        <v/>
      </c>
      <c r="H89" s="101" t="str">
        <f>IF(②選手情報入力!J86="","",②選手情報入力!J86)</f>
        <v/>
      </c>
      <c r="I89" s="102" t="str">
        <f>IF(②選手情報入力!K86="","",②選手情報入力!K86)</f>
        <v/>
      </c>
      <c r="J89" s="102" t="str">
        <f>IF(②選手情報入力!N86="","",②選手情報入力!N86)</f>
        <v/>
      </c>
      <c r="K89" s="102" t="str">
        <f>IF(②選手情報入力!O86="","",②選手情報入力!O86)</f>
        <v/>
      </c>
      <c r="L89" s="102" t="str">
        <f>IF(②選手情報入力!P86="","",②選手情報入力!P86)</f>
        <v/>
      </c>
    </row>
    <row r="90" spans="1:12" s="92" customFormat="1" ht="18" customHeight="1">
      <c r="A90" s="101">
        <v>78</v>
      </c>
      <c r="B90" s="102" t="str">
        <f>IF(②選手情報入力!B87="","",②選手情報入力!B87)</f>
        <v/>
      </c>
      <c r="C90" s="121" t="str">
        <f>IF(②選手情報入力!C87="","",②選手情報入力!C87)</f>
        <v/>
      </c>
      <c r="D90" s="102" t="str">
        <f>IF(②選手情報入力!F87="","",②選手情報入力!F87)</f>
        <v/>
      </c>
      <c r="E90" s="102" t="str">
        <f>IF(②選手情報入力!G87="","",②選手情報入力!G87)</f>
        <v/>
      </c>
      <c r="F90" s="101" t="str">
        <f>IF(②選手情報入力!H87="","",②選手情報入力!H87)</f>
        <v/>
      </c>
      <c r="G90" s="102" t="str">
        <f>IF(②選手情報入力!I87="","",②選手情報入力!I87)</f>
        <v/>
      </c>
      <c r="H90" s="101" t="str">
        <f>IF(②選手情報入力!J87="","",②選手情報入力!J87)</f>
        <v/>
      </c>
      <c r="I90" s="102" t="str">
        <f>IF(②選手情報入力!K87="","",②選手情報入力!K87)</f>
        <v/>
      </c>
      <c r="J90" s="102" t="str">
        <f>IF(②選手情報入力!N87="","",②選手情報入力!N87)</f>
        <v/>
      </c>
      <c r="K90" s="102" t="str">
        <f>IF(②選手情報入力!O87="","",②選手情報入力!O87)</f>
        <v/>
      </c>
      <c r="L90" s="102" t="str">
        <f>IF(②選手情報入力!P87="","",②選手情報入力!P87)</f>
        <v/>
      </c>
    </row>
    <row r="91" spans="1:12" s="92" customFormat="1" ht="18" customHeight="1">
      <c r="A91" s="101">
        <v>79</v>
      </c>
      <c r="B91" s="102" t="str">
        <f>IF(②選手情報入力!B88="","",②選手情報入力!B88)</f>
        <v/>
      </c>
      <c r="C91" s="121" t="str">
        <f>IF(②選手情報入力!C88="","",②選手情報入力!C88)</f>
        <v/>
      </c>
      <c r="D91" s="102" t="str">
        <f>IF(②選手情報入力!F88="","",②選手情報入力!F88)</f>
        <v/>
      </c>
      <c r="E91" s="102" t="str">
        <f>IF(②選手情報入力!G88="","",②選手情報入力!G88)</f>
        <v/>
      </c>
      <c r="F91" s="101" t="str">
        <f>IF(②選手情報入力!H88="","",②選手情報入力!H88)</f>
        <v/>
      </c>
      <c r="G91" s="102" t="str">
        <f>IF(②選手情報入力!I88="","",②選手情報入力!I88)</f>
        <v/>
      </c>
      <c r="H91" s="101" t="str">
        <f>IF(②選手情報入力!J88="","",②選手情報入力!J88)</f>
        <v/>
      </c>
      <c r="I91" s="102" t="str">
        <f>IF(②選手情報入力!K88="","",②選手情報入力!K88)</f>
        <v/>
      </c>
      <c r="J91" s="102" t="str">
        <f>IF(②選手情報入力!N88="","",②選手情報入力!N88)</f>
        <v/>
      </c>
      <c r="K91" s="102" t="str">
        <f>IF(②選手情報入力!O88="","",②選手情報入力!O88)</f>
        <v/>
      </c>
      <c r="L91" s="102" t="str">
        <f>IF(②選手情報入力!P88="","",②選手情報入力!P88)</f>
        <v/>
      </c>
    </row>
    <row r="92" spans="1:12" s="92" customFormat="1" ht="18" customHeight="1">
      <c r="A92" s="103">
        <v>80</v>
      </c>
      <c r="B92" s="104" t="str">
        <f>IF(②選手情報入力!B89="","",②選手情報入力!B89)</f>
        <v/>
      </c>
      <c r="C92" s="123" t="str">
        <f>IF(②選手情報入力!C89="","",②選手情報入力!C89)</f>
        <v/>
      </c>
      <c r="D92" s="104" t="str">
        <f>IF(②選手情報入力!F89="","",②選手情報入力!F89)</f>
        <v/>
      </c>
      <c r="E92" s="104" t="str">
        <f>IF(②選手情報入力!G89="","",②選手情報入力!G89)</f>
        <v/>
      </c>
      <c r="F92" s="103" t="str">
        <f>IF(②選手情報入力!H89="","",②選手情報入力!H89)</f>
        <v/>
      </c>
      <c r="G92" s="104" t="str">
        <f>IF(②選手情報入力!I89="","",②選手情報入力!I89)</f>
        <v/>
      </c>
      <c r="H92" s="103" t="str">
        <f>IF(②選手情報入力!J89="","",②選手情報入力!J89)</f>
        <v/>
      </c>
      <c r="I92" s="104" t="str">
        <f>IF(②選手情報入力!K89="","",②選手情報入力!K89)</f>
        <v/>
      </c>
      <c r="J92" s="104" t="str">
        <f>IF(②選手情報入力!N89="","",②選手情報入力!N89)</f>
        <v/>
      </c>
      <c r="K92" s="104" t="str">
        <f>IF(②選手情報入力!O89="","",②選手情報入力!O89)</f>
        <v/>
      </c>
      <c r="L92" s="104" t="str">
        <f>IF(②選手情報入力!P89="","",②選手情報入力!P89)</f>
        <v/>
      </c>
    </row>
    <row r="93" spans="1:12" s="92" customFormat="1" ht="18" customHeight="1">
      <c r="A93" s="107">
        <v>81</v>
      </c>
      <c r="B93" s="108" t="str">
        <f>IF(②選手情報入力!B90="","",②選手情報入力!B90)</f>
        <v/>
      </c>
      <c r="C93" s="124" t="str">
        <f>IF(②選手情報入力!C90="","",②選手情報入力!C90)</f>
        <v/>
      </c>
      <c r="D93" s="108" t="str">
        <f>IF(②選手情報入力!F90="","",②選手情報入力!F90)</f>
        <v/>
      </c>
      <c r="E93" s="108" t="str">
        <f>IF(②選手情報入力!G90="","",②選手情報入力!G90)</f>
        <v/>
      </c>
      <c r="F93" s="107" t="str">
        <f>IF(②選手情報入力!H90="","",②選手情報入力!H90)</f>
        <v/>
      </c>
      <c r="G93" s="108" t="str">
        <f>IF(②選手情報入力!I90="","",②選手情報入力!I90)</f>
        <v/>
      </c>
      <c r="H93" s="107" t="str">
        <f>IF(②選手情報入力!J90="","",②選手情報入力!J90)</f>
        <v/>
      </c>
      <c r="I93" s="108" t="str">
        <f>IF(②選手情報入力!K90="","",②選手情報入力!K90)</f>
        <v/>
      </c>
      <c r="J93" s="108" t="str">
        <f>IF(②選手情報入力!N90="","",②選手情報入力!N90)</f>
        <v/>
      </c>
      <c r="K93" s="108" t="str">
        <f>IF(②選手情報入力!O90="","",②選手情報入力!O90)</f>
        <v/>
      </c>
      <c r="L93" s="108" t="str">
        <f>IF(②選手情報入力!P90="","",②選手情報入力!P90)</f>
        <v/>
      </c>
    </row>
    <row r="94" spans="1:12" s="92" customFormat="1" ht="18" customHeight="1">
      <c r="A94" s="101">
        <v>82</v>
      </c>
      <c r="B94" s="102" t="str">
        <f>IF(②選手情報入力!B91="","",②選手情報入力!B91)</f>
        <v/>
      </c>
      <c r="C94" s="121" t="str">
        <f>IF(②選手情報入力!C91="","",②選手情報入力!C91)</f>
        <v/>
      </c>
      <c r="D94" s="102" t="str">
        <f>IF(②選手情報入力!F91="","",②選手情報入力!F91)</f>
        <v/>
      </c>
      <c r="E94" s="102" t="str">
        <f>IF(②選手情報入力!G91="","",②選手情報入力!G91)</f>
        <v/>
      </c>
      <c r="F94" s="101" t="str">
        <f>IF(②選手情報入力!H91="","",②選手情報入力!H91)</f>
        <v/>
      </c>
      <c r="G94" s="102" t="str">
        <f>IF(②選手情報入力!I91="","",②選手情報入力!I91)</f>
        <v/>
      </c>
      <c r="H94" s="101" t="str">
        <f>IF(②選手情報入力!J91="","",②選手情報入力!J91)</f>
        <v/>
      </c>
      <c r="I94" s="102" t="str">
        <f>IF(②選手情報入力!K91="","",②選手情報入力!K91)</f>
        <v/>
      </c>
      <c r="J94" s="102" t="str">
        <f>IF(②選手情報入力!N91="","",②選手情報入力!N91)</f>
        <v/>
      </c>
      <c r="K94" s="102" t="str">
        <f>IF(②選手情報入力!O91="","",②選手情報入力!O91)</f>
        <v/>
      </c>
      <c r="L94" s="102" t="str">
        <f>IF(②選手情報入力!P91="","",②選手情報入力!P91)</f>
        <v/>
      </c>
    </row>
    <row r="95" spans="1:12" s="92" customFormat="1" ht="18" customHeight="1">
      <c r="A95" s="101">
        <v>83</v>
      </c>
      <c r="B95" s="102" t="str">
        <f>IF(②選手情報入力!B92="","",②選手情報入力!B92)</f>
        <v/>
      </c>
      <c r="C95" s="121" t="str">
        <f>IF(②選手情報入力!C92="","",②選手情報入力!C92)</f>
        <v/>
      </c>
      <c r="D95" s="102" t="str">
        <f>IF(②選手情報入力!F92="","",②選手情報入力!F92)</f>
        <v/>
      </c>
      <c r="E95" s="102" t="str">
        <f>IF(②選手情報入力!G92="","",②選手情報入力!G92)</f>
        <v/>
      </c>
      <c r="F95" s="101" t="str">
        <f>IF(②選手情報入力!H92="","",②選手情報入力!H92)</f>
        <v/>
      </c>
      <c r="G95" s="102" t="str">
        <f>IF(②選手情報入力!I92="","",②選手情報入力!I92)</f>
        <v/>
      </c>
      <c r="H95" s="101" t="str">
        <f>IF(②選手情報入力!J92="","",②選手情報入力!J92)</f>
        <v/>
      </c>
      <c r="I95" s="102" t="str">
        <f>IF(②選手情報入力!K92="","",②選手情報入力!K92)</f>
        <v/>
      </c>
      <c r="J95" s="102" t="str">
        <f>IF(②選手情報入力!N92="","",②選手情報入力!N92)</f>
        <v/>
      </c>
      <c r="K95" s="102" t="str">
        <f>IF(②選手情報入力!O92="","",②選手情報入力!O92)</f>
        <v/>
      </c>
      <c r="L95" s="102" t="str">
        <f>IF(②選手情報入力!P92="","",②選手情報入力!P92)</f>
        <v/>
      </c>
    </row>
    <row r="96" spans="1:12" s="92" customFormat="1" ht="18" customHeight="1">
      <c r="A96" s="101">
        <v>84</v>
      </c>
      <c r="B96" s="102" t="str">
        <f>IF(②選手情報入力!B93="","",②選手情報入力!B93)</f>
        <v/>
      </c>
      <c r="C96" s="121" t="str">
        <f>IF(②選手情報入力!C93="","",②選手情報入力!C93)</f>
        <v/>
      </c>
      <c r="D96" s="102" t="str">
        <f>IF(②選手情報入力!F93="","",②選手情報入力!F93)</f>
        <v/>
      </c>
      <c r="E96" s="102" t="str">
        <f>IF(②選手情報入力!G93="","",②選手情報入力!G93)</f>
        <v/>
      </c>
      <c r="F96" s="101" t="str">
        <f>IF(②選手情報入力!H93="","",②選手情報入力!H93)</f>
        <v/>
      </c>
      <c r="G96" s="102" t="str">
        <f>IF(②選手情報入力!I93="","",②選手情報入力!I93)</f>
        <v/>
      </c>
      <c r="H96" s="101" t="str">
        <f>IF(②選手情報入力!J93="","",②選手情報入力!J93)</f>
        <v/>
      </c>
      <c r="I96" s="102" t="str">
        <f>IF(②選手情報入力!K93="","",②選手情報入力!K93)</f>
        <v/>
      </c>
      <c r="J96" s="102" t="str">
        <f>IF(②選手情報入力!N93="","",②選手情報入力!N93)</f>
        <v/>
      </c>
      <c r="K96" s="102" t="str">
        <f>IF(②選手情報入力!O93="","",②選手情報入力!O93)</f>
        <v/>
      </c>
      <c r="L96" s="102" t="str">
        <f>IF(②選手情報入力!P93="","",②選手情報入力!P93)</f>
        <v/>
      </c>
    </row>
    <row r="97" spans="1:12" s="92" customFormat="1" ht="18" customHeight="1">
      <c r="A97" s="105">
        <v>85</v>
      </c>
      <c r="B97" s="106" t="str">
        <f>IF(②選手情報入力!B94="","",②選手情報入力!B94)</f>
        <v/>
      </c>
      <c r="C97" s="122" t="str">
        <f>IF(②選手情報入力!C94="","",②選手情報入力!C94)</f>
        <v/>
      </c>
      <c r="D97" s="106" t="str">
        <f>IF(②選手情報入力!F94="","",②選手情報入力!F94)</f>
        <v/>
      </c>
      <c r="E97" s="106" t="str">
        <f>IF(②選手情報入力!G94="","",②選手情報入力!G94)</f>
        <v/>
      </c>
      <c r="F97" s="105" t="str">
        <f>IF(②選手情報入力!H94="","",②選手情報入力!H94)</f>
        <v/>
      </c>
      <c r="G97" s="106" t="str">
        <f>IF(②選手情報入力!I94="","",②選手情報入力!I94)</f>
        <v/>
      </c>
      <c r="H97" s="105" t="str">
        <f>IF(②選手情報入力!J94="","",②選手情報入力!J94)</f>
        <v/>
      </c>
      <c r="I97" s="106" t="str">
        <f>IF(②選手情報入力!K94="","",②選手情報入力!K94)</f>
        <v/>
      </c>
      <c r="J97" s="106" t="str">
        <f>IF(②選手情報入力!N94="","",②選手情報入力!N94)</f>
        <v/>
      </c>
      <c r="K97" s="106" t="str">
        <f>IF(②選手情報入力!O94="","",②選手情報入力!O94)</f>
        <v/>
      </c>
      <c r="L97" s="106" t="str">
        <f>IF(②選手情報入力!P94="","",②選手情報入力!P94)</f>
        <v/>
      </c>
    </row>
    <row r="98" spans="1:12" s="92" customFormat="1" ht="18" customHeight="1">
      <c r="A98" s="99">
        <v>86</v>
      </c>
      <c r="B98" s="100" t="str">
        <f>IF(②選手情報入力!B95="","",②選手情報入力!B95)</f>
        <v/>
      </c>
      <c r="C98" s="120" t="str">
        <f>IF(②選手情報入力!C95="","",②選手情報入力!C95)</f>
        <v/>
      </c>
      <c r="D98" s="100" t="str">
        <f>IF(②選手情報入力!F95="","",②選手情報入力!F95)</f>
        <v/>
      </c>
      <c r="E98" s="100" t="str">
        <f>IF(②選手情報入力!G95="","",②選手情報入力!G95)</f>
        <v/>
      </c>
      <c r="F98" s="99" t="str">
        <f>IF(②選手情報入力!H95="","",②選手情報入力!H95)</f>
        <v/>
      </c>
      <c r="G98" s="100" t="str">
        <f>IF(②選手情報入力!I95="","",②選手情報入力!I95)</f>
        <v/>
      </c>
      <c r="H98" s="99" t="str">
        <f>IF(②選手情報入力!J95="","",②選手情報入力!J95)</f>
        <v/>
      </c>
      <c r="I98" s="100" t="str">
        <f>IF(②選手情報入力!K95="","",②選手情報入力!K95)</f>
        <v/>
      </c>
      <c r="J98" s="100" t="str">
        <f>IF(②選手情報入力!N95="","",②選手情報入力!N95)</f>
        <v/>
      </c>
      <c r="K98" s="100" t="str">
        <f>IF(②選手情報入力!O95="","",②選手情報入力!O95)</f>
        <v/>
      </c>
      <c r="L98" s="100" t="str">
        <f>IF(②選手情報入力!P95="","",②選手情報入力!P95)</f>
        <v/>
      </c>
    </row>
    <row r="99" spans="1:12" s="92" customFormat="1" ht="18" customHeight="1">
      <c r="A99" s="101">
        <v>87</v>
      </c>
      <c r="B99" s="102" t="str">
        <f>IF(②選手情報入力!B96="","",②選手情報入力!B96)</f>
        <v/>
      </c>
      <c r="C99" s="121" t="str">
        <f>IF(②選手情報入力!C96="","",②選手情報入力!C96)</f>
        <v/>
      </c>
      <c r="D99" s="102" t="str">
        <f>IF(②選手情報入力!F96="","",②選手情報入力!F96)</f>
        <v/>
      </c>
      <c r="E99" s="102" t="str">
        <f>IF(②選手情報入力!G96="","",②選手情報入力!G96)</f>
        <v/>
      </c>
      <c r="F99" s="101" t="str">
        <f>IF(②選手情報入力!H96="","",②選手情報入力!H96)</f>
        <v/>
      </c>
      <c r="G99" s="102" t="str">
        <f>IF(②選手情報入力!I96="","",②選手情報入力!I96)</f>
        <v/>
      </c>
      <c r="H99" s="101" t="str">
        <f>IF(②選手情報入力!J96="","",②選手情報入力!J96)</f>
        <v/>
      </c>
      <c r="I99" s="102" t="str">
        <f>IF(②選手情報入力!K96="","",②選手情報入力!K96)</f>
        <v/>
      </c>
      <c r="J99" s="102" t="str">
        <f>IF(②選手情報入力!N96="","",②選手情報入力!N96)</f>
        <v/>
      </c>
      <c r="K99" s="102" t="str">
        <f>IF(②選手情報入力!O96="","",②選手情報入力!O96)</f>
        <v/>
      </c>
      <c r="L99" s="102" t="str">
        <f>IF(②選手情報入力!P96="","",②選手情報入力!P96)</f>
        <v/>
      </c>
    </row>
    <row r="100" spans="1:12" s="92" customFormat="1" ht="18" customHeight="1">
      <c r="A100" s="101">
        <v>88</v>
      </c>
      <c r="B100" s="102" t="str">
        <f>IF(②選手情報入力!B97="","",②選手情報入力!B97)</f>
        <v/>
      </c>
      <c r="C100" s="121" t="str">
        <f>IF(②選手情報入力!C97="","",②選手情報入力!C97)</f>
        <v/>
      </c>
      <c r="D100" s="102" t="str">
        <f>IF(②選手情報入力!F97="","",②選手情報入力!F97)</f>
        <v/>
      </c>
      <c r="E100" s="102" t="str">
        <f>IF(②選手情報入力!G97="","",②選手情報入力!G97)</f>
        <v/>
      </c>
      <c r="F100" s="101" t="str">
        <f>IF(②選手情報入力!H97="","",②選手情報入力!H97)</f>
        <v/>
      </c>
      <c r="G100" s="102" t="str">
        <f>IF(②選手情報入力!I97="","",②選手情報入力!I97)</f>
        <v/>
      </c>
      <c r="H100" s="101" t="str">
        <f>IF(②選手情報入力!J97="","",②選手情報入力!J97)</f>
        <v/>
      </c>
      <c r="I100" s="102" t="str">
        <f>IF(②選手情報入力!K97="","",②選手情報入力!K97)</f>
        <v/>
      </c>
      <c r="J100" s="102" t="str">
        <f>IF(②選手情報入力!N97="","",②選手情報入力!N97)</f>
        <v/>
      </c>
      <c r="K100" s="102" t="str">
        <f>IF(②選手情報入力!O97="","",②選手情報入力!O97)</f>
        <v/>
      </c>
      <c r="L100" s="102" t="str">
        <f>IF(②選手情報入力!P97="","",②選手情報入力!P97)</f>
        <v/>
      </c>
    </row>
    <row r="101" spans="1:12" s="92" customFormat="1" ht="18" customHeight="1">
      <c r="A101" s="101">
        <v>89</v>
      </c>
      <c r="B101" s="102" t="str">
        <f>IF(②選手情報入力!B98="","",②選手情報入力!B98)</f>
        <v/>
      </c>
      <c r="C101" s="121" t="str">
        <f>IF(②選手情報入力!C98="","",②選手情報入力!C98)</f>
        <v/>
      </c>
      <c r="D101" s="102" t="str">
        <f>IF(②選手情報入力!F98="","",②選手情報入力!F98)</f>
        <v/>
      </c>
      <c r="E101" s="102" t="str">
        <f>IF(②選手情報入力!G98="","",②選手情報入力!G98)</f>
        <v/>
      </c>
      <c r="F101" s="101" t="str">
        <f>IF(②選手情報入力!H98="","",②選手情報入力!H98)</f>
        <v/>
      </c>
      <c r="G101" s="102" t="str">
        <f>IF(②選手情報入力!I98="","",②選手情報入力!I98)</f>
        <v/>
      </c>
      <c r="H101" s="101" t="str">
        <f>IF(②選手情報入力!J98="","",②選手情報入力!J98)</f>
        <v/>
      </c>
      <c r="I101" s="102" t="str">
        <f>IF(②選手情報入力!K98="","",②選手情報入力!K98)</f>
        <v/>
      </c>
      <c r="J101" s="102" t="str">
        <f>IF(②選手情報入力!N98="","",②選手情報入力!N98)</f>
        <v/>
      </c>
      <c r="K101" s="102" t="str">
        <f>IF(②選手情報入力!O98="","",②選手情報入力!O98)</f>
        <v/>
      </c>
      <c r="L101" s="102" t="str">
        <f>IF(②選手情報入力!P98="","",②選手情報入力!P98)</f>
        <v/>
      </c>
    </row>
    <row r="102" spans="1:12" s="92" customFormat="1" ht="18" customHeight="1">
      <c r="A102" s="103">
        <v>90</v>
      </c>
      <c r="B102" s="104" t="str">
        <f>IF(②選手情報入力!B99="","",②選手情報入力!B99)</f>
        <v/>
      </c>
      <c r="C102" s="123" t="str">
        <f>IF(②選手情報入力!C99="","",②選手情報入力!C99)</f>
        <v/>
      </c>
      <c r="D102" s="104" t="str">
        <f>IF(②選手情報入力!F99="","",②選手情報入力!F99)</f>
        <v/>
      </c>
      <c r="E102" s="104" t="str">
        <f>IF(②選手情報入力!G99="","",②選手情報入力!G99)</f>
        <v/>
      </c>
      <c r="F102" s="103" t="str">
        <f>IF(②選手情報入力!H99="","",②選手情報入力!H99)</f>
        <v/>
      </c>
      <c r="G102" s="104" t="str">
        <f>IF(②選手情報入力!I99="","",②選手情報入力!I99)</f>
        <v/>
      </c>
      <c r="H102" s="103" t="str">
        <f>IF(②選手情報入力!J99="","",②選手情報入力!J99)</f>
        <v/>
      </c>
      <c r="I102" s="104" t="str">
        <f>IF(②選手情報入力!K99="","",②選手情報入力!K99)</f>
        <v/>
      </c>
      <c r="J102" s="104" t="str">
        <f>IF(②選手情報入力!N99="","",②選手情報入力!N99)</f>
        <v/>
      </c>
      <c r="K102" s="104" t="str">
        <f>IF(②選手情報入力!O99="","",②選手情報入力!O99)</f>
        <v/>
      </c>
      <c r="L102" s="104" t="str">
        <f>IF(②選手情報入力!P99="","",②選手情報入力!P99)</f>
        <v/>
      </c>
    </row>
  </sheetData>
  <sheetProtection algorithmName="SHA-512" hashValue="0TlERKDIYrRATBOku29moB53AxOusOGnmF4tKVGOZ8SS2p+BmTsU+11k5bOmY7r87m/Xg2eqnX4E+A1Ihdi89Q==" saltValue="oy8QYX5UsZwT/TW/XQzpAw==" spinCount="100000" sheet="1" objects="1" scenarios="1" selectLockedCells="1" selectUnlockedCells="1"/>
  <mergeCells count="9">
    <mergeCell ref="J1:L1"/>
    <mergeCell ref="B10:B11"/>
    <mergeCell ref="H10:H11"/>
    <mergeCell ref="D10:E10"/>
    <mergeCell ref="D11:E11"/>
    <mergeCell ref="C1:H1"/>
    <mergeCell ref="A1:B1"/>
    <mergeCell ref="C6:E6"/>
    <mergeCell ref="F6:J6"/>
  </mergeCells>
  <phoneticPr fontId="39"/>
  <printOptions horizontalCentered="1"/>
  <pageMargins left="0.51181102362204722" right="0.11811023622047245" top="0.74803149606299213" bottom="0.35433070866141736" header="0.31496062992125984" footer="0.31496062992125984"/>
  <pageSetup paperSize="9" scale="78" fitToHeight="2" orientation="portrait" verticalDpi="300" r:id="rId1"/>
  <headerFooter>
    <oddHeader>&amp;R&amp;14&amp;D　</oddHeader>
  </headerFooter>
  <rowBreaks count="1" manualBreakCount="1">
    <brk id="5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2:B23"/>
  <sheetViews>
    <sheetView workbookViewId="0">
      <selection activeCell="B6" sqref="B6"/>
    </sheetView>
  </sheetViews>
  <sheetFormatPr defaultRowHeight="13.5"/>
  <cols>
    <col min="1" max="1" width="9" style="156"/>
    <col min="2" max="2" width="108.5" style="156" customWidth="1"/>
    <col min="3" max="16384" width="9" style="156"/>
  </cols>
  <sheetData>
    <row r="2" spans="2:2" ht="24.75">
      <c r="B2" s="290" t="s">
        <v>825</v>
      </c>
    </row>
    <row r="3" spans="2:2" ht="18.75">
      <c r="B3" s="291" t="s">
        <v>826</v>
      </c>
    </row>
    <row r="4" spans="2:2" ht="18.75">
      <c r="B4" s="292"/>
    </row>
    <row r="13" spans="2:2" ht="37.5">
      <c r="B13" s="291" t="s">
        <v>827</v>
      </c>
    </row>
    <row r="14" spans="2:2" ht="18.75">
      <c r="B14" s="292"/>
    </row>
    <row r="23" spans="2:2" ht="18.75">
      <c r="B23" s="291" t="s">
        <v>828</v>
      </c>
    </row>
  </sheetData>
  <sheetProtection sheet="1" objects="1" scenarios="1" selectLockedCells="1" selectUnlockedCells="1"/>
  <phoneticPr fontId="39"/>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sheetProtection selectLockedCells="1" selectUnlockedCell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2" workbookViewId="0">
      <selection activeCell="G8" sqref="G8"/>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20" t="s">
        <v>98</v>
      </c>
      <c r="B1" s="420"/>
      <c r="C1" s="420"/>
      <c r="E1" s="420" t="s">
        <v>99</v>
      </c>
      <c r="F1" s="420"/>
      <c r="G1" s="420"/>
      <c r="I1" s="420" t="s">
        <v>100</v>
      </c>
      <c r="J1" s="420"/>
      <c r="K1" s="420"/>
      <c r="O1" s="75"/>
    </row>
    <row r="2" spans="1:15">
      <c r="A2" s="420" t="s">
        <v>96</v>
      </c>
      <c r="B2" s="67" t="s">
        <v>101</v>
      </c>
      <c r="C2" s="67" t="s">
        <v>104</v>
      </c>
      <c r="E2" s="420" t="s">
        <v>96</v>
      </c>
      <c r="F2" s="67" t="s">
        <v>101</v>
      </c>
      <c r="G2" s="67" t="s">
        <v>104</v>
      </c>
      <c r="I2" s="420" t="s">
        <v>96</v>
      </c>
      <c r="J2" s="67" t="s">
        <v>101</v>
      </c>
      <c r="K2" s="67" t="s">
        <v>104</v>
      </c>
      <c r="N2" s="420" t="s">
        <v>124</v>
      </c>
      <c r="O2" s="420"/>
    </row>
    <row r="3" spans="1:15" ht="14.25" thickBot="1">
      <c r="A3" s="420"/>
      <c r="B3" s="67" t="s">
        <v>102</v>
      </c>
      <c r="C3" s="67" t="s">
        <v>103</v>
      </c>
      <c r="E3" s="420"/>
      <c r="F3" s="67" t="s">
        <v>102</v>
      </c>
      <c r="G3" s="67" t="s">
        <v>103</v>
      </c>
      <c r="I3" s="420"/>
      <c r="J3" s="67" t="s">
        <v>102</v>
      </c>
      <c r="K3" s="67" t="s">
        <v>103</v>
      </c>
      <c r="N3" s="75"/>
      <c r="O3" s="75"/>
    </row>
    <row r="4" spans="1:15" ht="13.5" customHeight="1">
      <c r="A4" t="s">
        <v>198</v>
      </c>
      <c r="B4" s="43">
        <v>1</v>
      </c>
      <c r="C4">
        <v>2</v>
      </c>
      <c r="E4" t="s">
        <v>201</v>
      </c>
      <c r="F4" s="43">
        <v>22</v>
      </c>
      <c r="G4">
        <v>2</v>
      </c>
      <c r="I4" t="s">
        <v>204</v>
      </c>
      <c r="J4" s="43">
        <v>19</v>
      </c>
      <c r="K4">
        <v>2</v>
      </c>
      <c r="M4" s="416" t="s">
        <v>121</v>
      </c>
      <c r="N4" s="112" t="s">
        <v>198</v>
      </c>
      <c r="O4" s="76" t="s">
        <v>198</v>
      </c>
    </row>
    <row r="5" spans="1:15">
      <c r="A5" t="s">
        <v>199</v>
      </c>
      <c r="B5" s="43">
        <v>2</v>
      </c>
      <c r="C5">
        <v>2</v>
      </c>
      <c r="E5" t="s">
        <v>202</v>
      </c>
      <c r="F5" s="43">
        <v>23</v>
      </c>
      <c r="G5">
        <v>2</v>
      </c>
      <c r="I5" t="s">
        <v>205</v>
      </c>
      <c r="J5" s="43">
        <v>20</v>
      </c>
      <c r="K5">
        <v>2</v>
      </c>
      <c r="M5" s="417"/>
      <c r="N5" s="34" t="s">
        <v>199</v>
      </c>
      <c r="O5" s="77" t="s">
        <v>199</v>
      </c>
    </row>
    <row r="6" spans="1:15">
      <c r="A6" t="s">
        <v>200</v>
      </c>
      <c r="B6" s="43">
        <v>3</v>
      </c>
      <c r="C6">
        <v>2</v>
      </c>
      <c r="E6" t="s">
        <v>203</v>
      </c>
      <c r="F6" s="43">
        <v>24</v>
      </c>
      <c r="G6">
        <v>2</v>
      </c>
      <c r="I6" t="s">
        <v>206</v>
      </c>
      <c r="J6" s="43">
        <v>21</v>
      </c>
      <c r="K6">
        <v>2</v>
      </c>
      <c r="M6" s="417"/>
      <c r="N6" s="34" t="s">
        <v>200</v>
      </c>
      <c r="O6" s="77" t="s">
        <v>200</v>
      </c>
    </row>
    <row r="7" spans="1:15">
      <c r="A7" t="s">
        <v>832</v>
      </c>
      <c r="B7" s="43">
        <v>4</v>
      </c>
      <c r="C7">
        <v>2</v>
      </c>
      <c r="E7" t="s">
        <v>847</v>
      </c>
      <c r="F7" s="43">
        <v>25</v>
      </c>
      <c r="G7">
        <v>2</v>
      </c>
      <c r="I7" t="s">
        <v>207</v>
      </c>
      <c r="J7" s="43">
        <v>40</v>
      </c>
      <c r="K7">
        <v>2</v>
      </c>
      <c r="M7" s="417"/>
      <c r="N7" s="34" t="s">
        <v>242</v>
      </c>
      <c r="O7" s="77" t="s">
        <v>242</v>
      </c>
    </row>
    <row r="8" spans="1:15">
      <c r="A8" t="s">
        <v>833</v>
      </c>
      <c r="B8" s="43">
        <v>5</v>
      </c>
      <c r="C8">
        <v>2</v>
      </c>
      <c r="E8" t="s">
        <v>848</v>
      </c>
      <c r="F8" s="43">
        <v>26</v>
      </c>
      <c r="G8">
        <v>2</v>
      </c>
      <c r="I8" t="s">
        <v>208</v>
      </c>
      <c r="J8" s="43">
        <v>41</v>
      </c>
      <c r="K8">
        <v>2</v>
      </c>
      <c r="M8" s="417"/>
      <c r="N8" s="34" t="s">
        <v>243</v>
      </c>
      <c r="O8" s="77" t="s">
        <v>243</v>
      </c>
    </row>
    <row r="9" spans="1:15">
      <c r="A9" t="s">
        <v>834</v>
      </c>
      <c r="B9" s="43">
        <v>6</v>
      </c>
      <c r="C9">
        <v>2</v>
      </c>
      <c r="E9" t="s">
        <v>849</v>
      </c>
      <c r="F9" s="43">
        <v>27</v>
      </c>
      <c r="G9">
        <v>2</v>
      </c>
      <c r="I9" t="s">
        <v>209</v>
      </c>
      <c r="J9" s="43">
        <v>42</v>
      </c>
      <c r="K9">
        <v>2</v>
      </c>
      <c r="M9" s="417"/>
      <c r="N9" s="34" t="s">
        <v>244</v>
      </c>
      <c r="O9" s="77" t="s">
        <v>244</v>
      </c>
    </row>
    <row r="10" spans="1:15">
      <c r="A10" t="s">
        <v>835</v>
      </c>
      <c r="B10" s="43">
        <v>7</v>
      </c>
      <c r="C10">
        <v>0</v>
      </c>
      <c r="E10" t="s">
        <v>850</v>
      </c>
      <c r="F10" s="43">
        <v>28</v>
      </c>
      <c r="G10">
        <v>0</v>
      </c>
      <c r="M10" s="417"/>
      <c r="N10" s="34" t="s">
        <v>245</v>
      </c>
      <c r="O10" s="77" t="s">
        <v>245</v>
      </c>
    </row>
    <row r="11" spans="1:15">
      <c r="A11" t="s">
        <v>836</v>
      </c>
      <c r="B11" s="43">
        <v>8</v>
      </c>
      <c r="C11">
        <v>0</v>
      </c>
      <c r="E11" t="s">
        <v>851</v>
      </c>
      <c r="F11" s="43">
        <v>29</v>
      </c>
      <c r="G11">
        <v>0</v>
      </c>
      <c r="M11" s="417"/>
      <c r="N11" s="34" t="s">
        <v>246</v>
      </c>
      <c r="O11" s="77" t="s">
        <v>246</v>
      </c>
    </row>
    <row r="12" spans="1:15">
      <c r="A12" t="s">
        <v>837</v>
      </c>
      <c r="B12" s="43">
        <v>9</v>
      </c>
      <c r="C12">
        <v>0</v>
      </c>
      <c r="E12" t="s">
        <v>852</v>
      </c>
      <c r="F12" s="43">
        <v>30</v>
      </c>
      <c r="G12">
        <v>0</v>
      </c>
      <c r="M12" s="417"/>
      <c r="N12" s="34" t="s">
        <v>247</v>
      </c>
      <c r="O12" s="77" t="s">
        <v>247</v>
      </c>
    </row>
    <row r="13" spans="1:15">
      <c r="A13" t="s">
        <v>838</v>
      </c>
      <c r="B13" s="43">
        <v>10</v>
      </c>
      <c r="C13">
        <v>0</v>
      </c>
      <c r="E13" t="s">
        <v>853</v>
      </c>
      <c r="F13" s="43">
        <v>31</v>
      </c>
      <c r="G13">
        <v>0</v>
      </c>
      <c r="M13" s="417"/>
      <c r="N13" s="34" t="s">
        <v>248</v>
      </c>
      <c r="O13" s="77" t="s">
        <v>248</v>
      </c>
    </row>
    <row r="14" spans="1:15">
      <c r="A14" t="s">
        <v>839</v>
      </c>
      <c r="B14" s="43">
        <v>11</v>
      </c>
      <c r="C14">
        <v>0</v>
      </c>
      <c r="E14" t="s">
        <v>854</v>
      </c>
      <c r="F14" s="43">
        <v>32</v>
      </c>
      <c r="G14">
        <v>0</v>
      </c>
      <c r="M14" s="417"/>
      <c r="N14" s="34" t="s">
        <v>249</v>
      </c>
      <c r="O14" s="77" t="s">
        <v>249</v>
      </c>
    </row>
    <row r="15" spans="1:15">
      <c r="A15" t="s">
        <v>840</v>
      </c>
      <c r="B15" s="43">
        <v>12</v>
      </c>
      <c r="C15">
        <v>0</v>
      </c>
      <c r="E15" t="s">
        <v>855</v>
      </c>
      <c r="F15" s="43">
        <v>33</v>
      </c>
      <c r="G15">
        <v>0</v>
      </c>
      <c r="M15" s="417"/>
      <c r="N15" s="34" t="s">
        <v>250</v>
      </c>
      <c r="O15" s="77" t="s">
        <v>250</v>
      </c>
    </row>
    <row r="16" spans="1:15">
      <c r="A16" t="s">
        <v>841</v>
      </c>
      <c r="B16" s="43">
        <v>13</v>
      </c>
      <c r="C16">
        <v>0</v>
      </c>
      <c r="E16" t="s">
        <v>856</v>
      </c>
      <c r="F16" s="43">
        <v>34</v>
      </c>
      <c r="G16">
        <v>0</v>
      </c>
      <c r="J16" s="43"/>
      <c r="M16" s="417"/>
      <c r="N16" s="34" t="s">
        <v>251</v>
      </c>
      <c r="O16" s="77" t="s">
        <v>251</v>
      </c>
    </row>
    <row r="17" spans="1:15">
      <c r="A17" t="s">
        <v>842</v>
      </c>
      <c r="B17" s="43">
        <v>14</v>
      </c>
      <c r="C17">
        <v>0</v>
      </c>
      <c r="E17" t="s">
        <v>857</v>
      </c>
      <c r="F17" s="43">
        <v>35</v>
      </c>
      <c r="G17">
        <v>2</v>
      </c>
      <c r="M17" s="417"/>
      <c r="N17" s="34" t="s">
        <v>258</v>
      </c>
      <c r="O17" s="77" t="s">
        <v>258</v>
      </c>
    </row>
    <row r="18" spans="1:15">
      <c r="A18" t="s">
        <v>843</v>
      </c>
      <c r="B18" s="43">
        <v>15</v>
      </c>
      <c r="C18">
        <v>0</v>
      </c>
      <c r="E18" t="s">
        <v>858</v>
      </c>
      <c r="F18" s="43">
        <v>36</v>
      </c>
      <c r="G18">
        <v>2</v>
      </c>
      <c r="M18" s="417"/>
      <c r="N18" s="34" t="s">
        <v>259</v>
      </c>
      <c r="O18" s="77" t="s">
        <v>259</v>
      </c>
    </row>
    <row r="19" spans="1:15">
      <c r="A19" t="s">
        <v>844</v>
      </c>
      <c r="B19" s="43">
        <v>16</v>
      </c>
      <c r="C19">
        <v>2</v>
      </c>
      <c r="E19" t="s">
        <v>859</v>
      </c>
      <c r="F19" s="43">
        <v>37</v>
      </c>
      <c r="G19">
        <v>2</v>
      </c>
      <c r="M19" s="417"/>
      <c r="N19" s="34" t="s">
        <v>260</v>
      </c>
      <c r="O19" s="77" t="s">
        <v>260</v>
      </c>
    </row>
    <row r="20" spans="1:15">
      <c r="A20" t="s">
        <v>845</v>
      </c>
      <c r="B20" s="43">
        <v>17</v>
      </c>
      <c r="C20">
        <v>2</v>
      </c>
      <c r="E20" t="s">
        <v>860</v>
      </c>
      <c r="F20" s="43">
        <v>38</v>
      </c>
      <c r="M20" s="417"/>
      <c r="N20" s="34"/>
      <c r="O20" s="77"/>
    </row>
    <row r="21" spans="1:15">
      <c r="A21" t="s">
        <v>846</v>
      </c>
      <c r="B21" s="43">
        <v>18</v>
      </c>
      <c r="C21">
        <v>2</v>
      </c>
      <c r="E21" t="s">
        <v>861</v>
      </c>
      <c r="F21" s="43">
        <v>39</v>
      </c>
      <c r="M21" s="417"/>
      <c r="N21" s="34"/>
      <c r="O21" s="77"/>
    </row>
    <row r="22" spans="1:15">
      <c r="B22" s="43"/>
      <c r="F22" s="43"/>
      <c r="M22" s="417"/>
      <c r="N22" s="184"/>
      <c r="O22" s="77"/>
    </row>
    <row r="23" spans="1:15">
      <c r="B23" s="43"/>
      <c r="F23" s="43"/>
      <c r="M23" s="417"/>
      <c r="N23" s="34"/>
      <c r="O23" s="77"/>
    </row>
    <row r="24" spans="1:15">
      <c r="B24" s="43"/>
      <c r="F24" s="43"/>
      <c r="M24" s="417"/>
      <c r="N24" s="34"/>
      <c r="O24" s="77"/>
    </row>
    <row r="25" spans="1:15">
      <c r="B25" s="43"/>
      <c r="F25" s="43"/>
      <c r="M25" s="417"/>
      <c r="N25" s="34"/>
      <c r="O25" s="77"/>
    </row>
    <row r="26" spans="1:15">
      <c r="B26" s="43"/>
      <c r="F26" s="43"/>
      <c r="M26" s="417"/>
      <c r="N26" s="34"/>
      <c r="O26" s="77"/>
    </row>
    <row r="27" spans="1:15">
      <c r="B27" s="43"/>
      <c r="F27" s="43"/>
      <c r="M27" s="417"/>
      <c r="N27" s="34"/>
      <c r="O27" s="77"/>
    </row>
    <row r="28" spans="1:15">
      <c r="B28" s="43"/>
      <c r="F28" s="43"/>
      <c r="M28" s="417"/>
      <c r="N28" s="34"/>
      <c r="O28" s="77"/>
    </row>
    <row r="29" spans="1:15">
      <c r="B29" s="43"/>
      <c r="M29" s="418"/>
      <c r="N29" s="34"/>
      <c r="O29" s="77"/>
    </row>
    <row r="30" spans="1:15">
      <c r="B30" s="43"/>
      <c r="M30" s="114"/>
      <c r="N30" s="115"/>
      <c r="O30" s="116"/>
    </row>
    <row r="31" spans="1:15">
      <c r="B31" s="43"/>
      <c r="M31" s="417" t="s">
        <v>122</v>
      </c>
      <c r="N31" s="34" t="s">
        <v>201</v>
      </c>
      <c r="O31" s="77" t="s">
        <v>201</v>
      </c>
    </row>
    <row r="32" spans="1:15">
      <c r="B32" s="43"/>
      <c r="M32" s="417"/>
      <c r="N32" s="34" t="s">
        <v>202</v>
      </c>
      <c r="O32" s="77" t="s">
        <v>202</v>
      </c>
    </row>
    <row r="33" spans="2:15">
      <c r="B33" s="43"/>
      <c r="M33" s="417"/>
      <c r="N33" s="34" t="s">
        <v>203</v>
      </c>
      <c r="O33" s="77" t="s">
        <v>203</v>
      </c>
    </row>
    <row r="34" spans="2:15">
      <c r="M34" s="417"/>
      <c r="N34" s="34" t="s">
        <v>252</v>
      </c>
      <c r="O34" s="77" t="s">
        <v>252</v>
      </c>
    </row>
    <row r="35" spans="2:15">
      <c r="M35" s="417"/>
      <c r="N35" s="34" t="s">
        <v>235</v>
      </c>
      <c r="O35" s="77" t="s">
        <v>235</v>
      </c>
    </row>
    <row r="36" spans="2:15">
      <c r="M36" s="417"/>
      <c r="N36" s="34" t="s">
        <v>237</v>
      </c>
      <c r="O36" s="77" t="s">
        <v>237</v>
      </c>
    </row>
    <row r="37" spans="2:15">
      <c r="M37" s="417"/>
      <c r="N37" s="34" t="s">
        <v>238</v>
      </c>
      <c r="O37" s="77" t="s">
        <v>238</v>
      </c>
    </row>
    <row r="38" spans="2:15">
      <c r="M38" s="417"/>
      <c r="N38" s="34" t="s">
        <v>236</v>
      </c>
      <c r="O38" s="77" t="s">
        <v>236</v>
      </c>
    </row>
    <row r="39" spans="2:15">
      <c r="M39" s="417"/>
      <c r="N39" s="34" t="s">
        <v>239</v>
      </c>
      <c r="O39" s="77" t="s">
        <v>239</v>
      </c>
    </row>
    <row r="40" spans="2:15">
      <c r="M40" s="417"/>
      <c r="N40" s="34" t="s">
        <v>240</v>
      </c>
      <c r="O40" s="77" t="s">
        <v>240</v>
      </c>
    </row>
    <row r="41" spans="2:15">
      <c r="M41" s="417"/>
      <c r="N41" s="34" t="s">
        <v>233</v>
      </c>
      <c r="O41" s="77" t="s">
        <v>233</v>
      </c>
    </row>
    <row r="42" spans="2:15">
      <c r="M42" s="417"/>
      <c r="N42" s="34" t="s">
        <v>234</v>
      </c>
      <c r="O42" s="77" t="s">
        <v>234</v>
      </c>
    </row>
    <row r="43" spans="2:15">
      <c r="M43" s="417"/>
      <c r="N43" s="34" t="s">
        <v>241</v>
      </c>
      <c r="O43" s="77" t="s">
        <v>241</v>
      </c>
    </row>
    <row r="44" spans="2:15">
      <c r="M44" s="417"/>
      <c r="N44" s="34" t="s">
        <v>257</v>
      </c>
      <c r="O44" s="77" t="s">
        <v>257</v>
      </c>
    </row>
    <row r="45" spans="2:15">
      <c r="M45" s="417"/>
      <c r="N45" s="34"/>
      <c r="O45" s="77"/>
    </row>
    <row r="46" spans="2:15">
      <c r="M46" s="417"/>
      <c r="N46" s="184"/>
      <c r="O46" s="77"/>
    </row>
    <row r="47" spans="2:15">
      <c r="M47" s="417"/>
      <c r="N47" s="34"/>
      <c r="O47" s="77"/>
    </row>
    <row r="48" spans="2:15">
      <c r="M48" s="417"/>
      <c r="N48" s="34"/>
      <c r="O48" s="77"/>
    </row>
    <row r="49" spans="13:15">
      <c r="M49" s="417"/>
      <c r="N49" s="34"/>
      <c r="O49" s="77"/>
    </row>
    <row r="50" spans="13:15">
      <c r="M50" s="417"/>
      <c r="N50" s="34"/>
      <c r="O50" s="77"/>
    </row>
    <row r="51" spans="13:15" ht="14.25" thickBot="1">
      <c r="M51" s="419"/>
      <c r="N51" s="113"/>
      <c r="O51" s="78"/>
    </row>
  </sheetData>
  <sheetProtection sheet="1" objects="1" scenarios="1" selectLockedCells="1" selectUnlockedCells="1"/>
  <mergeCells count="9">
    <mergeCell ref="M4:M29"/>
    <mergeCell ref="M31:M51"/>
    <mergeCell ref="N2:O2"/>
    <mergeCell ref="A1:C1"/>
    <mergeCell ref="E1:G1"/>
    <mergeCell ref="I1:K1"/>
    <mergeCell ref="A2:A3"/>
    <mergeCell ref="E2:E3"/>
    <mergeCell ref="I2:I3"/>
  </mergeCells>
  <phoneticPr fontId="3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注意事項</vt:lpstr>
      <vt:lpstr>①団体情報入力</vt:lpstr>
      <vt:lpstr>②選手情報入力</vt:lpstr>
      <vt:lpstr>③リレー情報確認</vt:lpstr>
      <vt:lpstr>④種目別人数</vt:lpstr>
      <vt:lpstr>⑤申込一覧表</vt:lpstr>
      <vt:lpstr>⑥リレーの選手が反映されない場合の対処</vt:lpstr>
      <vt:lpstr>　　　　　</vt:lpstr>
      <vt:lpstr>種目情報</vt:lpstr>
      <vt:lpstr>data_kyogisha</vt:lpstr>
      <vt:lpstr>data_team</vt:lpstr>
      <vt:lpstr>小学校団体名一覧</vt:lpstr>
      <vt:lpstr>④種目別人数!Print_Area</vt:lpstr>
      <vt:lpstr>⑤申込一覧表!Print_Area</vt:lpstr>
      <vt:lpstr>⑤申込一覧表!Print_Titles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2018-07-04T10:22:03Z</cp:lastPrinted>
  <dcterms:created xsi:type="dcterms:W3CDTF">2013-01-03T14:12:28Z</dcterms:created>
  <dcterms:modified xsi:type="dcterms:W3CDTF">2018-07-12T05:27:39Z</dcterms:modified>
</cp:coreProperties>
</file>