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Desktop\2018市スポ\申込ファイル\市スポ記録会エントリーファイル\"/>
    </mc:Choice>
  </mc:AlternateContent>
  <bookViews>
    <workbookView xWindow="0" yWindow="26640" windowWidth="23040" windowHeight="9555" tabRatio="925"/>
  </bookViews>
  <sheets>
    <sheet name="注意事項" sheetId="4" r:id="rId1"/>
    <sheet name="①団体情報入力" sheetId="7" r:id="rId2"/>
    <sheet name="②選手情報入力" sheetId="3" r:id="rId3"/>
    <sheet name="③リレー情報確認" sheetId="5" r:id="rId4"/>
    <sheet name="④種目別人数" sheetId="17" r:id="rId5"/>
    <sheet name="⑤申込一覧表" sheetId="21" r:id="rId6"/>
    <sheet name="⑥リレーの選手が反映されない場合の対処" sheetId="22" r:id="rId7"/>
    <sheet name="　　　　　" sheetId="14" r:id="rId8"/>
    <sheet name="種目情報" sheetId="18" r:id="rId9"/>
    <sheet name="data_kyogisha" sheetId="2" r:id="rId10"/>
    <sheet name="data_team" sheetId="19" r:id="rId11"/>
    <sheet name="小学校団体名一覧" sheetId="24" state="hidden" r:id="rId12"/>
  </sheets>
  <externalReferences>
    <externalReference r:id="rId13"/>
    <externalReference r:id="rId14"/>
    <externalReference r:id="rId15"/>
  </externalReferences>
  <definedNames>
    <definedName name="otoko" localSheetId="6">[1]一覧表!#REF!</definedName>
    <definedName name="otoko" localSheetId="11">[1]一覧表!#REF!</definedName>
    <definedName name="otoko">[1]一覧表!#REF!</definedName>
    <definedName name="_xlnm.Print_Area" localSheetId="4">④種目別人数!$A$1:$H$35</definedName>
    <definedName name="_xlnm.Print_Area" localSheetId="5">⑤申込一覧表!$A$1:$L$98</definedName>
    <definedName name="_xlnm.Print_Titles" localSheetId="5">⑤申込一覧表!$1:$5</definedName>
    <definedName name="sin" localSheetId="6">[1]一覧表!#REF!</definedName>
    <definedName name="sin" localSheetId="11">[1]一覧表!#REF!</definedName>
    <definedName name="sin">[1]一覧表!#REF!</definedName>
    <definedName name="X" localSheetId="6">[1]一覧表!#REF!</definedName>
    <definedName name="X" localSheetId="11">[1]一覧表!#REF!</definedName>
    <definedName name="X">[1]一覧表!#REF!</definedName>
    <definedName name="おもて" localSheetId="6">[1]一覧表!#REF!</definedName>
    <definedName name="おもて" localSheetId="11">[1]一覧表!#REF!</definedName>
    <definedName name="おもて">[1]一覧表!#REF!</definedName>
    <definedName name="リレー">[2]一覧表!$R$13</definedName>
    <definedName name="女子種目">[3]一覧表!$U$13:$U$28</definedName>
    <definedName name="小" localSheetId="11">[1]一覧表!#REF!</definedName>
    <definedName name="小">[1]一覧表!#REF!</definedName>
    <definedName name="小リレー" localSheetId="11">[1]一覧表!#REF!</definedName>
    <definedName name="小リレー">[1]一覧表!#REF!</definedName>
    <definedName name="小学校" localSheetId="11">[1]一覧表!#REF!</definedName>
    <definedName name="小学校">[1]一覧表!#REF!</definedName>
    <definedName name="小学生" localSheetId="11">[1]一覧表!#REF!</definedName>
    <definedName name="小学生">[1]一覧表!#REF!</definedName>
    <definedName name="性別">[2]一覧表!$S$13:$S$14</definedName>
    <definedName name="団体カテゴリー" localSheetId="6">[1]一覧表!#REF!</definedName>
    <definedName name="団体カテゴリー" localSheetId="11">[1]一覧表!#REF!</definedName>
    <definedName name="団体カテゴリー">[1]一覧表!#REF!</definedName>
    <definedName name="団体申し込み" localSheetId="11">[1]一覧表!#REF!</definedName>
    <definedName name="団体申し込み">[1]一覧表!#REF!</definedName>
    <definedName name="男子種目">[2]一覧表!$T$13:$T$32</definedName>
    <definedName name="男種目">[3]一覧表!$T$13:$T$32</definedName>
  </definedNames>
  <calcPr calcId="152511"/>
</workbook>
</file>

<file path=xl/calcChain.xml><?xml version="1.0" encoding="utf-8"?>
<calcChain xmlns="http://schemas.openxmlformats.org/spreadsheetml/2006/main">
  <c r="M11" i="17" l="1"/>
  <c r="M12" i="17"/>
  <c r="M13" i="17"/>
  <c r="M14" i="17"/>
  <c r="M15" i="17"/>
  <c r="M16" i="17"/>
  <c r="M17" i="17"/>
  <c r="M18" i="17"/>
  <c r="M19" i="17"/>
  <c r="M20" i="17"/>
  <c r="M21" i="17"/>
  <c r="M22" i="17"/>
  <c r="M23" i="17"/>
  <c r="M24" i="17"/>
  <c r="M25" i="17"/>
  <c r="M26" i="17"/>
  <c r="M27" i="17"/>
  <c r="M10" i="17"/>
  <c r="C35" i="17"/>
  <c r="G33" i="17" l="1"/>
  <c r="K26" i="17" l="1"/>
  <c r="L26" i="17" s="1"/>
  <c r="C26" i="17" s="1"/>
  <c r="N26" i="17"/>
  <c r="G26" i="17" s="1"/>
  <c r="K27" i="17"/>
  <c r="L27" i="17" s="1"/>
  <c r="C27" i="17" s="1"/>
  <c r="N27" i="17"/>
  <c r="G27" i="17" s="1"/>
  <c r="T12" i="3" l="1"/>
  <c r="T13" i="3"/>
  <c r="T14" i="3"/>
  <c r="T15" i="3"/>
  <c r="T16" i="3"/>
  <c r="T17" i="3"/>
  <c r="T18" i="3"/>
  <c r="T19" i="3"/>
  <c r="T20" i="3"/>
  <c r="T21" i="3"/>
  <c r="T22" i="3"/>
  <c r="T23" i="3"/>
  <c r="T24" i="3"/>
  <c r="T25" i="3"/>
  <c r="T26" i="3"/>
  <c r="T27" i="3"/>
  <c r="T28" i="3"/>
  <c r="S12" i="3"/>
  <c r="S13" i="3"/>
  <c r="S14" i="3"/>
  <c r="S15" i="3"/>
  <c r="S16" i="3"/>
  <c r="S17" i="3"/>
  <c r="S18" i="3"/>
  <c r="S19" i="3"/>
  <c r="S20" i="3"/>
  <c r="S21" i="3"/>
  <c r="S22" i="3"/>
  <c r="S23" i="3"/>
  <c r="S24" i="3"/>
  <c r="S25" i="3"/>
  <c r="S26" i="3"/>
  <c r="S27" i="3"/>
  <c r="S28" i="3"/>
  <c r="N14" i="17"/>
  <c r="G14" i="17" s="1"/>
  <c r="N15" i="17"/>
  <c r="G15" i="17" s="1"/>
  <c r="K14" i="17"/>
  <c r="L14" i="17" s="1"/>
  <c r="C14" i="17" s="1"/>
  <c r="K15" i="17"/>
  <c r="L15" i="17" s="1"/>
  <c r="C15" i="17" s="1"/>
  <c r="P1" i="5" l="1"/>
  <c r="J1" i="5"/>
  <c r="AR10" i="3" l="1"/>
  <c r="AR11" i="3" s="1"/>
  <c r="AR12" i="3" s="1"/>
  <c r="AR13" i="3" s="1"/>
  <c r="AR14" i="3" s="1"/>
  <c r="AR15" i="3" s="1"/>
  <c r="AR16" i="3" s="1"/>
  <c r="AR17" i="3" s="1"/>
  <c r="AR18" i="3" s="1"/>
  <c r="AR19" i="3" s="1"/>
  <c r="AR20" i="3" s="1"/>
  <c r="AR21" i="3" s="1"/>
  <c r="AR22" i="3" s="1"/>
  <c r="AR23" i="3" s="1"/>
  <c r="AR24" i="3" s="1"/>
  <c r="AR25" i="3" s="1"/>
  <c r="AR26" i="3" s="1"/>
  <c r="AR27" i="3" s="1"/>
  <c r="AR28" i="3" s="1"/>
  <c r="AR29" i="3" s="1"/>
  <c r="AR30" i="3" s="1"/>
  <c r="AR31" i="3" s="1"/>
  <c r="AR32" i="3" s="1"/>
  <c r="AR33" i="3" s="1"/>
  <c r="AR34" i="3" s="1"/>
  <c r="AR35" i="3" s="1"/>
  <c r="AR36" i="3" s="1"/>
  <c r="AR37" i="3" s="1"/>
  <c r="AR38" i="3" s="1"/>
  <c r="AR39" i="3" s="1"/>
  <c r="AR40" i="3" s="1"/>
  <c r="AR41" i="3" s="1"/>
  <c r="AR42" i="3" s="1"/>
  <c r="AR43" i="3" s="1"/>
  <c r="AR44" i="3" s="1"/>
  <c r="AR45" i="3" s="1"/>
  <c r="AR46" i="3" s="1"/>
  <c r="AR47" i="3" s="1"/>
  <c r="AR48" i="3" s="1"/>
  <c r="AR49" i="3" s="1"/>
  <c r="AR50" i="3" s="1"/>
  <c r="AR51" i="3" s="1"/>
  <c r="AR52" i="3" s="1"/>
  <c r="AR53" i="3" s="1"/>
  <c r="AR54" i="3" s="1"/>
  <c r="AR55" i="3" s="1"/>
  <c r="AR56" i="3" s="1"/>
  <c r="AR57" i="3" s="1"/>
  <c r="AR58" i="3" s="1"/>
  <c r="AR59" i="3" s="1"/>
  <c r="AR60" i="3" s="1"/>
  <c r="AR61" i="3" s="1"/>
  <c r="AR62" i="3" s="1"/>
  <c r="AR63" i="3" s="1"/>
  <c r="AR64" i="3" s="1"/>
  <c r="AR65" i="3" s="1"/>
  <c r="AR66" i="3" s="1"/>
  <c r="AR67" i="3" s="1"/>
  <c r="AR68" i="3" s="1"/>
  <c r="AR69" i="3" s="1"/>
  <c r="AR70" i="3" s="1"/>
  <c r="AR71" i="3" s="1"/>
  <c r="AR72" i="3" s="1"/>
  <c r="AR73" i="3" s="1"/>
  <c r="AR74" i="3" s="1"/>
  <c r="AR75" i="3" s="1"/>
  <c r="AR76" i="3" s="1"/>
  <c r="AR77" i="3" s="1"/>
  <c r="AR78" i="3" s="1"/>
  <c r="AR79" i="3" s="1"/>
  <c r="AR80" i="3" s="1"/>
  <c r="AR81" i="3" s="1"/>
  <c r="AR82" i="3" s="1"/>
  <c r="AR83" i="3" s="1"/>
  <c r="AR84" i="3" s="1"/>
  <c r="AR85" i="3" s="1"/>
  <c r="AR86" i="3" s="1"/>
  <c r="AR87" i="3" s="1"/>
  <c r="AR88" i="3" s="1"/>
  <c r="AR89" i="3" s="1"/>
  <c r="AR90" i="3" s="1"/>
  <c r="AR91" i="3" s="1"/>
  <c r="AR92" i="3" s="1"/>
  <c r="AR93" i="3" s="1"/>
  <c r="AR94" i="3" s="1"/>
  <c r="AR95" i="3" s="1"/>
  <c r="AR96" i="3" s="1"/>
  <c r="AR97" i="3" s="1"/>
  <c r="AR98" i="3" s="1"/>
  <c r="AR99" i="3" s="1"/>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F102" i="3"/>
  <c r="F103" i="3"/>
  <c r="F104" i="3" s="1"/>
  <c r="G34" i="17" s="1"/>
  <c r="AP10" i="3"/>
  <c r="AP11" i="3" s="1"/>
  <c r="AP12" i="3" s="1"/>
  <c r="AP13" i="3" s="1"/>
  <c r="AP14" i="3" s="1"/>
  <c r="AP15" i="3" s="1"/>
  <c r="AP16" i="3" s="1"/>
  <c r="AP17" i="3" s="1"/>
  <c r="AP18" i="3" s="1"/>
  <c r="AP19" i="3" s="1"/>
  <c r="AP20" i="3" s="1"/>
  <c r="AP21" i="3" s="1"/>
  <c r="AP22" i="3" s="1"/>
  <c r="AP23" i="3" s="1"/>
  <c r="AP24" i="3" s="1"/>
  <c r="AP25" i="3" s="1"/>
  <c r="AP26" i="3" s="1"/>
  <c r="AP27" i="3" s="1"/>
  <c r="AP28" i="3" s="1"/>
  <c r="AP29" i="3" s="1"/>
  <c r="AP30" i="3" s="1"/>
  <c r="AP31" i="3" s="1"/>
  <c r="AP32" i="3" s="1"/>
  <c r="AP33" i="3" s="1"/>
  <c r="AP34" i="3" s="1"/>
  <c r="AP35" i="3" s="1"/>
  <c r="AP36" i="3" s="1"/>
  <c r="AP37" i="3" s="1"/>
  <c r="AP38" i="3" s="1"/>
  <c r="AP39" i="3" s="1"/>
  <c r="AP40" i="3" s="1"/>
  <c r="AP41" i="3" s="1"/>
  <c r="AP42" i="3" s="1"/>
  <c r="AP43" i="3" s="1"/>
  <c r="AP44" i="3" s="1"/>
  <c r="AP45" i="3" s="1"/>
  <c r="AP46" i="3" s="1"/>
  <c r="AP47" i="3" s="1"/>
  <c r="AP48" i="3" s="1"/>
  <c r="AP49" i="3" s="1"/>
  <c r="AP50" i="3" s="1"/>
  <c r="AP51" i="3" s="1"/>
  <c r="AP52" i="3" s="1"/>
  <c r="AP53" i="3" s="1"/>
  <c r="AP54" i="3" s="1"/>
  <c r="AP55" i="3" s="1"/>
  <c r="AP56" i="3" s="1"/>
  <c r="AP57" i="3" s="1"/>
  <c r="AP58" i="3" s="1"/>
  <c r="AP59" i="3" s="1"/>
  <c r="AP60" i="3" s="1"/>
  <c r="AP61" i="3" s="1"/>
  <c r="AP62" i="3" s="1"/>
  <c r="AP63" i="3" s="1"/>
  <c r="AP64" i="3" s="1"/>
  <c r="AP65" i="3" s="1"/>
  <c r="AP66" i="3" s="1"/>
  <c r="AP67" i="3" s="1"/>
  <c r="AP68" i="3" s="1"/>
  <c r="AP69" i="3" s="1"/>
  <c r="AP70" i="3" s="1"/>
  <c r="AP71" i="3" s="1"/>
  <c r="AP72" i="3" s="1"/>
  <c r="AP73" i="3" s="1"/>
  <c r="AP74" i="3" s="1"/>
  <c r="AP75" i="3" s="1"/>
  <c r="AP76" i="3" s="1"/>
  <c r="AP77" i="3" s="1"/>
  <c r="AP78" i="3" s="1"/>
  <c r="AP79" i="3" s="1"/>
  <c r="AP80" i="3" s="1"/>
  <c r="AP81" i="3" s="1"/>
  <c r="AP82" i="3" s="1"/>
  <c r="AP83" i="3" s="1"/>
  <c r="AP84" i="3" s="1"/>
  <c r="AP85" i="3" s="1"/>
  <c r="AP86" i="3" s="1"/>
  <c r="AP87" i="3" s="1"/>
  <c r="AP88" i="3" s="1"/>
  <c r="AP89" i="3" s="1"/>
  <c r="AP90" i="3" s="1"/>
  <c r="AP91" i="3" s="1"/>
  <c r="AP92" i="3" s="1"/>
  <c r="AP93" i="3" s="1"/>
  <c r="AP94" i="3" s="1"/>
  <c r="AP95" i="3" s="1"/>
  <c r="AP96" i="3" s="1"/>
  <c r="AP97" i="3" s="1"/>
  <c r="AP98" i="3" s="1"/>
  <c r="AP99" i="3" s="1"/>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L10" i="3"/>
  <c r="AL11" i="3" s="1"/>
  <c r="AL12" i="3" s="1"/>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J10" i="3"/>
  <c r="AJ11" i="3" s="1"/>
  <c r="AJ12" i="3" s="1"/>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H10" i="3"/>
  <c r="AH11" i="3" s="1"/>
  <c r="AH12" i="3" s="1"/>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V11" i="3"/>
  <c r="W11" i="3"/>
  <c r="X11" i="3"/>
  <c r="Y11" i="3"/>
  <c r="Z11" i="3"/>
  <c r="AB11" i="3"/>
  <c r="AC11" i="3"/>
  <c r="AD11" i="3"/>
  <c r="AE11" i="3"/>
  <c r="AF11" i="3"/>
  <c r="V12" i="3"/>
  <c r="W12" i="3"/>
  <c r="X12" i="3"/>
  <c r="Y12" i="3"/>
  <c r="Z12" i="3"/>
  <c r="AB12" i="3"/>
  <c r="AC12" i="3"/>
  <c r="AD12" i="3"/>
  <c r="AE12" i="3"/>
  <c r="AF12" i="3"/>
  <c r="V13" i="3"/>
  <c r="W13" i="3"/>
  <c r="X13" i="3"/>
  <c r="Y13" i="3"/>
  <c r="Z13" i="3"/>
  <c r="AB13" i="3"/>
  <c r="AC13" i="3"/>
  <c r="AD13" i="3"/>
  <c r="AE13" i="3"/>
  <c r="AF13" i="3"/>
  <c r="V14" i="3"/>
  <c r="W14" i="3"/>
  <c r="X14" i="3"/>
  <c r="Y14" i="3"/>
  <c r="Z14" i="3"/>
  <c r="AB14" i="3"/>
  <c r="AC14" i="3"/>
  <c r="AD14" i="3"/>
  <c r="AE14" i="3"/>
  <c r="AF14" i="3"/>
  <c r="V15" i="3"/>
  <c r="W15" i="3"/>
  <c r="X15" i="3"/>
  <c r="Y15" i="3"/>
  <c r="Z15" i="3"/>
  <c r="AB15" i="3"/>
  <c r="AC15" i="3"/>
  <c r="AD15" i="3"/>
  <c r="AE15" i="3"/>
  <c r="AF15" i="3"/>
  <c r="V16" i="3"/>
  <c r="W16" i="3"/>
  <c r="X16" i="3"/>
  <c r="Y16" i="3"/>
  <c r="Z16" i="3"/>
  <c r="AB16" i="3"/>
  <c r="AC16" i="3"/>
  <c r="AD16" i="3"/>
  <c r="AE16" i="3"/>
  <c r="AF16" i="3"/>
  <c r="V17" i="3"/>
  <c r="W17" i="3"/>
  <c r="X17" i="3"/>
  <c r="Y17" i="3"/>
  <c r="Z17" i="3"/>
  <c r="AB17" i="3"/>
  <c r="AC17" i="3"/>
  <c r="AD17" i="3"/>
  <c r="AE17" i="3"/>
  <c r="AF17" i="3"/>
  <c r="V18" i="3"/>
  <c r="W18" i="3"/>
  <c r="X18" i="3"/>
  <c r="Y18" i="3"/>
  <c r="Z18" i="3"/>
  <c r="AB18" i="3"/>
  <c r="AC18" i="3"/>
  <c r="AD18" i="3"/>
  <c r="AE18" i="3"/>
  <c r="AF18" i="3"/>
  <c r="V19" i="3"/>
  <c r="W19" i="3"/>
  <c r="X19" i="3"/>
  <c r="Y19" i="3"/>
  <c r="Z19" i="3"/>
  <c r="AB19" i="3"/>
  <c r="AC19" i="3"/>
  <c r="AD19" i="3"/>
  <c r="AE19" i="3"/>
  <c r="AF19" i="3"/>
  <c r="V20" i="3"/>
  <c r="W20" i="3"/>
  <c r="X20" i="3"/>
  <c r="Y20" i="3"/>
  <c r="Z20" i="3"/>
  <c r="AB20" i="3"/>
  <c r="AC20" i="3"/>
  <c r="AD20" i="3"/>
  <c r="AE20" i="3"/>
  <c r="AF20" i="3"/>
  <c r="V21" i="3"/>
  <c r="W21" i="3"/>
  <c r="X21" i="3"/>
  <c r="Y21" i="3"/>
  <c r="Z21" i="3"/>
  <c r="AB21" i="3"/>
  <c r="AC21" i="3"/>
  <c r="AD21" i="3"/>
  <c r="AE21" i="3"/>
  <c r="AF21" i="3"/>
  <c r="V22" i="3"/>
  <c r="W22" i="3"/>
  <c r="X22" i="3"/>
  <c r="Y22" i="3"/>
  <c r="Z22" i="3"/>
  <c r="AB22" i="3"/>
  <c r="AC22" i="3"/>
  <c r="AD22" i="3"/>
  <c r="AE22" i="3"/>
  <c r="AF22" i="3"/>
  <c r="V23" i="3"/>
  <c r="W23" i="3"/>
  <c r="X23" i="3"/>
  <c r="Y23" i="3"/>
  <c r="Z23" i="3"/>
  <c r="AB23" i="3"/>
  <c r="AC23" i="3"/>
  <c r="AD23" i="3"/>
  <c r="AE23" i="3"/>
  <c r="AF23" i="3"/>
  <c r="V24" i="3"/>
  <c r="W24" i="3"/>
  <c r="X24" i="3"/>
  <c r="Y24" i="3"/>
  <c r="Z24" i="3"/>
  <c r="AB24" i="3"/>
  <c r="AC24" i="3"/>
  <c r="AD24" i="3"/>
  <c r="AE24" i="3"/>
  <c r="AF24" i="3"/>
  <c r="V25" i="3"/>
  <c r="W25" i="3"/>
  <c r="X25" i="3"/>
  <c r="Y25" i="3"/>
  <c r="Z25" i="3"/>
  <c r="AB25" i="3"/>
  <c r="AC25" i="3"/>
  <c r="AD25" i="3"/>
  <c r="AE25" i="3"/>
  <c r="AF25" i="3"/>
  <c r="V26" i="3"/>
  <c r="W26" i="3"/>
  <c r="X26" i="3"/>
  <c r="Y26" i="3"/>
  <c r="Z26" i="3"/>
  <c r="AB26" i="3"/>
  <c r="AC26" i="3"/>
  <c r="AD26" i="3"/>
  <c r="AE26" i="3"/>
  <c r="AF26" i="3"/>
  <c r="V27" i="3"/>
  <c r="W27" i="3"/>
  <c r="X27" i="3"/>
  <c r="Y27" i="3"/>
  <c r="Z27" i="3"/>
  <c r="AB27" i="3"/>
  <c r="AC27" i="3"/>
  <c r="AD27" i="3"/>
  <c r="AE27" i="3"/>
  <c r="AF27" i="3"/>
  <c r="V28" i="3"/>
  <c r="W28" i="3"/>
  <c r="X28" i="3"/>
  <c r="Y28" i="3"/>
  <c r="Z28" i="3"/>
  <c r="AA28" i="3"/>
  <c r="AB28" i="3"/>
  <c r="AC28" i="3"/>
  <c r="AD28" i="3"/>
  <c r="AE28" i="3"/>
  <c r="AF28" i="3"/>
  <c r="AG28" i="3"/>
  <c r="V29" i="3"/>
  <c r="W29" i="3"/>
  <c r="X29" i="3"/>
  <c r="Y29" i="3"/>
  <c r="Z29" i="3"/>
  <c r="AA29" i="3"/>
  <c r="AB29" i="3"/>
  <c r="AC29" i="3"/>
  <c r="AD29" i="3"/>
  <c r="AE29" i="3"/>
  <c r="AF29" i="3"/>
  <c r="AG29" i="3"/>
  <c r="V30" i="3"/>
  <c r="W30" i="3"/>
  <c r="X30" i="3"/>
  <c r="Y30" i="3"/>
  <c r="Z30" i="3"/>
  <c r="AA30" i="3"/>
  <c r="AB30" i="3"/>
  <c r="AC30" i="3"/>
  <c r="AD30" i="3"/>
  <c r="AE30" i="3"/>
  <c r="AF30" i="3"/>
  <c r="AG30" i="3"/>
  <c r="V31" i="3"/>
  <c r="W31" i="3"/>
  <c r="X31" i="3"/>
  <c r="Y31" i="3"/>
  <c r="Z31" i="3"/>
  <c r="AA31" i="3"/>
  <c r="AB31" i="3"/>
  <c r="AC31" i="3"/>
  <c r="AD31" i="3"/>
  <c r="AE31" i="3"/>
  <c r="AF31" i="3"/>
  <c r="AG31" i="3"/>
  <c r="V32" i="3"/>
  <c r="W32" i="3"/>
  <c r="X32" i="3"/>
  <c r="Y32" i="3"/>
  <c r="Z32" i="3"/>
  <c r="AA32" i="3"/>
  <c r="AB32" i="3"/>
  <c r="AC32" i="3"/>
  <c r="AD32" i="3"/>
  <c r="AE32" i="3"/>
  <c r="AF32" i="3"/>
  <c r="AG32" i="3"/>
  <c r="V33" i="3"/>
  <c r="W33" i="3"/>
  <c r="X33" i="3"/>
  <c r="Y33" i="3"/>
  <c r="Z33" i="3"/>
  <c r="AA33" i="3"/>
  <c r="AB33" i="3"/>
  <c r="AC33" i="3"/>
  <c r="AD33" i="3"/>
  <c r="AE33" i="3"/>
  <c r="AF33" i="3"/>
  <c r="AG33" i="3"/>
  <c r="V34" i="3"/>
  <c r="W34" i="3"/>
  <c r="X34" i="3"/>
  <c r="Y34" i="3"/>
  <c r="Z34" i="3"/>
  <c r="AA34" i="3"/>
  <c r="AB34" i="3"/>
  <c r="AC34" i="3"/>
  <c r="AD34" i="3"/>
  <c r="AE34" i="3"/>
  <c r="AF34" i="3"/>
  <c r="AG34" i="3"/>
  <c r="V35" i="3"/>
  <c r="W35" i="3"/>
  <c r="X35" i="3"/>
  <c r="Y35" i="3"/>
  <c r="Z35" i="3"/>
  <c r="AA35" i="3"/>
  <c r="AB35" i="3"/>
  <c r="AC35" i="3"/>
  <c r="AD35" i="3"/>
  <c r="AE35" i="3"/>
  <c r="AF35" i="3"/>
  <c r="AG35" i="3"/>
  <c r="V36" i="3"/>
  <c r="W36" i="3"/>
  <c r="X36" i="3"/>
  <c r="Y36" i="3"/>
  <c r="Z36" i="3"/>
  <c r="AA36" i="3"/>
  <c r="AB36" i="3"/>
  <c r="AC36" i="3"/>
  <c r="AD36" i="3"/>
  <c r="AE36" i="3"/>
  <c r="AF36" i="3"/>
  <c r="AG36" i="3"/>
  <c r="V37" i="3"/>
  <c r="W37" i="3"/>
  <c r="X37" i="3"/>
  <c r="Y37" i="3"/>
  <c r="Z37" i="3"/>
  <c r="AA37" i="3"/>
  <c r="AB37" i="3"/>
  <c r="AC37" i="3"/>
  <c r="AD37" i="3"/>
  <c r="AE37" i="3"/>
  <c r="AF37" i="3"/>
  <c r="AG37" i="3"/>
  <c r="V38" i="3"/>
  <c r="W38" i="3"/>
  <c r="X38" i="3"/>
  <c r="Y38" i="3"/>
  <c r="Z38" i="3"/>
  <c r="AA38" i="3"/>
  <c r="AB38" i="3"/>
  <c r="AC38" i="3"/>
  <c r="AD38" i="3"/>
  <c r="AE38" i="3"/>
  <c r="AF38" i="3"/>
  <c r="AG38" i="3"/>
  <c r="V39" i="3"/>
  <c r="W39" i="3"/>
  <c r="X39" i="3"/>
  <c r="Y39" i="3"/>
  <c r="Z39" i="3"/>
  <c r="AA39" i="3"/>
  <c r="AB39" i="3"/>
  <c r="AC39" i="3"/>
  <c r="AD39" i="3"/>
  <c r="AE39" i="3"/>
  <c r="AF39" i="3"/>
  <c r="AG39" i="3"/>
  <c r="V40" i="3"/>
  <c r="W40" i="3"/>
  <c r="X40" i="3"/>
  <c r="Y40" i="3"/>
  <c r="Z40" i="3"/>
  <c r="AA40" i="3"/>
  <c r="AB40" i="3"/>
  <c r="AC40" i="3"/>
  <c r="AD40" i="3"/>
  <c r="AE40" i="3"/>
  <c r="AF40" i="3"/>
  <c r="AG40" i="3"/>
  <c r="V41" i="3"/>
  <c r="W41" i="3"/>
  <c r="X41" i="3"/>
  <c r="Y41" i="3"/>
  <c r="Z41" i="3"/>
  <c r="AA41" i="3"/>
  <c r="AB41" i="3"/>
  <c r="AC41" i="3"/>
  <c r="AD41" i="3"/>
  <c r="AE41" i="3"/>
  <c r="AF41" i="3"/>
  <c r="AG41" i="3"/>
  <c r="V42" i="3"/>
  <c r="W42" i="3"/>
  <c r="X42" i="3"/>
  <c r="Y42" i="3"/>
  <c r="Z42" i="3"/>
  <c r="AA42" i="3"/>
  <c r="AB42" i="3"/>
  <c r="AC42" i="3"/>
  <c r="AD42" i="3"/>
  <c r="AE42" i="3"/>
  <c r="AF42" i="3"/>
  <c r="AG42" i="3"/>
  <c r="V43" i="3"/>
  <c r="W43" i="3"/>
  <c r="X43" i="3"/>
  <c r="Y43" i="3"/>
  <c r="Z43" i="3"/>
  <c r="AA43" i="3"/>
  <c r="AB43" i="3"/>
  <c r="AC43" i="3"/>
  <c r="AD43" i="3"/>
  <c r="AE43" i="3"/>
  <c r="AF43" i="3"/>
  <c r="AG43" i="3"/>
  <c r="V44" i="3"/>
  <c r="W44" i="3"/>
  <c r="X44" i="3"/>
  <c r="Y44" i="3"/>
  <c r="Z44" i="3"/>
  <c r="AA44" i="3"/>
  <c r="AB44" i="3"/>
  <c r="AC44" i="3"/>
  <c r="AD44" i="3"/>
  <c r="AE44" i="3"/>
  <c r="AF44" i="3"/>
  <c r="AG44" i="3"/>
  <c r="V45" i="3"/>
  <c r="W45" i="3"/>
  <c r="X45" i="3"/>
  <c r="Y45" i="3"/>
  <c r="Z45" i="3"/>
  <c r="AA45" i="3"/>
  <c r="AB45" i="3"/>
  <c r="AC45" i="3"/>
  <c r="AD45" i="3"/>
  <c r="AE45" i="3"/>
  <c r="AF45" i="3"/>
  <c r="AG45" i="3"/>
  <c r="V46" i="3"/>
  <c r="W46" i="3"/>
  <c r="X46" i="3"/>
  <c r="Y46" i="3"/>
  <c r="Z46" i="3"/>
  <c r="AA46" i="3"/>
  <c r="AB46" i="3"/>
  <c r="AC46" i="3"/>
  <c r="AD46" i="3"/>
  <c r="AE46" i="3"/>
  <c r="AF46" i="3"/>
  <c r="AG46" i="3"/>
  <c r="AI46" i="3"/>
  <c r="AK46" i="3"/>
  <c r="AM46" i="3"/>
  <c r="AO46" i="3"/>
  <c r="AQ46" i="3"/>
  <c r="AS46" i="3"/>
  <c r="V47" i="3"/>
  <c r="W47" i="3"/>
  <c r="X47" i="3"/>
  <c r="Y47" i="3"/>
  <c r="Z47" i="3"/>
  <c r="AA47" i="3"/>
  <c r="AB47" i="3"/>
  <c r="AC47" i="3"/>
  <c r="AD47" i="3"/>
  <c r="AE47" i="3"/>
  <c r="AF47" i="3"/>
  <c r="AG47" i="3"/>
  <c r="AI47" i="3"/>
  <c r="AK47" i="3"/>
  <c r="AM47" i="3"/>
  <c r="AO47" i="3"/>
  <c r="AQ47" i="3"/>
  <c r="AS47" i="3"/>
  <c r="V48" i="3"/>
  <c r="W48" i="3"/>
  <c r="X48" i="3"/>
  <c r="Y48" i="3"/>
  <c r="Z48" i="3"/>
  <c r="AA48" i="3"/>
  <c r="AB48" i="3"/>
  <c r="AC48" i="3"/>
  <c r="AD48" i="3"/>
  <c r="AE48" i="3"/>
  <c r="AF48" i="3"/>
  <c r="AG48" i="3"/>
  <c r="AI48" i="3"/>
  <c r="AK48" i="3"/>
  <c r="AM48" i="3"/>
  <c r="AO48" i="3"/>
  <c r="AQ48" i="3"/>
  <c r="AS48" i="3"/>
  <c r="V49" i="3"/>
  <c r="W49" i="3"/>
  <c r="X49" i="3"/>
  <c r="Y49" i="3"/>
  <c r="Z49" i="3"/>
  <c r="AA49" i="3"/>
  <c r="AB49" i="3"/>
  <c r="AC49" i="3"/>
  <c r="AD49" i="3"/>
  <c r="AE49" i="3"/>
  <c r="AF49" i="3"/>
  <c r="AG49" i="3"/>
  <c r="AI49" i="3"/>
  <c r="AK49" i="3"/>
  <c r="AM49" i="3"/>
  <c r="AO49" i="3"/>
  <c r="AQ49" i="3"/>
  <c r="AS49" i="3"/>
  <c r="V50" i="3"/>
  <c r="W50" i="3"/>
  <c r="X50" i="3"/>
  <c r="Y50" i="3"/>
  <c r="Z50" i="3"/>
  <c r="AA50" i="3"/>
  <c r="AB50" i="3"/>
  <c r="AC50" i="3"/>
  <c r="AD50" i="3"/>
  <c r="AE50" i="3"/>
  <c r="AF50" i="3"/>
  <c r="AG50" i="3"/>
  <c r="AI50" i="3"/>
  <c r="AK50" i="3"/>
  <c r="AM50" i="3"/>
  <c r="AO50" i="3"/>
  <c r="AQ50" i="3"/>
  <c r="AS50" i="3"/>
  <c r="V51" i="3"/>
  <c r="W51" i="3"/>
  <c r="X51" i="3"/>
  <c r="Y51" i="3"/>
  <c r="Z51" i="3"/>
  <c r="AA51" i="3"/>
  <c r="AB51" i="3"/>
  <c r="AC51" i="3"/>
  <c r="AD51" i="3"/>
  <c r="AE51" i="3"/>
  <c r="AF51" i="3"/>
  <c r="AG51" i="3"/>
  <c r="AI51" i="3"/>
  <c r="AK51" i="3"/>
  <c r="AM51" i="3"/>
  <c r="AO51" i="3"/>
  <c r="AQ51" i="3"/>
  <c r="AS51" i="3"/>
  <c r="V52" i="3"/>
  <c r="W52" i="3"/>
  <c r="X52" i="3"/>
  <c r="Y52" i="3"/>
  <c r="Z52" i="3"/>
  <c r="AA52" i="3"/>
  <c r="AB52" i="3"/>
  <c r="AC52" i="3"/>
  <c r="AD52" i="3"/>
  <c r="AE52" i="3"/>
  <c r="AF52" i="3"/>
  <c r="AG52" i="3"/>
  <c r="AI52" i="3"/>
  <c r="AK52" i="3"/>
  <c r="AM52" i="3"/>
  <c r="AO52" i="3"/>
  <c r="AQ52" i="3"/>
  <c r="AS52" i="3"/>
  <c r="V53" i="3"/>
  <c r="W53" i="3"/>
  <c r="X53" i="3"/>
  <c r="Y53" i="3"/>
  <c r="Z53" i="3"/>
  <c r="AA53" i="3"/>
  <c r="AB53" i="3"/>
  <c r="AC53" i="3"/>
  <c r="AD53" i="3"/>
  <c r="AE53" i="3"/>
  <c r="AF53" i="3"/>
  <c r="AG53" i="3"/>
  <c r="AI53" i="3"/>
  <c r="AK53" i="3"/>
  <c r="AM53" i="3"/>
  <c r="AO53" i="3"/>
  <c r="AQ53" i="3"/>
  <c r="AS53" i="3"/>
  <c r="V54" i="3"/>
  <c r="W54" i="3"/>
  <c r="X54" i="3"/>
  <c r="Y54" i="3"/>
  <c r="Z54" i="3"/>
  <c r="AA54" i="3"/>
  <c r="AB54" i="3"/>
  <c r="AC54" i="3"/>
  <c r="AD54" i="3"/>
  <c r="AE54" i="3"/>
  <c r="AF54" i="3"/>
  <c r="AG54" i="3"/>
  <c r="AI54" i="3"/>
  <c r="AK54" i="3"/>
  <c r="AM54" i="3"/>
  <c r="AO54" i="3"/>
  <c r="AQ54" i="3"/>
  <c r="AS54" i="3"/>
  <c r="V55" i="3"/>
  <c r="W55" i="3"/>
  <c r="X55" i="3"/>
  <c r="Y55" i="3"/>
  <c r="Z55" i="3"/>
  <c r="AA55" i="3"/>
  <c r="AB55" i="3"/>
  <c r="AC55" i="3"/>
  <c r="AD55" i="3"/>
  <c r="AE55" i="3"/>
  <c r="AF55" i="3"/>
  <c r="AG55" i="3"/>
  <c r="AI55" i="3"/>
  <c r="AK55" i="3"/>
  <c r="AM55" i="3"/>
  <c r="AO55" i="3"/>
  <c r="AQ55" i="3"/>
  <c r="AS55" i="3"/>
  <c r="V56" i="3"/>
  <c r="W56" i="3"/>
  <c r="X56" i="3"/>
  <c r="Y56" i="3"/>
  <c r="Z56" i="3"/>
  <c r="AA56" i="3"/>
  <c r="AB56" i="3"/>
  <c r="AC56" i="3"/>
  <c r="AD56" i="3"/>
  <c r="AE56" i="3"/>
  <c r="AF56" i="3"/>
  <c r="AG56" i="3"/>
  <c r="AI56" i="3"/>
  <c r="AK56" i="3"/>
  <c r="AM56" i="3"/>
  <c r="AO56" i="3"/>
  <c r="AQ56" i="3"/>
  <c r="AS56" i="3"/>
  <c r="V57" i="3"/>
  <c r="W57" i="3"/>
  <c r="X57" i="3"/>
  <c r="Y57" i="3"/>
  <c r="Z57" i="3"/>
  <c r="AA57" i="3"/>
  <c r="AB57" i="3"/>
  <c r="AC57" i="3"/>
  <c r="AD57" i="3"/>
  <c r="AE57" i="3"/>
  <c r="AF57" i="3"/>
  <c r="AG57" i="3"/>
  <c r="AI57" i="3"/>
  <c r="AK57" i="3"/>
  <c r="AM57" i="3"/>
  <c r="AO57" i="3"/>
  <c r="AQ57" i="3"/>
  <c r="AS57" i="3"/>
  <c r="V58" i="3"/>
  <c r="W58" i="3"/>
  <c r="X58" i="3"/>
  <c r="Y58" i="3"/>
  <c r="Z58" i="3"/>
  <c r="AA58" i="3"/>
  <c r="AB58" i="3"/>
  <c r="AC58" i="3"/>
  <c r="AD58" i="3"/>
  <c r="AE58" i="3"/>
  <c r="AF58" i="3"/>
  <c r="AG58" i="3"/>
  <c r="AI58" i="3"/>
  <c r="AK58" i="3"/>
  <c r="AM58" i="3"/>
  <c r="AO58" i="3"/>
  <c r="AQ58" i="3"/>
  <c r="AS58" i="3"/>
  <c r="V59" i="3"/>
  <c r="W59" i="3"/>
  <c r="X59" i="3"/>
  <c r="Y59" i="3"/>
  <c r="Z59" i="3"/>
  <c r="AA59" i="3"/>
  <c r="AB59" i="3"/>
  <c r="AC59" i="3"/>
  <c r="AD59" i="3"/>
  <c r="AE59" i="3"/>
  <c r="AF59" i="3"/>
  <c r="AG59" i="3"/>
  <c r="AI59" i="3"/>
  <c r="AK59" i="3"/>
  <c r="AM59" i="3"/>
  <c r="AO59" i="3"/>
  <c r="AQ59" i="3"/>
  <c r="AS59" i="3"/>
  <c r="V60" i="3"/>
  <c r="W60" i="3"/>
  <c r="X60" i="3"/>
  <c r="Y60" i="3"/>
  <c r="Z60" i="3"/>
  <c r="AA60" i="3"/>
  <c r="AB60" i="3"/>
  <c r="AC60" i="3"/>
  <c r="AD60" i="3"/>
  <c r="AE60" i="3"/>
  <c r="AF60" i="3"/>
  <c r="AG60" i="3"/>
  <c r="AI60" i="3"/>
  <c r="AK60" i="3"/>
  <c r="AM60" i="3"/>
  <c r="AO60" i="3"/>
  <c r="AQ60" i="3"/>
  <c r="AS60" i="3"/>
  <c r="V61" i="3"/>
  <c r="W61" i="3"/>
  <c r="X61" i="3"/>
  <c r="Y61" i="3"/>
  <c r="Z61" i="3"/>
  <c r="AA61" i="3"/>
  <c r="AB61" i="3"/>
  <c r="AC61" i="3"/>
  <c r="AD61" i="3"/>
  <c r="AE61" i="3"/>
  <c r="AF61" i="3"/>
  <c r="AG61" i="3"/>
  <c r="AI61" i="3"/>
  <c r="AK61" i="3"/>
  <c r="AM61" i="3"/>
  <c r="AO61" i="3"/>
  <c r="AQ61" i="3"/>
  <c r="AS61" i="3"/>
  <c r="V62" i="3"/>
  <c r="W62" i="3"/>
  <c r="X62" i="3"/>
  <c r="Y62" i="3"/>
  <c r="Z62" i="3"/>
  <c r="AA62" i="3"/>
  <c r="AB62" i="3"/>
  <c r="AC62" i="3"/>
  <c r="AD62" i="3"/>
  <c r="AE62" i="3"/>
  <c r="AF62" i="3"/>
  <c r="AG62" i="3"/>
  <c r="AI62" i="3"/>
  <c r="AK62" i="3"/>
  <c r="AM62" i="3"/>
  <c r="AO62" i="3"/>
  <c r="AQ62" i="3"/>
  <c r="AS62" i="3"/>
  <c r="V63" i="3"/>
  <c r="W63" i="3"/>
  <c r="X63" i="3"/>
  <c r="Y63" i="3"/>
  <c r="Z63" i="3"/>
  <c r="AA63" i="3"/>
  <c r="AB63" i="3"/>
  <c r="AC63" i="3"/>
  <c r="AD63" i="3"/>
  <c r="AE63" i="3"/>
  <c r="AF63" i="3"/>
  <c r="AG63" i="3"/>
  <c r="AI63" i="3"/>
  <c r="AK63" i="3"/>
  <c r="AM63" i="3"/>
  <c r="AO63" i="3"/>
  <c r="AQ63" i="3"/>
  <c r="AS63" i="3"/>
  <c r="V64" i="3"/>
  <c r="W64" i="3"/>
  <c r="X64" i="3"/>
  <c r="Y64" i="3"/>
  <c r="Z64" i="3"/>
  <c r="AA64" i="3"/>
  <c r="AB64" i="3"/>
  <c r="AC64" i="3"/>
  <c r="AD64" i="3"/>
  <c r="AE64" i="3"/>
  <c r="AF64" i="3"/>
  <c r="AG64" i="3"/>
  <c r="AI64" i="3"/>
  <c r="AK64" i="3"/>
  <c r="AM64" i="3"/>
  <c r="AO64" i="3"/>
  <c r="AQ64" i="3"/>
  <c r="AS64" i="3"/>
  <c r="V65" i="3"/>
  <c r="W65" i="3"/>
  <c r="X65" i="3"/>
  <c r="Y65" i="3"/>
  <c r="Z65" i="3"/>
  <c r="AA65" i="3"/>
  <c r="AB65" i="3"/>
  <c r="AC65" i="3"/>
  <c r="AD65" i="3"/>
  <c r="AE65" i="3"/>
  <c r="AF65" i="3"/>
  <c r="AG65" i="3"/>
  <c r="AI65" i="3"/>
  <c r="AK65" i="3"/>
  <c r="AM65" i="3"/>
  <c r="AO65" i="3"/>
  <c r="AQ65" i="3"/>
  <c r="AS65" i="3"/>
  <c r="V66" i="3"/>
  <c r="W66" i="3"/>
  <c r="X66" i="3"/>
  <c r="Y66" i="3"/>
  <c r="Z66" i="3"/>
  <c r="AA66" i="3"/>
  <c r="AB66" i="3"/>
  <c r="AC66" i="3"/>
  <c r="AD66" i="3"/>
  <c r="AE66" i="3"/>
  <c r="AF66" i="3"/>
  <c r="AG66" i="3"/>
  <c r="AI66" i="3"/>
  <c r="AK66" i="3"/>
  <c r="AM66" i="3"/>
  <c r="AO66" i="3"/>
  <c r="AQ66" i="3"/>
  <c r="AS66" i="3"/>
  <c r="V67" i="3"/>
  <c r="W67" i="3"/>
  <c r="X67" i="3"/>
  <c r="Y67" i="3"/>
  <c r="Z67" i="3"/>
  <c r="AA67" i="3"/>
  <c r="AB67" i="3"/>
  <c r="AC67" i="3"/>
  <c r="AD67" i="3"/>
  <c r="AE67" i="3"/>
  <c r="AF67" i="3"/>
  <c r="AG67" i="3"/>
  <c r="AI67" i="3"/>
  <c r="AK67" i="3"/>
  <c r="AM67" i="3"/>
  <c r="AO67" i="3"/>
  <c r="AQ67" i="3"/>
  <c r="AS67" i="3"/>
  <c r="V68" i="3"/>
  <c r="W68" i="3"/>
  <c r="X68" i="3"/>
  <c r="Y68" i="3"/>
  <c r="Z68" i="3"/>
  <c r="AA68" i="3"/>
  <c r="AB68" i="3"/>
  <c r="AC68" i="3"/>
  <c r="AD68" i="3"/>
  <c r="AE68" i="3"/>
  <c r="AF68" i="3"/>
  <c r="AG68" i="3"/>
  <c r="AI68" i="3"/>
  <c r="AK68" i="3"/>
  <c r="AM68" i="3"/>
  <c r="AO68" i="3"/>
  <c r="AQ68" i="3"/>
  <c r="AS68" i="3"/>
  <c r="V69" i="3"/>
  <c r="W69" i="3"/>
  <c r="X69" i="3"/>
  <c r="Y69" i="3"/>
  <c r="Z69" i="3"/>
  <c r="AA69" i="3"/>
  <c r="AB69" i="3"/>
  <c r="AC69" i="3"/>
  <c r="AD69" i="3"/>
  <c r="AE69" i="3"/>
  <c r="AF69" i="3"/>
  <c r="AG69" i="3"/>
  <c r="AI69" i="3"/>
  <c r="AK69" i="3"/>
  <c r="AM69" i="3"/>
  <c r="AO69" i="3"/>
  <c r="AQ69" i="3"/>
  <c r="AS69" i="3"/>
  <c r="V70" i="3"/>
  <c r="W70" i="3"/>
  <c r="X70" i="3"/>
  <c r="Y70" i="3"/>
  <c r="Z70" i="3"/>
  <c r="AA70" i="3"/>
  <c r="AB70" i="3"/>
  <c r="AC70" i="3"/>
  <c r="AD70" i="3"/>
  <c r="AE70" i="3"/>
  <c r="AF70" i="3"/>
  <c r="AG70" i="3"/>
  <c r="AI70" i="3"/>
  <c r="AK70" i="3"/>
  <c r="AM70" i="3"/>
  <c r="AO70" i="3"/>
  <c r="AQ70" i="3"/>
  <c r="AS70" i="3"/>
  <c r="V71" i="3"/>
  <c r="W71" i="3"/>
  <c r="X71" i="3"/>
  <c r="Y71" i="3"/>
  <c r="Z71" i="3"/>
  <c r="AA71" i="3"/>
  <c r="AB71" i="3"/>
  <c r="AC71" i="3"/>
  <c r="AD71" i="3"/>
  <c r="AE71" i="3"/>
  <c r="AF71" i="3"/>
  <c r="AG71" i="3"/>
  <c r="AI71" i="3"/>
  <c r="AK71" i="3"/>
  <c r="AM71" i="3"/>
  <c r="AO71" i="3"/>
  <c r="AQ71" i="3"/>
  <c r="AS71" i="3"/>
  <c r="V72" i="3"/>
  <c r="W72" i="3"/>
  <c r="X72" i="3"/>
  <c r="Y72" i="3"/>
  <c r="Z72" i="3"/>
  <c r="AA72" i="3"/>
  <c r="AB72" i="3"/>
  <c r="AC72" i="3"/>
  <c r="AD72" i="3"/>
  <c r="AE72" i="3"/>
  <c r="AF72" i="3"/>
  <c r="AG72" i="3"/>
  <c r="AI72" i="3"/>
  <c r="AK72" i="3"/>
  <c r="AM72" i="3"/>
  <c r="AO72" i="3"/>
  <c r="AQ72" i="3"/>
  <c r="AS72" i="3"/>
  <c r="V73" i="3"/>
  <c r="W73" i="3"/>
  <c r="X73" i="3"/>
  <c r="Y73" i="3"/>
  <c r="Z73" i="3"/>
  <c r="AA73" i="3"/>
  <c r="AB73" i="3"/>
  <c r="AC73" i="3"/>
  <c r="AD73" i="3"/>
  <c r="AE73" i="3"/>
  <c r="AF73" i="3"/>
  <c r="AG73" i="3"/>
  <c r="AI73" i="3"/>
  <c r="AK73" i="3"/>
  <c r="AM73" i="3"/>
  <c r="AO73" i="3"/>
  <c r="AQ73" i="3"/>
  <c r="AS73" i="3"/>
  <c r="V74" i="3"/>
  <c r="W74" i="3"/>
  <c r="X74" i="3"/>
  <c r="Y74" i="3"/>
  <c r="Z74" i="3"/>
  <c r="AA74" i="3"/>
  <c r="AB74" i="3"/>
  <c r="AC74" i="3"/>
  <c r="AD74" i="3"/>
  <c r="AE74" i="3"/>
  <c r="AF74" i="3"/>
  <c r="AG74" i="3"/>
  <c r="AI74" i="3"/>
  <c r="AK74" i="3"/>
  <c r="AM74" i="3"/>
  <c r="AO74" i="3"/>
  <c r="AQ74" i="3"/>
  <c r="AS74" i="3"/>
  <c r="V75" i="3"/>
  <c r="W75" i="3"/>
  <c r="X75" i="3"/>
  <c r="Y75" i="3"/>
  <c r="Z75" i="3"/>
  <c r="AA75" i="3"/>
  <c r="AB75" i="3"/>
  <c r="AC75" i="3"/>
  <c r="AD75" i="3"/>
  <c r="AE75" i="3"/>
  <c r="AF75" i="3"/>
  <c r="AG75" i="3"/>
  <c r="AI75" i="3"/>
  <c r="AK75" i="3"/>
  <c r="AM75" i="3"/>
  <c r="AO75" i="3"/>
  <c r="AQ75" i="3"/>
  <c r="AS75" i="3"/>
  <c r="V76" i="3"/>
  <c r="W76" i="3"/>
  <c r="X76" i="3"/>
  <c r="Y76" i="3"/>
  <c r="Z76" i="3"/>
  <c r="AA76" i="3"/>
  <c r="AB76" i="3"/>
  <c r="AC76" i="3"/>
  <c r="AD76" i="3"/>
  <c r="AE76" i="3"/>
  <c r="AF76" i="3"/>
  <c r="AG76" i="3"/>
  <c r="AI76" i="3"/>
  <c r="AK76" i="3"/>
  <c r="AM76" i="3"/>
  <c r="AO76" i="3"/>
  <c r="AQ76" i="3"/>
  <c r="AS76" i="3"/>
  <c r="V77" i="3"/>
  <c r="W77" i="3"/>
  <c r="X77" i="3"/>
  <c r="Y77" i="3"/>
  <c r="Z77" i="3"/>
  <c r="AA77" i="3"/>
  <c r="AB77" i="3"/>
  <c r="AC77" i="3"/>
  <c r="AD77" i="3"/>
  <c r="AE77" i="3"/>
  <c r="AF77" i="3"/>
  <c r="AG77" i="3"/>
  <c r="AI77" i="3"/>
  <c r="AK77" i="3"/>
  <c r="AM77" i="3"/>
  <c r="AO77" i="3"/>
  <c r="AQ77" i="3"/>
  <c r="AS77" i="3"/>
  <c r="V78" i="3"/>
  <c r="W78" i="3"/>
  <c r="X78" i="3"/>
  <c r="Y78" i="3"/>
  <c r="Z78" i="3"/>
  <c r="AA78" i="3"/>
  <c r="AB78" i="3"/>
  <c r="AC78" i="3"/>
  <c r="AD78" i="3"/>
  <c r="AE78" i="3"/>
  <c r="AF78" i="3"/>
  <c r="AG78" i="3"/>
  <c r="AI78" i="3"/>
  <c r="AK78" i="3"/>
  <c r="AM78" i="3"/>
  <c r="AO78" i="3"/>
  <c r="AQ78" i="3"/>
  <c r="AS78" i="3"/>
  <c r="V79" i="3"/>
  <c r="W79" i="3"/>
  <c r="X79" i="3"/>
  <c r="Y79" i="3"/>
  <c r="Z79" i="3"/>
  <c r="AA79" i="3"/>
  <c r="AB79" i="3"/>
  <c r="AC79" i="3"/>
  <c r="AD79" i="3"/>
  <c r="AE79" i="3"/>
  <c r="AF79" i="3"/>
  <c r="AG79" i="3"/>
  <c r="AI79" i="3"/>
  <c r="AK79" i="3"/>
  <c r="AM79" i="3"/>
  <c r="AO79" i="3"/>
  <c r="AQ79" i="3"/>
  <c r="AS79" i="3"/>
  <c r="V80" i="3"/>
  <c r="W80" i="3"/>
  <c r="X80" i="3"/>
  <c r="Y80" i="3"/>
  <c r="Z80" i="3"/>
  <c r="AA80" i="3"/>
  <c r="AB80" i="3"/>
  <c r="AC80" i="3"/>
  <c r="AD80" i="3"/>
  <c r="AE80" i="3"/>
  <c r="AF80" i="3"/>
  <c r="AG80" i="3"/>
  <c r="AI80" i="3"/>
  <c r="AK80" i="3"/>
  <c r="AM80" i="3"/>
  <c r="AO80" i="3"/>
  <c r="AQ80" i="3"/>
  <c r="AS80" i="3"/>
  <c r="V81" i="3"/>
  <c r="W81" i="3"/>
  <c r="X81" i="3"/>
  <c r="Y81" i="3"/>
  <c r="Z81" i="3"/>
  <c r="AA81" i="3"/>
  <c r="AB81" i="3"/>
  <c r="AC81" i="3"/>
  <c r="AD81" i="3"/>
  <c r="AE81" i="3"/>
  <c r="AF81" i="3"/>
  <c r="AG81" i="3"/>
  <c r="AI81" i="3"/>
  <c r="AK81" i="3"/>
  <c r="AM81" i="3"/>
  <c r="AO81" i="3"/>
  <c r="AQ81" i="3"/>
  <c r="AS81" i="3"/>
  <c r="V82" i="3"/>
  <c r="W82" i="3"/>
  <c r="X82" i="3"/>
  <c r="Y82" i="3"/>
  <c r="Z82" i="3"/>
  <c r="AA82" i="3"/>
  <c r="AB82" i="3"/>
  <c r="AC82" i="3"/>
  <c r="AD82" i="3"/>
  <c r="AE82" i="3"/>
  <c r="AF82" i="3"/>
  <c r="AG82" i="3"/>
  <c r="AI82" i="3"/>
  <c r="AK82" i="3"/>
  <c r="AM82" i="3"/>
  <c r="AO82" i="3"/>
  <c r="AQ82" i="3"/>
  <c r="AS82" i="3"/>
  <c r="V83" i="3"/>
  <c r="W83" i="3"/>
  <c r="X83" i="3"/>
  <c r="Y83" i="3"/>
  <c r="Z83" i="3"/>
  <c r="AA83" i="3"/>
  <c r="AB83" i="3"/>
  <c r="AC83" i="3"/>
  <c r="AD83" i="3"/>
  <c r="AE83" i="3"/>
  <c r="AF83" i="3"/>
  <c r="AG83" i="3"/>
  <c r="AI83" i="3"/>
  <c r="AK83" i="3"/>
  <c r="AM83" i="3"/>
  <c r="AO83" i="3"/>
  <c r="AQ83" i="3"/>
  <c r="AS83" i="3"/>
  <c r="V84" i="3"/>
  <c r="W84" i="3"/>
  <c r="X84" i="3"/>
  <c r="Y84" i="3"/>
  <c r="Z84" i="3"/>
  <c r="AA84" i="3"/>
  <c r="AB84" i="3"/>
  <c r="AC84" i="3"/>
  <c r="AD84" i="3"/>
  <c r="AE84" i="3"/>
  <c r="AF84" i="3"/>
  <c r="AG84" i="3"/>
  <c r="AI84" i="3"/>
  <c r="AK84" i="3"/>
  <c r="AM84" i="3"/>
  <c r="AO84" i="3"/>
  <c r="AQ84" i="3"/>
  <c r="AS84" i="3"/>
  <c r="V85" i="3"/>
  <c r="W85" i="3"/>
  <c r="X85" i="3"/>
  <c r="Y85" i="3"/>
  <c r="Z85" i="3"/>
  <c r="AA85" i="3"/>
  <c r="AB85" i="3"/>
  <c r="AC85" i="3"/>
  <c r="AD85" i="3"/>
  <c r="AE85" i="3"/>
  <c r="AF85" i="3"/>
  <c r="AG85" i="3"/>
  <c r="AI85" i="3"/>
  <c r="AK85" i="3"/>
  <c r="AM85" i="3"/>
  <c r="AO85" i="3"/>
  <c r="AQ85" i="3"/>
  <c r="AS85" i="3"/>
  <c r="V86" i="3"/>
  <c r="W86" i="3"/>
  <c r="X86" i="3"/>
  <c r="Y86" i="3"/>
  <c r="Z86" i="3"/>
  <c r="AA86" i="3"/>
  <c r="AB86" i="3"/>
  <c r="AC86" i="3"/>
  <c r="AD86" i="3"/>
  <c r="AE86" i="3"/>
  <c r="AF86" i="3"/>
  <c r="AG86" i="3"/>
  <c r="AI86" i="3"/>
  <c r="AK86" i="3"/>
  <c r="AM86" i="3"/>
  <c r="AO86" i="3"/>
  <c r="AQ86" i="3"/>
  <c r="AS86" i="3"/>
  <c r="V87" i="3"/>
  <c r="W87" i="3"/>
  <c r="X87" i="3"/>
  <c r="Y87" i="3"/>
  <c r="Z87" i="3"/>
  <c r="AA87" i="3"/>
  <c r="AB87" i="3"/>
  <c r="AC87" i="3"/>
  <c r="AD87" i="3"/>
  <c r="AE87" i="3"/>
  <c r="AF87" i="3"/>
  <c r="AG87" i="3"/>
  <c r="AI87" i="3"/>
  <c r="AK87" i="3"/>
  <c r="AM87" i="3"/>
  <c r="AO87" i="3"/>
  <c r="AQ87" i="3"/>
  <c r="AS87" i="3"/>
  <c r="V88" i="3"/>
  <c r="W88" i="3"/>
  <c r="X88" i="3"/>
  <c r="Y88" i="3"/>
  <c r="Z88" i="3"/>
  <c r="AA88" i="3"/>
  <c r="AB88" i="3"/>
  <c r="AC88" i="3"/>
  <c r="AD88" i="3"/>
  <c r="AE88" i="3"/>
  <c r="AF88" i="3"/>
  <c r="AG88" i="3"/>
  <c r="AI88" i="3"/>
  <c r="AK88" i="3"/>
  <c r="AM88" i="3"/>
  <c r="AO88" i="3"/>
  <c r="AQ88" i="3"/>
  <c r="AS88" i="3"/>
  <c r="V89" i="3"/>
  <c r="W89" i="3"/>
  <c r="X89" i="3"/>
  <c r="Y89" i="3"/>
  <c r="Z89" i="3"/>
  <c r="AA89" i="3"/>
  <c r="AB89" i="3"/>
  <c r="AC89" i="3"/>
  <c r="AD89" i="3"/>
  <c r="AE89" i="3"/>
  <c r="AF89" i="3"/>
  <c r="AG89" i="3"/>
  <c r="AI89" i="3"/>
  <c r="AK89" i="3"/>
  <c r="AM89" i="3"/>
  <c r="AO89" i="3"/>
  <c r="AQ89" i="3"/>
  <c r="AS89" i="3"/>
  <c r="V90" i="3"/>
  <c r="W90" i="3"/>
  <c r="X90" i="3"/>
  <c r="Y90" i="3"/>
  <c r="Z90" i="3"/>
  <c r="AA90" i="3"/>
  <c r="AB90" i="3"/>
  <c r="AC90" i="3"/>
  <c r="AD90" i="3"/>
  <c r="AE90" i="3"/>
  <c r="AF90" i="3"/>
  <c r="AG90" i="3"/>
  <c r="AI90" i="3"/>
  <c r="AK90" i="3"/>
  <c r="AM90" i="3"/>
  <c r="AO90" i="3"/>
  <c r="AQ90" i="3"/>
  <c r="AS90" i="3"/>
  <c r="V91" i="3"/>
  <c r="W91" i="3"/>
  <c r="X91" i="3"/>
  <c r="Y91" i="3"/>
  <c r="Z91" i="3"/>
  <c r="AA91" i="3"/>
  <c r="AB91" i="3"/>
  <c r="AC91" i="3"/>
  <c r="AD91" i="3"/>
  <c r="AE91" i="3"/>
  <c r="AF91" i="3"/>
  <c r="AG91" i="3"/>
  <c r="AI91" i="3"/>
  <c r="AK91" i="3"/>
  <c r="AM91" i="3"/>
  <c r="AO91" i="3"/>
  <c r="AQ91" i="3"/>
  <c r="AS91" i="3"/>
  <c r="V92" i="3"/>
  <c r="W92" i="3"/>
  <c r="X92" i="3"/>
  <c r="Y92" i="3"/>
  <c r="Z92" i="3"/>
  <c r="AA92" i="3"/>
  <c r="AB92" i="3"/>
  <c r="AC92" i="3"/>
  <c r="AD92" i="3"/>
  <c r="AE92" i="3"/>
  <c r="AF92" i="3"/>
  <c r="AG92" i="3"/>
  <c r="AI92" i="3"/>
  <c r="AK92" i="3"/>
  <c r="AM92" i="3"/>
  <c r="AO92" i="3"/>
  <c r="AQ92" i="3"/>
  <c r="AS92" i="3"/>
  <c r="V93" i="3"/>
  <c r="W93" i="3"/>
  <c r="X93" i="3"/>
  <c r="Y93" i="3"/>
  <c r="Z93" i="3"/>
  <c r="AA93" i="3"/>
  <c r="AB93" i="3"/>
  <c r="AC93" i="3"/>
  <c r="AD93" i="3"/>
  <c r="AE93" i="3"/>
  <c r="AF93" i="3"/>
  <c r="AG93" i="3"/>
  <c r="AI93" i="3"/>
  <c r="AK93" i="3"/>
  <c r="AM93" i="3"/>
  <c r="AO93" i="3"/>
  <c r="AQ93" i="3"/>
  <c r="AS93" i="3"/>
  <c r="V94" i="3"/>
  <c r="W94" i="3"/>
  <c r="X94" i="3"/>
  <c r="Y94" i="3"/>
  <c r="Z94" i="3"/>
  <c r="AA94" i="3"/>
  <c r="AB94" i="3"/>
  <c r="AC94" i="3"/>
  <c r="AD94" i="3"/>
  <c r="AE94" i="3"/>
  <c r="AF94" i="3"/>
  <c r="AG94" i="3"/>
  <c r="AI94" i="3"/>
  <c r="AK94" i="3"/>
  <c r="AM94" i="3"/>
  <c r="AO94" i="3"/>
  <c r="AQ94" i="3"/>
  <c r="AS94" i="3"/>
  <c r="V95" i="3"/>
  <c r="W95" i="3"/>
  <c r="X95" i="3"/>
  <c r="Y95" i="3"/>
  <c r="Z95" i="3"/>
  <c r="AA95" i="3"/>
  <c r="AB95" i="3"/>
  <c r="AC95" i="3"/>
  <c r="AD95" i="3"/>
  <c r="AE95" i="3"/>
  <c r="AF95" i="3"/>
  <c r="AG95" i="3"/>
  <c r="AI95" i="3"/>
  <c r="AK95" i="3"/>
  <c r="AM95" i="3"/>
  <c r="AO95" i="3"/>
  <c r="AQ95" i="3"/>
  <c r="AS95" i="3"/>
  <c r="V96" i="3"/>
  <c r="W96" i="3"/>
  <c r="X96" i="3"/>
  <c r="Y96" i="3"/>
  <c r="Z96" i="3"/>
  <c r="AA96" i="3"/>
  <c r="AB96" i="3"/>
  <c r="AC96" i="3"/>
  <c r="AD96" i="3"/>
  <c r="AE96" i="3"/>
  <c r="AF96" i="3"/>
  <c r="AG96" i="3"/>
  <c r="AI96" i="3"/>
  <c r="AK96" i="3"/>
  <c r="AM96" i="3"/>
  <c r="AO96" i="3"/>
  <c r="AQ96" i="3"/>
  <c r="AS96" i="3"/>
  <c r="V97" i="3"/>
  <c r="W97" i="3"/>
  <c r="X97" i="3"/>
  <c r="Y97" i="3"/>
  <c r="Z97" i="3"/>
  <c r="AA97" i="3"/>
  <c r="AB97" i="3"/>
  <c r="AC97" i="3"/>
  <c r="AD97" i="3"/>
  <c r="AE97" i="3"/>
  <c r="AF97" i="3"/>
  <c r="AG97" i="3"/>
  <c r="AI97" i="3"/>
  <c r="AK97" i="3"/>
  <c r="AM97" i="3"/>
  <c r="AO97" i="3"/>
  <c r="AQ97" i="3"/>
  <c r="AS97" i="3"/>
  <c r="V98" i="3"/>
  <c r="W98" i="3"/>
  <c r="X98" i="3"/>
  <c r="Y98" i="3"/>
  <c r="Z98" i="3"/>
  <c r="AA98" i="3"/>
  <c r="AB98" i="3"/>
  <c r="AC98" i="3"/>
  <c r="AD98" i="3"/>
  <c r="AE98" i="3"/>
  <c r="AF98" i="3"/>
  <c r="AG98" i="3"/>
  <c r="AI98" i="3"/>
  <c r="AK98" i="3"/>
  <c r="AM98" i="3"/>
  <c r="AO98" i="3"/>
  <c r="AQ98" i="3"/>
  <c r="AS98" i="3"/>
  <c r="V99" i="3"/>
  <c r="W99" i="3"/>
  <c r="X99" i="3"/>
  <c r="Y99" i="3"/>
  <c r="Z99" i="3"/>
  <c r="AA99" i="3"/>
  <c r="AB99" i="3"/>
  <c r="AC99" i="3"/>
  <c r="AD99" i="3"/>
  <c r="AE99" i="3"/>
  <c r="AF99" i="3"/>
  <c r="AG99" i="3"/>
  <c r="AI99" i="3"/>
  <c r="AK99" i="3"/>
  <c r="AM99" i="3"/>
  <c r="AO99" i="3"/>
  <c r="AQ99" i="3"/>
  <c r="AS99" i="3"/>
  <c r="E3" i="2"/>
  <c r="AA3" i="2" s="1"/>
  <c r="E4" i="2"/>
  <c r="Z4" i="2" s="1"/>
  <c r="E5" i="2"/>
  <c r="E6" i="2"/>
  <c r="E7" i="2"/>
  <c r="AG7" i="2" s="1"/>
  <c r="E8" i="2"/>
  <c r="E9" i="2"/>
  <c r="E10" i="2"/>
  <c r="M10" i="2" s="1"/>
  <c r="E11" i="2"/>
  <c r="AH11" i="2" s="1"/>
  <c r="E12" i="2"/>
  <c r="AH12" i="2" s="1"/>
  <c r="E13" i="2"/>
  <c r="E14" i="2"/>
  <c r="G14" i="2" s="1"/>
  <c r="E15" i="2"/>
  <c r="AA15" i="2" s="1"/>
  <c r="E16" i="2"/>
  <c r="E17" i="2"/>
  <c r="E18" i="2"/>
  <c r="E19" i="2"/>
  <c r="AA19" i="2" s="1"/>
  <c r="E20" i="2"/>
  <c r="E21" i="2"/>
  <c r="I21" i="2" s="1"/>
  <c r="E22" i="2"/>
  <c r="I22" i="2" s="1"/>
  <c r="E23" i="2"/>
  <c r="E24" i="2"/>
  <c r="I24" i="2" s="1"/>
  <c r="E25" i="2"/>
  <c r="E26" i="2"/>
  <c r="I26" i="2"/>
  <c r="E27" i="2"/>
  <c r="I27" i="2"/>
  <c r="E28" i="2"/>
  <c r="E29" i="2"/>
  <c r="I29" i="2" s="1"/>
  <c r="E30" i="2"/>
  <c r="I30" i="2" s="1"/>
  <c r="E31" i="2"/>
  <c r="E32" i="2"/>
  <c r="I32" i="2" s="1"/>
  <c r="E33" i="2"/>
  <c r="E34" i="2"/>
  <c r="I34" i="2"/>
  <c r="E35" i="2"/>
  <c r="I35" i="2"/>
  <c r="E36" i="2"/>
  <c r="E37" i="2"/>
  <c r="I37" i="2" s="1"/>
  <c r="N20" i="17"/>
  <c r="G20" i="17" s="1"/>
  <c r="N21" i="17"/>
  <c r="G21" i="17" s="1"/>
  <c r="N22" i="17"/>
  <c r="G22" i="17" s="1"/>
  <c r="N23" i="17"/>
  <c r="G23" i="17" s="1"/>
  <c r="N24" i="17"/>
  <c r="G24" i="17" s="1"/>
  <c r="N25" i="17"/>
  <c r="G25" i="17" s="1"/>
  <c r="K20" i="17"/>
  <c r="L20" i="17" s="1"/>
  <c r="C20" i="17" s="1"/>
  <c r="K21" i="17"/>
  <c r="L21" i="17" s="1"/>
  <c r="C21" i="17" s="1"/>
  <c r="K22" i="17"/>
  <c r="L22" i="17" s="1"/>
  <c r="C22" i="17" s="1"/>
  <c r="K23" i="17"/>
  <c r="L23" i="17" s="1"/>
  <c r="C23" i="17" s="1"/>
  <c r="K24" i="17"/>
  <c r="L24" i="17" s="1"/>
  <c r="C24" i="17" s="1"/>
  <c r="K25" i="17"/>
  <c r="L25" i="17" s="1"/>
  <c r="C25" i="17" s="1"/>
  <c r="N13" i="17"/>
  <c r="G13" i="17" s="1"/>
  <c r="N16" i="17"/>
  <c r="G16" i="17" s="1"/>
  <c r="N19" i="17"/>
  <c r="G19" i="17" s="1"/>
  <c r="K11" i="17"/>
  <c r="L11" i="17" s="1"/>
  <c r="C11" i="17" s="1"/>
  <c r="K12" i="17"/>
  <c r="L12" i="17" s="1"/>
  <c r="C12" i="17" s="1"/>
  <c r="K13" i="17"/>
  <c r="K16" i="17"/>
  <c r="L16" i="17" s="1"/>
  <c r="C16" i="17" s="1"/>
  <c r="K17" i="17"/>
  <c r="L17" i="17" s="1"/>
  <c r="C17" i="17" s="1"/>
  <c r="K18" i="17"/>
  <c r="L18" i="17" s="1"/>
  <c r="C18" i="17" s="1"/>
  <c r="K19" i="17"/>
  <c r="C6" i="17"/>
  <c r="L19" i="17"/>
  <c r="C19" i="17" s="1"/>
  <c r="L98" i="21"/>
  <c r="K98" i="21"/>
  <c r="L97" i="21"/>
  <c r="K97" i="21"/>
  <c r="L96" i="21"/>
  <c r="K96" i="21"/>
  <c r="L95" i="21"/>
  <c r="K95" i="21"/>
  <c r="L94" i="21"/>
  <c r="K94" i="21"/>
  <c r="L93" i="21"/>
  <c r="K93" i="21"/>
  <c r="L92" i="21"/>
  <c r="K92" i="21"/>
  <c r="L91" i="21"/>
  <c r="K91" i="21"/>
  <c r="L90" i="21"/>
  <c r="K90" i="21"/>
  <c r="L89" i="21"/>
  <c r="K89" i="21"/>
  <c r="L88" i="21"/>
  <c r="K88" i="21"/>
  <c r="L87" i="21"/>
  <c r="K87" i="21"/>
  <c r="L86" i="21"/>
  <c r="K86" i="21"/>
  <c r="L85" i="21"/>
  <c r="K85" i="21"/>
  <c r="L84" i="21"/>
  <c r="K84" i="21"/>
  <c r="L83" i="21"/>
  <c r="K83" i="21"/>
  <c r="L82" i="21"/>
  <c r="K82" i="21"/>
  <c r="L81" i="21"/>
  <c r="K81" i="21"/>
  <c r="L80" i="21"/>
  <c r="K80" i="21"/>
  <c r="L79" i="21"/>
  <c r="K79" i="21"/>
  <c r="L78" i="21"/>
  <c r="K78" i="21"/>
  <c r="L77" i="21"/>
  <c r="K77" i="21"/>
  <c r="L76" i="21"/>
  <c r="K76" i="21"/>
  <c r="L75" i="21"/>
  <c r="K75" i="21"/>
  <c r="L74" i="21"/>
  <c r="K74" i="21"/>
  <c r="L73" i="21"/>
  <c r="K73" i="21"/>
  <c r="L72" i="21"/>
  <c r="K72" i="21"/>
  <c r="L71" i="21"/>
  <c r="K71" i="21"/>
  <c r="L70" i="21"/>
  <c r="K70" i="21"/>
  <c r="L69" i="21"/>
  <c r="K69" i="21"/>
  <c r="L68" i="21"/>
  <c r="K68" i="21"/>
  <c r="L67" i="21"/>
  <c r="K67" i="21"/>
  <c r="L66" i="21"/>
  <c r="K66" i="21"/>
  <c r="L65" i="21"/>
  <c r="K65" i="21"/>
  <c r="L64" i="21"/>
  <c r="K64" i="21"/>
  <c r="L63" i="21"/>
  <c r="K63" i="21"/>
  <c r="L62" i="21"/>
  <c r="K62" i="21"/>
  <c r="L61" i="21"/>
  <c r="K61" i="21"/>
  <c r="L60" i="21"/>
  <c r="K60" i="21"/>
  <c r="L59" i="21"/>
  <c r="K59" i="21"/>
  <c r="L58" i="21"/>
  <c r="K58" i="21"/>
  <c r="L57" i="21"/>
  <c r="K57" i="21"/>
  <c r="L56" i="21"/>
  <c r="K56" i="21"/>
  <c r="L55" i="21"/>
  <c r="K55" i="21"/>
  <c r="L54" i="21"/>
  <c r="K54" i="21"/>
  <c r="L53" i="21"/>
  <c r="K53" i="21"/>
  <c r="L52" i="21"/>
  <c r="K52" i="21"/>
  <c r="L51" i="21"/>
  <c r="K51" i="21"/>
  <c r="L50" i="21"/>
  <c r="K50" i="21"/>
  <c r="L49" i="21"/>
  <c r="K49" i="21"/>
  <c r="L48" i="21"/>
  <c r="K48" i="21"/>
  <c r="L47" i="21"/>
  <c r="K47" i="21"/>
  <c r="L46" i="21"/>
  <c r="K46" i="21"/>
  <c r="L45" i="21"/>
  <c r="K45" i="21"/>
  <c r="L44" i="21"/>
  <c r="K44" i="21"/>
  <c r="L43" i="21"/>
  <c r="K43" i="21"/>
  <c r="L42" i="21"/>
  <c r="K42" i="21"/>
  <c r="L41" i="21"/>
  <c r="K41" i="21"/>
  <c r="L40" i="21"/>
  <c r="K40" i="21"/>
  <c r="L39" i="21"/>
  <c r="K39" i="21"/>
  <c r="L38" i="21"/>
  <c r="K38" i="21"/>
  <c r="L37" i="21"/>
  <c r="K37" i="21"/>
  <c r="L36" i="21"/>
  <c r="K36" i="21"/>
  <c r="L35" i="21"/>
  <c r="K35" i="21"/>
  <c r="L34" i="21"/>
  <c r="K34" i="21"/>
  <c r="L33" i="21"/>
  <c r="K33" i="21"/>
  <c r="L32" i="21"/>
  <c r="K32" i="21"/>
  <c r="L31" i="21"/>
  <c r="K31" i="21"/>
  <c r="L30" i="21"/>
  <c r="K30" i="21"/>
  <c r="L29" i="21"/>
  <c r="K29" i="21"/>
  <c r="L28" i="21"/>
  <c r="K28" i="21"/>
  <c r="L27" i="21"/>
  <c r="K27" i="21"/>
  <c r="L26" i="21"/>
  <c r="K26" i="21"/>
  <c r="L25" i="21"/>
  <c r="K25" i="21"/>
  <c r="L24" i="21"/>
  <c r="K24" i="21"/>
  <c r="L23" i="21"/>
  <c r="K23" i="21"/>
  <c r="L22" i="21"/>
  <c r="K22" i="21"/>
  <c r="L21" i="21"/>
  <c r="K21" i="21"/>
  <c r="L20" i="21"/>
  <c r="K20" i="21"/>
  <c r="L19" i="21"/>
  <c r="K19" i="21"/>
  <c r="L18" i="21"/>
  <c r="K18" i="21"/>
  <c r="L17" i="21"/>
  <c r="K17" i="21"/>
  <c r="L16" i="21"/>
  <c r="K16" i="21"/>
  <c r="L15" i="21"/>
  <c r="K15" i="21"/>
  <c r="L14" i="21"/>
  <c r="K14" i="21"/>
  <c r="L13" i="21"/>
  <c r="K13" i="21"/>
  <c r="L12" i="21"/>
  <c r="K12" i="21"/>
  <c r="L11" i="21"/>
  <c r="K11" i="21"/>
  <c r="L10" i="21"/>
  <c r="K10" i="21"/>
  <c r="J98" i="21"/>
  <c r="J97" i="21"/>
  <c r="J96" i="21"/>
  <c r="J95" i="21"/>
  <c r="J94" i="21"/>
  <c r="J93" i="21"/>
  <c r="J92" i="21"/>
  <c r="J91" i="21"/>
  <c r="J90" i="21"/>
  <c r="J89" i="21"/>
  <c r="J88" i="21"/>
  <c r="J87" i="21"/>
  <c r="J86" i="21"/>
  <c r="J85" i="21"/>
  <c r="J84" i="21"/>
  <c r="J83" i="21"/>
  <c r="J82" i="21"/>
  <c r="J81" i="21"/>
  <c r="J80" i="21"/>
  <c r="J79" i="21"/>
  <c r="J78" i="21"/>
  <c r="J77" i="21"/>
  <c r="J76" i="21"/>
  <c r="J75" i="21"/>
  <c r="J74" i="21"/>
  <c r="J73" i="21"/>
  <c r="J72" i="21"/>
  <c r="J71" i="21"/>
  <c r="J70" i="21"/>
  <c r="J69" i="21"/>
  <c r="J68" i="21"/>
  <c r="J67" i="21"/>
  <c r="J66" i="21"/>
  <c r="J65" i="21"/>
  <c r="J64" i="21"/>
  <c r="J63" i="21"/>
  <c r="J62" i="21"/>
  <c r="J61" i="21"/>
  <c r="J60" i="21"/>
  <c r="J59" i="21"/>
  <c r="J58" i="21"/>
  <c r="J57" i="21"/>
  <c r="J56" i="21"/>
  <c r="J55" i="21"/>
  <c r="J54" i="21"/>
  <c r="J53" i="21"/>
  <c r="J52" i="21"/>
  <c r="J51" i="21"/>
  <c r="J50" i="21"/>
  <c r="J49" i="21"/>
  <c r="J4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J17" i="21"/>
  <c r="J16" i="21"/>
  <c r="J15" i="21"/>
  <c r="J14" i="21"/>
  <c r="J13" i="21"/>
  <c r="J12" i="21"/>
  <c r="J11" i="21"/>
  <c r="J10" i="21"/>
  <c r="F20" i="5"/>
  <c r="K7" i="21" s="1"/>
  <c r="L20" i="5"/>
  <c r="L7" i="21" s="1"/>
  <c r="X8" i="5"/>
  <c r="J7" i="21" s="1"/>
  <c r="R8" i="5"/>
  <c r="L6" i="21" s="1"/>
  <c r="L9" i="21"/>
  <c r="K9" i="21"/>
  <c r="J9" i="21"/>
  <c r="B7" i="17"/>
  <c r="D1" i="7"/>
  <c r="D6" i="21"/>
  <c r="L100" i="3"/>
  <c r="J100" i="3"/>
  <c r="H100" i="3"/>
  <c r="L8" i="5"/>
  <c r="K6" i="21" s="1"/>
  <c r="F8" i="5"/>
  <c r="V10" i="3"/>
  <c r="W10" i="3"/>
  <c r="AB10" i="3"/>
  <c r="AC10" i="3"/>
  <c r="E90" i="2"/>
  <c r="I90" i="2" s="1"/>
  <c r="E78" i="2"/>
  <c r="I78" i="2"/>
  <c r="E72" i="2"/>
  <c r="E67" i="2"/>
  <c r="I67" i="2"/>
  <c r="E50" i="2"/>
  <c r="I50" i="2" s="1"/>
  <c r="E47" i="2"/>
  <c r="E46" i="2"/>
  <c r="I46" i="2"/>
  <c r="E45" i="2"/>
  <c r="E44" i="2"/>
  <c r="I44" i="2" s="1"/>
  <c r="E43" i="2"/>
  <c r="I43" i="2" s="1"/>
  <c r="E42" i="2"/>
  <c r="I42" i="2"/>
  <c r="E85" i="2"/>
  <c r="I85" i="2"/>
  <c r="E84" i="2"/>
  <c r="E83" i="2"/>
  <c r="I83" i="2" s="1"/>
  <c r="E82" i="2"/>
  <c r="I82" i="2" s="1"/>
  <c r="E81" i="2"/>
  <c r="I81" i="2"/>
  <c r="E80" i="2"/>
  <c r="I80" i="2" s="1"/>
  <c r="E79" i="2"/>
  <c r="E77" i="2"/>
  <c r="I77" i="2"/>
  <c r="E74" i="2"/>
  <c r="I74" i="2" s="1"/>
  <c r="E71" i="2"/>
  <c r="I71" i="2"/>
  <c r="E70" i="2"/>
  <c r="I70" i="2" s="1"/>
  <c r="E69" i="2"/>
  <c r="E68" i="2"/>
  <c r="I68" i="2"/>
  <c r="E66" i="2"/>
  <c r="I66" i="2" s="1"/>
  <c r="E65" i="2"/>
  <c r="E64" i="2"/>
  <c r="I64" i="2"/>
  <c r="E63" i="2"/>
  <c r="I63" i="2" s="1"/>
  <c r="E62" i="2"/>
  <c r="I62" i="2"/>
  <c r="E61" i="2"/>
  <c r="I61" i="2" s="1"/>
  <c r="E60" i="2"/>
  <c r="I60" i="2"/>
  <c r="E59" i="2"/>
  <c r="I59" i="2" s="1"/>
  <c r="E58" i="2"/>
  <c r="I58" i="2" s="1"/>
  <c r="E57" i="2"/>
  <c r="I57" i="2"/>
  <c r="E56" i="2"/>
  <c r="E55" i="2"/>
  <c r="I55" i="2"/>
  <c r="E54" i="2"/>
  <c r="I54" i="2" s="1"/>
  <c r="E53" i="2"/>
  <c r="E52" i="2"/>
  <c r="I52" i="2"/>
  <c r="E51" i="2"/>
  <c r="I51" i="2" s="1"/>
  <c r="E49" i="2"/>
  <c r="I49" i="2" s="1"/>
  <c r="E48" i="2"/>
  <c r="I48" i="2"/>
  <c r="E41" i="2"/>
  <c r="E40" i="2"/>
  <c r="I40" i="2"/>
  <c r="E39" i="2"/>
  <c r="E38" i="2"/>
  <c r="I38" i="2" s="1"/>
  <c r="C2" i="21"/>
  <c r="A4" i="17"/>
  <c r="G3" i="17"/>
  <c r="E98" i="21"/>
  <c r="D98" i="21"/>
  <c r="E97" i="2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J6" i="21"/>
  <c r="J2" i="21"/>
  <c r="B10" i="21"/>
  <c r="C10" i="21"/>
  <c r="F10" i="21"/>
  <c r="G10" i="21"/>
  <c r="H10" i="21"/>
  <c r="I10" i="21"/>
  <c r="B11" i="21"/>
  <c r="C11" i="21"/>
  <c r="F11" i="21"/>
  <c r="G11" i="21"/>
  <c r="H11" i="21"/>
  <c r="I11" i="21"/>
  <c r="B12" i="21"/>
  <c r="C12" i="21"/>
  <c r="F12" i="21"/>
  <c r="G12" i="21"/>
  <c r="H12" i="21"/>
  <c r="I12" i="21"/>
  <c r="B13" i="21"/>
  <c r="C13" i="21"/>
  <c r="F13" i="21"/>
  <c r="G13" i="21"/>
  <c r="H13" i="21"/>
  <c r="I13" i="21"/>
  <c r="B14" i="21"/>
  <c r="C14" i="21"/>
  <c r="F14" i="21"/>
  <c r="G14" i="21"/>
  <c r="H14" i="21"/>
  <c r="I14" i="21"/>
  <c r="B15" i="21"/>
  <c r="C15" i="21"/>
  <c r="F15" i="21"/>
  <c r="G15" i="21"/>
  <c r="H15" i="21"/>
  <c r="I15" i="21"/>
  <c r="B16" i="21"/>
  <c r="C16" i="21"/>
  <c r="F16" i="21"/>
  <c r="G16" i="21"/>
  <c r="H16" i="21"/>
  <c r="I16" i="21"/>
  <c r="B17" i="21"/>
  <c r="C17" i="21"/>
  <c r="F17" i="21"/>
  <c r="G17" i="21"/>
  <c r="H17" i="21"/>
  <c r="I17" i="21"/>
  <c r="B18" i="21"/>
  <c r="C18" i="21"/>
  <c r="F18" i="21"/>
  <c r="G18" i="21"/>
  <c r="H18" i="21"/>
  <c r="I18" i="21"/>
  <c r="B19" i="21"/>
  <c r="C19" i="21"/>
  <c r="F19" i="21"/>
  <c r="G19" i="21"/>
  <c r="H19" i="21"/>
  <c r="I19" i="21"/>
  <c r="B20" i="21"/>
  <c r="C20" i="21"/>
  <c r="F20" i="21"/>
  <c r="G20" i="21"/>
  <c r="H20" i="21"/>
  <c r="I20" i="21"/>
  <c r="B21" i="21"/>
  <c r="C21" i="21"/>
  <c r="F21" i="21"/>
  <c r="G21" i="21"/>
  <c r="H21" i="21"/>
  <c r="I21" i="21"/>
  <c r="B22" i="21"/>
  <c r="C22" i="21"/>
  <c r="F22" i="21"/>
  <c r="G22" i="21"/>
  <c r="H22" i="21"/>
  <c r="I22" i="21"/>
  <c r="B23" i="21"/>
  <c r="C23" i="21"/>
  <c r="F23" i="21"/>
  <c r="G23" i="21"/>
  <c r="H23" i="21"/>
  <c r="I23" i="21"/>
  <c r="B24" i="21"/>
  <c r="C24" i="21"/>
  <c r="F24" i="21"/>
  <c r="G24" i="21"/>
  <c r="H24" i="21"/>
  <c r="I24" i="21"/>
  <c r="B25" i="21"/>
  <c r="C25" i="21"/>
  <c r="F25" i="21"/>
  <c r="G25" i="21"/>
  <c r="H25" i="21"/>
  <c r="I25" i="21"/>
  <c r="B26" i="21"/>
  <c r="C26" i="21"/>
  <c r="F26" i="21"/>
  <c r="G26" i="21"/>
  <c r="H26" i="21"/>
  <c r="I26" i="21"/>
  <c r="B27" i="21"/>
  <c r="C27" i="21"/>
  <c r="F27" i="21"/>
  <c r="G27" i="21"/>
  <c r="H27" i="21"/>
  <c r="I27" i="21"/>
  <c r="B28" i="21"/>
  <c r="C28" i="21"/>
  <c r="F28" i="21"/>
  <c r="G28" i="21"/>
  <c r="H28" i="21"/>
  <c r="I28" i="21"/>
  <c r="B29" i="21"/>
  <c r="C29" i="21"/>
  <c r="F29" i="21"/>
  <c r="G29" i="21"/>
  <c r="H29" i="21"/>
  <c r="I29" i="21"/>
  <c r="B30" i="21"/>
  <c r="C30" i="21"/>
  <c r="F30" i="21"/>
  <c r="G30" i="21"/>
  <c r="H30" i="21"/>
  <c r="I30" i="21"/>
  <c r="B31" i="21"/>
  <c r="C31" i="21"/>
  <c r="F31" i="21"/>
  <c r="G31" i="21"/>
  <c r="H31" i="21"/>
  <c r="I31" i="21"/>
  <c r="B32" i="21"/>
  <c r="C32" i="21"/>
  <c r="F32" i="21"/>
  <c r="G32" i="21"/>
  <c r="H32" i="21"/>
  <c r="I32" i="21"/>
  <c r="B33" i="21"/>
  <c r="C33" i="21"/>
  <c r="F33" i="21"/>
  <c r="G33" i="21"/>
  <c r="H33" i="21"/>
  <c r="I33" i="21"/>
  <c r="B34" i="21"/>
  <c r="C34" i="21"/>
  <c r="F34" i="21"/>
  <c r="G34" i="21"/>
  <c r="H34" i="21"/>
  <c r="I34" i="21"/>
  <c r="B35" i="21"/>
  <c r="C35" i="21"/>
  <c r="F35" i="21"/>
  <c r="G35" i="21"/>
  <c r="H35" i="21"/>
  <c r="I35" i="21"/>
  <c r="B36" i="21"/>
  <c r="C36" i="21"/>
  <c r="F36" i="21"/>
  <c r="G36" i="21"/>
  <c r="H36" i="21"/>
  <c r="I36" i="21"/>
  <c r="B37" i="21"/>
  <c r="C37" i="21"/>
  <c r="F37" i="21"/>
  <c r="G37" i="21"/>
  <c r="H37" i="21"/>
  <c r="I37" i="21"/>
  <c r="B38" i="21"/>
  <c r="C38" i="21"/>
  <c r="F38" i="21"/>
  <c r="G38" i="21"/>
  <c r="H38" i="21"/>
  <c r="I38" i="21"/>
  <c r="B39" i="21"/>
  <c r="C39" i="21"/>
  <c r="F39" i="21"/>
  <c r="G39" i="21"/>
  <c r="H39" i="21"/>
  <c r="I39" i="21"/>
  <c r="B40" i="21"/>
  <c r="C40" i="21"/>
  <c r="F40" i="21"/>
  <c r="G40" i="21"/>
  <c r="H40" i="21"/>
  <c r="I40" i="21"/>
  <c r="B41" i="21"/>
  <c r="C41" i="21"/>
  <c r="F41" i="21"/>
  <c r="G41" i="21"/>
  <c r="H41" i="21"/>
  <c r="I41" i="21"/>
  <c r="B42" i="21"/>
  <c r="C42" i="21"/>
  <c r="F42" i="21"/>
  <c r="G42" i="21"/>
  <c r="H42" i="21"/>
  <c r="I42" i="21"/>
  <c r="B43" i="21"/>
  <c r="C43" i="21"/>
  <c r="F43" i="21"/>
  <c r="G43" i="21"/>
  <c r="H43" i="21"/>
  <c r="I43" i="21"/>
  <c r="B44" i="21"/>
  <c r="C44" i="21"/>
  <c r="F44" i="21"/>
  <c r="G44" i="21"/>
  <c r="H44" i="21"/>
  <c r="I44" i="21"/>
  <c r="B45" i="21"/>
  <c r="C45" i="21"/>
  <c r="F45" i="21"/>
  <c r="G45" i="21"/>
  <c r="H45" i="21"/>
  <c r="I45" i="21"/>
  <c r="B46" i="21"/>
  <c r="C46" i="21"/>
  <c r="F46" i="21"/>
  <c r="G46" i="21"/>
  <c r="H46" i="21"/>
  <c r="I46" i="21"/>
  <c r="B47" i="21"/>
  <c r="C47" i="21"/>
  <c r="F47" i="21"/>
  <c r="G47" i="21"/>
  <c r="H47" i="21"/>
  <c r="I47" i="21"/>
  <c r="B48" i="21"/>
  <c r="C48" i="21"/>
  <c r="F48" i="21"/>
  <c r="G48" i="21"/>
  <c r="H48" i="21"/>
  <c r="I48" i="21"/>
  <c r="B49" i="21"/>
  <c r="C49" i="21"/>
  <c r="F49" i="21"/>
  <c r="G49" i="21"/>
  <c r="H49" i="21"/>
  <c r="I49" i="21"/>
  <c r="B50" i="21"/>
  <c r="C50" i="21"/>
  <c r="F50" i="21"/>
  <c r="G50" i="21"/>
  <c r="H50" i="21"/>
  <c r="I50" i="21"/>
  <c r="B51" i="21"/>
  <c r="C51" i="21"/>
  <c r="F51" i="21"/>
  <c r="G51" i="21"/>
  <c r="H51" i="21"/>
  <c r="I51" i="21"/>
  <c r="B52" i="21"/>
  <c r="C52" i="21"/>
  <c r="F52" i="21"/>
  <c r="G52" i="21"/>
  <c r="H52" i="21"/>
  <c r="I52" i="21"/>
  <c r="B53" i="21"/>
  <c r="C53" i="21"/>
  <c r="F53" i="21"/>
  <c r="G53" i="21"/>
  <c r="H53" i="21"/>
  <c r="I53" i="21"/>
  <c r="B54" i="21"/>
  <c r="C54" i="21"/>
  <c r="F54" i="21"/>
  <c r="G54" i="21"/>
  <c r="H54" i="21"/>
  <c r="I54" i="21"/>
  <c r="B55" i="21"/>
  <c r="C55" i="21"/>
  <c r="F55" i="21"/>
  <c r="G55" i="21"/>
  <c r="H55" i="21"/>
  <c r="I55" i="21"/>
  <c r="B56" i="21"/>
  <c r="C56" i="21"/>
  <c r="F56" i="21"/>
  <c r="G56" i="21"/>
  <c r="H56" i="21"/>
  <c r="I56" i="21"/>
  <c r="B57" i="21"/>
  <c r="C57" i="21"/>
  <c r="F57" i="21"/>
  <c r="G57" i="21"/>
  <c r="H57" i="21"/>
  <c r="I57" i="21"/>
  <c r="B58" i="21"/>
  <c r="C58" i="21"/>
  <c r="F58" i="21"/>
  <c r="G58" i="21"/>
  <c r="H58" i="21"/>
  <c r="I58" i="21"/>
  <c r="B59" i="21"/>
  <c r="C59" i="21"/>
  <c r="F59" i="21"/>
  <c r="G59" i="21"/>
  <c r="H59" i="21"/>
  <c r="I59" i="21"/>
  <c r="B60" i="21"/>
  <c r="C60" i="21"/>
  <c r="F60" i="21"/>
  <c r="G60" i="21"/>
  <c r="H60" i="21"/>
  <c r="I60" i="21"/>
  <c r="B61" i="21"/>
  <c r="C61" i="21"/>
  <c r="F61" i="21"/>
  <c r="G61" i="21"/>
  <c r="H61" i="21"/>
  <c r="I61" i="21"/>
  <c r="B62" i="21"/>
  <c r="C62" i="21"/>
  <c r="F62" i="21"/>
  <c r="G62" i="21"/>
  <c r="H62" i="21"/>
  <c r="I62" i="21"/>
  <c r="B63" i="21"/>
  <c r="C63" i="21"/>
  <c r="F63" i="21"/>
  <c r="G63" i="21"/>
  <c r="H63" i="21"/>
  <c r="I63" i="21"/>
  <c r="B64" i="21"/>
  <c r="C64" i="21"/>
  <c r="F64" i="21"/>
  <c r="G64" i="21"/>
  <c r="H64" i="21"/>
  <c r="I64" i="21"/>
  <c r="B65" i="21"/>
  <c r="C65" i="21"/>
  <c r="F65" i="21"/>
  <c r="G65" i="21"/>
  <c r="H65" i="21"/>
  <c r="I65" i="21"/>
  <c r="B66" i="21"/>
  <c r="C66" i="21"/>
  <c r="F66" i="21"/>
  <c r="G66" i="21"/>
  <c r="H66" i="21"/>
  <c r="I66" i="21"/>
  <c r="B67" i="21"/>
  <c r="C67" i="21"/>
  <c r="F67" i="21"/>
  <c r="G67" i="21"/>
  <c r="H67" i="21"/>
  <c r="I67" i="21"/>
  <c r="B68" i="21"/>
  <c r="C68" i="21"/>
  <c r="F68" i="21"/>
  <c r="G68" i="21"/>
  <c r="H68" i="21"/>
  <c r="I68" i="21"/>
  <c r="B69" i="21"/>
  <c r="C69" i="21"/>
  <c r="F69" i="21"/>
  <c r="G69" i="21"/>
  <c r="H69" i="21"/>
  <c r="I69" i="21"/>
  <c r="B70" i="21"/>
  <c r="C70" i="21"/>
  <c r="F70" i="21"/>
  <c r="G70" i="21"/>
  <c r="H70" i="21"/>
  <c r="I70" i="21"/>
  <c r="B71" i="21"/>
  <c r="C71" i="21"/>
  <c r="F71" i="21"/>
  <c r="G71" i="21"/>
  <c r="H71" i="21"/>
  <c r="I71" i="21"/>
  <c r="B72" i="21"/>
  <c r="C72" i="21"/>
  <c r="F72" i="21"/>
  <c r="G72" i="21"/>
  <c r="H72" i="21"/>
  <c r="I72" i="21"/>
  <c r="B73" i="21"/>
  <c r="C73" i="21"/>
  <c r="F73" i="21"/>
  <c r="G73" i="21"/>
  <c r="H73" i="21"/>
  <c r="I73" i="21"/>
  <c r="B74" i="21"/>
  <c r="C74" i="21"/>
  <c r="F74" i="21"/>
  <c r="G74" i="21"/>
  <c r="H74" i="21"/>
  <c r="I74" i="21"/>
  <c r="B75" i="21"/>
  <c r="C75" i="21"/>
  <c r="F75" i="21"/>
  <c r="G75" i="21"/>
  <c r="H75" i="21"/>
  <c r="I75" i="21"/>
  <c r="B76" i="21"/>
  <c r="C76" i="21"/>
  <c r="F76" i="21"/>
  <c r="G76" i="21"/>
  <c r="H76" i="21"/>
  <c r="I76" i="21"/>
  <c r="B77" i="21"/>
  <c r="C77" i="21"/>
  <c r="F77" i="21"/>
  <c r="G77" i="21"/>
  <c r="H77" i="21"/>
  <c r="I77" i="21"/>
  <c r="B78" i="21"/>
  <c r="C78" i="21"/>
  <c r="F78" i="21"/>
  <c r="G78" i="21"/>
  <c r="H78" i="21"/>
  <c r="I78" i="21"/>
  <c r="B79" i="21"/>
  <c r="C79" i="21"/>
  <c r="F79" i="21"/>
  <c r="G79" i="21"/>
  <c r="H79" i="21"/>
  <c r="I79" i="21"/>
  <c r="B80" i="21"/>
  <c r="C80" i="21"/>
  <c r="F80" i="21"/>
  <c r="G80" i="21"/>
  <c r="H80" i="21"/>
  <c r="I80" i="21"/>
  <c r="B81" i="21"/>
  <c r="C81" i="21"/>
  <c r="F81" i="21"/>
  <c r="G81" i="21"/>
  <c r="H81" i="21"/>
  <c r="I81" i="21"/>
  <c r="B82" i="21"/>
  <c r="C82" i="21"/>
  <c r="F82" i="21"/>
  <c r="G82" i="21"/>
  <c r="H82" i="21"/>
  <c r="I82" i="21"/>
  <c r="B83" i="21"/>
  <c r="C83" i="21"/>
  <c r="F83" i="21"/>
  <c r="G83" i="21"/>
  <c r="H83" i="21"/>
  <c r="I83" i="21"/>
  <c r="B84" i="21"/>
  <c r="C84" i="21"/>
  <c r="F84" i="21"/>
  <c r="G84" i="21"/>
  <c r="H84" i="21"/>
  <c r="I84" i="21"/>
  <c r="B85" i="21"/>
  <c r="C85" i="21"/>
  <c r="F85" i="21"/>
  <c r="G85" i="21"/>
  <c r="H85" i="21"/>
  <c r="I85" i="21"/>
  <c r="B86" i="21"/>
  <c r="C86" i="21"/>
  <c r="F86" i="21"/>
  <c r="G86" i="21"/>
  <c r="H86" i="21"/>
  <c r="I86" i="21"/>
  <c r="B87" i="21"/>
  <c r="C87" i="21"/>
  <c r="F87" i="21"/>
  <c r="G87" i="21"/>
  <c r="H87" i="21"/>
  <c r="I87" i="21"/>
  <c r="B88" i="21"/>
  <c r="C88" i="21"/>
  <c r="F88" i="21"/>
  <c r="G88" i="21"/>
  <c r="H88" i="21"/>
  <c r="I88" i="21"/>
  <c r="B89" i="21"/>
  <c r="C89" i="21"/>
  <c r="F89" i="21"/>
  <c r="G89" i="21"/>
  <c r="H89" i="21"/>
  <c r="I89" i="21"/>
  <c r="B90" i="21"/>
  <c r="C90" i="21"/>
  <c r="F90" i="21"/>
  <c r="G90" i="21"/>
  <c r="H90" i="21"/>
  <c r="I90" i="21"/>
  <c r="B91" i="21"/>
  <c r="C91" i="21"/>
  <c r="F91" i="21"/>
  <c r="G91" i="21"/>
  <c r="H91" i="21"/>
  <c r="I91" i="21"/>
  <c r="B92" i="21"/>
  <c r="C92" i="21"/>
  <c r="F92" i="21"/>
  <c r="G92" i="21"/>
  <c r="H92" i="21"/>
  <c r="I92" i="21"/>
  <c r="B93" i="21"/>
  <c r="C93" i="21"/>
  <c r="F93" i="21"/>
  <c r="G93" i="21"/>
  <c r="H93" i="21"/>
  <c r="I93" i="21"/>
  <c r="B94" i="21"/>
  <c r="C94" i="21"/>
  <c r="F94" i="21"/>
  <c r="G94" i="21"/>
  <c r="H94" i="21"/>
  <c r="I94" i="21"/>
  <c r="B95" i="21"/>
  <c r="C95" i="21"/>
  <c r="F95" i="21"/>
  <c r="G95" i="21"/>
  <c r="H95" i="21"/>
  <c r="I95" i="21"/>
  <c r="B96" i="21"/>
  <c r="C96" i="21"/>
  <c r="F96" i="21"/>
  <c r="G96" i="21"/>
  <c r="H96" i="21"/>
  <c r="I96" i="21"/>
  <c r="B97" i="21"/>
  <c r="C97" i="21"/>
  <c r="F97" i="21"/>
  <c r="G97" i="21"/>
  <c r="H97" i="21"/>
  <c r="I97" i="21"/>
  <c r="B98" i="21"/>
  <c r="C98" i="21"/>
  <c r="F98" i="21"/>
  <c r="G98" i="21"/>
  <c r="H98" i="21"/>
  <c r="I98" i="21"/>
  <c r="G9" i="21"/>
  <c r="H9" i="21"/>
  <c r="I9" i="21"/>
  <c r="F9" i="21"/>
  <c r="C9" i="21"/>
  <c r="B9" i="21"/>
  <c r="E73" i="2"/>
  <c r="E75" i="2"/>
  <c r="E76" i="2"/>
  <c r="AB76" i="2" s="1"/>
  <c r="E86" i="2"/>
  <c r="AG86" i="2" s="1"/>
  <c r="E87" i="2"/>
  <c r="E88" i="2"/>
  <c r="E89" i="2"/>
  <c r="Z89" i="2" s="1"/>
  <c r="E91" i="2"/>
  <c r="F35" i="17"/>
  <c r="N11" i="17"/>
  <c r="G11" i="17" s="1"/>
  <c r="N12" i="17"/>
  <c r="G12" i="17" s="1"/>
  <c r="N17" i="17"/>
  <c r="G17" i="17" s="1"/>
  <c r="N18" i="17"/>
  <c r="G18" i="17" s="1"/>
  <c r="N10" i="17"/>
  <c r="G10" i="17" s="1"/>
  <c r="L13" i="17"/>
  <c r="C13" i="17" s="1"/>
  <c r="K10" i="17"/>
  <c r="L10" i="17" s="1"/>
  <c r="C10" i="17" s="1"/>
  <c r="T29" i="3"/>
  <c r="T30" i="3"/>
  <c r="T31" i="3"/>
  <c r="T32" i="3"/>
  <c r="T33" i="3"/>
  <c r="T34" i="3"/>
  <c r="T35" i="3"/>
  <c r="T36" i="3"/>
  <c r="T11" i="3"/>
  <c r="S29" i="3"/>
  <c r="S30" i="3"/>
  <c r="S31" i="3"/>
  <c r="S32" i="3"/>
  <c r="S33" i="3"/>
  <c r="S34" i="3"/>
  <c r="S35" i="3"/>
  <c r="S36" i="3"/>
  <c r="S11" i="3"/>
  <c r="AD10" i="3"/>
  <c r="X10" i="3"/>
  <c r="AF10" i="3"/>
  <c r="Z10" i="3"/>
  <c r="E2" i="2"/>
  <c r="G2" i="2" s="1"/>
  <c r="AE10" i="3"/>
  <c r="Y10" i="3"/>
  <c r="AG90" i="2"/>
  <c r="AF90" i="2"/>
  <c r="AH90" i="2"/>
  <c r="AA90" i="2"/>
  <c r="AE90" i="2"/>
  <c r="Y90" i="2"/>
  <c r="Z90" i="2"/>
  <c r="AC90" i="2"/>
  <c r="AD90" i="2"/>
  <c r="AF86" i="2"/>
  <c r="AH86" i="2"/>
  <c r="AE86" i="2"/>
  <c r="Z86" i="2"/>
  <c r="AA86" i="2"/>
  <c r="Y86" i="2"/>
  <c r="AC86" i="2"/>
  <c r="AD86" i="2"/>
  <c r="AG82" i="2"/>
  <c r="AF82" i="2"/>
  <c r="AH82" i="2"/>
  <c r="W82" i="2"/>
  <c r="AA82" i="2"/>
  <c r="Y82" i="2"/>
  <c r="AB82" i="2"/>
  <c r="Z82" i="2"/>
  <c r="AC82" i="2"/>
  <c r="AE82" i="2"/>
  <c r="AD82" i="2"/>
  <c r="AG78" i="2"/>
  <c r="AF78" i="2"/>
  <c r="AH78" i="2"/>
  <c r="W78" i="2"/>
  <c r="AE78" i="2"/>
  <c r="Z78" i="2"/>
  <c r="AA78" i="2"/>
  <c r="AB78" i="2"/>
  <c r="AC78" i="2"/>
  <c r="Y78" i="2"/>
  <c r="AD78" i="2"/>
  <c r="AG74" i="2"/>
  <c r="AF74" i="2"/>
  <c r="AH74" i="2"/>
  <c r="W74" i="2"/>
  <c r="Y74" i="2"/>
  <c r="AC74" i="2"/>
  <c r="AD74" i="2"/>
  <c r="Z74" i="2"/>
  <c r="AE74" i="2"/>
  <c r="AA74" i="2"/>
  <c r="AB74" i="2"/>
  <c r="AG70" i="2"/>
  <c r="AF70" i="2"/>
  <c r="AH70" i="2"/>
  <c r="W70" i="2"/>
  <c r="AE70" i="2"/>
  <c r="Y70" i="2"/>
  <c r="Z70" i="2"/>
  <c r="AC70" i="2"/>
  <c r="AD70" i="2"/>
  <c r="AB70" i="2"/>
  <c r="AA70" i="2"/>
  <c r="AG66" i="2"/>
  <c r="AF66" i="2"/>
  <c r="AH66" i="2"/>
  <c r="W66" i="2"/>
  <c r="Z66" i="2"/>
  <c r="AB66" i="2"/>
  <c r="AC66" i="2"/>
  <c r="AA66" i="2"/>
  <c r="AD66" i="2"/>
  <c r="Y66" i="2"/>
  <c r="AE66" i="2"/>
  <c r="AG62" i="2"/>
  <c r="AF62" i="2"/>
  <c r="AH62" i="2"/>
  <c r="W62" i="2"/>
  <c r="AE62" i="2"/>
  <c r="AB62" i="2"/>
  <c r="AC62" i="2"/>
  <c r="AA62" i="2"/>
  <c r="Y62" i="2"/>
  <c r="AD62" i="2"/>
  <c r="Z62" i="2"/>
  <c r="AG58" i="2"/>
  <c r="AF58" i="2"/>
  <c r="AH58" i="2"/>
  <c r="W58" i="2"/>
  <c r="Z58" i="2"/>
  <c r="AB58" i="2"/>
  <c r="AC58" i="2"/>
  <c r="AA58" i="2"/>
  <c r="AE58" i="2"/>
  <c r="AD58" i="2"/>
  <c r="Y58" i="2"/>
  <c r="AG54" i="2"/>
  <c r="AF54" i="2"/>
  <c r="AH54" i="2"/>
  <c r="W54" i="2"/>
  <c r="AE54" i="2"/>
  <c r="AB54" i="2"/>
  <c r="Y54" i="2"/>
  <c r="AC54" i="2"/>
  <c r="AA54" i="2"/>
  <c r="Z54" i="2"/>
  <c r="AD54" i="2"/>
  <c r="AG50" i="2"/>
  <c r="AF50" i="2"/>
  <c r="AH50" i="2"/>
  <c r="W50" i="2"/>
  <c r="Z50" i="2"/>
  <c r="AB50" i="2"/>
  <c r="AC50" i="2"/>
  <c r="Y50" i="2"/>
  <c r="AA50" i="2"/>
  <c r="AD50" i="2"/>
  <c r="AE50" i="2"/>
  <c r="AG46" i="2"/>
  <c r="AF46" i="2"/>
  <c r="AH46" i="2"/>
  <c r="W46" i="2"/>
  <c r="AE46" i="2"/>
  <c r="AB46" i="2"/>
  <c r="Y46" i="2"/>
  <c r="AC46" i="2"/>
  <c r="AA46" i="2"/>
  <c r="Z46" i="2"/>
  <c r="AD46" i="2"/>
  <c r="AG42" i="2"/>
  <c r="AF42" i="2"/>
  <c r="AH42" i="2"/>
  <c r="W42" i="2"/>
  <c r="Z42" i="2"/>
  <c r="AB42" i="2"/>
  <c r="AC42" i="2"/>
  <c r="AA42" i="2"/>
  <c r="AE42" i="2"/>
  <c r="AD42" i="2"/>
  <c r="Y42" i="2"/>
  <c r="AG38" i="2"/>
  <c r="AF38" i="2"/>
  <c r="AH38" i="2"/>
  <c r="W38" i="2"/>
  <c r="AE38" i="2"/>
  <c r="AB38" i="2"/>
  <c r="Y38" i="2"/>
  <c r="AC38" i="2"/>
  <c r="AA38" i="2"/>
  <c r="AD38" i="2"/>
  <c r="Z38" i="2"/>
  <c r="AG89" i="2"/>
  <c r="W89" i="2"/>
  <c r="AF85" i="2"/>
  <c r="AE85" i="2"/>
  <c r="AG85" i="2"/>
  <c r="Z85" i="2"/>
  <c r="AA85" i="2"/>
  <c r="AD85" i="2"/>
  <c r="W85" i="2"/>
  <c r="AB85" i="2"/>
  <c r="AH85" i="2"/>
  <c r="Y85" i="2"/>
  <c r="AC85" i="2"/>
  <c r="AF81" i="2"/>
  <c r="AE81" i="2"/>
  <c r="AG81" i="2"/>
  <c r="Z81" i="2"/>
  <c r="AH81" i="2"/>
  <c r="Y81" i="2"/>
  <c r="AA81" i="2"/>
  <c r="W81" i="2"/>
  <c r="AD81" i="2"/>
  <c r="AB81" i="2"/>
  <c r="AC81" i="2"/>
  <c r="AF77" i="2"/>
  <c r="AE77" i="2"/>
  <c r="AG77" i="2"/>
  <c r="Y77" i="2"/>
  <c r="Z77" i="2"/>
  <c r="AH77" i="2"/>
  <c r="AA77" i="2"/>
  <c r="AD77" i="2"/>
  <c r="AB77" i="2"/>
  <c r="W77" i="2"/>
  <c r="AC77" i="2"/>
  <c r="AF73" i="2"/>
  <c r="AE73" i="2"/>
  <c r="AG73" i="2"/>
  <c r="Z73" i="2"/>
  <c r="AH73" i="2"/>
  <c r="AC73" i="2"/>
  <c r="AB73" i="2"/>
  <c r="AA73" i="2"/>
  <c r="W73" i="2"/>
  <c r="AD73" i="2"/>
  <c r="Y73" i="2"/>
  <c r="AC69" i="2"/>
  <c r="AD69" i="2"/>
  <c r="AE65" i="2"/>
  <c r="AB65" i="2"/>
  <c r="AA65" i="2"/>
  <c r="AF61" i="2"/>
  <c r="AE61" i="2"/>
  <c r="AG61" i="2"/>
  <c r="Y61" i="2"/>
  <c r="AB61" i="2"/>
  <c r="Z61" i="2"/>
  <c r="AC61" i="2"/>
  <c r="AH61" i="2"/>
  <c r="W61" i="2"/>
  <c r="AA61" i="2"/>
  <c r="AD61" i="2"/>
  <c r="AF57" i="2"/>
  <c r="AE57" i="2"/>
  <c r="Z57" i="2"/>
  <c r="AG57" i="2"/>
  <c r="AB57" i="2"/>
  <c r="AH57" i="2"/>
  <c r="W57" i="2"/>
  <c r="AC57" i="2"/>
  <c r="Y57" i="2"/>
  <c r="AA57" i="2"/>
  <c r="AD57" i="2"/>
  <c r="AF53" i="2"/>
  <c r="AG53" i="2"/>
  <c r="Y53" i="2"/>
  <c r="AH53" i="2"/>
  <c r="W53" i="2"/>
  <c r="AF49" i="2"/>
  <c r="AE49" i="2"/>
  <c r="Z49" i="2"/>
  <c r="AG49" i="2"/>
  <c r="AB49" i="2"/>
  <c r="AH49" i="2"/>
  <c r="W49" i="2"/>
  <c r="AC49" i="2"/>
  <c r="AA49" i="2"/>
  <c r="Y49" i="2"/>
  <c r="AD49" i="2"/>
  <c r="AE45" i="2"/>
  <c r="Z45" i="2"/>
  <c r="AB45" i="2"/>
  <c r="AC45" i="2"/>
  <c r="AA45" i="2"/>
  <c r="AD45" i="2"/>
  <c r="Z41" i="2"/>
  <c r="AC41" i="2"/>
  <c r="AD41" i="2"/>
  <c r="AE88" i="2"/>
  <c r="AH88" i="2"/>
  <c r="Z88" i="2"/>
  <c r="AG88" i="2"/>
  <c r="AA88" i="2"/>
  <c r="AB88" i="2"/>
  <c r="W88" i="2"/>
  <c r="AC88" i="2"/>
  <c r="Z84" i="2"/>
  <c r="W84" i="2"/>
  <c r="AE80" i="2"/>
  <c r="AH80" i="2"/>
  <c r="Y80" i="2"/>
  <c r="Z80" i="2"/>
  <c r="AA80" i="2"/>
  <c r="AB80" i="2"/>
  <c r="AG80" i="2"/>
  <c r="W80" i="2"/>
  <c r="AC80" i="2"/>
  <c r="AF80" i="2"/>
  <c r="AD80" i="2"/>
  <c r="Y76" i="2"/>
  <c r="AE72" i="2"/>
  <c r="W72" i="2"/>
  <c r="AF72" i="2"/>
  <c r="AE68" i="2"/>
  <c r="Z68" i="2"/>
  <c r="AF68" i="2"/>
  <c r="Y68" i="2"/>
  <c r="AG68" i="2"/>
  <c r="AC68" i="2"/>
  <c r="W68" i="2"/>
  <c r="AA68" i="2"/>
  <c r="AH68" i="2"/>
  <c r="AB68" i="2"/>
  <c r="AD68" i="2"/>
  <c r="AE64" i="2"/>
  <c r="Z64" i="2"/>
  <c r="AH64" i="2"/>
  <c r="AB64" i="2"/>
  <c r="AC64" i="2"/>
  <c r="Y64" i="2"/>
  <c r="AA64" i="2"/>
  <c r="AD64" i="2"/>
  <c r="AG64" i="2"/>
  <c r="AF64" i="2"/>
  <c r="W64" i="2"/>
  <c r="Y60" i="2"/>
  <c r="AE60" i="2"/>
  <c r="Z60" i="2"/>
  <c r="AF60" i="2"/>
  <c r="AB60" i="2"/>
  <c r="AG60" i="2"/>
  <c r="AC60" i="2"/>
  <c r="AA60" i="2"/>
  <c r="AD60" i="2"/>
  <c r="AH60" i="2"/>
  <c r="W60" i="2"/>
  <c r="Y56" i="2"/>
  <c r="AE56" i="2"/>
  <c r="AH56" i="2"/>
  <c r="W56" i="2"/>
  <c r="AB56" i="2"/>
  <c r="AG56" i="2"/>
  <c r="AA56" i="2"/>
  <c r="AF56" i="2"/>
  <c r="Y52" i="2"/>
  <c r="AE52" i="2"/>
  <c r="Z52" i="2"/>
  <c r="AF52" i="2"/>
  <c r="AB52" i="2"/>
  <c r="AG52" i="2"/>
  <c r="AC52" i="2"/>
  <c r="AA52" i="2"/>
  <c r="AH52" i="2"/>
  <c r="W52" i="2"/>
  <c r="AD52" i="2"/>
  <c r="Y48" i="2"/>
  <c r="AE48" i="2"/>
  <c r="Z48" i="2"/>
  <c r="AH48" i="2"/>
  <c r="W48" i="2"/>
  <c r="AB48" i="2"/>
  <c r="AC48" i="2"/>
  <c r="AA48" i="2"/>
  <c r="AF48" i="2"/>
  <c r="AD48" i="2"/>
  <c r="AG48" i="2"/>
  <c r="Y44" i="2"/>
  <c r="AE44" i="2"/>
  <c r="Z44" i="2"/>
  <c r="AF44" i="2"/>
  <c r="AB44" i="2"/>
  <c r="AG44" i="2"/>
  <c r="AC44" i="2"/>
  <c r="AA44" i="2"/>
  <c r="W44" i="2"/>
  <c r="AD44" i="2"/>
  <c r="AH44" i="2"/>
  <c r="Y40" i="2"/>
  <c r="AE40" i="2"/>
  <c r="Z40" i="2"/>
  <c r="AH40" i="2"/>
  <c r="W40" i="2"/>
  <c r="AB40" i="2"/>
  <c r="AC40" i="2"/>
  <c r="AG40" i="2"/>
  <c r="AA40" i="2"/>
  <c r="AF40" i="2"/>
  <c r="AD40" i="2"/>
  <c r="AH91" i="2"/>
  <c r="W91" i="2"/>
  <c r="Y91" i="2"/>
  <c r="AA91" i="2"/>
  <c r="AB91" i="2"/>
  <c r="AF91" i="2"/>
  <c r="AE91" i="2"/>
  <c r="Z91" i="2"/>
  <c r="AH87" i="2"/>
  <c r="W87" i="2"/>
  <c r="AF87" i="2"/>
  <c r="AE87" i="2"/>
  <c r="Y87" i="2"/>
  <c r="AA87" i="2"/>
  <c r="AD87" i="2"/>
  <c r="Z87" i="2"/>
  <c r="AB87" i="2"/>
  <c r="AC87" i="2"/>
  <c r="AG87" i="2"/>
  <c r="AH83" i="2"/>
  <c r="AG83" i="2"/>
  <c r="W83" i="2"/>
  <c r="Y83" i="2"/>
  <c r="AF83" i="2"/>
  <c r="AE83" i="2"/>
  <c r="AA83" i="2"/>
  <c r="AD83" i="2"/>
  <c r="AB83" i="2"/>
  <c r="AC83" i="2"/>
  <c r="Z83" i="2"/>
  <c r="AH79" i="2"/>
  <c r="AF79" i="2"/>
  <c r="AE79" i="2"/>
  <c r="Y79" i="2"/>
  <c r="AD79" i="2"/>
  <c r="AG79" i="2"/>
  <c r="Z79" i="2"/>
  <c r="AC79" i="2"/>
  <c r="AH75" i="2"/>
  <c r="Y75" i="2"/>
  <c r="Z75" i="2"/>
  <c r="AC75" i="2"/>
  <c r="W75" i="2"/>
  <c r="AA75" i="2"/>
  <c r="AF75" i="2"/>
  <c r="AE75" i="2"/>
  <c r="AH71" i="2"/>
  <c r="Y71" i="2"/>
  <c r="AF71" i="2"/>
  <c r="AE71" i="2"/>
  <c r="AC71" i="2"/>
  <c r="Z71" i="2"/>
  <c r="AA71" i="2"/>
  <c r="AB71" i="2"/>
  <c r="AG71" i="2"/>
  <c r="W71" i="2"/>
  <c r="AD71" i="2"/>
  <c r="AH67" i="2"/>
  <c r="Y67" i="2"/>
  <c r="AG67" i="2"/>
  <c r="AB67" i="2"/>
  <c r="W67" i="2"/>
  <c r="AC67" i="2"/>
  <c r="AF67" i="2"/>
  <c r="AE67" i="2"/>
  <c r="Z67" i="2"/>
  <c r="AD67" i="2"/>
  <c r="AA67" i="2"/>
  <c r="AH63" i="2"/>
  <c r="Y63" i="2"/>
  <c r="W63" i="2"/>
  <c r="AB63" i="2"/>
  <c r="AF63" i="2"/>
  <c r="AE63" i="2"/>
  <c r="Z63" i="2"/>
  <c r="AC63" i="2"/>
  <c r="AD63" i="2"/>
  <c r="AG63" i="2"/>
  <c r="AA63" i="2"/>
  <c r="AH59" i="2"/>
  <c r="W59" i="2"/>
  <c r="Y59" i="2"/>
  <c r="AG59" i="2"/>
  <c r="AB59" i="2"/>
  <c r="Z59" i="2"/>
  <c r="AC59" i="2"/>
  <c r="AD59" i="2"/>
  <c r="AF59" i="2"/>
  <c r="AE59" i="2"/>
  <c r="AA59" i="2"/>
  <c r="AH55" i="2"/>
  <c r="W55" i="2"/>
  <c r="Y55" i="2"/>
  <c r="AB55" i="2"/>
  <c r="AF55" i="2"/>
  <c r="AE55" i="2"/>
  <c r="AC55" i="2"/>
  <c r="Z55" i="2"/>
  <c r="AD55" i="2"/>
  <c r="AA55" i="2"/>
  <c r="AG55" i="2"/>
  <c r="AH51" i="2"/>
  <c r="W51" i="2"/>
  <c r="Y51" i="2"/>
  <c r="AG51" i="2"/>
  <c r="AB51" i="2"/>
  <c r="Z51" i="2"/>
  <c r="AC51" i="2"/>
  <c r="AF51" i="2"/>
  <c r="AE51" i="2"/>
  <c r="AD51" i="2"/>
  <c r="AA51" i="2"/>
  <c r="AB47" i="2"/>
  <c r="AF47" i="2"/>
  <c r="AG47" i="2"/>
  <c r="AA47" i="2"/>
  <c r="AH43" i="2"/>
  <c r="W43" i="2"/>
  <c r="Y43" i="2"/>
  <c r="AG43" i="2"/>
  <c r="AB43" i="2"/>
  <c r="Z43" i="2"/>
  <c r="AC43" i="2"/>
  <c r="AD43" i="2"/>
  <c r="AF43" i="2"/>
  <c r="AE43" i="2"/>
  <c r="AA43" i="2"/>
  <c r="AH39" i="2"/>
  <c r="W39" i="2"/>
  <c r="Y39" i="2"/>
  <c r="AF39" i="2"/>
  <c r="AE39" i="2"/>
  <c r="AC39" i="2"/>
  <c r="AD39" i="2"/>
  <c r="AA39" i="2"/>
  <c r="AG39" i="2"/>
  <c r="AG30" i="2"/>
  <c r="AB30" i="2"/>
  <c r="AA30" i="2"/>
  <c r="AF30" i="2"/>
  <c r="AH30" i="2"/>
  <c r="W30" i="2"/>
  <c r="AC30" i="2"/>
  <c r="AE30" i="2"/>
  <c r="Y30" i="2"/>
  <c r="AD30" i="2"/>
  <c r="Z30" i="2"/>
  <c r="AF37" i="2"/>
  <c r="AE37" i="2"/>
  <c r="Z37" i="2"/>
  <c r="AB37" i="2"/>
  <c r="AA37" i="2"/>
  <c r="AG37" i="2"/>
  <c r="AC37" i="2"/>
  <c r="Y37" i="2"/>
  <c r="AH37" i="2"/>
  <c r="W37" i="2"/>
  <c r="AD37" i="2"/>
  <c r="AF33" i="2"/>
  <c r="AE33" i="2"/>
  <c r="Y33" i="2"/>
  <c r="AG33" i="2"/>
  <c r="AC33" i="2"/>
  <c r="W33" i="2"/>
  <c r="AD33" i="2"/>
  <c r="AF29" i="2"/>
  <c r="AE29" i="2"/>
  <c r="Z29" i="2"/>
  <c r="Y29" i="2"/>
  <c r="AG29" i="2"/>
  <c r="AC29" i="2"/>
  <c r="AH29" i="2"/>
  <c r="W29" i="2"/>
  <c r="AD29" i="2"/>
  <c r="AE25" i="2"/>
  <c r="Z25" i="2"/>
  <c r="AH25" i="2"/>
  <c r="W25" i="2"/>
  <c r="AG26" i="2"/>
  <c r="AB26" i="2"/>
  <c r="AE26" i="2"/>
  <c r="Z26" i="2"/>
  <c r="AA26" i="2"/>
  <c r="AF26" i="2"/>
  <c r="AH26" i="2"/>
  <c r="W26" i="2"/>
  <c r="AC26" i="2"/>
  <c r="Y26" i="2"/>
  <c r="AD26" i="2"/>
  <c r="Y36" i="2"/>
  <c r="AB36" i="2"/>
  <c r="AH36" i="2"/>
  <c r="W36" i="2"/>
  <c r="AE36" i="2"/>
  <c r="AC36" i="2"/>
  <c r="AA36" i="2"/>
  <c r="AG36" i="2"/>
  <c r="Y32" i="2"/>
  <c r="AB32" i="2"/>
  <c r="AF32" i="2"/>
  <c r="AH32" i="2"/>
  <c r="AE32" i="2"/>
  <c r="Z32" i="2"/>
  <c r="AC32" i="2"/>
  <c r="W32" i="2"/>
  <c r="AA32" i="2"/>
  <c r="AG32" i="2"/>
  <c r="AD32" i="2"/>
  <c r="AB28" i="2"/>
  <c r="AH28" i="2"/>
  <c r="AE28" i="2"/>
  <c r="AC28" i="2"/>
  <c r="W28" i="2"/>
  <c r="AG28" i="2"/>
  <c r="AF28" i="2"/>
  <c r="AA28" i="2"/>
  <c r="Y24" i="2"/>
  <c r="AB24" i="2"/>
  <c r="AF24" i="2"/>
  <c r="AE24" i="2"/>
  <c r="Z24" i="2"/>
  <c r="AC24" i="2"/>
  <c r="W24" i="2"/>
  <c r="AA24" i="2"/>
  <c r="AG24" i="2"/>
  <c r="AD24" i="2"/>
  <c r="AH24" i="2"/>
  <c r="AG34" i="2"/>
  <c r="AF34" i="2"/>
  <c r="AH34" i="2"/>
  <c r="W34" i="2"/>
  <c r="AC34" i="2"/>
  <c r="Y34" i="2"/>
  <c r="AD34" i="2"/>
  <c r="AE34" i="2"/>
  <c r="Z34" i="2"/>
  <c r="AA34" i="2"/>
  <c r="AG22" i="2"/>
  <c r="AB22" i="2"/>
  <c r="Z22" i="2"/>
  <c r="AF22" i="2"/>
  <c r="AH22" i="2"/>
  <c r="W22" i="2"/>
  <c r="AC22" i="2"/>
  <c r="Y22" i="2"/>
  <c r="AD22" i="2"/>
  <c r="AA22" i="2"/>
  <c r="AH35" i="2"/>
  <c r="W35" i="2"/>
  <c r="AB35" i="2"/>
  <c r="AG35" i="2"/>
  <c r="Y35" i="2"/>
  <c r="AC35" i="2"/>
  <c r="AF35" i="2"/>
  <c r="AE35" i="2"/>
  <c r="Z35" i="2"/>
  <c r="AD35" i="2"/>
  <c r="AA35" i="2"/>
  <c r="AH31" i="2"/>
  <c r="W31" i="2"/>
  <c r="Y31" i="2"/>
  <c r="AC31" i="2"/>
  <c r="AF31" i="2"/>
  <c r="AE31" i="2"/>
  <c r="Z31" i="2"/>
  <c r="AD31" i="2"/>
  <c r="AG31" i="2"/>
  <c r="AH27" i="2"/>
  <c r="W27" i="2"/>
  <c r="AB27" i="2"/>
  <c r="Y27" i="2"/>
  <c r="AC27" i="2"/>
  <c r="AF27" i="2"/>
  <c r="AE27" i="2"/>
  <c r="Z27" i="2"/>
  <c r="AD27" i="2"/>
  <c r="AG27" i="2"/>
  <c r="AH23" i="2"/>
  <c r="W23" i="2"/>
  <c r="AB23" i="2"/>
  <c r="AG23" i="2"/>
  <c r="AA23" i="2"/>
  <c r="Y23" i="2"/>
  <c r="AC23" i="2"/>
  <c r="AF23" i="2"/>
  <c r="Z23" i="2"/>
  <c r="AD23" i="2"/>
  <c r="AA18" i="2"/>
  <c r="Y21" i="2"/>
  <c r="AA21" i="2"/>
  <c r="W21" i="2"/>
  <c r="Z21" i="2"/>
  <c r="AB21" i="2"/>
  <c r="AG21" i="2"/>
  <c r="AC21" i="2"/>
  <c r="AH21" i="2"/>
  <c r="AD21" i="2"/>
  <c r="Y17" i="2"/>
  <c r="AA17" i="2"/>
  <c r="AH17" i="2"/>
  <c r="Z17" i="2"/>
  <c r="AB17" i="2"/>
  <c r="AG17" i="2"/>
  <c r="AC17" i="2"/>
  <c r="W17" i="2"/>
  <c r="AD17" i="2"/>
  <c r="Z14" i="2"/>
  <c r="AB14" i="2"/>
  <c r="W20" i="2"/>
  <c r="AA20" i="2"/>
  <c r="Y20" i="2"/>
  <c r="AB20" i="2"/>
  <c r="AC20" i="2"/>
  <c r="AF10" i="2"/>
  <c r="Y13" i="2"/>
  <c r="AG13" i="2"/>
  <c r="AH13" i="2"/>
  <c r="W13" i="2"/>
  <c r="AE9" i="2"/>
  <c r="Y9" i="2"/>
  <c r="AG9" i="2"/>
  <c r="Z9" i="2"/>
  <c r="AF9" i="2"/>
  <c r="AH9" i="2"/>
  <c r="AC9" i="2"/>
  <c r="W9" i="2"/>
  <c r="AD9" i="2"/>
  <c r="Y5" i="2"/>
  <c r="AG5" i="2"/>
  <c r="AB5" i="2"/>
  <c r="AH5" i="2"/>
  <c r="AG8" i="2"/>
  <c r="AE4" i="2"/>
  <c r="Y6" i="2"/>
  <c r="AF7" i="2"/>
  <c r="S57" i="2"/>
  <c r="S45" i="2"/>
  <c r="Q37" i="2"/>
  <c r="U21" i="2"/>
  <c r="O56" i="2"/>
  <c r="S83" i="2"/>
  <c r="V75" i="2"/>
  <c r="Q47" i="2"/>
  <c r="O70" i="2"/>
  <c r="L37" i="2"/>
  <c r="Q23" i="2"/>
  <c r="O88" i="2"/>
  <c r="I88" i="2"/>
  <c r="O63" i="2"/>
  <c r="G44" i="2"/>
  <c r="G41" i="2"/>
  <c r="G36" i="2"/>
  <c r="I76" i="2"/>
  <c r="Q58" i="2"/>
  <c r="V47" i="2"/>
  <c r="S40" i="2"/>
  <c r="V35" i="2"/>
  <c r="I86" i="2"/>
  <c r="J79" i="2"/>
  <c r="L70" i="2"/>
  <c r="Q66" i="2"/>
  <c r="Q55" i="2"/>
  <c r="F39" i="2"/>
  <c r="S26" i="2"/>
  <c r="G77" i="2"/>
  <c r="L59" i="2"/>
  <c r="L54" i="2"/>
  <c r="Q5" i="2"/>
  <c r="I91" i="2"/>
  <c r="F87" i="2"/>
  <c r="I87" i="2"/>
  <c r="G80" i="2"/>
  <c r="O73" i="2"/>
  <c r="I73" i="2"/>
  <c r="O67" i="2"/>
  <c r="O62" i="2"/>
  <c r="U43" i="2"/>
  <c r="O85" i="2"/>
  <c r="F75" i="2"/>
  <c r="I75" i="2"/>
  <c r="Q63" i="2"/>
  <c r="F57" i="2"/>
  <c r="S54" i="2"/>
  <c r="S48" i="2"/>
  <c r="L45" i="2"/>
  <c r="O42" i="2"/>
  <c r="G38" i="2"/>
  <c r="G33" i="2"/>
  <c r="U29" i="2"/>
  <c r="F23" i="2"/>
  <c r="H23" i="2"/>
  <c r="G21" i="2"/>
  <c r="G17" i="2"/>
  <c r="U13" i="2"/>
  <c r="U75" i="2"/>
  <c r="L75" i="2"/>
  <c r="O75" i="2"/>
  <c r="R75" i="2"/>
  <c r="S21" i="2"/>
  <c r="Q85" i="2"/>
  <c r="Q75" i="2"/>
  <c r="H75" i="2"/>
  <c r="T57" i="2"/>
  <c r="V53" i="2"/>
  <c r="V91" i="2"/>
  <c r="U89" i="2"/>
  <c r="U33" i="2"/>
  <c r="Q9" i="2"/>
  <c r="O91" i="2"/>
  <c r="S89" i="2"/>
  <c r="S70" i="2"/>
  <c r="O37" i="2"/>
  <c r="S33" i="2"/>
  <c r="O9" i="2"/>
  <c r="M53" i="2"/>
  <c r="S51" i="2"/>
  <c r="R47" i="2"/>
  <c r="U37" i="2"/>
  <c r="G37" i="2"/>
  <c r="O28" i="2"/>
  <c r="V23" i="2"/>
  <c r="L21" i="2"/>
  <c r="U9" i="2"/>
  <c r="M83" i="2"/>
  <c r="O64" i="2"/>
  <c r="L62" i="2"/>
  <c r="L61" i="2"/>
  <c r="S59" i="2"/>
  <c r="R53" i="2"/>
  <c r="L51" i="2"/>
  <c r="L41" i="2"/>
  <c r="U23" i="2"/>
  <c r="L23" i="2"/>
  <c r="S22" i="2"/>
  <c r="S9" i="2"/>
  <c r="G9" i="2"/>
  <c r="Q91" i="2"/>
  <c r="F91" i="2"/>
  <c r="G83" i="2"/>
  <c r="O78" i="2"/>
  <c r="S67" i="2"/>
  <c r="O59" i="2"/>
  <c r="Q53" i="2"/>
  <c r="G53" i="2"/>
  <c r="V39" i="2"/>
  <c r="L36" i="2"/>
  <c r="U91" i="2"/>
  <c r="R83" i="2"/>
  <c r="O79" i="2"/>
  <c r="S64" i="2"/>
  <c r="R61" i="2"/>
  <c r="O57" i="2"/>
  <c r="S53" i="2"/>
  <c r="L53" i="2"/>
  <c r="O51" i="2"/>
  <c r="S38" i="2"/>
  <c r="O33" i="2"/>
  <c r="T9" i="2"/>
  <c r="L9" i="2"/>
  <c r="M39" i="2"/>
  <c r="U17" i="2"/>
  <c r="R69" i="2"/>
  <c r="Q61" i="2"/>
  <c r="S17" i="2"/>
  <c r="S91" i="2"/>
  <c r="G91" i="2"/>
  <c r="O87" i="2"/>
  <c r="V83" i="2"/>
  <c r="Q83" i="2"/>
  <c r="S81" i="2"/>
  <c r="S75" i="2"/>
  <c r="M75" i="2"/>
  <c r="G75" i="2"/>
  <c r="Q69" i="2"/>
  <c r="L67" i="2"/>
  <c r="U61" i="2"/>
  <c r="O61" i="2"/>
  <c r="F61" i="2"/>
  <c r="H61" i="2"/>
  <c r="U51" i="2"/>
  <c r="R39" i="2"/>
  <c r="S30" i="2"/>
  <c r="S23" i="2"/>
  <c r="M23" i="2"/>
  <c r="G23" i="2"/>
  <c r="Q21" i="2"/>
  <c r="O17" i="2"/>
  <c r="L83" i="2"/>
  <c r="V61" i="2"/>
  <c r="S39" i="2"/>
  <c r="L39" i="2"/>
  <c r="U83" i="2"/>
  <c r="O83" i="2"/>
  <c r="F83" i="2"/>
  <c r="H83" i="2"/>
  <c r="O77" i="2"/>
  <c r="L76" i="2"/>
  <c r="U69" i="2"/>
  <c r="H69" i="2"/>
  <c r="S62" i="2"/>
  <c r="S61" i="2"/>
  <c r="M61" i="2"/>
  <c r="G61" i="2"/>
  <c r="O44" i="2"/>
  <c r="S42" i="2"/>
  <c r="Q39" i="2"/>
  <c r="G39" i="2"/>
  <c r="M35" i="2"/>
  <c r="O30" i="2"/>
  <c r="G74" i="2"/>
  <c r="G71" i="2"/>
  <c r="Q71" i="2"/>
  <c r="F27" i="2"/>
  <c r="J27" i="2"/>
  <c r="P27" i="2"/>
  <c r="T27" i="2"/>
  <c r="H27" i="2"/>
  <c r="M27" i="2"/>
  <c r="V27" i="2"/>
  <c r="G24" i="2"/>
  <c r="U24" i="2"/>
  <c r="Q88" i="2"/>
  <c r="T87" i="2"/>
  <c r="J87" i="2"/>
  <c r="O81" i="2"/>
  <c r="S78" i="2"/>
  <c r="Q77" i="2"/>
  <c r="S72" i="2"/>
  <c r="U70" i="2"/>
  <c r="G63" i="2"/>
  <c r="G59" i="2"/>
  <c r="U59" i="2"/>
  <c r="U54" i="2"/>
  <c r="O54" i="2"/>
  <c r="G48" i="2"/>
  <c r="O48" i="2"/>
  <c r="F41" i="2"/>
  <c r="T41" i="2"/>
  <c r="H41" i="2"/>
  <c r="V41" i="2"/>
  <c r="G29" i="2"/>
  <c r="L29" i="2"/>
  <c r="U27" i="2"/>
  <c r="L27" i="2"/>
  <c r="G20" i="2"/>
  <c r="S87" i="2"/>
  <c r="S86" i="2"/>
  <c r="L81" i="2"/>
  <c r="Q80" i="2"/>
  <c r="Q74" i="2"/>
  <c r="J73" i="2"/>
  <c r="O66" i="2"/>
  <c r="U45" i="2"/>
  <c r="O45" i="2"/>
  <c r="L43" i="2"/>
  <c r="G28" i="2"/>
  <c r="Q28" i="2"/>
  <c r="L28" i="2"/>
  <c r="U28" i="2"/>
  <c r="S27" i="2"/>
  <c r="S24" i="2"/>
  <c r="L13" i="2"/>
  <c r="P87" i="2"/>
  <c r="O86" i="2"/>
  <c r="U81" i="2"/>
  <c r="O80" i="2"/>
  <c r="O76" i="2"/>
  <c r="O74" i="2"/>
  <c r="O71" i="2"/>
  <c r="G67" i="2"/>
  <c r="U67" i="2"/>
  <c r="G66" i="2"/>
  <c r="U62" i="2"/>
  <c r="S49" i="2"/>
  <c r="G42" i="2"/>
  <c r="Q42" i="2"/>
  <c r="L42" i="2"/>
  <c r="U42" i="2"/>
  <c r="G40" i="2"/>
  <c r="O40" i="2"/>
  <c r="F35" i="2"/>
  <c r="H35" i="2"/>
  <c r="S31" i="2"/>
  <c r="S28" i="2"/>
  <c r="Q27" i="2"/>
  <c r="G27" i="2"/>
  <c r="L24" i="2"/>
  <c r="L12" i="2"/>
  <c r="J57" i="2"/>
  <c r="S56" i="2"/>
  <c r="U53" i="2"/>
  <c r="O53" i="2"/>
  <c r="F53" i="2"/>
  <c r="H53" i="2"/>
  <c r="U47" i="2"/>
  <c r="H47" i="2"/>
  <c r="U39" i="2"/>
  <c r="O39" i="2"/>
  <c r="H39" i="2"/>
  <c r="S37" i="2"/>
  <c r="U36" i="2"/>
  <c r="L33" i="2"/>
  <c r="L17" i="2"/>
  <c r="V9" i="2"/>
  <c r="R9" i="2"/>
  <c r="T5" i="2"/>
  <c r="L5" i="2"/>
  <c r="J5" i="2"/>
  <c r="V5" i="2"/>
  <c r="G5" i="2"/>
  <c r="G87" i="2"/>
  <c r="L87" i="2"/>
  <c r="Q87" i="2"/>
  <c r="U87" i="2"/>
  <c r="H87" i="2"/>
  <c r="M87" i="2"/>
  <c r="R87" i="2"/>
  <c r="V87" i="2"/>
  <c r="O82" i="2"/>
  <c r="S82" i="2"/>
  <c r="S66" i="2"/>
  <c r="L66" i="2"/>
  <c r="U66" i="2"/>
  <c r="S63" i="2"/>
  <c r="L63" i="2"/>
  <c r="U63" i="2"/>
  <c r="F52" i="2"/>
  <c r="O52" i="2"/>
  <c r="S52" i="2"/>
  <c r="S34" i="2"/>
  <c r="S25" i="2"/>
  <c r="L25" i="2"/>
  <c r="U25" i="2"/>
  <c r="G25" i="2"/>
  <c r="Q25" i="2"/>
  <c r="G16" i="2"/>
  <c r="T79" i="2"/>
  <c r="T73" i="2"/>
  <c r="S65" i="2"/>
  <c r="P57" i="2"/>
  <c r="G79" i="2"/>
  <c r="L79" i="2"/>
  <c r="Q79" i="2"/>
  <c r="U79" i="2"/>
  <c r="F79" i="2"/>
  <c r="H79" i="2"/>
  <c r="M79" i="2"/>
  <c r="R79" i="2"/>
  <c r="V79" i="2"/>
  <c r="G73" i="2"/>
  <c r="L73" i="2"/>
  <c r="Q73" i="2"/>
  <c r="U73" i="2"/>
  <c r="F73" i="2"/>
  <c r="H73" i="2"/>
  <c r="M73" i="2"/>
  <c r="R73" i="2"/>
  <c r="V73" i="2"/>
  <c r="O68" i="2"/>
  <c r="S68" i="2"/>
  <c r="S58" i="2"/>
  <c r="L58" i="2"/>
  <c r="U58" i="2"/>
  <c r="S55" i="2"/>
  <c r="L55" i="2"/>
  <c r="U55" i="2"/>
  <c r="G49" i="2"/>
  <c r="L49" i="2"/>
  <c r="Q49" i="2"/>
  <c r="U49" i="2"/>
  <c r="F49" i="2"/>
  <c r="J49" i="2"/>
  <c r="T49" i="2"/>
  <c r="H49" i="2"/>
  <c r="M49" i="2"/>
  <c r="R49" i="2"/>
  <c r="V49" i="2"/>
  <c r="P49" i="2"/>
  <c r="G31" i="2"/>
  <c r="L31" i="2"/>
  <c r="Q31" i="2"/>
  <c r="U31" i="2"/>
  <c r="F31" i="2"/>
  <c r="H31" i="2"/>
  <c r="P31" i="2"/>
  <c r="M31" i="2"/>
  <c r="R31" i="2"/>
  <c r="V31" i="2"/>
  <c r="J31" i="2"/>
  <c r="T31" i="2"/>
  <c r="S88" i="2"/>
  <c r="L88" i="2"/>
  <c r="U88" i="2"/>
  <c r="S85" i="2"/>
  <c r="L85" i="2"/>
  <c r="U85" i="2"/>
  <c r="G65" i="2"/>
  <c r="L65" i="2"/>
  <c r="Q65" i="2"/>
  <c r="U65" i="2"/>
  <c r="F65" i="2"/>
  <c r="H65" i="2"/>
  <c r="M65" i="2"/>
  <c r="R65" i="2"/>
  <c r="V65" i="2"/>
  <c r="O60" i="2"/>
  <c r="S60" i="2"/>
  <c r="S50" i="2"/>
  <c r="G50" i="2"/>
  <c r="L50" i="2"/>
  <c r="U50" i="2"/>
  <c r="Q50" i="2"/>
  <c r="S32" i="2"/>
  <c r="G32" i="2"/>
  <c r="Q32" i="2"/>
  <c r="L32" i="2"/>
  <c r="U32" i="2"/>
  <c r="P79" i="2"/>
  <c r="P73" i="2"/>
  <c r="G58" i="2"/>
  <c r="G55" i="2"/>
  <c r="O90" i="2"/>
  <c r="S90" i="2"/>
  <c r="S80" i="2"/>
  <c r="L80" i="2"/>
  <c r="U80" i="2"/>
  <c r="S77" i="2"/>
  <c r="L77" i="2"/>
  <c r="U77" i="2"/>
  <c r="S74" i="2"/>
  <c r="L74" i="2"/>
  <c r="U74" i="2"/>
  <c r="S71" i="2"/>
  <c r="L71" i="2"/>
  <c r="U71" i="2"/>
  <c r="G57" i="2"/>
  <c r="L57" i="2"/>
  <c r="Q57" i="2"/>
  <c r="U57" i="2"/>
  <c r="H57" i="2"/>
  <c r="M57" i="2"/>
  <c r="R57" i="2"/>
  <c r="V57" i="2"/>
  <c r="G46" i="2"/>
  <c r="O46" i="2"/>
  <c r="S46" i="2"/>
  <c r="V4" i="2"/>
  <c r="G88" i="2"/>
  <c r="G85" i="2"/>
  <c r="S79" i="2"/>
  <c r="S73" i="2"/>
  <c r="P65" i="2"/>
  <c r="O58" i="2"/>
  <c r="O55" i="2"/>
  <c r="O50" i="2"/>
  <c r="O49" i="2"/>
  <c r="O32" i="2"/>
  <c r="O31" i="2"/>
  <c r="T91" i="2"/>
  <c r="P91" i="2"/>
  <c r="Q89" i="2"/>
  <c r="Q84" i="2"/>
  <c r="G84" i="2"/>
  <c r="T83" i="2"/>
  <c r="P83" i="2"/>
  <c r="J83" i="2"/>
  <c r="Q81" i="2"/>
  <c r="G81" i="2"/>
  <c r="T75" i="2"/>
  <c r="P75" i="2"/>
  <c r="J75" i="2"/>
  <c r="Q70" i="2"/>
  <c r="G70" i="2"/>
  <c r="T69" i="2"/>
  <c r="P69" i="2"/>
  <c r="J69" i="2"/>
  <c r="Q67" i="2"/>
  <c r="Q62" i="2"/>
  <c r="G62" i="2"/>
  <c r="T61" i="2"/>
  <c r="P61" i="2"/>
  <c r="J61" i="2"/>
  <c r="Q59" i="2"/>
  <c r="Q54" i="2"/>
  <c r="G54" i="2"/>
  <c r="T53" i="2"/>
  <c r="P53" i="2"/>
  <c r="J53" i="2"/>
  <c r="Q51" i="2"/>
  <c r="G51" i="2"/>
  <c r="T47" i="2"/>
  <c r="P47" i="2"/>
  <c r="J47" i="2"/>
  <c r="Q45" i="2"/>
  <c r="G45" i="2"/>
  <c r="S43" i="2"/>
  <c r="T39" i="2"/>
  <c r="P39" i="2"/>
  <c r="J39" i="2"/>
  <c r="O38" i="2"/>
  <c r="S36" i="2"/>
  <c r="U35" i="2"/>
  <c r="Q35" i="2"/>
  <c r="L35" i="2"/>
  <c r="G35" i="2"/>
  <c r="Q33" i="2"/>
  <c r="S29" i="2"/>
  <c r="Q24" i="2"/>
  <c r="T23" i="2"/>
  <c r="P23" i="2"/>
  <c r="J23" i="2"/>
  <c r="S20" i="2"/>
  <c r="Q17" i="2"/>
  <c r="S13" i="2"/>
  <c r="P3" i="2"/>
  <c r="O43" i="2"/>
  <c r="O36" i="2"/>
  <c r="S35" i="2"/>
  <c r="Q43" i="2"/>
  <c r="G43" i="2"/>
  <c r="Q36" i="2"/>
  <c r="T35" i="2"/>
  <c r="P35" i="2"/>
  <c r="J35" i="2"/>
  <c r="Q29" i="2"/>
  <c r="Q20" i="2"/>
  <c r="Q8" i="2"/>
  <c r="G72" i="2"/>
  <c r="L72" i="2"/>
  <c r="Q72" i="2"/>
  <c r="U72" i="2"/>
  <c r="F71" i="2"/>
  <c r="H71" i="2"/>
  <c r="J71" i="2"/>
  <c r="M71" i="2"/>
  <c r="P71" i="2"/>
  <c r="R71" i="2"/>
  <c r="T71" i="2"/>
  <c r="V71" i="2"/>
  <c r="G68" i="2"/>
  <c r="L68" i="2"/>
  <c r="Q68" i="2"/>
  <c r="U68" i="2"/>
  <c r="F67" i="2"/>
  <c r="H67" i="2"/>
  <c r="J67" i="2"/>
  <c r="M67" i="2"/>
  <c r="P67" i="2"/>
  <c r="R67" i="2"/>
  <c r="T67" i="2"/>
  <c r="V67" i="2"/>
  <c r="G64" i="2"/>
  <c r="L64" i="2"/>
  <c r="Q64" i="2"/>
  <c r="U64" i="2"/>
  <c r="F63" i="2"/>
  <c r="H63" i="2"/>
  <c r="J63" i="2"/>
  <c r="M63" i="2"/>
  <c r="P63" i="2"/>
  <c r="R63" i="2"/>
  <c r="T63" i="2"/>
  <c r="V63" i="2"/>
  <c r="G60" i="2"/>
  <c r="L60" i="2"/>
  <c r="Q60" i="2"/>
  <c r="U60" i="2"/>
  <c r="F59" i="2"/>
  <c r="H59" i="2"/>
  <c r="J59" i="2"/>
  <c r="M59" i="2"/>
  <c r="P59" i="2"/>
  <c r="R59" i="2"/>
  <c r="T59" i="2"/>
  <c r="V59" i="2"/>
  <c r="U90" i="2"/>
  <c r="Q90" i="2"/>
  <c r="L90" i="2"/>
  <c r="G90" i="2"/>
  <c r="T89" i="2"/>
  <c r="R89" i="2"/>
  <c r="J89" i="2"/>
  <c r="F89" i="2"/>
  <c r="U86" i="2"/>
  <c r="Q86" i="2"/>
  <c r="L86" i="2"/>
  <c r="G86" i="2"/>
  <c r="V85" i="2"/>
  <c r="T85" i="2"/>
  <c r="R85" i="2"/>
  <c r="P85" i="2"/>
  <c r="M85" i="2"/>
  <c r="J85" i="2"/>
  <c r="F85" i="2"/>
  <c r="H85" i="2"/>
  <c r="U82" i="2"/>
  <c r="Q82" i="2"/>
  <c r="L82" i="2"/>
  <c r="G82" i="2"/>
  <c r="V81" i="2"/>
  <c r="T81" i="2"/>
  <c r="R81" i="2"/>
  <c r="P81" i="2"/>
  <c r="M81" i="2"/>
  <c r="J81" i="2"/>
  <c r="F81" i="2"/>
  <c r="H81" i="2"/>
  <c r="U78" i="2"/>
  <c r="Q78" i="2"/>
  <c r="L78" i="2"/>
  <c r="G78" i="2"/>
  <c r="V77" i="2"/>
  <c r="T77" i="2"/>
  <c r="R77" i="2"/>
  <c r="P77" i="2"/>
  <c r="M77" i="2"/>
  <c r="J77" i="2"/>
  <c r="F77" i="2"/>
  <c r="H77" i="2"/>
  <c r="U56" i="2"/>
  <c r="Q56" i="2"/>
  <c r="L56" i="2"/>
  <c r="G56" i="2"/>
  <c r="V55" i="2"/>
  <c r="T55" i="2"/>
  <c r="R55" i="2"/>
  <c r="P55" i="2"/>
  <c r="M55" i="2"/>
  <c r="J55" i="2"/>
  <c r="F55" i="2"/>
  <c r="H55" i="2"/>
  <c r="U52" i="2"/>
  <c r="Q52" i="2"/>
  <c r="L52" i="2"/>
  <c r="G52" i="2"/>
  <c r="V51" i="2"/>
  <c r="T51" i="2"/>
  <c r="R51" i="2"/>
  <c r="P51" i="2"/>
  <c r="M51" i="2"/>
  <c r="J51" i="2"/>
  <c r="F51" i="2"/>
  <c r="H51" i="2"/>
  <c r="U46" i="2"/>
  <c r="Q46" i="2"/>
  <c r="L46" i="2"/>
  <c r="V45" i="2"/>
  <c r="T45" i="2"/>
  <c r="R45" i="2"/>
  <c r="P45" i="2"/>
  <c r="M45" i="2"/>
  <c r="J45" i="2"/>
  <c r="F45" i="2"/>
  <c r="H45" i="2"/>
  <c r="S44" i="2"/>
  <c r="V43" i="2"/>
  <c r="T43" i="2"/>
  <c r="R43" i="2"/>
  <c r="P43" i="2"/>
  <c r="M43" i="2"/>
  <c r="J43" i="2"/>
  <c r="F43" i="2"/>
  <c r="H43" i="2"/>
  <c r="U38" i="2"/>
  <c r="Q38" i="2"/>
  <c r="L38" i="2"/>
  <c r="V37" i="2"/>
  <c r="T37" i="2"/>
  <c r="R37" i="2"/>
  <c r="P37" i="2"/>
  <c r="M37" i="2"/>
  <c r="J37" i="2"/>
  <c r="F37" i="2"/>
  <c r="H37" i="2"/>
  <c r="U34" i="2"/>
  <c r="Q34" i="2"/>
  <c r="L34" i="2"/>
  <c r="G34" i="2"/>
  <c r="V33" i="2"/>
  <c r="T33" i="2"/>
  <c r="R33" i="2"/>
  <c r="P33" i="2"/>
  <c r="M33" i="2"/>
  <c r="J33" i="2"/>
  <c r="F33" i="2"/>
  <c r="H33" i="2"/>
  <c r="U30" i="2"/>
  <c r="Q30" i="2"/>
  <c r="L30" i="2"/>
  <c r="G30" i="2"/>
  <c r="V29" i="2"/>
  <c r="T29" i="2"/>
  <c r="P29" i="2"/>
  <c r="M29" i="2"/>
  <c r="J29" i="2"/>
  <c r="F29" i="2"/>
  <c r="H29" i="2"/>
  <c r="U26" i="2"/>
  <c r="Q26" i="2"/>
  <c r="L26" i="2"/>
  <c r="G26" i="2"/>
  <c r="V25" i="2"/>
  <c r="T25" i="2"/>
  <c r="P25" i="2"/>
  <c r="M25" i="2"/>
  <c r="J25" i="2"/>
  <c r="F25" i="2"/>
  <c r="H25" i="2"/>
  <c r="U22" i="2"/>
  <c r="Q22" i="2"/>
  <c r="L22" i="2"/>
  <c r="G22" i="2"/>
  <c r="V21" i="2"/>
  <c r="T21" i="2"/>
  <c r="P21" i="2"/>
  <c r="M21" i="2"/>
  <c r="J21" i="2"/>
  <c r="F21" i="2"/>
  <c r="H21" i="2"/>
  <c r="V17" i="2"/>
  <c r="T17" i="2"/>
  <c r="R17" i="2"/>
  <c r="P17" i="2"/>
  <c r="M17" i="2"/>
  <c r="J17" i="2"/>
  <c r="F17" i="2"/>
  <c r="H17" i="2" s="1"/>
  <c r="V13" i="2"/>
  <c r="R13" i="2"/>
  <c r="M13" i="2"/>
  <c r="F13" i="2"/>
  <c r="P9" i="2"/>
  <c r="M9" i="2"/>
  <c r="J9" i="2"/>
  <c r="F9" i="2"/>
  <c r="H9" i="2" s="1"/>
  <c r="U6" i="2"/>
  <c r="F50" i="2"/>
  <c r="H50" i="2"/>
  <c r="J50" i="2"/>
  <c r="M50" i="2"/>
  <c r="P50" i="2"/>
  <c r="R50" i="2"/>
  <c r="T50" i="2"/>
  <c r="V50" i="2"/>
  <c r="F46" i="2"/>
  <c r="H46" i="2"/>
  <c r="J46" i="2"/>
  <c r="M46" i="2"/>
  <c r="P46" i="2"/>
  <c r="R46" i="2"/>
  <c r="T46" i="2"/>
  <c r="V46" i="2"/>
  <c r="F42" i="2"/>
  <c r="H42" i="2"/>
  <c r="J42" i="2"/>
  <c r="M42" i="2"/>
  <c r="P42" i="2"/>
  <c r="R42" i="2"/>
  <c r="T42" i="2"/>
  <c r="V42" i="2"/>
  <c r="F38" i="2"/>
  <c r="H38" i="2"/>
  <c r="J38" i="2"/>
  <c r="M38" i="2"/>
  <c r="P38" i="2"/>
  <c r="R38" i="2"/>
  <c r="T38" i="2"/>
  <c r="V38" i="2"/>
  <c r="V90" i="2"/>
  <c r="T90" i="2"/>
  <c r="R90" i="2"/>
  <c r="P90" i="2"/>
  <c r="M90" i="2"/>
  <c r="J90" i="2"/>
  <c r="F90" i="2"/>
  <c r="H90" i="2"/>
  <c r="V88" i="2"/>
  <c r="T88" i="2"/>
  <c r="R88" i="2"/>
  <c r="P88" i="2"/>
  <c r="M88" i="2"/>
  <c r="J88" i="2"/>
  <c r="F88" i="2"/>
  <c r="H88" i="2"/>
  <c r="V86" i="2"/>
  <c r="T86" i="2"/>
  <c r="R86" i="2"/>
  <c r="P86" i="2"/>
  <c r="M86" i="2"/>
  <c r="J86" i="2"/>
  <c r="F86" i="2"/>
  <c r="H86" i="2"/>
  <c r="V84" i="2"/>
  <c r="T84" i="2"/>
  <c r="R84" i="2"/>
  <c r="P84" i="2"/>
  <c r="M84" i="2"/>
  <c r="J84" i="2"/>
  <c r="F84" i="2"/>
  <c r="H84" i="2"/>
  <c r="V82" i="2"/>
  <c r="T82" i="2"/>
  <c r="R82" i="2"/>
  <c r="P82" i="2"/>
  <c r="M82" i="2"/>
  <c r="J82" i="2"/>
  <c r="F82" i="2"/>
  <c r="H82" i="2"/>
  <c r="V80" i="2"/>
  <c r="T80" i="2"/>
  <c r="R80" i="2"/>
  <c r="P80" i="2"/>
  <c r="M80" i="2"/>
  <c r="J80" i="2"/>
  <c r="F80" i="2"/>
  <c r="H80" i="2"/>
  <c r="V78" i="2"/>
  <c r="T78" i="2"/>
  <c r="R78" i="2"/>
  <c r="P78" i="2"/>
  <c r="M78" i="2"/>
  <c r="J78" i="2"/>
  <c r="F78" i="2"/>
  <c r="H78" i="2"/>
  <c r="T76" i="2"/>
  <c r="R76" i="2"/>
  <c r="J76" i="2"/>
  <c r="F76" i="2"/>
  <c r="V74" i="2"/>
  <c r="T74" i="2"/>
  <c r="R74" i="2"/>
  <c r="P74" i="2"/>
  <c r="M74" i="2"/>
  <c r="J74" i="2"/>
  <c r="F74" i="2"/>
  <c r="H74" i="2"/>
  <c r="V72" i="2"/>
  <c r="T72" i="2"/>
  <c r="R72" i="2"/>
  <c r="P72" i="2"/>
  <c r="M72" i="2"/>
  <c r="J72" i="2"/>
  <c r="F72" i="2"/>
  <c r="H72" i="2"/>
  <c r="V70" i="2"/>
  <c r="T70" i="2"/>
  <c r="R70" i="2"/>
  <c r="P70" i="2"/>
  <c r="M70" i="2"/>
  <c r="J70" i="2"/>
  <c r="F70" i="2"/>
  <c r="H70" i="2"/>
  <c r="V68" i="2"/>
  <c r="T68" i="2"/>
  <c r="R68" i="2"/>
  <c r="P68" i="2"/>
  <c r="M68" i="2"/>
  <c r="J68" i="2"/>
  <c r="F68" i="2"/>
  <c r="H68" i="2"/>
  <c r="V66" i="2"/>
  <c r="T66" i="2"/>
  <c r="R66" i="2"/>
  <c r="P66" i="2"/>
  <c r="M66" i="2"/>
  <c r="J66" i="2"/>
  <c r="F66" i="2"/>
  <c r="H66" i="2"/>
  <c r="V64" i="2"/>
  <c r="T64" i="2"/>
  <c r="R64" i="2"/>
  <c r="P64" i="2"/>
  <c r="M64" i="2"/>
  <c r="J64" i="2"/>
  <c r="F64" i="2"/>
  <c r="H64" i="2"/>
  <c r="V62" i="2"/>
  <c r="T62" i="2"/>
  <c r="R62" i="2"/>
  <c r="P62" i="2"/>
  <c r="M62" i="2"/>
  <c r="J62" i="2"/>
  <c r="F62" i="2"/>
  <c r="H62" i="2"/>
  <c r="V60" i="2"/>
  <c r="T60" i="2"/>
  <c r="R60" i="2"/>
  <c r="P60" i="2"/>
  <c r="M60" i="2"/>
  <c r="J60" i="2"/>
  <c r="F60" i="2"/>
  <c r="H60" i="2"/>
  <c r="V58" i="2"/>
  <c r="T58" i="2"/>
  <c r="R58" i="2"/>
  <c r="P58" i="2"/>
  <c r="M58" i="2"/>
  <c r="J58" i="2"/>
  <c r="F58" i="2"/>
  <c r="H58" i="2"/>
  <c r="V56" i="2"/>
  <c r="T56" i="2"/>
  <c r="R56" i="2"/>
  <c r="P56" i="2"/>
  <c r="M56" i="2"/>
  <c r="J56" i="2"/>
  <c r="F56" i="2"/>
  <c r="H56" i="2"/>
  <c r="V54" i="2"/>
  <c r="T54" i="2"/>
  <c r="R54" i="2"/>
  <c r="P54" i="2"/>
  <c r="M54" i="2"/>
  <c r="J54" i="2"/>
  <c r="F54" i="2"/>
  <c r="H54" i="2"/>
  <c r="V52" i="2"/>
  <c r="T52" i="2"/>
  <c r="R52" i="2"/>
  <c r="P52" i="2"/>
  <c r="M52" i="2"/>
  <c r="J52" i="2"/>
  <c r="H52" i="2"/>
  <c r="U48" i="2"/>
  <c r="Q48" i="2"/>
  <c r="L48" i="2"/>
  <c r="U44" i="2"/>
  <c r="Q44" i="2"/>
  <c r="L44" i="2"/>
  <c r="U40" i="2"/>
  <c r="Q40" i="2"/>
  <c r="L40" i="2"/>
  <c r="F48" i="2"/>
  <c r="H48" i="2"/>
  <c r="J48" i="2"/>
  <c r="M48" i="2"/>
  <c r="P48" i="2"/>
  <c r="R48" i="2"/>
  <c r="T48" i="2"/>
  <c r="V48" i="2"/>
  <c r="F44" i="2"/>
  <c r="H44" i="2"/>
  <c r="J44" i="2"/>
  <c r="M44" i="2"/>
  <c r="P44" i="2"/>
  <c r="R44" i="2"/>
  <c r="T44" i="2"/>
  <c r="V44" i="2"/>
  <c r="F40" i="2"/>
  <c r="H40" i="2"/>
  <c r="J40" i="2"/>
  <c r="M40" i="2"/>
  <c r="P40" i="2"/>
  <c r="R40" i="2"/>
  <c r="T40" i="2"/>
  <c r="V40" i="2"/>
  <c r="V36" i="2"/>
  <c r="T36" i="2"/>
  <c r="R36" i="2"/>
  <c r="P36" i="2"/>
  <c r="M36" i="2"/>
  <c r="J36" i="2"/>
  <c r="F36" i="2"/>
  <c r="H36" i="2"/>
  <c r="V34" i="2"/>
  <c r="T34" i="2"/>
  <c r="R34" i="2"/>
  <c r="P34" i="2"/>
  <c r="M34" i="2"/>
  <c r="J34" i="2"/>
  <c r="F34" i="2"/>
  <c r="H34" i="2"/>
  <c r="V32" i="2"/>
  <c r="T32" i="2"/>
  <c r="R32" i="2"/>
  <c r="P32" i="2"/>
  <c r="M32" i="2"/>
  <c r="J32" i="2"/>
  <c r="F32" i="2"/>
  <c r="H32" i="2"/>
  <c r="V30" i="2"/>
  <c r="T30" i="2"/>
  <c r="R30" i="2"/>
  <c r="P30" i="2"/>
  <c r="M30" i="2"/>
  <c r="J30" i="2"/>
  <c r="F30" i="2"/>
  <c r="H30" i="2"/>
  <c r="V28" i="2"/>
  <c r="T28" i="2"/>
  <c r="R28" i="2"/>
  <c r="P28" i="2"/>
  <c r="M28" i="2"/>
  <c r="J28" i="2"/>
  <c r="F28" i="2"/>
  <c r="H28" i="2"/>
  <c r="V26" i="2"/>
  <c r="T26" i="2"/>
  <c r="R26" i="2"/>
  <c r="P26" i="2"/>
  <c r="M26" i="2"/>
  <c r="J26" i="2"/>
  <c r="F26" i="2"/>
  <c r="H26" i="2"/>
  <c r="V24" i="2"/>
  <c r="T24" i="2"/>
  <c r="R24" i="2"/>
  <c r="P24" i="2"/>
  <c r="M24" i="2"/>
  <c r="J24" i="2"/>
  <c r="F24" i="2"/>
  <c r="H24" i="2"/>
  <c r="V22" i="2"/>
  <c r="T22" i="2"/>
  <c r="R22" i="2"/>
  <c r="P22" i="2"/>
  <c r="M22" i="2"/>
  <c r="J22" i="2"/>
  <c r="F22" i="2"/>
  <c r="H22" i="2"/>
  <c r="V20" i="2"/>
  <c r="T20" i="2"/>
  <c r="R20" i="2"/>
  <c r="P20" i="2"/>
  <c r="M20" i="2"/>
  <c r="J20" i="2"/>
  <c r="F20" i="2"/>
  <c r="H20" i="2"/>
  <c r="T16" i="2"/>
  <c r="T14" i="2"/>
  <c r="J14" i="2"/>
  <c r="P12" i="2"/>
  <c r="J8" i="2"/>
  <c r="R6" i="2"/>
  <c r="J3" i="2"/>
  <c r="D7" i="17"/>
  <c r="R23" i="2"/>
  <c r="O23" i="2"/>
  <c r="AE21" i="2"/>
  <c r="AB34" i="2"/>
  <c r="AA33" i="2"/>
  <c r="AB29" i="2"/>
  <c r="R21" i="2"/>
  <c r="R25" i="2"/>
  <c r="O21" i="2"/>
  <c r="AF21" i="2"/>
  <c r="AE22" i="2"/>
  <c r="AA29" i="2"/>
  <c r="O34" i="2"/>
  <c r="R35" i="2"/>
  <c r="AE23" i="2"/>
  <c r="AA27" i="2"/>
  <c r="AA31" i="2"/>
  <c r="AB31" i="2"/>
  <c r="AB33" i="2"/>
  <c r="R27" i="2"/>
  <c r="O25" i="2"/>
  <c r="O27" i="2"/>
  <c r="R29" i="2"/>
  <c r="O35" i="2"/>
  <c r="O20" i="2"/>
  <c r="O24" i="2"/>
  <c r="O29" i="2"/>
  <c r="O22" i="2"/>
  <c r="O26" i="2"/>
  <c r="R5" i="2"/>
  <c r="AG76" i="2" l="1"/>
  <c r="AD89" i="2"/>
  <c r="B41" i="2"/>
  <c r="A41" i="2"/>
  <c r="X41" i="2" s="1"/>
  <c r="I41" i="2"/>
  <c r="AF41" i="2"/>
  <c r="AB41" i="2"/>
  <c r="Y41" i="2"/>
  <c r="AE41" i="2"/>
  <c r="AH41" i="2"/>
  <c r="AA41" i="2"/>
  <c r="B65" i="2"/>
  <c r="A65" i="2"/>
  <c r="X65" i="2" s="1"/>
  <c r="I65" i="2"/>
  <c r="AG65" i="2"/>
  <c r="Y65" i="2"/>
  <c r="AD65" i="2"/>
  <c r="W65" i="2"/>
  <c r="AC65" i="2"/>
  <c r="B69" i="2"/>
  <c r="A69" i="2"/>
  <c r="X69" i="2" s="1"/>
  <c r="I69" i="2"/>
  <c r="AE69" i="2"/>
  <c r="AB69" i="2"/>
  <c r="Z69" i="2"/>
  <c r="AG69" i="2"/>
  <c r="Y69" i="2"/>
  <c r="AA69" i="2"/>
  <c r="A84" i="2"/>
  <c r="X84" i="2" s="1"/>
  <c r="B84" i="2"/>
  <c r="I84" i="2"/>
  <c r="Y84" i="2"/>
  <c r="AA84" i="2"/>
  <c r="AD84" i="2"/>
  <c r="AG84" i="2"/>
  <c r="AH84" i="2"/>
  <c r="B47" i="2"/>
  <c r="A47" i="2"/>
  <c r="X47" i="2" s="1"/>
  <c r="I47" i="2"/>
  <c r="W47" i="2"/>
  <c r="AE47" i="2"/>
  <c r="Z47" i="2"/>
  <c r="A72" i="2"/>
  <c r="X72" i="2" s="1"/>
  <c r="B72" i="2"/>
  <c r="I72" i="2"/>
  <c r="Z72" i="2"/>
  <c r="AC72" i="2"/>
  <c r="AB72" i="2"/>
  <c r="AH72" i="2"/>
  <c r="AG72" i="2"/>
  <c r="AD72" i="2"/>
  <c r="B25" i="2"/>
  <c r="A25" i="2"/>
  <c r="X25" i="2" s="1"/>
  <c r="I25" i="2"/>
  <c r="AF25" i="2"/>
  <c r="AG25" i="2"/>
  <c r="AD25" i="2"/>
  <c r="A20" i="2"/>
  <c r="X20" i="2" s="1"/>
  <c r="B20" i="2"/>
  <c r="I20" i="2"/>
  <c r="M76" i="2"/>
  <c r="V76" i="2"/>
  <c r="M89" i="2"/>
  <c r="V89" i="2"/>
  <c r="G76" i="2"/>
  <c r="F47" i="2"/>
  <c r="R41" i="2"/>
  <c r="P41" i="2"/>
  <c r="U76" i="2"/>
  <c r="U84" i="2"/>
  <c r="L89" i="2"/>
  <c r="F69" i="2"/>
  <c r="Q41" i="2"/>
  <c r="V69" i="2"/>
  <c r="S76" i="2"/>
  <c r="O65" i="2"/>
  <c r="O89" i="2"/>
  <c r="U41" i="2"/>
  <c r="L47" i="2"/>
  <c r="J65" i="2"/>
  <c r="M47" i="2"/>
  <c r="S41" i="2"/>
  <c r="T65" i="2"/>
  <c r="Z20" i="2"/>
  <c r="AD20" i="2"/>
  <c r="AH20" i="2"/>
  <c r="AA25" i="2"/>
  <c r="AC25" i="2"/>
  <c r="AD47" i="2"/>
  <c r="Y47" i="2"/>
  <c r="AA72" i="2"/>
  <c r="AD76" i="2"/>
  <c r="AF76" i="2"/>
  <c r="AC84" i="2"/>
  <c r="AF84" i="2"/>
  <c r="W41" i="2"/>
  <c r="Z65" i="2"/>
  <c r="AF65" i="2"/>
  <c r="W69" i="2"/>
  <c r="AA89" i="2"/>
  <c r="B39" i="2"/>
  <c r="A39" i="2"/>
  <c r="X39" i="2" s="1"/>
  <c r="I39" i="2"/>
  <c r="AB39" i="2"/>
  <c r="Z39" i="2"/>
  <c r="B53" i="2"/>
  <c r="A53" i="2"/>
  <c r="X53" i="2" s="1"/>
  <c r="I53" i="2"/>
  <c r="AE53" i="2"/>
  <c r="AB53" i="2"/>
  <c r="AA53" i="2"/>
  <c r="Z53" i="2"/>
  <c r="AC53" i="2"/>
  <c r="AD53" i="2"/>
  <c r="A56" i="2"/>
  <c r="X56" i="2" s="1"/>
  <c r="B56" i="2"/>
  <c r="I56" i="2"/>
  <c r="Z56" i="2"/>
  <c r="AC56" i="2"/>
  <c r="AD56" i="2"/>
  <c r="A79" i="2"/>
  <c r="X79" i="2" s="1"/>
  <c r="B79" i="2"/>
  <c r="I79" i="2"/>
  <c r="W79" i="2"/>
  <c r="AA79" i="2"/>
  <c r="AB79" i="2"/>
  <c r="B45" i="2"/>
  <c r="A45" i="2"/>
  <c r="X45" i="2" s="1"/>
  <c r="I45" i="2"/>
  <c r="AG45" i="2"/>
  <c r="AH45" i="2"/>
  <c r="AF45" i="2"/>
  <c r="Y45" i="2"/>
  <c r="W45" i="2"/>
  <c r="H76" i="2"/>
  <c r="P76" i="2"/>
  <c r="H89" i="2"/>
  <c r="P89" i="2"/>
  <c r="Q76" i="2"/>
  <c r="G89" i="2"/>
  <c r="O47" i="2"/>
  <c r="O84" i="2"/>
  <c r="L20" i="2"/>
  <c r="M41" i="2"/>
  <c r="J41" i="2"/>
  <c r="O69" i="2"/>
  <c r="L69" i="2"/>
  <c r="O41" i="2"/>
  <c r="S69" i="2"/>
  <c r="G69" i="2"/>
  <c r="S47" i="2"/>
  <c r="M69" i="2"/>
  <c r="G47" i="2"/>
  <c r="L84" i="2"/>
  <c r="S84" i="2"/>
  <c r="I89" i="2"/>
  <c r="U20" i="2"/>
  <c r="O72" i="2"/>
  <c r="AE20" i="2"/>
  <c r="AG20" i="2"/>
  <c r="AF20" i="2"/>
  <c r="Y25" i="2"/>
  <c r="AB25" i="2"/>
  <c r="AC47" i="2"/>
  <c r="AH47" i="2"/>
  <c r="Y72" i="2"/>
  <c r="AB84" i="2"/>
  <c r="AE84" i="2"/>
  <c r="AG41" i="2"/>
  <c r="AH65" i="2"/>
  <c r="AH69" i="2"/>
  <c r="AF69" i="2"/>
  <c r="A36" i="2"/>
  <c r="X36" i="2" s="1"/>
  <c r="B36" i="2"/>
  <c r="I36" i="2"/>
  <c r="AF36" i="2"/>
  <c r="Z36" i="2"/>
  <c r="AD36" i="2"/>
  <c r="B31" i="2"/>
  <c r="A31" i="2"/>
  <c r="X31" i="2" s="1"/>
  <c r="I31" i="2"/>
  <c r="B89" i="2"/>
  <c r="A89" i="2"/>
  <c r="X89" i="2" s="1"/>
  <c r="AF89" i="2"/>
  <c r="AH89" i="2"/>
  <c r="AB89" i="2"/>
  <c r="AE89" i="2"/>
  <c r="Y89" i="2"/>
  <c r="AC89" i="2"/>
  <c r="A76" i="2"/>
  <c r="X76" i="2" s="1"/>
  <c r="B76" i="2"/>
  <c r="AE76" i="2"/>
  <c r="W76" i="2"/>
  <c r="AC76" i="2"/>
  <c r="Z76" i="2"/>
  <c r="AA76" i="2"/>
  <c r="AH76" i="2"/>
  <c r="B33" i="2"/>
  <c r="A33" i="2"/>
  <c r="X33" i="2" s="1"/>
  <c r="I33" i="2"/>
  <c r="Z33" i="2"/>
  <c r="AH33" i="2"/>
  <c r="A28" i="2"/>
  <c r="X28" i="2" s="1"/>
  <c r="B28" i="2"/>
  <c r="I28" i="2"/>
  <c r="Y28" i="2"/>
  <c r="Z28" i="2"/>
  <c r="AD28" i="2"/>
  <c r="A23" i="2"/>
  <c r="X23" i="2" s="1"/>
  <c r="B23" i="2"/>
  <c r="I23" i="2"/>
  <c r="A88" i="2"/>
  <c r="X88" i="2" s="1"/>
  <c r="B88" i="2"/>
  <c r="B75" i="2"/>
  <c r="A75" i="2"/>
  <c r="X75" i="2" s="1"/>
  <c r="B38" i="2"/>
  <c r="A38" i="2"/>
  <c r="X38" i="2" s="1"/>
  <c r="B49" i="2"/>
  <c r="A49" i="2"/>
  <c r="X49" i="2" s="1"/>
  <c r="B55" i="2"/>
  <c r="A55" i="2"/>
  <c r="X55" i="2" s="1"/>
  <c r="B58" i="2"/>
  <c r="A58" i="2"/>
  <c r="X58" i="2" s="1"/>
  <c r="A60" i="2"/>
  <c r="X60" i="2" s="1"/>
  <c r="B60" i="2"/>
  <c r="A62" i="2"/>
  <c r="X62" i="2" s="1"/>
  <c r="B62" i="2"/>
  <c r="A68" i="2"/>
  <c r="X68" i="2" s="1"/>
  <c r="B68" i="2"/>
  <c r="B71" i="2"/>
  <c r="A71" i="2"/>
  <c r="X71" i="2" s="1"/>
  <c r="B81" i="2"/>
  <c r="A81" i="2"/>
  <c r="X81" i="2" s="1"/>
  <c r="B83" i="2"/>
  <c r="A83" i="2"/>
  <c r="X83" i="2" s="1"/>
  <c r="A42" i="2"/>
  <c r="X42" i="2" s="1"/>
  <c r="B42" i="2"/>
  <c r="B67" i="2"/>
  <c r="A67" i="2"/>
  <c r="X67" i="2" s="1"/>
  <c r="A90" i="2"/>
  <c r="X90" i="2" s="1"/>
  <c r="B90" i="2"/>
  <c r="A34" i="2"/>
  <c r="X34" i="2" s="1"/>
  <c r="B34" i="2"/>
  <c r="B26" i="2"/>
  <c r="A26" i="2"/>
  <c r="X26" i="2" s="1"/>
  <c r="AB75" i="2"/>
  <c r="AD75" i="2"/>
  <c r="AG75" i="2"/>
  <c r="AD88" i="2"/>
  <c r="AF88" i="2"/>
  <c r="Y88" i="2"/>
  <c r="AB86" i="2"/>
  <c r="W86" i="2"/>
  <c r="AB90" i="2"/>
  <c r="W90" i="2"/>
  <c r="A87" i="2"/>
  <c r="X87" i="2" s="1"/>
  <c r="B87" i="2"/>
  <c r="B73" i="2"/>
  <c r="A73" i="2"/>
  <c r="X73" i="2" s="1"/>
  <c r="A40" i="2"/>
  <c r="X40" i="2" s="1"/>
  <c r="B40" i="2"/>
  <c r="A48" i="2"/>
  <c r="X48" i="2" s="1"/>
  <c r="B48" i="2"/>
  <c r="A52" i="2"/>
  <c r="X52" i="2" s="1"/>
  <c r="B52" i="2"/>
  <c r="B57" i="2"/>
  <c r="A57" i="2"/>
  <c r="X57" i="2" s="1"/>
  <c r="A64" i="2"/>
  <c r="X64" i="2" s="1"/>
  <c r="B64" i="2"/>
  <c r="A70" i="2"/>
  <c r="X70" i="2" s="1"/>
  <c r="B70" i="2"/>
  <c r="B77" i="2"/>
  <c r="A77" i="2"/>
  <c r="X77" i="2" s="1"/>
  <c r="B85" i="2"/>
  <c r="A85" i="2"/>
  <c r="X85" i="2" s="1"/>
  <c r="A44" i="2"/>
  <c r="X44" i="2" s="1"/>
  <c r="B44" i="2"/>
  <c r="B46" i="2"/>
  <c r="A46" i="2"/>
  <c r="X46" i="2" s="1"/>
  <c r="B78" i="2"/>
  <c r="A78" i="2"/>
  <c r="X78" i="2" s="1"/>
  <c r="B37" i="2"/>
  <c r="A37" i="2"/>
  <c r="X37" i="2" s="1"/>
  <c r="B35" i="2"/>
  <c r="A35" i="2"/>
  <c r="X35" i="2" s="1"/>
  <c r="A32" i="2"/>
  <c r="X32" i="2" s="1"/>
  <c r="B32" i="2"/>
  <c r="B29" i="2"/>
  <c r="A29" i="2"/>
  <c r="X29" i="2" s="1"/>
  <c r="B27" i="2"/>
  <c r="A27" i="2"/>
  <c r="X27" i="2" s="1"/>
  <c r="A24" i="2"/>
  <c r="X24" i="2" s="1"/>
  <c r="B24" i="2"/>
  <c r="B21" i="2"/>
  <c r="A21" i="2"/>
  <c r="X21" i="2" s="1"/>
  <c r="B86" i="2"/>
  <c r="A86" i="2"/>
  <c r="X86" i="2" s="1"/>
  <c r="B51" i="2"/>
  <c r="A51" i="2"/>
  <c r="X51" i="2" s="1"/>
  <c r="B54" i="2"/>
  <c r="A54" i="2"/>
  <c r="X54" i="2" s="1"/>
  <c r="B59" i="2"/>
  <c r="A59" i="2"/>
  <c r="X59" i="2" s="1"/>
  <c r="B61" i="2"/>
  <c r="A61" i="2"/>
  <c r="X61" i="2" s="1"/>
  <c r="B63" i="2"/>
  <c r="A63" i="2"/>
  <c r="X63" i="2" s="1"/>
  <c r="B66" i="2"/>
  <c r="A66" i="2"/>
  <c r="X66" i="2" s="1"/>
  <c r="B74" i="2"/>
  <c r="A74" i="2"/>
  <c r="X74" i="2" s="1"/>
  <c r="A80" i="2"/>
  <c r="X80" i="2" s="1"/>
  <c r="B80" i="2"/>
  <c r="A82" i="2"/>
  <c r="X82" i="2" s="1"/>
  <c r="B82" i="2"/>
  <c r="B43" i="2"/>
  <c r="A43" i="2"/>
  <c r="X43" i="2" s="1"/>
  <c r="A50" i="2"/>
  <c r="X50" i="2" s="1"/>
  <c r="B50" i="2"/>
  <c r="A30" i="2"/>
  <c r="X30" i="2" s="1"/>
  <c r="B30" i="2"/>
  <c r="A22" i="2"/>
  <c r="X22" i="2" s="1"/>
  <c r="B22" i="2"/>
  <c r="A91" i="2"/>
  <c r="X91" i="2" s="1"/>
  <c r="B91" i="2"/>
  <c r="J91" i="2"/>
  <c r="M91" i="2"/>
  <c r="L91" i="2"/>
  <c r="H91" i="2"/>
  <c r="R91" i="2"/>
  <c r="AC91" i="2"/>
  <c r="AD91" i="2"/>
  <c r="AG91" i="2"/>
  <c r="AC11" i="2"/>
  <c r="AD15" i="2"/>
  <c r="Q15" i="2"/>
  <c r="H19" i="2"/>
  <c r="F19" i="2"/>
  <c r="Z19" i="2"/>
  <c r="V3" i="2"/>
  <c r="U19" i="2"/>
  <c r="R11" i="2"/>
  <c r="Q11" i="2"/>
  <c r="AG3" i="2"/>
  <c r="R19" i="2"/>
  <c r="J11" i="2"/>
  <c r="AB3" i="2"/>
  <c r="W11" i="2"/>
  <c r="W19" i="2"/>
  <c r="S19" i="2"/>
  <c r="U11" i="2"/>
  <c r="O11" i="2"/>
  <c r="G11" i="2"/>
  <c r="AF3" i="2"/>
  <c r="AC2" i="2"/>
  <c r="B2" i="2"/>
  <c r="R2" i="2"/>
  <c r="Q3" i="2"/>
  <c r="R15" i="2"/>
  <c r="F11" i="2"/>
  <c r="H11" i="2" s="1"/>
  <c r="W15" i="2"/>
  <c r="I18" i="2"/>
  <c r="A18" i="2" s="1"/>
  <c r="B18" i="2"/>
  <c r="I6" i="2"/>
  <c r="W6" i="2" s="1"/>
  <c r="B6" i="2"/>
  <c r="A6" i="2"/>
  <c r="S3" i="2"/>
  <c r="G3" i="2"/>
  <c r="G18" i="2"/>
  <c r="U3" i="2"/>
  <c r="P19" i="2"/>
  <c r="Q7" i="2"/>
  <c r="L19" i="2"/>
  <c r="J15" i="2"/>
  <c r="M19" i="2"/>
  <c r="T11" i="2"/>
  <c r="S11" i="2"/>
  <c r="M7" i="2"/>
  <c r="V7" i="2"/>
  <c r="AD3" i="2"/>
  <c r="Y3" i="2"/>
  <c r="Z11" i="2"/>
  <c r="AE11" i="2"/>
  <c r="Z6" i="2"/>
  <c r="Z15" i="2"/>
  <c r="Y19" i="2"/>
  <c r="F100" i="3"/>
  <c r="X100" i="3" s="1"/>
  <c r="I17" i="2"/>
  <c r="B17" i="2"/>
  <c r="A17" i="2"/>
  <c r="B13" i="2"/>
  <c r="I9" i="2"/>
  <c r="AB9" i="2" s="1"/>
  <c r="B9" i="2"/>
  <c r="B5" i="2"/>
  <c r="B19" i="2"/>
  <c r="I15" i="2"/>
  <c r="A15" i="2"/>
  <c r="B15" i="2"/>
  <c r="I11" i="2"/>
  <c r="A11" i="2"/>
  <c r="X11" i="2" s="1"/>
  <c r="B11" i="2"/>
  <c r="AE7" i="2"/>
  <c r="B7" i="2"/>
  <c r="I3" i="2"/>
  <c r="A3" i="2"/>
  <c r="B3" i="2"/>
  <c r="R3" i="2"/>
  <c r="F2" i="2"/>
  <c r="M3" i="2"/>
  <c r="J19" i="2"/>
  <c r="O19" i="2"/>
  <c r="G7" i="2"/>
  <c r="G19" i="2"/>
  <c r="G15" i="2"/>
  <c r="M11" i="2"/>
  <c r="V19" i="2"/>
  <c r="T3" i="2"/>
  <c r="AC3" i="2"/>
  <c r="W3" i="2"/>
  <c r="AD7" i="2"/>
  <c r="AD11" i="2"/>
  <c r="Y11" i="2"/>
  <c r="AA11" i="2"/>
  <c r="AC19" i="2"/>
  <c r="AH19" i="2"/>
  <c r="I14" i="2"/>
  <c r="B14" i="2"/>
  <c r="A14" i="2"/>
  <c r="AA22" i="3" s="1"/>
  <c r="I10" i="2"/>
  <c r="A10" i="2" s="1"/>
  <c r="B10" i="2"/>
  <c r="O3" i="2"/>
  <c r="F3" i="2"/>
  <c r="H3" i="2" s="1"/>
  <c r="F6" i="2"/>
  <c r="H6" i="2" s="1"/>
  <c r="P18" i="2"/>
  <c r="L3" i="2"/>
  <c r="P7" i="2"/>
  <c r="T19" i="2"/>
  <c r="Q19" i="2"/>
  <c r="S7" i="2"/>
  <c r="T15" i="2"/>
  <c r="V11" i="2"/>
  <c r="P11" i="2"/>
  <c r="L11" i="2"/>
  <c r="Z3" i="2"/>
  <c r="AE3" i="2"/>
  <c r="AH3" i="2"/>
  <c r="Y7" i="2"/>
  <c r="AG11" i="2"/>
  <c r="AB11" i="2"/>
  <c r="AF11" i="2"/>
  <c r="AC15" i="2"/>
  <c r="AD19" i="2"/>
  <c r="AB19" i="2"/>
  <c r="AG19" i="2"/>
  <c r="AC14" i="2"/>
  <c r="I19" i="2"/>
  <c r="I16" i="2"/>
  <c r="AE16" i="2" s="1"/>
  <c r="B16" i="2"/>
  <c r="I12" i="2"/>
  <c r="B12" i="2"/>
  <c r="I8" i="2"/>
  <c r="A8" i="2" s="1"/>
  <c r="B8" i="2"/>
  <c r="I4" i="2"/>
  <c r="A4" i="2"/>
  <c r="B4" i="2"/>
  <c r="AG27" i="3"/>
  <c r="T8" i="2"/>
  <c r="H13" i="2"/>
  <c r="P13" i="2"/>
  <c r="T7" i="2"/>
  <c r="O13" i="2"/>
  <c r="U7" i="2"/>
  <c r="V15" i="2"/>
  <c r="P15" i="2"/>
  <c r="U15" i="2"/>
  <c r="S16" i="2"/>
  <c r="M5" i="2"/>
  <c r="P5" i="2"/>
  <c r="O10" i="2"/>
  <c r="F7" i="2"/>
  <c r="H7" i="2" s="1"/>
  <c r="AC7" i="2"/>
  <c r="AH7" i="2"/>
  <c r="AF8" i="2"/>
  <c r="AD5" i="2"/>
  <c r="AF5" i="2"/>
  <c r="AA5" i="2"/>
  <c r="AD13" i="2"/>
  <c r="AF13" i="2"/>
  <c r="AH10" i="2"/>
  <c r="Y15" i="2"/>
  <c r="AH15" i="2"/>
  <c r="AG16" i="2"/>
  <c r="I7" i="2"/>
  <c r="A7" i="2" s="1"/>
  <c r="O5" i="2"/>
  <c r="V10" i="2"/>
  <c r="J16" i="2"/>
  <c r="F5" i="2"/>
  <c r="H5" i="2" s="1"/>
  <c r="L10" i="2"/>
  <c r="J13" i="2"/>
  <c r="T13" i="2"/>
  <c r="J7" i="2"/>
  <c r="Q13" i="2"/>
  <c r="O7" i="2"/>
  <c r="L7" i="2"/>
  <c r="O8" i="2"/>
  <c r="M15" i="2"/>
  <c r="F15" i="2"/>
  <c r="H15" i="2" s="1"/>
  <c r="L15" i="2"/>
  <c r="S5" i="2"/>
  <c r="U5" i="2"/>
  <c r="S15" i="2"/>
  <c r="G13" i="2"/>
  <c r="O15" i="2"/>
  <c r="R7" i="2"/>
  <c r="Z7" i="2"/>
  <c r="AD8" i="2"/>
  <c r="AC5" i="2"/>
  <c r="Z5" i="2"/>
  <c r="AE5" i="2"/>
  <c r="AC13" i="2"/>
  <c r="Z13" i="2"/>
  <c r="AE13" i="2"/>
  <c r="AE15" i="2"/>
  <c r="AB15" i="2"/>
  <c r="AG15" i="2"/>
  <c r="AB18" i="2"/>
  <c r="AK100" i="3"/>
  <c r="J6" i="2"/>
  <c r="T6" i="2"/>
  <c r="P10" i="2"/>
  <c r="M14" i="2"/>
  <c r="V14" i="2"/>
  <c r="F18" i="2"/>
  <c r="H18" i="2" s="1"/>
  <c r="R18" i="2"/>
  <c r="G6" i="2"/>
  <c r="Q10" i="2"/>
  <c r="L14" i="2"/>
  <c r="L18" i="2"/>
  <c r="S18" i="2"/>
  <c r="S14" i="2"/>
  <c r="O14" i="2"/>
  <c r="AE6" i="2"/>
  <c r="AB6" i="2"/>
  <c r="AG6" i="2"/>
  <c r="AD10" i="2"/>
  <c r="AC10" i="2"/>
  <c r="AA10" i="2"/>
  <c r="W14" i="2"/>
  <c r="AG14" i="2"/>
  <c r="AE14" i="2"/>
  <c r="AC18" i="2"/>
  <c r="AG18" i="2"/>
  <c r="Z18" i="2"/>
  <c r="I13" i="2"/>
  <c r="A13" i="2" s="1"/>
  <c r="I5" i="2"/>
  <c r="A5" i="2" s="1"/>
  <c r="O18" i="2"/>
  <c r="U2" i="2"/>
  <c r="M6" i="2"/>
  <c r="F10" i="2"/>
  <c r="H10" i="2" s="1"/>
  <c r="P14" i="2"/>
  <c r="J18" i="2"/>
  <c r="Z2" i="2"/>
  <c r="AF2" i="2"/>
  <c r="AF6" i="2"/>
  <c r="AH6" i="2"/>
  <c r="Y10" i="2"/>
  <c r="W10" i="2"/>
  <c r="Z10" i="2"/>
  <c r="AH14" i="2"/>
  <c r="Y14" i="2"/>
  <c r="W18" i="2"/>
  <c r="AD18" i="2"/>
  <c r="X14" i="2"/>
  <c r="X6" i="2"/>
  <c r="AI9" i="3"/>
  <c r="C8" i="5" s="1"/>
  <c r="A2" i="19" s="1"/>
  <c r="O2" i="2"/>
  <c r="V6" i="2"/>
  <c r="R10" i="2"/>
  <c r="T18" i="2"/>
  <c r="L6" i="2"/>
  <c r="U10" i="2"/>
  <c r="Q14" i="2"/>
  <c r="Q18" i="2"/>
  <c r="P6" i="2"/>
  <c r="J10" i="2"/>
  <c r="T10" i="2"/>
  <c r="F14" i="2"/>
  <c r="H14" i="2" s="1"/>
  <c r="R14" i="2"/>
  <c r="M18" i="2"/>
  <c r="V18" i="2"/>
  <c r="Q6" i="2"/>
  <c r="G10" i="2"/>
  <c r="U14" i="2"/>
  <c r="U18" i="2"/>
  <c r="O6" i="2"/>
  <c r="S6" i="2"/>
  <c r="S10" i="2"/>
  <c r="AD6" i="2"/>
  <c r="AC6" i="2"/>
  <c r="AA6" i="2"/>
  <c r="AE10" i="2"/>
  <c r="AB10" i="2"/>
  <c r="AG10" i="2"/>
  <c r="AD14" i="2"/>
  <c r="AF14" i="2"/>
  <c r="AA14" i="2"/>
  <c r="AH18" i="2"/>
  <c r="Y18" i="2"/>
  <c r="AN100" i="3"/>
  <c r="AA23" i="3"/>
  <c r="AG23" i="3"/>
  <c r="X15" i="2"/>
  <c r="AG15" i="3"/>
  <c r="AG26" i="3"/>
  <c r="AG18" i="3"/>
  <c r="AA7" i="2"/>
  <c r="AF15" i="2"/>
  <c r="AF16" i="2"/>
  <c r="AG17" i="3"/>
  <c r="AG22" i="3"/>
  <c r="AG14" i="3"/>
  <c r="AA9" i="2"/>
  <c r="AE18" i="2"/>
  <c r="AB7" i="2"/>
  <c r="AF18" i="2"/>
  <c r="AG25" i="3"/>
  <c r="AG19" i="3"/>
  <c r="AG11" i="3"/>
  <c r="X17" i="2"/>
  <c r="AA25" i="3"/>
  <c r="G4" i="2"/>
  <c r="M8" i="2"/>
  <c r="V8" i="2"/>
  <c r="F12" i="2"/>
  <c r="H12" i="2" s="1"/>
  <c r="R12" i="2"/>
  <c r="M16" i="2"/>
  <c r="V16" i="2"/>
  <c r="J4" i="2"/>
  <c r="M4" i="2"/>
  <c r="U16" i="2"/>
  <c r="U8" i="2"/>
  <c r="Q12" i="2"/>
  <c r="AD4" i="2"/>
  <c r="AG4" i="2"/>
  <c r="AF4" i="2"/>
  <c r="AH8" i="2"/>
  <c r="AB8" i="2"/>
  <c r="AA8" i="2"/>
  <c r="AC12" i="2"/>
  <c r="Y12" i="2"/>
  <c r="W12" i="2"/>
  <c r="AB16" i="2"/>
  <c r="AA16" i="2"/>
  <c r="AK9" i="3"/>
  <c r="I12" i="5" s="1"/>
  <c r="A12" i="19" s="1"/>
  <c r="AQ9" i="3"/>
  <c r="F26" i="5" s="1"/>
  <c r="G29" i="17" s="1"/>
  <c r="O4" i="2"/>
  <c r="R4" i="2"/>
  <c r="P8" i="2"/>
  <c r="T12" i="2"/>
  <c r="P16" i="2"/>
  <c r="S8" i="2"/>
  <c r="U4" i="2"/>
  <c r="L16" i="2"/>
  <c r="G12" i="2"/>
  <c r="S12" i="2"/>
  <c r="G8" i="2"/>
  <c r="O16" i="2"/>
  <c r="AH4" i="2"/>
  <c r="AB4" i="2"/>
  <c r="AA4" i="2"/>
  <c r="AC8" i="2"/>
  <c r="Y8" i="2"/>
  <c r="W8" i="2"/>
  <c r="Z12" i="2"/>
  <c r="AE12" i="2"/>
  <c r="AC16" i="2"/>
  <c r="Y16" i="2"/>
  <c r="W16" i="2"/>
  <c r="AG24" i="3"/>
  <c r="AG20" i="3"/>
  <c r="AG16" i="3"/>
  <c r="AG12" i="3"/>
  <c r="J12" i="2"/>
  <c r="S4" i="2"/>
  <c r="F4" i="2"/>
  <c r="H4" i="2" s="1"/>
  <c r="L4" i="2"/>
  <c r="F8" i="2"/>
  <c r="H8" i="2" s="1"/>
  <c r="R8" i="2"/>
  <c r="M12" i="2"/>
  <c r="V12" i="2"/>
  <c r="F16" i="2"/>
  <c r="H16" i="2" s="1"/>
  <c r="R16" i="2"/>
  <c r="Q4" i="2"/>
  <c r="P4" i="2"/>
  <c r="Q16" i="2"/>
  <c r="U12" i="2"/>
  <c r="T4" i="2"/>
  <c r="L8" i="2"/>
  <c r="O12" i="2"/>
  <c r="AC4" i="2"/>
  <c r="Y4" i="2"/>
  <c r="W4" i="2"/>
  <c r="Z8" i="2"/>
  <c r="AE8" i="2"/>
  <c r="AD12" i="2"/>
  <c r="AG12" i="2"/>
  <c r="AF12" i="2"/>
  <c r="Z16" i="2"/>
  <c r="AD16" i="2"/>
  <c r="AH16" i="2"/>
  <c r="AS9" i="3"/>
  <c r="L26" i="5" s="1"/>
  <c r="G30" i="17" s="1"/>
  <c r="X3" i="2"/>
  <c r="AO9" i="3"/>
  <c r="U13" i="5" s="1"/>
  <c r="A25" i="19" s="1"/>
  <c r="T2" i="2"/>
  <c r="J2" i="2"/>
  <c r="L2" i="2"/>
  <c r="AH2" i="2"/>
  <c r="AB2" i="2"/>
  <c r="AM9" i="3"/>
  <c r="O13" i="5" s="1"/>
  <c r="A19" i="19" s="1"/>
  <c r="AE2" i="2"/>
  <c r="Q2" i="2"/>
  <c r="Y2" i="2"/>
  <c r="AA2" i="2"/>
  <c r="AD2" i="2"/>
  <c r="S2" i="2"/>
  <c r="V2" i="2"/>
  <c r="H2" i="2"/>
  <c r="M2" i="2"/>
  <c r="I2" i="2"/>
  <c r="P2" i="2"/>
  <c r="AG2" i="2"/>
  <c r="AA14" i="3"/>
  <c r="D7" i="21"/>
  <c r="W100" i="3" l="1"/>
  <c r="AG100" i="3"/>
  <c r="V100" i="3"/>
  <c r="AO100" i="3"/>
  <c r="AC100" i="3"/>
  <c r="AF100" i="3"/>
  <c r="AP100" i="3"/>
  <c r="AQ100" i="3"/>
  <c r="Z100" i="3"/>
  <c r="AL100" i="3"/>
  <c r="C10" i="5"/>
  <c r="A4" i="19" s="1"/>
  <c r="AA19" i="3"/>
  <c r="X10" i="2"/>
  <c r="AA18" i="3"/>
  <c r="AA26" i="3"/>
  <c r="X18" i="2"/>
  <c r="AA12" i="2"/>
  <c r="AB12" i="2"/>
  <c r="A19" i="2"/>
  <c r="X19" i="2" s="1"/>
  <c r="AA11" i="3"/>
  <c r="AE19" i="2"/>
  <c r="A16" i="2"/>
  <c r="X16" i="2" s="1"/>
  <c r="AF17" i="2"/>
  <c r="AE17" i="2"/>
  <c r="AF19" i="2"/>
  <c r="A12" i="2"/>
  <c r="X12" i="2" s="1"/>
  <c r="A9" i="2"/>
  <c r="AA17" i="3" s="1"/>
  <c r="A2" i="2"/>
  <c r="AG10" i="3" s="1"/>
  <c r="C11" i="5"/>
  <c r="A5" i="19" s="1"/>
  <c r="AH100" i="3"/>
  <c r="AJ100" i="3"/>
  <c r="AE100" i="3"/>
  <c r="AI100" i="3"/>
  <c r="C33" i="17"/>
  <c r="Y100" i="3"/>
  <c r="AB100" i="3"/>
  <c r="C13" i="5"/>
  <c r="A7" i="19" s="1"/>
  <c r="C12" i="5"/>
  <c r="A6" i="19" s="1"/>
  <c r="M6" i="19" s="1"/>
  <c r="AR100" i="3"/>
  <c r="AA100" i="3"/>
  <c r="AD100" i="3"/>
  <c r="AM100" i="3"/>
  <c r="AS100" i="3"/>
  <c r="AA13" i="3"/>
  <c r="W5" i="2"/>
  <c r="AA21" i="3"/>
  <c r="AB13" i="2"/>
  <c r="AA13" i="2"/>
  <c r="W7" i="2"/>
  <c r="F14" i="5"/>
  <c r="C28" i="17" s="1"/>
  <c r="C9" i="5"/>
  <c r="A3" i="19" s="1"/>
  <c r="C3" i="19" s="1"/>
  <c r="I9" i="5"/>
  <c r="A9" i="19" s="1"/>
  <c r="L9" i="19" s="1"/>
  <c r="W2" i="2"/>
  <c r="J19" i="19"/>
  <c r="D19" i="19"/>
  <c r="C19" i="19"/>
  <c r="B19" i="19"/>
  <c r="L19" i="19"/>
  <c r="M19" i="19"/>
  <c r="K19" i="19"/>
  <c r="M12" i="19"/>
  <c r="B12" i="19"/>
  <c r="D12" i="19"/>
  <c r="K12" i="19"/>
  <c r="C12" i="19"/>
  <c r="L12" i="19"/>
  <c r="J12" i="19"/>
  <c r="K5" i="19"/>
  <c r="J5" i="19"/>
  <c r="D5" i="19"/>
  <c r="B5" i="19"/>
  <c r="L5" i="19"/>
  <c r="M5" i="19"/>
  <c r="C5" i="19"/>
  <c r="M4" i="19"/>
  <c r="L4" i="19"/>
  <c r="B4" i="19"/>
  <c r="C4" i="19"/>
  <c r="D4" i="19"/>
  <c r="J4" i="19"/>
  <c r="K4" i="19"/>
  <c r="L6" i="19"/>
  <c r="I8" i="5"/>
  <c r="A8" i="19" s="1"/>
  <c r="I10" i="5"/>
  <c r="A10" i="19" s="1"/>
  <c r="J7" i="19"/>
  <c r="K7" i="19"/>
  <c r="M7" i="19"/>
  <c r="C7" i="19"/>
  <c r="B7" i="19"/>
  <c r="L7" i="19"/>
  <c r="D7" i="19"/>
  <c r="I11" i="5"/>
  <c r="A11" i="19" s="1"/>
  <c r="L14" i="5"/>
  <c r="C29" i="17" s="1"/>
  <c r="M2" i="19"/>
  <c r="D2" i="19"/>
  <c r="C2" i="19"/>
  <c r="K2" i="19"/>
  <c r="L2" i="19"/>
  <c r="B2" i="19"/>
  <c r="J2" i="19"/>
  <c r="M25" i="19"/>
  <c r="D25" i="19"/>
  <c r="L25" i="19"/>
  <c r="C25" i="19"/>
  <c r="K25" i="19"/>
  <c r="H25" i="19"/>
  <c r="J25" i="19"/>
  <c r="I25" i="19"/>
  <c r="B25" i="19"/>
  <c r="AG21" i="3"/>
  <c r="AG13" i="3"/>
  <c r="X5" i="2"/>
  <c r="O9" i="5"/>
  <c r="A15" i="19" s="1"/>
  <c r="C23" i="5"/>
  <c r="A29" i="19" s="1"/>
  <c r="C20" i="5"/>
  <c r="A26" i="19" s="1"/>
  <c r="C24" i="5"/>
  <c r="A30" i="19" s="1"/>
  <c r="O11" i="5"/>
  <c r="A17" i="19" s="1"/>
  <c r="O12" i="5"/>
  <c r="A18" i="19" s="1"/>
  <c r="R14" i="5"/>
  <c r="C30" i="17" s="1"/>
  <c r="O10" i="5"/>
  <c r="O8" i="5"/>
  <c r="A14" i="19" s="1"/>
  <c r="C25" i="5"/>
  <c r="A31" i="19" s="1"/>
  <c r="C22" i="5"/>
  <c r="A28" i="19" s="1"/>
  <c r="I13" i="5"/>
  <c r="A13" i="19" s="1"/>
  <c r="C21" i="5"/>
  <c r="A27" i="19" s="1"/>
  <c r="U10" i="5"/>
  <c r="A22" i="19" s="1"/>
  <c r="U9" i="5"/>
  <c r="A21" i="19" s="1"/>
  <c r="U12" i="5"/>
  <c r="A24" i="19" s="1"/>
  <c r="X14" i="5"/>
  <c r="G28" i="17" s="1"/>
  <c r="I25" i="5"/>
  <c r="A37" i="19" s="1"/>
  <c r="I24" i="5"/>
  <c r="A36" i="19" s="1"/>
  <c r="AA12" i="3"/>
  <c r="E10" i="5" s="1"/>
  <c r="H4" i="19" s="1"/>
  <c r="X4" i="2"/>
  <c r="AA24" i="3"/>
  <c r="I23" i="5"/>
  <c r="A35" i="19" s="1"/>
  <c r="I22" i="5"/>
  <c r="A34" i="19" s="1"/>
  <c r="AA16" i="3"/>
  <c r="X8" i="2"/>
  <c r="I20" i="5"/>
  <c r="A32" i="19" s="1"/>
  <c r="I21" i="5"/>
  <c r="A33" i="19" s="1"/>
  <c r="AA20" i="3"/>
  <c r="U8" i="5"/>
  <c r="A20" i="19" s="1"/>
  <c r="U11" i="5"/>
  <c r="A23" i="19" s="1"/>
  <c r="AA10" i="3"/>
  <c r="E8" i="5" s="1"/>
  <c r="H2" i="19" s="1"/>
  <c r="J13" i="5"/>
  <c r="E20" i="5"/>
  <c r="D8" i="5"/>
  <c r="I2" i="19" s="1"/>
  <c r="J12" i="5"/>
  <c r="I12" i="19" s="1"/>
  <c r="K12" i="5"/>
  <c r="H12" i="19" s="1"/>
  <c r="W13" i="5"/>
  <c r="V13" i="5"/>
  <c r="P13" i="5"/>
  <c r="I19" i="19" s="1"/>
  <c r="D13" i="5"/>
  <c r="I7" i="19" s="1"/>
  <c r="D23" i="5"/>
  <c r="E23" i="5"/>
  <c r="D22" i="5"/>
  <c r="D9" i="5"/>
  <c r="E9" i="5"/>
  <c r="W9" i="5"/>
  <c r="E11" i="5"/>
  <c r="H5" i="19" s="1"/>
  <c r="D11" i="5"/>
  <c r="I5" i="19" s="1"/>
  <c r="D10" i="5"/>
  <c r="I4" i="19" s="1"/>
  <c r="V9" i="5" l="1"/>
  <c r="E22" i="5"/>
  <c r="B9" i="19"/>
  <c r="D20" i="5"/>
  <c r="X2" i="2"/>
  <c r="D12" i="5"/>
  <c r="I6" i="19" s="1"/>
  <c r="Q9" i="5"/>
  <c r="J6" i="19"/>
  <c r="D6" i="19"/>
  <c r="E12" i="5"/>
  <c r="H6" i="19" s="1"/>
  <c r="B6" i="19"/>
  <c r="K6" i="19"/>
  <c r="C6" i="19"/>
  <c r="I3" i="19"/>
  <c r="L3" i="19"/>
  <c r="D3" i="19"/>
  <c r="B3" i="19"/>
  <c r="H3" i="19"/>
  <c r="K3" i="19"/>
  <c r="J3" i="19"/>
  <c r="M3" i="19"/>
  <c r="X9" i="2"/>
  <c r="AA27" i="3"/>
  <c r="Q13" i="5" s="1"/>
  <c r="H19" i="19" s="1"/>
  <c r="J8" i="5"/>
  <c r="I8" i="19" s="1"/>
  <c r="K11" i="5"/>
  <c r="H11" i="19" s="1"/>
  <c r="P9" i="5"/>
  <c r="I15" i="19" s="1"/>
  <c r="K9" i="5"/>
  <c r="J11" i="5"/>
  <c r="I11" i="19" s="1"/>
  <c r="D9" i="19"/>
  <c r="K9" i="19"/>
  <c r="AA15" i="3"/>
  <c r="E13" i="5" s="1"/>
  <c r="H7" i="19" s="1"/>
  <c r="X7" i="2"/>
  <c r="J9" i="5"/>
  <c r="I9" i="19" s="1"/>
  <c r="X13" i="2"/>
  <c r="C9" i="19"/>
  <c r="J9" i="19"/>
  <c r="M9" i="19"/>
  <c r="K8" i="5"/>
  <c r="H8" i="19" s="1"/>
  <c r="H9" i="19"/>
  <c r="Q10" i="5"/>
  <c r="A16" i="19"/>
  <c r="M20" i="19"/>
  <c r="I20" i="19"/>
  <c r="C20" i="19"/>
  <c r="K20" i="19"/>
  <c r="D20" i="19"/>
  <c r="J20" i="19"/>
  <c r="B20" i="19"/>
  <c r="L20" i="19"/>
  <c r="J23" i="5"/>
  <c r="K13" i="5"/>
  <c r="E24" i="5"/>
  <c r="K10" i="5"/>
  <c r="H10" i="19" s="1"/>
  <c r="K24" i="5"/>
  <c r="M28" i="19"/>
  <c r="J28" i="19"/>
  <c r="H28" i="19"/>
  <c r="L28" i="19"/>
  <c r="B28" i="19"/>
  <c r="C28" i="19"/>
  <c r="D28" i="19"/>
  <c r="I28" i="19"/>
  <c r="K28" i="19"/>
  <c r="K26" i="19"/>
  <c r="M26" i="19"/>
  <c r="I26" i="19"/>
  <c r="L26" i="19"/>
  <c r="H26" i="19"/>
  <c r="C26" i="19"/>
  <c r="D26" i="19"/>
  <c r="J26" i="19"/>
  <c r="B26" i="19"/>
  <c r="J11" i="19"/>
  <c r="D11" i="19"/>
  <c r="K11" i="19"/>
  <c r="B11" i="19"/>
  <c r="C11" i="19"/>
  <c r="M11" i="19"/>
  <c r="L11" i="19"/>
  <c r="M8" i="19"/>
  <c r="K8" i="19"/>
  <c r="B8" i="19"/>
  <c r="C8" i="19"/>
  <c r="J8" i="19"/>
  <c r="L8" i="19"/>
  <c r="D8" i="19"/>
  <c r="K20" i="5"/>
  <c r="V12" i="5"/>
  <c r="P10" i="5"/>
  <c r="M21" i="19"/>
  <c r="C21" i="19"/>
  <c r="I21" i="19"/>
  <c r="K21" i="19"/>
  <c r="B21" i="19"/>
  <c r="J21" i="19"/>
  <c r="L21" i="19"/>
  <c r="D21" i="19"/>
  <c r="H21" i="19"/>
  <c r="D24" i="5"/>
  <c r="J10" i="5"/>
  <c r="K25" i="5"/>
  <c r="V10" i="5"/>
  <c r="D25" i="5"/>
  <c r="P12" i="5"/>
  <c r="M29" i="19"/>
  <c r="C29" i="19"/>
  <c r="J29" i="19"/>
  <c r="D29" i="19"/>
  <c r="K29" i="19"/>
  <c r="L29" i="19"/>
  <c r="B29" i="19"/>
  <c r="I29" i="19"/>
  <c r="H29" i="19"/>
  <c r="M10" i="19"/>
  <c r="J10" i="19"/>
  <c r="K10" i="19"/>
  <c r="D10" i="19"/>
  <c r="B10" i="19"/>
  <c r="C10" i="19"/>
  <c r="I10" i="19"/>
  <c r="L10" i="19"/>
  <c r="M23" i="19"/>
  <c r="D23" i="19"/>
  <c r="B23" i="19"/>
  <c r="C23" i="19"/>
  <c r="J23" i="19"/>
  <c r="K23" i="19"/>
  <c r="L23" i="19"/>
  <c r="M33" i="19"/>
  <c r="J33" i="19"/>
  <c r="L33" i="19"/>
  <c r="B33" i="19"/>
  <c r="D33" i="19"/>
  <c r="I33" i="19"/>
  <c r="C33" i="19"/>
  <c r="K33" i="19"/>
  <c r="K34" i="19"/>
  <c r="M34" i="19"/>
  <c r="C34" i="19"/>
  <c r="B34" i="19"/>
  <c r="J34" i="19"/>
  <c r="L34" i="19"/>
  <c r="D34" i="19"/>
  <c r="D21" i="5"/>
  <c r="Q8" i="5"/>
  <c r="Q11" i="5"/>
  <c r="J15" i="19"/>
  <c r="M15" i="19"/>
  <c r="L15" i="19"/>
  <c r="D15" i="19"/>
  <c r="C15" i="19"/>
  <c r="K15" i="19"/>
  <c r="B15" i="19"/>
  <c r="H15" i="19"/>
  <c r="J20" i="5"/>
  <c r="W12" i="5"/>
  <c r="W8" i="5"/>
  <c r="H20" i="19" s="1"/>
  <c r="K23" i="5"/>
  <c r="J25" i="5"/>
  <c r="E25" i="5"/>
  <c r="W10" i="5"/>
  <c r="P11" i="5"/>
  <c r="J24" i="5"/>
  <c r="Q12" i="5"/>
  <c r="P8" i="5"/>
  <c r="J21" i="5"/>
  <c r="E21" i="5"/>
  <c r="V8" i="5"/>
  <c r="F101" i="3"/>
  <c r="K21" i="5"/>
  <c r="H33" i="19" s="1"/>
  <c r="K22" i="5"/>
  <c r="H34" i="19" s="1"/>
  <c r="J22" i="5"/>
  <c r="I34" i="19" s="1"/>
  <c r="V11" i="5"/>
  <c r="I23" i="19" s="1"/>
  <c r="W11" i="5"/>
  <c r="H23" i="19" s="1"/>
  <c r="M14" i="19" l="1"/>
  <c r="K14" i="19"/>
  <c r="B14" i="19"/>
  <c r="L14" i="19"/>
  <c r="C14" i="19"/>
  <c r="J14" i="19"/>
  <c r="D14" i="19"/>
  <c r="H14" i="19"/>
  <c r="I14" i="19"/>
  <c r="M18" i="19"/>
  <c r="C18" i="19"/>
  <c r="K18" i="19"/>
  <c r="B18" i="19"/>
  <c r="J18" i="19"/>
  <c r="D18" i="19"/>
  <c r="I18" i="19"/>
  <c r="L18" i="19"/>
  <c r="H18" i="19"/>
  <c r="K22" i="19"/>
  <c r="B22" i="19"/>
  <c r="D22" i="19"/>
  <c r="L22" i="19"/>
  <c r="M22" i="19"/>
  <c r="H22" i="19"/>
  <c r="I22" i="19"/>
  <c r="C22" i="19"/>
  <c r="J22" i="19"/>
  <c r="K30" i="19"/>
  <c r="J30" i="19"/>
  <c r="D30" i="19"/>
  <c r="H30" i="19"/>
  <c r="L30" i="19"/>
  <c r="M30" i="19"/>
  <c r="B30" i="19"/>
  <c r="I30" i="19"/>
  <c r="C30" i="19"/>
  <c r="M35" i="19"/>
  <c r="D35" i="19"/>
  <c r="B35" i="19"/>
  <c r="C35" i="19"/>
  <c r="I35" i="19"/>
  <c r="J35" i="19"/>
  <c r="K35" i="19"/>
  <c r="L35" i="19"/>
  <c r="H35" i="19"/>
  <c r="M16" i="19"/>
  <c r="I16" i="19"/>
  <c r="J16" i="19"/>
  <c r="H16" i="19"/>
  <c r="K16" i="19"/>
  <c r="L16" i="19"/>
  <c r="B16" i="19"/>
  <c r="D16" i="19"/>
  <c r="C16" i="19"/>
  <c r="M27" i="19"/>
  <c r="D27" i="19"/>
  <c r="B27" i="19"/>
  <c r="C27" i="19"/>
  <c r="I27" i="19"/>
  <c r="J27" i="19"/>
  <c r="K27" i="19"/>
  <c r="H27" i="19"/>
  <c r="L27" i="19"/>
  <c r="M24" i="19"/>
  <c r="B24" i="19"/>
  <c r="K24" i="19"/>
  <c r="I24" i="19"/>
  <c r="J24" i="19"/>
  <c r="C24" i="19"/>
  <c r="D24" i="19"/>
  <c r="H24" i="19"/>
  <c r="L24" i="19"/>
  <c r="M36" i="19"/>
  <c r="D36" i="19"/>
  <c r="C36" i="19"/>
  <c r="K36" i="19"/>
  <c r="L36" i="19"/>
  <c r="B36" i="19"/>
  <c r="I36" i="19"/>
  <c r="J36" i="19"/>
  <c r="H36" i="19"/>
  <c r="M32" i="19"/>
  <c r="B32" i="19"/>
  <c r="L32" i="19"/>
  <c r="I32" i="19"/>
  <c r="K32" i="19"/>
  <c r="D32" i="19"/>
  <c r="H32" i="19"/>
  <c r="J32" i="19"/>
  <c r="C32" i="19"/>
  <c r="J17" i="19"/>
  <c r="M17" i="19"/>
  <c r="K17" i="19"/>
  <c r="C17" i="19"/>
  <c r="H17" i="19"/>
  <c r="I17" i="19"/>
  <c r="B17" i="19"/>
  <c r="L17" i="19"/>
  <c r="D17" i="19"/>
  <c r="M31" i="19"/>
  <c r="D31" i="19"/>
  <c r="B31" i="19"/>
  <c r="C31" i="19"/>
  <c r="H31" i="19"/>
  <c r="J31" i="19"/>
  <c r="K31" i="19"/>
  <c r="L31" i="19"/>
  <c r="I31" i="19"/>
  <c r="M37" i="19"/>
  <c r="K37" i="19"/>
  <c r="C37" i="19"/>
  <c r="L37" i="19"/>
  <c r="I37" i="19"/>
  <c r="D37" i="19"/>
  <c r="H37" i="19"/>
  <c r="B37" i="19"/>
  <c r="J37" i="19"/>
  <c r="M13" i="19"/>
  <c r="J13" i="19"/>
  <c r="L13" i="19"/>
  <c r="K13" i="19"/>
  <c r="C13" i="19"/>
  <c r="H13" i="19"/>
  <c r="I13" i="19"/>
  <c r="B13" i="19"/>
  <c r="D13" i="19"/>
  <c r="C34" i="17"/>
</calcChain>
</file>

<file path=xl/comments1.xml><?xml version="1.0" encoding="utf-8"?>
<comments xmlns="http://schemas.openxmlformats.org/spreadsheetml/2006/main">
  <authors>
    <author>KATSUMI</author>
  </authors>
  <commentList>
    <comment ref="C9"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E1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1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2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3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4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5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6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7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8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0"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1"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2"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3"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4"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5"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6"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7"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8"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E99" authorId="0" shapeId="0">
      <text>
        <r>
          <rPr>
            <b/>
            <sz val="20"/>
            <color indexed="81"/>
            <rFont val="ＭＳ ゴシック"/>
            <family val="3"/>
            <charset val="128"/>
          </rPr>
          <t>必ず、学校名を入力してください。
学校名が入っていない場合は、出場を認めません。ドロップダウンリストからも選択できます。</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<sst xmlns="http://schemas.openxmlformats.org/spreadsheetml/2006/main" count="1299" uniqueCount="926">
  <si>
    <t>ﾅﾝﾊﾞｰ</t>
    <phoneticPr fontId="2"/>
  </si>
  <si>
    <t>学年</t>
    <rPh sb="0" eb="2">
      <t>ガクネン</t>
    </rPh>
    <phoneticPr fontId="2"/>
  </si>
  <si>
    <t>男</t>
    <rPh sb="0" eb="1">
      <t>オトコ</t>
    </rPh>
    <phoneticPr fontId="2"/>
  </si>
  <si>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</si>
  <si>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</si>
  <si>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</si>
  <si>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</si>
  <si>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</si>
  <si>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</si>
  <si>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</si>
  <si>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</si>
  <si>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</si>
  <si>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</si>
  <si>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</si>
  <si>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</si>
  <si>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</si>
  <si>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</si>
  <si>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</si>
  <si>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</si>
  <si>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</si>
  <si>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</si>
  <si>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</si>
  <si>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</si>
  <si>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</si>
  <si>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</si>
  <si>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</si>
  <si>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</si>
  <si>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</si>
  <si>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</si>
  <si>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</si>
  <si>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</si>
  <si>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</si>
  <si>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</si>
  <si>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</si>
  <si>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</si>
  <si>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</si>
  <si>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</si>
  <si>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性別</t>
    <rPh sb="0" eb="2">
      <t>セイベツ</t>
    </rPh>
    <phoneticPr fontId="2"/>
  </si>
  <si>
    <t>学年</t>
    <rPh sb="0" eb="2">
      <t>ガクネン</t>
    </rPh>
    <phoneticPr fontId="2"/>
  </si>
  <si>
    <t>記録</t>
    <rPh sb="0" eb="2">
      <t>キロク</t>
    </rPh>
    <phoneticPr fontId="2"/>
  </si>
  <si>
    <t>例</t>
    <rPh sb="0" eb="1">
      <t>レイ</t>
    </rPh>
    <phoneticPr fontId="2"/>
  </si>
  <si>
    <t>西三　太郎</t>
    <rPh sb="0" eb="1">
      <t>セイ</t>
    </rPh>
    <rPh sb="1" eb="2">
      <t>サン</t>
    </rPh>
    <rPh sb="3" eb="5">
      <t>タロウ</t>
    </rPh>
    <phoneticPr fontId="2"/>
  </si>
  <si>
    <t>氏　名</t>
    <rPh sb="0" eb="1">
      <t>シ</t>
    </rPh>
    <rPh sb="2" eb="3">
      <t>メイ</t>
    </rPh>
    <phoneticPr fontId="2"/>
  </si>
  <si>
    <t>A4サイズ</t>
    <phoneticPr fontId="6"/>
  </si>
  <si>
    <t>男　　　子</t>
    <rPh sb="0" eb="1">
      <t>オトコ</t>
    </rPh>
    <rPh sb="4" eb="5">
      <t>コ</t>
    </rPh>
    <phoneticPr fontId="6"/>
  </si>
  <si>
    <t>女　　　子</t>
    <rPh sb="0" eb="1">
      <t>オンナ</t>
    </rPh>
    <rPh sb="4" eb="5">
      <t>コ</t>
    </rPh>
    <phoneticPr fontId="6"/>
  </si>
  <si>
    <t>種　　目</t>
    <rPh sb="0" eb="1">
      <t>タネ</t>
    </rPh>
    <rPh sb="3" eb="4">
      <t>メ</t>
    </rPh>
    <phoneticPr fontId="6"/>
  </si>
  <si>
    <t>申込数</t>
    <rPh sb="0" eb="2">
      <t>モウシコミ</t>
    </rPh>
    <rPh sb="2" eb="3">
      <t>スウ</t>
    </rPh>
    <phoneticPr fontId="6"/>
  </si>
  <si>
    <t>種　　　目</t>
    <rPh sb="0" eb="1">
      <t>タネ</t>
    </rPh>
    <rPh sb="4" eb="5">
      <t>メ</t>
    </rPh>
    <phoneticPr fontId="6"/>
  </si>
  <si>
    <t>男種目</t>
    <rPh sb="0" eb="3">
      <t>オトコシュモク</t>
    </rPh>
    <phoneticPr fontId="6"/>
  </si>
  <si>
    <t>女種目</t>
    <rPh sb="0" eb="1">
      <t>オンナ</t>
    </rPh>
    <rPh sb="1" eb="3">
      <t>シュモク</t>
    </rPh>
    <phoneticPr fontId="6"/>
  </si>
  <si>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6"/>
  </si>
  <si>
    <t>女</t>
    <rPh sb="0" eb="1">
      <t>オンナ</t>
    </rPh>
    <phoneticPr fontId="2"/>
  </si>
  <si>
    <t>男</t>
    <rPh sb="0" eb="1">
      <t>オトコ</t>
    </rPh>
    <phoneticPr fontId="2"/>
  </si>
  <si>
    <t>○</t>
    <phoneticPr fontId="2"/>
  </si>
  <si>
    <t>大会名</t>
    <rPh sb="0" eb="2">
      <t>タイカイ</t>
    </rPh>
    <rPh sb="2" eb="3">
      <t>メイ</t>
    </rPh>
    <phoneticPr fontId="2"/>
  </si>
  <si>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</si>
  <si>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</si>
  <si>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</si>
  <si>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</si>
  <si>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</si>
  <si>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</si>
  <si>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</si>
  <si>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</si>
  <si>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</si>
  <si>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</si>
  <si>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</si>
  <si>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2"/>
  </si>
  <si>
    <t>申込チーム数</t>
    <rPh sb="0" eb="2">
      <t>モウシコミ</t>
    </rPh>
    <rPh sb="5" eb="6">
      <t>スウ</t>
    </rPh>
    <phoneticPr fontId="2"/>
  </si>
  <si>
    <t>②選手情報入力</t>
    <rPh sb="1" eb="3">
      <t>センシュ</t>
    </rPh>
    <rPh sb="3" eb="5">
      <t>ジョウホウ</t>
    </rPh>
    <rPh sb="5" eb="7">
      <t>ニュウリョク</t>
    </rPh>
    <phoneticPr fontId="2"/>
  </si>
  <si>
    <t>④種目別人数一覧表</t>
    <rPh sb="1" eb="4">
      <t>シュモクベツ</t>
    </rPh>
    <rPh sb="4" eb="6">
      <t>ニンズウ</t>
    </rPh>
    <rPh sb="6" eb="8">
      <t>イチラン</t>
    </rPh>
    <rPh sb="8" eb="9">
      <t>ヒョウ</t>
    </rPh>
    <phoneticPr fontId="2"/>
  </si>
  <si>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2"/>
  </si>
  <si>
    <t xml:space="preserve">チーム名 </t>
    <rPh sb="3" eb="4">
      <t>メイ</t>
    </rPh>
    <phoneticPr fontId="2"/>
  </si>
  <si>
    <t>54秒23</t>
    <rPh sb="2" eb="3">
      <t>ビョウ</t>
    </rPh>
    <phoneticPr fontId="2"/>
  </si>
  <si>
    <t>↓</t>
    <phoneticPr fontId="2"/>
  </si>
  <si>
    <t>期　日</t>
    <rPh sb="0" eb="1">
      <t>キ</t>
    </rPh>
    <rPh sb="2" eb="3">
      <t>ヒ</t>
    </rPh>
    <phoneticPr fontId="2"/>
  </si>
  <si>
    <t>会　場</t>
    <rPh sb="0" eb="1">
      <t>カイ</t>
    </rPh>
    <rPh sb="2" eb="3">
      <t>バ</t>
    </rPh>
    <phoneticPr fontId="2"/>
  </si>
  <si>
    <t>　　②選手情報の入力</t>
    <rPh sb="3" eb="5">
      <t>センシュ</t>
    </rPh>
    <rPh sb="5" eb="7">
      <t>ジョウホウ</t>
    </rPh>
    <rPh sb="8" eb="10">
      <t>ニュウリョク</t>
    </rPh>
    <phoneticPr fontId="2"/>
  </si>
  <si>
    <t>送付先</t>
    <rPh sb="0" eb="2">
      <t>ソウフ</t>
    </rPh>
    <rPh sb="2" eb="3">
      <t>サキ</t>
    </rPh>
    <phoneticPr fontId="2"/>
  </si>
  <si>
    <t>　★問い合わせ先</t>
    <rPh sb="2" eb="3">
      <t>ト</t>
    </rPh>
    <rPh sb="4" eb="5">
      <t>ア</t>
    </rPh>
    <rPh sb="7" eb="8">
      <t>サキ</t>
    </rPh>
    <phoneticPr fontId="2"/>
  </si>
  <si>
    <t>　★データ入力前にこのページの内容を必ずお読みください。</t>
    <rPh sb="5" eb="7">
      <t>ニュウリョク</t>
    </rPh>
    <rPh sb="7" eb="8">
      <t>マエ</t>
    </rPh>
    <rPh sb="15" eb="17">
      <t>ナイヨウ</t>
    </rPh>
    <rPh sb="18" eb="19">
      <t>カナラ</t>
    </rPh>
    <rPh sb="21" eb="22">
      <t>ヨ</t>
    </rPh>
    <phoneticPr fontId="2"/>
  </si>
  <si>
    <t>12秒00</t>
    <rPh sb="2" eb="3">
      <t>ビョウ</t>
    </rPh>
    <phoneticPr fontId="2"/>
  </si>
  <si>
    <t>　　 のときは整数で表示されます。</t>
    <rPh sb="7" eb="9">
      <t>セイスウ</t>
    </rPh>
    <rPh sb="10" eb="12">
      <t>ヒョウジ</t>
    </rPh>
    <phoneticPr fontId="2"/>
  </si>
  <si>
    <t>　　なっていることを確認してください。</t>
    <rPh sb="10" eb="12">
      <t>カクニン</t>
    </rPh>
    <phoneticPr fontId="2"/>
  </si>
  <si>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2"/>
  </si>
  <si>
    <t>○</t>
    <phoneticPr fontId="2"/>
  </si>
  <si>
    <t>男100m</t>
    <rPh sb="0" eb="1">
      <t>ダン</t>
    </rPh>
    <phoneticPr fontId="2"/>
  </si>
  <si>
    <t>★記録がない場合は空欄にしてください。</t>
    <rPh sb="1" eb="3">
      <t>キロク</t>
    </rPh>
    <rPh sb="6" eb="8">
      <t>バアイ</t>
    </rPh>
    <rPh sb="9" eb="11">
      <t>クウラン</t>
    </rPh>
    <phoneticPr fontId="2"/>
  </si>
  <si>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2"/>
  </si>
  <si>
    <t>Ord</t>
    <phoneticPr fontId="2"/>
  </si>
  <si>
    <r>
      <t>　　※</t>
    </r>
    <r>
      <rPr>
        <b/>
        <sz val="11"/>
        <color indexed="10"/>
        <rFont val="ＭＳ ゴシック"/>
        <family val="3"/>
        <charset val="128"/>
      </rPr>
      <t>記録は、次のとおり入力してください。</t>
    </r>
    <rPh sb="3" eb="5">
      <t>キロク</t>
    </rPh>
    <rPh sb="7" eb="8">
      <t>ツギ</t>
    </rPh>
    <rPh sb="12" eb="14">
      <t>ニュウリョク</t>
    </rPh>
    <phoneticPr fontId="2"/>
  </si>
  <si>
    <t>4分07秒00</t>
    <rPh sb="1" eb="2">
      <t>フン</t>
    </rPh>
    <rPh sb="4" eb="5">
      <t>ビョウ</t>
    </rPh>
    <phoneticPr fontId="2"/>
  </si>
  <si>
    <t>4.07.00</t>
    <phoneticPr fontId="2"/>
  </si>
  <si>
    <t>氏　名</t>
    <rPh sb="0" eb="1">
      <t>シ</t>
    </rPh>
    <rPh sb="2" eb="3">
      <t>メイ</t>
    </rPh>
    <phoneticPr fontId="2"/>
  </si>
  <si>
    <t>　＜注意事項等＞</t>
    <rPh sb="2" eb="4">
      <t>チュウイ</t>
    </rPh>
    <rPh sb="4" eb="6">
      <t>ジコウ</t>
    </rPh>
    <rPh sb="6" eb="7">
      <t>トウ</t>
    </rPh>
    <phoneticPr fontId="2"/>
  </si>
  <si>
    <t>　 ※記録が１分未満で、10分の1以下が「00」</t>
    <rPh sb="3" eb="5">
      <t>キロク</t>
    </rPh>
    <rPh sb="7" eb="8">
      <t>フン</t>
    </rPh>
    <rPh sb="8" eb="10">
      <t>ミマン</t>
    </rPh>
    <rPh sb="14" eb="15">
      <t>ブン</t>
    </rPh>
    <rPh sb="17" eb="19">
      <t>イカ</t>
    </rPh>
    <phoneticPr fontId="2"/>
  </si>
  <si>
    <t>例１</t>
    <rPh sb="0" eb="1">
      <t>レイ</t>
    </rPh>
    <phoneticPr fontId="2"/>
  </si>
  <si>
    <t>例２</t>
    <rPh sb="0" eb="1">
      <t>レイ</t>
    </rPh>
    <phoneticPr fontId="2"/>
  </si>
  <si>
    <t>例３</t>
    <rPh sb="0" eb="1">
      <t>レイ</t>
    </rPh>
    <phoneticPr fontId="2"/>
  </si>
  <si>
    <t>ｾｲｻﾝ ﾀﾛｳ</t>
    <phoneticPr fontId="2"/>
  </si>
  <si>
    <t>ﾌﾘｶﾞﾅ</t>
    <phoneticPr fontId="2"/>
  </si>
  <si>
    <t>種目</t>
    <rPh sb="0" eb="2">
      <t>シュモク</t>
    </rPh>
    <phoneticPr fontId="39"/>
  </si>
  <si>
    <t>男4X100mR</t>
    <rPh sb="0" eb="1">
      <t>オトコ</t>
    </rPh>
    <phoneticPr fontId="39"/>
  </si>
  <si>
    <t>男子</t>
    <rPh sb="0" eb="2">
      <t>ダンシ</t>
    </rPh>
    <phoneticPr fontId="39"/>
  </si>
  <si>
    <t>女子</t>
    <rPh sb="0" eb="2">
      <t>ジョシ</t>
    </rPh>
    <phoneticPr fontId="39"/>
  </si>
  <si>
    <t>リレー</t>
    <phoneticPr fontId="39"/>
  </si>
  <si>
    <t>種目</t>
    <rPh sb="0" eb="2">
      <t>シュモク</t>
    </rPh>
    <phoneticPr fontId="39"/>
  </si>
  <si>
    <t>No</t>
    <phoneticPr fontId="39"/>
  </si>
  <si>
    <t>FLAG</t>
    <phoneticPr fontId="39"/>
  </si>
  <si>
    <t>記録</t>
    <rPh sb="0" eb="2">
      <t>キロク</t>
    </rPh>
    <phoneticPr fontId="39"/>
  </si>
  <si>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2"/>
  </si>
  <si>
    <r>
      <t xml:space="preserve">ﾌﾘｶﾞﾅ
</t>
    </r>
    <r>
      <rPr>
        <b/>
        <sz val="8"/>
        <color indexed="10"/>
        <rFont val="ＭＳ 明朝"/>
        <family val="1"/>
        <charset val="128"/>
      </rPr>
      <t>姓と名の間に
半角ｽﾍﾟｰｽ1つ</t>
    </r>
    <rPh sb="13" eb="15">
      <t>ハンカク</t>
    </rPh>
    <phoneticPr fontId="2"/>
  </si>
  <si>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2"/>
  </si>
  <si>
    <t>学校名</t>
    <rPh sb="0" eb="2">
      <t>ガッコウ</t>
    </rPh>
    <rPh sb="2" eb="3">
      <t>メイ</t>
    </rPh>
    <phoneticPr fontId="6"/>
  </si>
  <si>
    <t>ｶﾅ</t>
    <phoneticPr fontId="2"/>
  </si>
  <si>
    <t>　・必要事項を入力してください。</t>
    <rPh sb="2" eb="4">
      <t>ヒツヨウ</t>
    </rPh>
    <rPh sb="4" eb="6">
      <t>ジコウ</t>
    </rPh>
    <rPh sb="7" eb="9">
      <t>ニュウリョク</t>
    </rPh>
    <phoneticPr fontId="2"/>
  </si>
  <si>
    <t>女4X100mR</t>
    <rPh sb="0" eb="1">
      <t>オンナ</t>
    </rPh>
    <phoneticPr fontId="39"/>
  </si>
  <si>
    <t>リレー</t>
    <phoneticPr fontId="39"/>
  </si>
  <si>
    <t>ﾅﾝﾊﾞｰ</t>
    <phoneticPr fontId="39"/>
  </si>
  <si>
    <t>氏　名</t>
    <rPh sb="0" eb="1">
      <t>シ</t>
    </rPh>
    <rPh sb="2" eb="3">
      <t>メイ</t>
    </rPh>
    <phoneticPr fontId="39"/>
  </si>
  <si>
    <t>性</t>
    <rPh sb="0" eb="1">
      <t>セイ</t>
    </rPh>
    <phoneticPr fontId="39"/>
  </si>
  <si>
    <t>年</t>
    <rPh sb="0" eb="1">
      <t>ネン</t>
    </rPh>
    <phoneticPr fontId="39"/>
  </si>
  <si>
    <t>記録確認表</t>
    <rPh sb="0" eb="2">
      <t>キロク</t>
    </rPh>
    <rPh sb="2" eb="4">
      <t>カクニン</t>
    </rPh>
    <rPh sb="4" eb="5">
      <t>ヒョウ</t>
    </rPh>
    <phoneticPr fontId="2"/>
  </si>
  <si>
    <t>人数</t>
    <rPh sb="0" eb="2">
      <t>ニンズウ</t>
    </rPh>
    <phoneticPr fontId="39"/>
  </si>
  <si>
    <t>男　　子</t>
    <rPh sb="0" eb="1">
      <t>オトコ</t>
    </rPh>
    <rPh sb="3" eb="4">
      <t>コ</t>
    </rPh>
    <phoneticPr fontId="39"/>
  </si>
  <si>
    <t>女　　子</t>
    <rPh sb="0" eb="1">
      <t>オンナ</t>
    </rPh>
    <rPh sb="3" eb="4">
      <t>コ</t>
    </rPh>
    <phoneticPr fontId="39"/>
  </si>
  <si>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2"/>
  </si>
  <si>
    <t>男　　　子</t>
    <rPh sb="0" eb="1">
      <t>オトコ</t>
    </rPh>
    <rPh sb="4" eb="5">
      <t>コ</t>
    </rPh>
    <phoneticPr fontId="39"/>
  </si>
  <si>
    <t>女　　　子</t>
    <rPh sb="0" eb="1">
      <t>オンナ</t>
    </rPh>
    <rPh sb="4" eb="5">
      <t>コ</t>
    </rPh>
    <phoneticPr fontId="39"/>
  </si>
  <si>
    <t>大会名</t>
    <rPh sb="0" eb="2">
      <t>タイカイ</t>
    </rPh>
    <rPh sb="2" eb="3">
      <t>メイ</t>
    </rPh>
    <phoneticPr fontId="39"/>
  </si>
  <si>
    <t>一覧表用　種目名</t>
    <rPh sb="0" eb="2">
      <t>イチラン</t>
    </rPh>
    <rPh sb="2" eb="3">
      <t>ヒョウ</t>
    </rPh>
    <rPh sb="3" eb="4">
      <t>ヨウ</t>
    </rPh>
    <rPh sb="5" eb="7">
      <t>シュモク</t>
    </rPh>
    <rPh sb="7" eb="8">
      <t>メイ</t>
    </rPh>
    <phoneticPr fontId="39"/>
  </si>
  <si>
    <t>⇒</t>
    <phoneticPr fontId="2"/>
  </si>
  <si>
    <t>20m</t>
    <phoneticPr fontId="2"/>
  </si>
  <si>
    <t>20m00</t>
    <phoneticPr fontId="2"/>
  </si>
  <si>
    <t>※データを修正する場合は、必ず「Delete」キーを使用してください。</t>
    <rPh sb="5" eb="7">
      <t>シュウセイ</t>
    </rPh>
    <rPh sb="9" eb="11">
      <t>バアイ</t>
    </rPh>
    <rPh sb="13" eb="14">
      <t>カナラ</t>
    </rPh>
    <rPh sb="26" eb="28">
      <t>シヨウ</t>
    </rPh>
    <phoneticPr fontId="2"/>
  </si>
  <si>
    <t>競技者NO</t>
    <rPh sb="0" eb="3">
      <t>キョウギシャ</t>
    </rPh>
    <phoneticPr fontId="2"/>
  </si>
  <si>
    <t>リレー記録</t>
    <rPh sb="3" eb="5">
      <t>キロク</t>
    </rPh>
    <phoneticPr fontId="2"/>
  </si>
  <si>
    <t>男子</t>
    <rPh sb="0" eb="2">
      <t>ダンシ</t>
    </rPh>
    <phoneticPr fontId="2"/>
  </si>
  <si>
    <t>女子</t>
    <rPh sb="0" eb="2">
      <t>ジョシ</t>
    </rPh>
    <phoneticPr fontId="2"/>
  </si>
  <si>
    <t>女400R</t>
    <rPh sb="0" eb="1">
      <t>オンナ</t>
    </rPh>
    <phoneticPr fontId="2"/>
  </si>
  <si>
    <t>女1600R</t>
    <rPh sb="0" eb="1">
      <t>オンナ</t>
    </rPh>
    <phoneticPr fontId="2"/>
  </si>
  <si>
    <t>※必要事項を全て入力してください。</t>
    <rPh sb="1" eb="3">
      <t>ヒツヨウ</t>
    </rPh>
    <rPh sb="3" eb="5">
      <t>ジコウ</t>
    </rPh>
    <rPh sb="6" eb="7">
      <t>スベ</t>
    </rPh>
    <rPh sb="8" eb="10">
      <t>ニュウリョク</t>
    </rPh>
    <phoneticPr fontId="2"/>
  </si>
  <si>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2"/>
  </si>
  <si>
    <t>※リレーにエントリーをする選手とチームの記録を確認してください。</t>
    <rPh sb="13" eb="15">
      <t>センシュ</t>
    </rPh>
    <rPh sb="20" eb="22">
      <t>キロク</t>
    </rPh>
    <rPh sb="23" eb="25">
      <t>カクニン</t>
    </rPh>
    <phoneticPr fontId="2"/>
  </si>
  <si>
    <t>③リレー情報確認</t>
    <rPh sb="4" eb="6">
      <t>ジョウホウ</t>
    </rPh>
    <rPh sb="6" eb="8">
      <t>カクニン</t>
    </rPh>
    <phoneticPr fontId="2"/>
  </si>
  <si>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2"/>
  </si>
  <si>
    <t>パロマ瑞穂スタジアム・パロマ瑞穂北陸上競技場</t>
    <rPh sb="3" eb="5">
      <t>ミズホ</t>
    </rPh>
    <rPh sb="14" eb="16">
      <t>ミズホ</t>
    </rPh>
    <rPh sb="16" eb="17">
      <t>キタ</t>
    </rPh>
    <rPh sb="17" eb="22">
      <t>リクジョウキョウギジョウ</t>
    </rPh>
    <phoneticPr fontId="2"/>
  </si>
  <si>
    <t>勝見　昌弘　宛</t>
    <rPh sb="0" eb="2">
      <t>カツミ</t>
    </rPh>
    <rPh sb="3" eb="5">
      <t>マサヒロ</t>
    </rPh>
    <rPh sb="6" eb="7">
      <t>アテ</t>
    </rPh>
    <phoneticPr fontId="2"/>
  </si>
  <si>
    <t>種　目　数</t>
    <rPh sb="0" eb="1">
      <t>シュ</t>
    </rPh>
    <rPh sb="2" eb="3">
      <t>メ</t>
    </rPh>
    <rPh sb="4" eb="5">
      <t>スウ</t>
    </rPh>
    <phoneticPr fontId="6"/>
  </si>
  <si>
    <t>種目計</t>
    <rPh sb="0" eb="2">
      <t>シュモク</t>
    </rPh>
    <rPh sb="2" eb="3">
      <t>ケイ</t>
    </rPh>
    <phoneticPr fontId="2"/>
  </si>
  <si>
    <t>種目数</t>
    <rPh sb="0" eb="3">
      <t>シュモクスウ</t>
    </rPh>
    <phoneticPr fontId="6"/>
  </si>
  <si>
    <t>リレー</t>
    <phoneticPr fontId="6"/>
  </si>
  <si>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2"/>
  </si>
  <si>
    <t>リレー計</t>
    <rPh sb="3" eb="4">
      <t>ケイ</t>
    </rPh>
    <phoneticPr fontId="2"/>
  </si>
  <si>
    <t>男</t>
    <rPh sb="0" eb="1">
      <t>オトコ</t>
    </rPh>
    <phoneticPr fontId="2"/>
  </si>
  <si>
    <t>女</t>
    <rPh sb="0" eb="1">
      <t>オンナ</t>
    </rPh>
    <phoneticPr fontId="2"/>
  </si>
  <si>
    <t>申込責任者</t>
    <rPh sb="0" eb="2">
      <t>モウシコミ</t>
    </rPh>
    <rPh sb="2" eb="5">
      <t>セキニ</t>
    </rPh>
    <phoneticPr fontId="2"/>
  </si>
  <si>
    <t>このシートを印刷し裏面に振込明細のコピーを添付してください</t>
    <rPh sb="6" eb="8">
      <t>インサツ</t>
    </rPh>
    <rPh sb="9" eb="11">
      <t>リメン</t>
    </rPh>
    <rPh sb="12" eb="14">
      <t>フリコミ</t>
    </rPh>
    <rPh sb="14" eb="16">
      <t>メイサイ</t>
    </rPh>
    <rPh sb="21" eb="23">
      <t>テンプ</t>
    </rPh>
    <phoneticPr fontId="2"/>
  </si>
  <si>
    <t>toiawase.nagoya@gmail.com</t>
    <phoneticPr fontId="2"/>
  </si>
  <si>
    <t>メール送信期限</t>
    <rPh sb="3" eb="5">
      <t>ソウシン</t>
    </rPh>
    <rPh sb="5" eb="7">
      <t>キゲン</t>
    </rPh>
    <phoneticPr fontId="2"/>
  </si>
  <si>
    <t>書類郵送期限　</t>
    <rPh sb="0" eb="2">
      <t>ショルイ</t>
    </rPh>
    <rPh sb="2" eb="4">
      <t>ユウソウ</t>
    </rPh>
    <rPh sb="4" eb="6">
      <t>キゲン</t>
    </rPh>
    <phoneticPr fontId="2"/>
  </si>
  <si>
    <t>　★作業の流れは次のとおりです。　データの入力は①②のシートのみです。</t>
    <rPh sb="2" eb="4">
      <t>サギョウ</t>
    </rPh>
    <rPh sb="5" eb="6">
      <t>ナガ</t>
    </rPh>
    <rPh sb="8" eb="9">
      <t>ツギ</t>
    </rPh>
    <rPh sb="21" eb="23">
      <t>ニュウリョク</t>
    </rPh>
    <phoneticPr fontId="2"/>
  </si>
  <si>
    <t>・プログラム購入部数もこちらで入力となります。</t>
    <rPh sb="6" eb="8">
      <t>コウニュウ</t>
    </rPh>
    <rPh sb="8" eb="10">
      <t>ブスウ</t>
    </rPh>
    <rPh sb="15" eb="17">
      <t>ニュウリョク</t>
    </rPh>
    <phoneticPr fontId="2"/>
  </si>
  <si>
    <t>↓</t>
    <phoneticPr fontId="2"/>
  </si>
  <si>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2"/>
  </si>
  <si>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2"/>
  </si>
  <si>
    <r>
      <t>◎トラック種目・・・・分秒をドット「．」で区切り、</t>
    </r>
    <r>
      <rPr>
        <b/>
        <u/>
        <sz val="11"/>
        <color indexed="10"/>
        <rFont val="ＭＳ ゴシック"/>
        <family val="3"/>
        <charset val="128"/>
      </rPr>
      <t>100分の1秒まで入力</t>
    </r>
    <rPh sb="5" eb="7">
      <t>シュモク</t>
    </rPh>
    <phoneticPr fontId="2"/>
  </si>
  <si>
    <r>
      <t>◎フィールド種目・・・メートルを「m」で区切り、</t>
    </r>
    <r>
      <rPr>
        <b/>
        <u/>
        <sz val="11"/>
        <color indexed="10"/>
        <rFont val="ＭＳ ゴシック"/>
        <family val="3"/>
        <charset val="128"/>
      </rPr>
      <t>cm単位まで入力（「cm」の文字は入れない）</t>
    </r>
    <rPh sb="6" eb="8">
      <t>シュモク</t>
    </rPh>
    <phoneticPr fontId="2"/>
  </si>
  <si>
    <t>⇒</t>
    <phoneticPr fontId="2"/>
  </si>
  <si>
    <t>↓</t>
    <phoneticPr fontId="2"/>
  </si>
  <si>
    <t>E-mail：</t>
    <phoneticPr fontId="2"/>
  </si>
  <si>
    <r>
      <t>　・入力したファイルを送信してください。</t>
    </r>
    <r>
      <rPr>
        <b/>
        <sz val="12"/>
        <color indexed="8"/>
        <rFont val="ＭＳ 明朝"/>
        <family val="1"/>
        <charset val="128"/>
      </rPr>
      <t/>
    </r>
    <rPh sb="2" eb="4">
      <t>ニュウリョク</t>
    </rPh>
    <phoneticPr fontId="2"/>
  </si>
  <si>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2"/>
  </si>
  <si>
    <t xml:space="preserve">mail：   </t>
    <phoneticPr fontId="2"/>
  </si>
  <si>
    <t>　　③種目別人数の確認・印刷</t>
    <rPh sb="3" eb="6">
      <t>シュモクベツ</t>
    </rPh>
    <rPh sb="6" eb="8">
      <t>ニンズウ</t>
    </rPh>
    <rPh sb="9" eb="11">
      <t>カクニン</t>
    </rPh>
    <rPh sb="12" eb="14">
      <t>インサツ</t>
    </rPh>
    <phoneticPr fontId="2"/>
  </si>
  <si>
    <t>　　④ファイルの保存</t>
    <rPh sb="8" eb="10">
      <t>ホゾン</t>
    </rPh>
    <phoneticPr fontId="2"/>
  </si>
  <si>
    <t>　　⑤メール送信</t>
    <rPh sb="6" eb="8">
      <t>ソウシン</t>
    </rPh>
    <phoneticPr fontId="2"/>
  </si>
  <si>
    <t>　　⑥参加料の振込</t>
    <rPh sb="3" eb="6">
      <t>サンカリョウ</t>
    </rPh>
    <rPh sb="7" eb="9">
      <t>フリコミ</t>
    </rPh>
    <phoneticPr fontId="2"/>
  </si>
  <si>
    <t>　　⑦郵送</t>
    <rPh sb="3" eb="5">
      <t>ユウソウ</t>
    </rPh>
    <phoneticPr fontId="2"/>
  </si>
  <si>
    <t>　　⑧申込完了</t>
    <rPh sb="3" eb="5">
      <t>モウシコミ</t>
    </rPh>
    <rPh sb="5" eb="7">
      <t>カンリョウ</t>
    </rPh>
    <phoneticPr fontId="2"/>
  </si>
  <si>
    <t>①団体情報入力</t>
    <rPh sb="1" eb="3">
      <t>ダン</t>
    </rPh>
    <rPh sb="3" eb="5">
      <t>ジョウホウ</t>
    </rPh>
    <rPh sb="5" eb="7">
      <t>ニュウリョク</t>
    </rPh>
    <phoneticPr fontId="2"/>
  </si>
  <si>
    <t>団体コード</t>
    <rPh sb="0" eb="2">
      <t>ダンタイ</t>
    </rPh>
    <phoneticPr fontId="2"/>
  </si>
  <si>
    <t>団体名</t>
    <rPh sb="0" eb="2">
      <t>ダンタイ</t>
    </rPh>
    <rPh sb="2" eb="3">
      <t>メイ</t>
    </rPh>
    <phoneticPr fontId="2"/>
  </si>
  <si>
    <t>略称団体名</t>
    <rPh sb="0" eb="2">
      <t>リャクショウ</t>
    </rPh>
    <rPh sb="2" eb="4">
      <t>ダンタ</t>
    </rPh>
    <rPh sb="4" eb="5">
      <t>メイ</t>
    </rPh>
    <phoneticPr fontId="2"/>
  </si>
  <si>
    <t>団体名ﾌﾘｶﾞﾅ</t>
    <rPh sb="0" eb="3">
      <t>ダンタイメイ</t>
    </rPh>
    <phoneticPr fontId="2"/>
  </si>
  <si>
    <t>申込責任者</t>
    <rPh sb="0" eb="2">
      <t>モウシコミ</t>
    </rPh>
    <rPh sb="2" eb="5">
      <t>セキニンシャ</t>
    </rPh>
    <phoneticPr fontId="2"/>
  </si>
  <si>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2"/>
  </si>
  <si>
    <t>４年
4X100mR</t>
    <rPh sb="1" eb="2">
      <t>ネン</t>
    </rPh>
    <phoneticPr fontId="2"/>
  </si>
  <si>
    <t>５年
4X400mR</t>
    <rPh sb="1" eb="2">
      <t>ネン</t>
    </rPh>
    <phoneticPr fontId="2"/>
  </si>
  <si>
    <t>４年</t>
    <rPh sb="1" eb="2">
      <t>ネン</t>
    </rPh>
    <phoneticPr fontId="2"/>
  </si>
  <si>
    <t>５年</t>
    <rPh sb="1" eb="2">
      <t>ネン</t>
    </rPh>
    <phoneticPr fontId="2"/>
  </si>
  <si>
    <t>６年</t>
    <rPh sb="1" eb="2">
      <t>ネン</t>
    </rPh>
    <phoneticPr fontId="2"/>
  </si>
  <si>
    <t>６年
4X100mR</t>
    <rPh sb="1" eb="2">
      <t>ネン</t>
    </rPh>
    <phoneticPr fontId="2"/>
  </si>
  <si>
    <t>４年</t>
    <rPh sb="1" eb="2">
      <t>ネン</t>
    </rPh>
    <phoneticPr fontId="39"/>
  </si>
  <si>
    <t>５年</t>
    <rPh sb="1" eb="2">
      <t>ネン</t>
    </rPh>
    <phoneticPr fontId="39"/>
  </si>
  <si>
    <t>６年</t>
    <rPh sb="1" eb="2">
      <t>ネン</t>
    </rPh>
    <phoneticPr fontId="39"/>
  </si>
  <si>
    <t>４年男</t>
    <rPh sb="1" eb="2">
      <t>ネン</t>
    </rPh>
    <rPh sb="2" eb="3">
      <t>オトコ</t>
    </rPh>
    <phoneticPr fontId="2"/>
  </si>
  <si>
    <t>５年男</t>
    <rPh sb="1" eb="2">
      <t>ネン</t>
    </rPh>
    <rPh sb="2" eb="3">
      <t>オ</t>
    </rPh>
    <phoneticPr fontId="2"/>
  </si>
  <si>
    <t>6年男子</t>
    <rPh sb="1" eb="2">
      <t>ネン</t>
    </rPh>
    <rPh sb="2" eb="4">
      <t>ダンシ</t>
    </rPh>
    <phoneticPr fontId="2"/>
  </si>
  <si>
    <t>4年男子</t>
    <rPh sb="1" eb="2">
      <t>ネン</t>
    </rPh>
    <rPh sb="2" eb="4">
      <t>ダンシ</t>
    </rPh>
    <phoneticPr fontId="2"/>
  </si>
  <si>
    <t>5年男子</t>
    <rPh sb="1" eb="2">
      <t>ネン</t>
    </rPh>
    <rPh sb="2" eb="4">
      <t>ダンシ</t>
    </rPh>
    <phoneticPr fontId="2"/>
  </si>
  <si>
    <t>4年女子</t>
    <rPh sb="1" eb="2">
      <t>ネン</t>
    </rPh>
    <rPh sb="2" eb="4">
      <t>ジョシ</t>
    </rPh>
    <phoneticPr fontId="2"/>
  </si>
  <si>
    <t>5年女子</t>
    <rPh sb="1" eb="2">
      <t>ネン</t>
    </rPh>
    <rPh sb="2" eb="4">
      <t>ジョシ</t>
    </rPh>
    <phoneticPr fontId="2"/>
  </si>
  <si>
    <t>6年女子</t>
    <rPh sb="1" eb="2">
      <t>ネン</t>
    </rPh>
    <rPh sb="2" eb="4">
      <t>ジョシ</t>
    </rPh>
    <phoneticPr fontId="2"/>
  </si>
  <si>
    <t>４年４×１００ｍＲ</t>
    <rPh sb="1" eb="2">
      <t>ネン</t>
    </rPh>
    <phoneticPr fontId="6"/>
  </si>
  <si>
    <t>５年４×１００ｍＲ</t>
    <rPh sb="1" eb="2">
      <t>ネ</t>
    </rPh>
    <phoneticPr fontId="6"/>
  </si>
  <si>
    <t>６年４×１００ｍＲ</t>
    <rPh sb="1" eb="2">
      <t>n</t>
    </rPh>
    <phoneticPr fontId="6"/>
  </si>
  <si>
    <t>1000m</t>
    <phoneticPr fontId="6"/>
  </si>
  <si>
    <t>小4年男50m</t>
  </si>
  <si>
    <t>小5年男100m</t>
  </si>
  <si>
    <t>小6年男100m</t>
  </si>
  <si>
    <t>小4年女50m</t>
  </si>
  <si>
    <t>小5年女100m</t>
  </si>
  <si>
    <t>小6年女100m</t>
  </si>
  <si>
    <t>小4年男4X100mR</t>
  </si>
  <si>
    <t>小5年男4X100mR</t>
  </si>
  <si>
    <t>小6年男4X100mR</t>
  </si>
  <si>
    <t>小4年女4X100mR</t>
  </si>
  <si>
    <t>小5年女4X100mR</t>
  </si>
  <si>
    <t>小6年女4X100mR</t>
  </si>
  <si>
    <t>1日目種目</t>
    <rPh sb="1" eb="2">
      <t>ヒ</t>
    </rPh>
    <rPh sb="2" eb="3">
      <t>メ</t>
    </rPh>
    <rPh sb="3" eb="5">
      <t>シュモク</t>
    </rPh>
    <phoneticPr fontId="2"/>
  </si>
  <si>
    <t>3.00.01</t>
    <phoneticPr fontId="2"/>
  </si>
  <si>
    <t>６年男</t>
    <rPh sb="1" eb="2">
      <t>ネン</t>
    </rPh>
    <rPh sb="2" eb="3">
      <t>オ</t>
    </rPh>
    <phoneticPr fontId="2"/>
  </si>
  <si>
    <t>arimatsu-e@nagoya-c.ed.jp</t>
    <phoneticPr fontId="2"/>
  </si>
  <si>
    <t>※リレー種目は、各カテゴリー１チームに限ります。</t>
    <rPh sb="4" eb="6">
      <t>シュモク</t>
    </rPh>
    <rPh sb="8" eb="9">
      <t>カク</t>
    </rPh>
    <rPh sb="19" eb="20">
      <t>カギ</t>
    </rPh>
    <phoneticPr fontId="2"/>
  </si>
  <si>
    <t>※メール送信を完了してください！</t>
    <rPh sb="4" eb="6">
      <t>ソウシン</t>
    </rPh>
    <rPh sb="7" eb="9">
      <t>カンリョウ</t>
    </rPh>
    <phoneticPr fontId="2"/>
  </si>
  <si>
    <t>必着</t>
    <rPh sb="0" eb="2">
      <t>ヒッチャク</t>
    </rPh>
    <phoneticPr fontId="2"/>
  </si>
  <si>
    <t>１日目種目</t>
    <rPh sb="1" eb="3">
      <t>ニチメ</t>
    </rPh>
    <rPh sb="3" eb="5">
      <t>シュモク</t>
    </rPh>
    <phoneticPr fontId="2"/>
  </si>
  <si>
    <t>２日目1000m</t>
    <rPh sb="1" eb="2">
      <t>ヒ</t>
    </rPh>
    <rPh sb="2" eb="3">
      <t>メ</t>
    </rPh>
    <phoneticPr fontId="2"/>
  </si>
  <si>
    <t>2日目1000m</t>
    <rPh sb="1" eb="3">
      <t>ニチメ</t>
    </rPh>
    <phoneticPr fontId="2"/>
  </si>
  <si>
    <t>4年R</t>
    <rPh sb="1" eb="2">
      <t>ネン</t>
    </rPh>
    <phoneticPr fontId="39"/>
  </si>
  <si>
    <t>5年R</t>
    <rPh sb="1" eb="2">
      <t>ネン</t>
    </rPh>
    <phoneticPr fontId="39"/>
  </si>
  <si>
    <t>6年R</t>
    <rPh sb="1" eb="2">
      <t>ネン</t>
    </rPh>
    <phoneticPr fontId="39"/>
  </si>
  <si>
    <t>部</t>
    <rPh sb="0" eb="1">
      <t>ブ</t>
    </rPh>
    <phoneticPr fontId="2"/>
  </si>
  <si>
    <t>部</t>
    <rPh sb="0" eb="1">
      <t>ブ</t>
    </rPh>
    <phoneticPr fontId="2"/>
  </si>
  <si>
    <t>参加人数</t>
    <rPh sb="0" eb="4">
      <t>サンカニンズウ</t>
    </rPh>
    <phoneticPr fontId="2"/>
  </si>
  <si>
    <t>計</t>
    <rPh sb="0" eb="1">
      <t>ケイ</t>
    </rPh>
    <phoneticPr fontId="2"/>
  </si>
  <si>
    <r>
      <t>　・プログラム代金を振り込み、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7" eb="9">
      <t>ダイキン</t>
    </rPh>
    <rPh sb="10" eb="11">
      <t>フ</t>
    </rPh>
    <rPh sb="12" eb="13">
      <t>コ</t>
    </rPh>
    <rPh sb="15" eb="18">
      <t>メイサイショ</t>
    </rPh>
    <rPh sb="24" eb="27">
      <t>シュモクベツ</t>
    </rPh>
    <rPh sb="27" eb="29">
      <t>ニンズウ</t>
    </rPh>
    <rPh sb="29" eb="31">
      <t>イチラン</t>
    </rPh>
    <rPh sb="33" eb="35">
      <t>ウラメン</t>
    </rPh>
    <rPh sb="36" eb="38">
      <t>テンプ</t>
    </rPh>
    <phoneticPr fontId="2"/>
  </si>
  <si>
    <r>
      <t>　・</t>
    </r>
    <r>
      <rPr>
        <b/>
        <sz val="11"/>
        <color indexed="10"/>
        <rFont val="ＭＳ ゴシック"/>
        <family val="3"/>
        <charset val="128"/>
      </rPr>
      <t>「種目別人数一覧」</t>
    </r>
    <r>
      <rPr>
        <b/>
        <sz val="11"/>
        <rFont val="ＭＳ ゴシック"/>
        <family val="3"/>
        <charset val="128"/>
      </rPr>
      <t>と</t>
    </r>
    <r>
      <rPr>
        <b/>
        <sz val="11"/>
        <color rgb="FFFF0000"/>
        <rFont val="ＭＳ ゴシック"/>
        <family val="3"/>
        <charset val="128"/>
      </rPr>
      <t>「申込一覧表」</t>
    </r>
    <r>
      <rPr>
        <b/>
        <sz val="11"/>
        <rFont val="ＭＳ ゴシック"/>
        <family val="3"/>
        <charset val="128"/>
      </rPr>
      <t>を郵送してください</t>
    </r>
    <rPh sb="3" eb="6">
      <t>シュモクベツ</t>
    </rPh>
    <rPh sb="6" eb="8">
      <t>ニンズウ</t>
    </rPh>
    <rPh sb="8" eb="10">
      <t>イチラン</t>
    </rPh>
    <rPh sb="20" eb="22">
      <t>ユウソウ</t>
    </rPh>
    <phoneticPr fontId="2"/>
  </si>
  <si>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2"/>
  </si>
  <si>
    <t>　・参加選手の氏名、性別、学年、申込種目、記録を入力してください。</t>
    <rPh sb="2" eb="4">
      <t>サンカ</t>
    </rPh>
    <rPh sb="4" eb="6">
      <t>センシュ</t>
    </rPh>
    <rPh sb="7" eb="9">
      <t>シメイ</t>
    </rPh>
    <rPh sb="10" eb="12">
      <t>セイベツ</t>
    </rPh>
    <rPh sb="13" eb="15">
      <t>ガクネン</t>
    </rPh>
    <rPh sb="16" eb="18">
      <t>モウシコミ</t>
    </rPh>
    <rPh sb="18" eb="20">
      <t>シュモク</t>
    </rPh>
    <rPh sb="21" eb="23">
      <t>キロク</t>
    </rPh>
    <rPh sb="24" eb="26">
      <t>ニュウリョク</t>
    </rPh>
    <phoneticPr fontId="2"/>
  </si>
  <si>
    <t>　・種目ごとの申込人数を確認してください。</t>
    <rPh sb="2" eb="4">
      <t>シュモク</t>
    </rPh>
    <rPh sb="7" eb="9">
      <t>モウシコミ</t>
    </rPh>
    <rPh sb="9" eb="11">
      <t>ニンズウ</t>
    </rPh>
    <rPh sb="12" eb="14">
      <t>カクニン</t>
    </rPh>
    <phoneticPr fontId="2"/>
  </si>
  <si>
    <t>所属学校名</t>
    <rPh sb="0" eb="2">
      <t>ショゾク</t>
    </rPh>
    <rPh sb="2" eb="5">
      <t>ガッコウメイ</t>
    </rPh>
    <phoneticPr fontId="2"/>
  </si>
  <si>
    <t>小学生クラブチーム用</t>
    <rPh sb="0" eb="2">
      <t>ショウガク</t>
    </rPh>
    <rPh sb="2" eb="3">
      <t>ナマ</t>
    </rPh>
    <rPh sb="9" eb="10">
      <t>ヨウ</t>
    </rPh>
    <phoneticPr fontId="2"/>
  </si>
  <si>
    <t>　　①団体情報の入力</t>
    <rPh sb="3" eb="5">
      <t>ダンタイ</t>
    </rPh>
    <rPh sb="5" eb="7">
      <t>ジョウホウ</t>
    </rPh>
    <rPh sb="8" eb="10">
      <t>ニュウリョク</t>
    </rPh>
    <phoneticPr fontId="2"/>
  </si>
  <si>
    <t>必ず学校名を入力してください</t>
    <rPh sb="0" eb="2">
      <t>カナラ</t>
    </rPh>
    <rPh sb="2" eb="14">
      <t>ガッコウ</t>
    </rPh>
    <phoneticPr fontId="2"/>
  </si>
  <si>
    <t>小4女ｼﾞｬﾍﾞﾘｯｸﾎﾞｰﾙ投</t>
  </si>
  <si>
    <t>小5女ｼﾞｬﾍﾞﾘｯｸﾎﾞｰﾙ投</t>
  </si>
  <si>
    <t>小4女走高跳</t>
  </si>
  <si>
    <t>小4女走幅跳</t>
  </si>
  <si>
    <t>小5女走高跳</t>
  </si>
  <si>
    <t>小6女走高跳</t>
  </si>
  <si>
    <t>小5女走幅跳</t>
  </si>
  <si>
    <t>小6女走幅跳</t>
  </si>
  <si>
    <t>小6女ｼﾞｬﾍﾞﾘｯｸﾎﾞｰﾙ投</t>
  </si>
  <si>
    <t>小男50mH(0.650m)</t>
  </si>
  <si>
    <t>小4男走高跳</t>
  </si>
  <si>
    <t>小5男走高跳</t>
  </si>
  <si>
    <t>小6男走高跳</t>
  </si>
  <si>
    <t>小4男走幅跳</t>
  </si>
  <si>
    <t>小5男走幅跳</t>
  </si>
  <si>
    <t>小6男走幅跳</t>
  </si>
  <si>
    <t>小4男ｼﾞｬﾍﾞﾘｯｸﾎﾞｰﾙ投</t>
  </si>
  <si>
    <t>小5男ｼﾞｬﾍﾞﾘｯｸﾎﾞｰﾙ投</t>
  </si>
  <si>
    <t>小6男ｼﾞｬﾍﾞﾘｯｸﾎﾞｰﾙ投</t>
  </si>
  <si>
    <t>小女50mH(0.650m)</t>
  </si>
  <si>
    <t>プログラム追加購入部数</t>
    <rPh sb="5" eb="7">
      <t>ツイカ</t>
    </rPh>
    <phoneticPr fontId="2"/>
  </si>
  <si>
    <t>プログラム追加購入部数✕1000円</t>
    <rPh sb="5" eb="9">
      <t>ツイカコウニュウ</t>
    </rPh>
    <rPh sb="9" eb="11">
      <t>ブスウ</t>
    </rPh>
    <rPh sb="16" eb="17">
      <t>エン</t>
    </rPh>
    <phoneticPr fontId="2"/>
  </si>
  <si>
    <t>プログラム追加購入部数</t>
    <rPh sb="5" eb="7">
      <t>ツイ</t>
    </rPh>
    <phoneticPr fontId="2"/>
  </si>
  <si>
    <t>←プログラムは個人団体毎に１部無料でお渡しします。追加購入が必要な場合のみ必要部数を入力してください。</t>
    <phoneticPr fontId="2"/>
  </si>
  <si>
    <t>小4女1000m</t>
  </si>
  <si>
    <t>小4男1000m</t>
  </si>
  <si>
    <t>小5男1000m</t>
  </si>
  <si>
    <t>小6男1000m</t>
  </si>
  <si>
    <t>※このファイルをメールに添付して送信してください！</t>
    <rPh sb="12" eb="14">
      <t>テンプ</t>
    </rPh>
    <rPh sb="16" eb="18">
      <t>ソウシン</t>
    </rPh>
    <phoneticPr fontId="2"/>
  </si>
  <si>
    <t>　①ファイルの送信がないと受付けしたことにはなりません。</t>
    <rPh sb="7" eb="9">
      <t>ソウシン</t>
    </rPh>
    <rPh sb="13" eb="15">
      <t>ウケツ</t>
    </rPh>
    <phoneticPr fontId="2"/>
  </si>
  <si>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2"/>
  </si>
  <si>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2"/>
  </si>
  <si>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2"/>
  </si>
  <si>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2"/>
  </si>
  <si>
    <t>　　フィールド種目では、１番記録の近い組の一番最後に追加します。</t>
    <rPh sb="21" eb="25">
      <t>イチバンサイゴ</t>
    </rPh>
    <phoneticPr fontId="2"/>
  </si>
  <si>
    <t>　⑤リレー情報確認で、メンバーが反映されていることを必ず確認してください。</t>
    <rPh sb="5" eb="7">
      <t>ジョウホウ</t>
    </rPh>
    <rPh sb="7" eb="9">
      <t>カクニン</t>
    </rPh>
    <rPh sb="28" eb="30">
      <t>カクニン</t>
    </rPh>
    <phoneticPr fontId="2"/>
  </si>
  <si>
    <t>連絡先電話番号</t>
    <rPh sb="0" eb="3">
      <t>レンラクサキ</t>
    </rPh>
    <rPh sb="3" eb="5">
      <t>デンワ</t>
    </rPh>
    <rPh sb="5" eb="7">
      <t>バンゴウ</t>
    </rPh>
    <phoneticPr fontId="2"/>
  </si>
  <si>
    <t>←</t>
    <phoneticPr fontId="2"/>
  </si>
  <si>
    <t>小4年男50mH(0.650m)</t>
    <rPh sb="2" eb="3">
      <t>ネン</t>
    </rPh>
    <phoneticPr fontId="63"/>
  </si>
  <si>
    <t>小5年男50mH(0.650m)</t>
    <rPh sb="2" eb="3">
      <t>ネン</t>
    </rPh>
    <phoneticPr fontId="63"/>
  </si>
  <si>
    <t>小6年男50mH(0.650m)</t>
    <rPh sb="2" eb="3">
      <t>ネン</t>
    </rPh>
    <phoneticPr fontId="63"/>
  </si>
  <si>
    <t>チーム名を入力してください</t>
    <rPh sb="3" eb="4">
      <t>メイ</t>
    </rPh>
    <rPh sb="5" eb="7">
      <t>ニュウリョク</t>
    </rPh>
    <phoneticPr fontId="2"/>
  </si>
  <si>
    <t>チーム名略称に対するよみを半角カタカナで入力してください</t>
    <rPh sb="3" eb="4">
      <t>メイ</t>
    </rPh>
    <rPh sb="4" eb="6">
      <t>リャクショウ</t>
    </rPh>
    <rPh sb="7" eb="8">
      <t>タイ</t>
    </rPh>
    <rPh sb="13" eb="15">
      <t>ハンカク</t>
    </rPh>
    <rPh sb="20" eb="22">
      <t>ニュウリョク</t>
    </rPh>
    <phoneticPr fontId="2"/>
  </si>
  <si>
    <t>担当者が入力します</t>
    <rPh sb="0" eb="3">
      <t>タントウシャ</t>
    </rPh>
    <rPh sb="4" eb="6">
      <t>ニュウリョク</t>
    </rPh>
    <phoneticPr fontId="2"/>
  </si>
  <si>
    <t>←入力してください</t>
    <rPh sb="1" eb="3">
      <t>ニュウリョク</t>
    </rPh>
    <phoneticPr fontId="2"/>
  </si>
  <si>
    <t>メール送信後に、下記まで郵送願います。</t>
    <rPh sb="3" eb="6">
      <t>ソウシンゴ</t>
    </rPh>
    <rPh sb="8" eb="10">
      <t>カキ</t>
    </rPh>
    <rPh sb="12" eb="15">
      <t>ユウソウネガ</t>
    </rPh>
    <phoneticPr fontId="2"/>
  </si>
  <si>
    <t>〒４５８－０９２４　　名古屋市緑区有松２８０３番地　有松小学校　佐々木博幸宛</t>
    <rPh sb="26" eb="31">
      <t>アリマツ</t>
    </rPh>
    <rPh sb="32" eb="35">
      <t>ササキ</t>
    </rPh>
    <rPh sb="35" eb="37">
      <t>ヒロユキ</t>
    </rPh>
    <rPh sb="37" eb="38">
      <t>アテ</t>
    </rPh>
    <phoneticPr fontId="2"/>
  </si>
  <si>
    <t>2018年　名古屋市民スポーツ祭陸上競技大会</t>
    <rPh sb="4" eb="5">
      <t>ネン</t>
    </rPh>
    <rPh sb="6" eb="9">
      <t>ナゴヤ</t>
    </rPh>
    <rPh sb="9" eb="11">
      <t>シミン</t>
    </rPh>
    <rPh sb="15" eb="16">
      <t>サイ</t>
    </rPh>
    <rPh sb="16" eb="22">
      <t>リクジョウキョウギタイカイ</t>
    </rPh>
    <phoneticPr fontId="2"/>
  </si>
  <si>
    <t>陸協Noが有る方は記入してください。無い場合は、未記入で構いません。</t>
    <rPh sb="0" eb="2">
      <t>リッキョウ</t>
    </rPh>
    <rPh sb="5" eb="6">
      <t>ア</t>
    </rPh>
    <rPh sb="7" eb="8">
      <t>カタ</t>
    </rPh>
    <rPh sb="9" eb="11">
      <t>キニュウ</t>
    </rPh>
    <rPh sb="18" eb="19">
      <t>ナ</t>
    </rPh>
    <rPh sb="20" eb="22">
      <t>バアイ</t>
    </rPh>
    <rPh sb="24" eb="27">
      <t>ミキニュウ</t>
    </rPh>
    <rPh sb="28" eb="29">
      <t>カマ</t>
    </rPh>
    <phoneticPr fontId="2"/>
  </si>
  <si>
    <t>文字列を数値に変換する</t>
  </si>
  <si>
    <t>エクセルでは数値と判断できる文字列を数式に使用したとき、自動で数値に変換されます。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</si>
  <si>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</si>
  <si>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文字列が数値に変換されます。</t>
  </si>
  <si>
    <t>この大会は、名古屋市内の小学校に在学中の児童に限り参加できます。</t>
    <rPh sb="2" eb="4">
      <t>タイカイ</t>
    </rPh>
    <rPh sb="25" eb="27">
      <t>サンカ</t>
    </rPh>
    <phoneticPr fontId="2"/>
  </si>
  <si>
    <t>小4男50mH(0.650m)</t>
    <phoneticPr fontId="2"/>
  </si>
  <si>
    <t>小5男50mH(0.650m)</t>
    <phoneticPr fontId="2"/>
  </si>
  <si>
    <t>小6男50mH(0.650m)</t>
    <phoneticPr fontId="2"/>
  </si>
  <si>
    <t>小4年女50m</t>
    <phoneticPr fontId="39"/>
  </si>
  <si>
    <t>小4年女50mH(0.650m)</t>
  </si>
  <si>
    <t>小4年女50mH(0.650m)</t>
    <phoneticPr fontId="39"/>
  </si>
  <si>
    <t>小5年女100m</t>
    <phoneticPr fontId="39"/>
  </si>
  <si>
    <t>小5年女50mH(0.650m)</t>
  </si>
  <si>
    <t>小5年女50mH(0.650m)</t>
    <phoneticPr fontId="39"/>
  </si>
  <si>
    <t>小6年女100m</t>
    <phoneticPr fontId="39"/>
  </si>
  <si>
    <t>小6年女50mH(0.650m)</t>
  </si>
  <si>
    <t>小6年女50mH(0.650m)</t>
    <phoneticPr fontId="39"/>
  </si>
  <si>
    <t>小4年男走高跳</t>
  </si>
  <si>
    <t>小4年男走幅跳</t>
  </si>
  <si>
    <t>小4年男ｼﾞｬﾍﾞﾘｯｸﾎﾞｰﾙ投</t>
  </si>
  <si>
    <t>小4年男1000m</t>
  </si>
  <si>
    <t>小5年男走高跳</t>
  </si>
  <si>
    <t>小5年男走幅跳</t>
  </si>
  <si>
    <t>小5年男ｼﾞｬﾍﾞﾘｯｸﾎﾞｰﾙ投</t>
  </si>
  <si>
    <t>小5年男1000m</t>
  </si>
  <si>
    <t>小6年男走高跳</t>
  </si>
  <si>
    <t>小6年男走幅跳</t>
  </si>
  <si>
    <t>小6年男ｼﾞｬﾍﾞﾘｯｸﾎﾞｰﾙ投</t>
  </si>
  <si>
    <t>小6年男1000m</t>
  </si>
  <si>
    <t>小6年女走高跳</t>
  </si>
  <si>
    <t>小6年女走幅跳</t>
  </si>
  <si>
    <t>小6年女ｼﾞｬﾍﾞﾘｯｸﾎﾞｰﾙ投</t>
  </si>
  <si>
    <t>小6年女1000m</t>
  </si>
  <si>
    <t>小5年女走高跳</t>
  </si>
  <si>
    <t>小5年女走幅跳</t>
  </si>
  <si>
    <t>小5年女ｼﾞｬﾍﾞﾘｯｸﾎﾞｰﾙ投</t>
  </si>
  <si>
    <t>小5年女1000m</t>
  </si>
  <si>
    <t>小4年女走高跳</t>
  </si>
  <si>
    <t>小4年女走幅跳</t>
  </si>
  <si>
    <t>小4年女ｼﾞｬﾍﾞﾘｯｸﾎﾞｰﾙ投</t>
  </si>
  <si>
    <t>小4年女1000m</t>
  </si>
  <si>
    <t>チーム名略称を入力してください（全角６文字以内）</t>
    <rPh sb="3" eb="4">
      <t>メイ</t>
    </rPh>
    <rPh sb="4" eb="6">
      <t>リャクショウ</t>
    </rPh>
    <rPh sb="7" eb="9">
      <t>ニュウリョク</t>
    </rPh>
    <rPh sb="16" eb="18">
      <t>ゼンカク</t>
    </rPh>
    <rPh sb="19" eb="21">
      <t>モジ</t>
    </rPh>
    <rPh sb="21" eb="23">
      <t>イナイ</t>
    </rPh>
    <phoneticPr fontId="2"/>
  </si>
  <si>
    <t>　⑥　表彰については、学年別で１種目4名以上の参加で表彰の対象とします。同学年が4名未満の場合には、種目毎
　　にまとめて表彰します。</t>
    <rPh sb="3" eb="5">
      <t>ヒョウショウ</t>
    </rPh>
    <rPh sb="11" eb="14">
      <t>ガクネンベツ</t>
    </rPh>
    <rPh sb="16" eb="18">
      <t>シュモク</t>
    </rPh>
    <rPh sb="19" eb="22">
      <t>メイイジョウ</t>
    </rPh>
    <rPh sb="23" eb="25">
      <t>サンカ</t>
    </rPh>
    <rPh sb="26" eb="28">
      <t>ヒョウショウ</t>
    </rPh>
    <rPh sb="29" eb="31">
      <t>タイショウ</t>
    </rPh>
    <rPh sb="36" eb="39">
      <t>ドウガクネン</t>
    </rPh>
    <rPh sb="41" eb="42">
      <t>メイ</t>
    </rPh>
    <rPh sb="42" eb="44">
      <t>ミマン</t>
    </rPh>
    <rPh sb="45" eb="47">
      <t>バアイ</t>
    </rPh>
    <rPh sb="50" eb="52">
      <t>シュモク</t>
    </rPh>
    <rPh sb="52" eb="53">
      <t>ゴト</t>
    </rPh>
    <rPh sb="61" eb="63">
      <t>ヒョウショウ</t>
    </rPh>
    <phoneticPr fontId="2"/>
  </si>
  <si>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color rgb="FF00B050"/>
        <rFont val="ＭＳ ゴシック"/>
        <family val="3"/>
        <charset val="128"/>
      </rPr>
      <t>⑥リレーの選手が反映されない場合の対処</t>
    </r>
    <r>
      <rPr>
        <b/>
        <sz val="18"/>
        <rFont val="ＭＳ ゴシック"/>
        <family val="3"/>
        <charset val="128"/>
      </rPr>
      <t>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2"/>
  </si>
  <si>
    <t>No</t>
    <phoneticPr fontId="2"/>
  </si>
  <si>
    <t>N１</t>
    <phoneticPr fontId="2"/>
  </si>
  <si>
    <t>DB</t>
    <phoneticPr fontId="39"/>
  </si>
  <si>
    <t>N２</t>
    <phoneticPr fontId="2"/>
  </si>
  <si>
    <t>N３</t>
  </si>
  <si>
    <t>内山</t>
    <phoneticPr fontId="74" type="Hiragana"/>
  </si>
  <si>
    <t>内山</t>
    <phoneticPr fontId="74" type="Hiragana"/>
  </si>
  <si>
    <t>ｳﾁﾔﾏ</t>
  </si>
  <si>
    <t>春岡</t>
    <phoneticPr fontId="74" type="Hiragana"/>
  </si>
  <si>
    <t>春岡</t>
    <phoneticPr fontId="74" type="Hiragana"/>
  </si>
  <si>
    <t>ﾊﾙｵｶ</t>
  </si>
  <si>
    <t>千種</t>
    <phoneticPr fontId="74" type="Hiragana" alignment="center"/>
  </si>
  <si>
    <t>千種</t>
    <phoneticPr fontId="74" type="Hiragana" alignment="center"/>
  </si>
  <si>
    <t>ﾁｸｻ</t>
  </si>
  <si>
    <t>千石</t>
    <phoneticPr fontId="74" type="Hiragana"/>
  </si>
  <si>
    <t>ｾﾝｺﾞｸ</t>
  </si>
  <si>
    <t>高見</t>
    <phoneticPr fontId="74" type="Hiragana"/>
  </si>
  <si>
    <t>高見</t>
    <phoneticPr fontId="74" type="Hiragana"/>
  </si>
  <si>
    <t>ﾀｶﾐ</t>
  </si>
  <si>
    <t>大和</t>
    <rPh sb="0" eb="1">
      <t>たい</t>
    </rPh>
    <rPh sb="1" eb="2">
      <t>わ</t>
    </rPh>
    <phoneticPr fontId="74" type="Hiragana"/>
  </si>
  <si>
    <t>ﾀｲﾜ</t>
  </si>
  <si>
    <t>田代</t>
    <phoneticPr fontId="74" type="Hiragana"/>
  </si>
  <si>
    <t>田代</t>
    <phoneticPr fontId="74" type="Hiragana"/>
  </si>
  <si>
    <t>ﾀｼﾛ</t>
  </si>
  <si>
    <t>自由ヶ丘</t>
    <rPh sb="0" eb="4">
      <t>じゆうがおか</t>
    </rPh>
    <phoneticPr fontId="74" type="Hiragana"/>
  </si>
  <si>
    <t>ｼﾞﾕｳｶﾞｵｶ</t>
  </si>
  <si>
    <t>上野</t>
    <phoneticPr fontId="74" type="Hiragana"/>
  </si>
  <si>
    <t>上野</t>
    <phoneticPr fontId="74" type="Hiragana"/>
  </si>
  <si>
    <t>ｳｴﾉ</t>
  </si>
  <si>
    <t>富士見台</t>
    <rPh sb="0" eb="4">
      <t>ふ　じ　み　だい</t>
    </rPh>
    <phoneticPr fontId="74" type="Hiragana"/>
  </si>
  <si>
    <t>ﾌｼﾞﾐﾀﾞｲ</t>
  </si>
  <si>
    <t>東山</t>
    <phoneticPr fontId="74" type="Hiragana"/>
  </si>
  <si>
    <t>東山</t>
    <phoneticPr fontId="74" type="Hiragana"/>
  </si>
  <si>
    <t>ﾋｶﾞｼﾔﾏ</t>
  </si>
  <si>
    <t>星ヶ丘</t>
    <rPh sb="0" eb="3">
      <t>ほしがおか</t>
    </rPh>
    <phoneticPr fontId="74" type="Hiragana"/>
  </si>
  <si>
    <t>ﾎｼｶﾞｵｶ</t>
  </si>
  <si>
    <t>宮根</t>
    <phoneticPr fontId="74" type="Hiragana"/>
  </si>
  <si>
    <t>ﾐﾔﾈ</t>
  </si>
  <si>
    <t>見付</t>
    <phoneticPr fontId="74" type="Hiragana"/>
  </si>
  <si>
    <t>見付</t>
    <phoneticPr fontId="74" type="Hiragana"/>
  </si>
  <si>
    <t>ﾐﾂｹ</t>
  </si>
  <si>
    <t>千代田橋</t>
    <rPh sb="0" eb="4">
      <t>ち　よ　だ　ばし</t>
    </rPh>
    <phoneticPr fontId="74" type="Hiragana"/>
  </si>
  <si>
    <t>ﾁﾖﾀﾞﾊﾞｼ</t>
  </si>
  <si>
    <t>旭丘</t>
    <phoneticPr fontId="74" type="Hiragana"/>
  </si>
  <si>
    <t>ｱｻﾋｶﾞｵｶ</t>
  </si>
  <si>
    <t>明倫</t>
    <phoneticPr fontId="74" type="Hiragana"/>
  </si>
  <si>
    <t>ﾒｲﾘﾝ</t>
  </si>
  <si>
    <t>筒井</t>
    <phoneticPr fontId="74" type="Hiragana"/>
  </si>
  <si>
    <t>筒井</t>
    <phoneticPr fontId="74" type="Hiragana"/>
  </si>
  <si>
    <t>ﾂﾂｲ</t>
  </si>
  <si>
    <t>東桜</t>
    <phoneticPr fontId="74" type="Hiragana"/>
  </si>
  <si>
    <t>東桜</t>
    <phoneticPr fontId="74" type="Hiragana"/>
  </si>
  <si>
    <t>ﾋｶﾞｼｻｸﾗ</t>
  </si>
  <si>
    <t>矢田</t>
    <phoneticPr fontId="74" type="Hiragana"/>
  </si>
  <si>
    <t>矢田</t>
    <phoneticPr fontId="74" type="Hiragana"/>
  </si>
  <si>
    <t>ﾔﾀﾞ</t>
  </si>
  <si>
    <t>山吹</t>
    <phoneticPr fontId="74" type="Hiragana"/>
  </si>
  <si>
    <t>山吹</t>
    <phoneticPr fontId="74" type="Hiragana"/>
  </si>
  <si>
    <t>ﾔﾏﾌﾞｷ</t>
  </si>
  <si>
    <t>東白壁</t>
    <phoneticPr fontId="74" type="Hiragana"/>
  </si>
  <si>
    <t>東白壁</t>
    <phoneticPr fontId="74" type="Hiragana"/>
  </si>
  <si>
    <t>ﾋｶﾞｼｼﾗｶﾍﾞ</t>
  </si>
  <si>
    <t>葵</t>
    <rPh sb="0" eb="1">
      <t>あおい</t>
    </rPh>
    <phoneticPr fontId="74" type="Hiragana"/>
  </si>
  <si>
    <t>ｱｵｲ</t>
  </si>
  <si>
    <t>砂田橋</t>
    <phoneticPr fontId="74" type="Hiragana"/>
  </si>
  <si>
    <t>ｽﾅﾀﾞﾊﾞｼ</t>
  </si>
  <si>
    <t>飯田</t>
    <phoneticPr fontId="74" type="Hiragana"/>
  </si>
  <si>
    <t>ｲｲﾀﾞ</t>
  </si>
  <si>
    <t>大杉</t>
    <phoneticPr fontId="74" type="Hiragana"/>
  </si>
  <si>
    <t>ｵｵｽｷﾞ</t>
  </si>
  <si>
    <t>清水</t>
    <phoneticPr fontId="74" type="Hiragana"/>
  </si>
  <si>
    <t>ｼﾐｽﾞ</t>
  </si>
  <si>
    <t>杉村</t>
    <phoneticPr fontId="74" type="Hiragana"/>
  </si>
  <si>
    <t>杉村</t>
    <phoneticPr fontId="74" type="Hiragana"/>
  </si>
  <si>
    <t>ｽｷﾞﾑﾗ</t>
  </si>
  <si>
    <t>名北</t>
    <phoneticPr fontId="74" type="Hiragana"/>
  </si>
  <si>
    <t>名北</t>
    <phoneticPr fontId="74" type="Hiragana"/>
  </si>
  <si>
    <t>ﾒｲﾎｸ</t>
  </si>
  <si>
    <t>金城</t>
    <phoneticPr fontId="74" type="Hiragana"/>
  </si>
  <si>
    <t>ｷﾝｼﾞｮｳ</t>
  </si>
  <si>
    <t>東志賀</t>
    <phoneticPr fontId="74" type="Hiragana"/>
  </si>
  <si>
    <t>東志賀</t>
    <phoneticPr fontId="74" type="Hiragana"/>
  </si>
  <si>
    <t>ﾋｶﾞｼｼｶﾞ</t>
  </si>
  <si>
    <t>城北</t>
    <phoneticPr fontId="74" type="Hiragana"/>
  </si>
  <si>
    <t>城北</t>
    <phoneticPr fontId="74" type="Hiragana"/>
  </si>
  <si>
    <t>ｼﾞｮｳﾎｸ</t>
  </si>
  <si>
    <t>光城</t>
    <phoneticPr fontId="74" type="Hiragana"/>
  </si>
  <si>
    <t>ｺｳｼﾞｮｳ</t>
  </si>
  <si>
    <t>六郷</t>
    <phoneticPr fontId="74" type="Hiragana"/>
  </si>
  <si>
    <t>ﾛｸｺﾞｳ</t>
  </si>
  <si>
    <t>楠</t>
    <rPh sb="0" eb="1">
      <t>くすのき</t>
    </rPh>
    <phoneticPr fontId="74" type="Hiragana"/>
  </si>
  <si>
    <t>ｸｽﾉｷ</t>
  </si>
  <si>
    <t>味鋺</t>
    <phoneticPr fontId="74" type="Hiragana"/>
  </si>
  <si>
    <t>ｱｼﾞﾏ</t>
  </si>
  <si>
    <t>西味鋺</t>
    <phoneticPr fontId="74" type="Hiragana"/>
  </si>
  <si>
    <t>西味鋺</t>
    <phoneticPr fontId="74" type="Hiragana"/>
  </si>
  <si>
    <t>ﾆｼｱｼﾞﾏ</t>
  </si>
  <si>
    <t>六郷北</t>
    <phoneticPr fontId="74" type="Hiragana"/>
  </si>
  <si>
    <t>ﾛｸｺﾞｳｷﾀ</t>
  </si>
  <si>
    <t>楠西</t>
    <phoneticPr fontId="74" type="Hiragana"/>
  </si>
  <si>
    <t>ｸｽﾉｷﾆｼ</t>
  </si>
  <si>
    <t>川中</t>
    <phoneticPr fontId="74" type="Hiragana"/>
  </si>
  <si>
    <t>ｶﾜﾅｶ</t>
  </si>
  <si>
    <t>宮前</t>
    <rPh sb="0" eb="1">
      <t>みやまえ</t>
    </rPh>
    <phoneticPr fontId="74" type="Hiragana"/>
  </si>
  <si>
    <t>ﾐﾔﾏｴ</t>
  </si>
  <si>
    <t>如意</t>
    <phoneticPr fontId="74" type="Hiragana"/>
  </si>
  <si>
    <t>ﾆｮｲ</t>
  </si>
  <si>
    <t>辻</t>
    <rPh sb="0" eb="1">
      <t>つじ</t>
    </rPh>
    <phoneticPr fontId="74" type="Hiragana"/>
  </si>
  <si>
    <t>ﾂｼﾞ</t>
  </si>
  <si>
    <t>榎</t>
    <rPh sb="0" eb="1">
      <t>えのき</t>
    </rPh>
    <phoneticPr fontId="74" type="Hiragana"/>
  </si>
  <si>
    <t>なごや西</t>
    <rPh sb="3" eb="4">
      <t>ニシ</t>
    </rPh>
    <phoneticPr fontId="2"/>
  </si>
  <si>
    <t>ﾅｺﾞﾔﾆｼ</t>
  </si>
  <si>
    <t>なごや東</t>
    <rPh sb="3" eb="4">
      <t>ヒガシ</t>
    </rPh>
    <phoneticPr fontId="2"/>
  </si>
  <si>
    <t>ﾉｺﾞﾔﾋｶﾞｼ</t>
  </si>
  <si>
    <t>栄生</t>
    <phoneticPr fontId="74" type="Hiragana"/>
  </si>
  <si>
    <t>ｻｺｳ</t>
  </si>
  <si>
    <t>上名古屋</t>
    <rPh sb="0" eb="4">
      <t>かみな　ごや</t>
    </rPh>
    <phoneticPr fontId="74" type="Hiragana"/>
  </si>
  <si>
    <t>ｶﾐﾅｺﾞﾔ</t>
  </si>
  <si>
    <t>城西</t>
    <phoneticPr fontId="74" type="Hiragana"/>
  </si>
  <si>
    <t>城西</t>
    <phoneticPr fontId="74" type="Hiragana"/>
  </si>
  <si>
    <t>ｼﾞｮｳｻｲ</t>
  </si>
  <si>
    <t>児玉</t>
    <phoneticPr fontId="74" type="Hiragana"/>
  </si>
  <si>
    <t>児玉</t>
    <phoneticPr fontId="74" type="Hiragana"/>
  </si>
  <si>
    <t>ｺﾀﾞﾏ</t>
  </si>
  <si>
    <t>枇杷島</t>
    <phoneticPr fontId="74" type="Hiragana"/>
  </si>
  <si>
    <t>ﾋﾞﾜｼﾞﾏ</t>
  </si>
  <si>
    <t>南押切</t>
    <phoneticPr fontId="74" type="Hiragana"/>
  </si>
  <si>
    <t>ﾐﾅﾐｵｼｷﾘ</t>
  </si>
  <si>
    <t>庄内</t>
    <phoneticPr fontId="74" type="Hiragana"/>
  </si>
  <si>
    <t>庄内</t>
    <phoneticPr fontId="74" type="Hiragana"/>
  </si>
  <si>
    <t>ｼｮｳﾅｲ</t>
  </si>
  <si>
    <t>稲生</t>
    <phoneticPr fontId="74" type="Hiragana"/>
  </si>
  <si>
    <t>稲生</t>
    <phoneticPr fontId="74" type="Hiragana"/>
  </si>
  <si>
    <t>ｲﾉｳ</t>
  </si>
  <si>
    <t>山田</t>
    <phoneticPr fontId="74" type="Hiragana"/>
  </si>
  <si>
    <t>ﾔﾏﾀﾞ</t>
  </si>
  <si>
    <t>平田</t>
    <phoneticPr fontId="74" type="Hiragana"/>
  </si>
  <si>
    <t>平田</t>
    <phoneticPr fontId="74" type="Hiragana"/>
  </si>
  <si>
    <t>ﾋﾗﾀ</t>
  </si>
  <si>
    <t>比良</t>
    <phoneticPr fontId="74" type="Hiragana"/>
  </si>
  <si>
    <t>比良</t>
    <phoneticPr fontId="74" type="Hiragana"/>
  </si>
  <si>
    <t>ﾋﾗ</t>
  </si>
  <si>
    <t>大野木</t>
    <phoneticPr fontId="74" type="Hiragana"/>
  </si>
  <si>
    <t>ｵｵﾉｷﾞ</t>
  </si>
  <si>
    <t>浮野</t>
    <phoneticPr fontId="74" type="Hiragana"/>
  </si>
  <si>
    <t>ｳｷﾉ</t>
  </si>
  <si>
    <t>比良西</t>
    <phoneticPr fontId="74" type="Hiragana"/>
  </si>
  <si>
    <t>比良西</t>
    <phoneticPr fontId="74" type="Hiragana"/>
  </si>
  <si>
    <t>ﾋﾗﾆｼ</t>
  </si>
  <si>
    <t>中小田井</t>
    <rPh sb="0" eb="4">
      <t>なかお た　い</t>
    </rPh>
    <phoneticPr fontId="74" type="Hiragana"/>
  </si>
  <si>
    <t>ﾅｶｵﾀｲ</t>
  </si>
  <si>
    <t>中村</t>
    <phoneticPr fontId="74" type="Hiragana"/>
  </si>
  <si>
    <t>中村</t>
    <phoneticPr fontId="74" type="Hiragana"/>
  </si>
  <si>
    <t>ﾅｶﾑﾗ</t>
  </si>
  <si>
    <t>豊臣</t>
    <phoneticPr fontId="74" type="Hiragana"/>
  </si>
  <si>
    <t>ﾄﾖﾄﾐ</t>
  </si>
  <si>
    <t>牧野</t>
    <phoneticPr fontId="74" type="Hiragana"/>
  </si>
  <si>
    <t>牧野</t>
    <phoneticPr fontId="74" type="Hiragana"/>
  </si>
  <si>
    <t>ﾏｷﾉ</t>
  </si>
  <si>
    <t>米野</t>
    <phoneticPr fontId="74" type="Hiragana"/>
  </si>
  <si>
    <t>米野</t>
    <phoneticPr fontId="74" type="Hiragana"/>
  </si>
  <si>
    <t>ｺﾒﾉ</t>
  </si>
  <si>
    <t>日比津</t>
    <phoneticPr fontId="74" type="Hiragana"/>
  </si>
  <si>
    <t>日比津</t>
    <phoneticPr fontId="74" type="Hiragana"/>
  </si>
  <si>
    <t>ﾋﾋﾞﾂ</t>
  </si>
  <si>
    <t>諏訪</t>
    <phoneticPr fontId="74" type="Hiragana"/>
  </si>
  <si>
    <t>諏訪</t>
    <phoneticPr fontId="74" type="Hiragana"/>
  </si>
  <si>
    <t>ｽﾜ</t>
  </si>
  <si>
    <t>柳</t>
    <rPh sb="0" eb="1">
      <t>やなぎ</t>
    </rPh>
    <phoneticPr fontId="74" type="Hiragana"/>
  </si>
  <si>
    <t>ﾔﾅｷﾞ</t>
  </si>
  <si>
    <t>稲葉地</t>
    <phoneticPr fontId="74" type="Hiragana"/>
  </si>
  <si>
    <t>ｲﾅﾊﾞｼﾞ</t>
  </si>
  <si>
    <t>稲西</t>
    <phoneticPr fontId="74" type="Hiragana"/>
  </si>
  <si>
    <t>ｲﾅﾆｼ</t>
  </si>
  <si>
    <t>日吉</t>
    <phoneticPr fontId="74" type="Hiragana"/>
  </si>
  <si>
    <t>ﾋﾖｼ</t>
  </si>
  <si>
    <t>千成</t>
    <rPh sb="0" eb="1">
      <t>せんなり</t>
    </rPh>
    <phoneticPr fontId="74" type="Hiragana"/>
  </si>
  <si>
    <t>ｾﾝﾅﾘ</t>
  </si>
  <si>
    <t>岩塚</t>
    <phoneticPr fontId="74" type="Hiragana"/>
  </si>
  <si>
    <t>ｲﾜﾂｶ</t>
  </si>
  <si>
    <t>八社</t>
    <phoneticPr fontId="74" type="Hiragana"/>
  </si>
  <si>
    <t>ﾊｯｼｬ</t>
  </si>
  <si>
    <t>ほのか</t>
  </si>
  <si>
    <t>ﾎﾉｶ</t>
  </si>
  <si>
    <t>笹島</t>
    <rPh sb="0" eb="1">
      <t>ささ</t>
    </rPh>
    <rPh sb="1" eb="2">
      <t>しま</t>
    </rPh>
    <phoneticPr fontId="74" type="Hiragana"/>
  </si>
  <si>
    <t>ｻｻｼﾞﾏ</t>
  </si>
  <si>
    <t>名城</t>
    <phoneticPr fontId="74" type="Hiragana"/>
  </si>
  <si>
    <t>ﾒｲｼﾞｮｳ</t>
  </si>
  <si>
    <t>御園</t>
    <phoneticPr fontId="74" type="Hiragana"/>
  </si>
  <si>
    <t>ﾐｿﾉ</t>
  </si>
  <si>
    <t>栄</t>
    <rPh sb="0" eb="1">
      <t>さかえ</t>
    </rPh>
    <phoneticPr fontId="74" type="Hiragana"/>
  </si>
  <si>
    <t>ｻｶｴ</t>
  </si>
  <si>
    <t>新栄</t>
    <phoneticPr fontId="74" type="Hiragana"/>
  </si>
  <si>
    <t>新栄</t>
    <phoneticPr fontId="74" type="Hiragana"/>
  </si>
  <si>
    <t>ｼﾝｻｶｴ</t>
  </si>
  <si>
    <t>松原</t>
    <phoneticPr fontId="74" type="Hiragana"/>
  </si>
  <si>
    <t>ﾏﾂﾊﾞﾗ</t>
  </si>
  <si>
    <t>橘</t>
    <rPh sb="0" eb="1">
      <t>たちばな</t>
    </rPh>
    <phoneticPr fontId="74" type="Hiragana"/>
  </si>
  <si>
    <t>ﾀﾁﾊﾞﾅ</t>
  </si>
  <si>
    <t>平和</t>
    <phoneticPr fontId="74" type="Hiragana"/>
  </si>
  <si>
    <t>ﾍｲﾜ</t>
  </si>
  <si>
    <t>老松</t>
    <phoneticPr fontId="74" type="Hiragana"/>
  </si>
  <si>
    <t>老松</t>
    <phoneticPr fontId="74" type="Hiragana"/>
  </si>
  <si>
    <t>ｵｲﾏﾂ</t>
  </si>
  <si>
    <t>千早</t>
    <phoneticPr fontId="74" type="Hiragana"/>
  </si>
  <si>
    <t>千早</t>
    <phoneticPr fontId="74" type="Hiragana"/>
  </si>
  <si>
    <t>ﾁﾊﾔ</t>
  </si>
  <si>
    <t>大須</t>
    <phoneticPr fontId="74" type="Hiragana"/>
  </si>
  <si>
    <t>ｵｵｽ</t>
  </si>
  <si>
    <t>正木</t>
    <phoneticPr fontId="74" type="Hiragana"/>
  </si>
  <si>
    <t>ﾏｻｷ</t>
  </si>
  <si>
    <t>鶴舞</t>
    <phoneticPr fontId="74" type="Hiragana"/>
  </si>
  <si>
    <t>ﾂﾙﾏ</t>
  </si>
  <si>
    <t>吹上</t>
    <phoneticPr fontId="74" type="Hiragana"/>
  </si>
  <si>
    <t>ﾌｷｱｹﾞ</t>
  </si>
  <si>
    <t>村雲</t>
    <phoneticPr fontId="74" type="Hiragana"/>
  </si>
  <si>
    <t>ﾇﾗｸﾓ</t>
  </si>
  <si>
    <t>松栄</t>
    <phoneticPr fontId="74" type="Hiragana"/>
  </si>
  <si>
    <t>ｼｮｳｴｲ</t>
  </si>
  <si>
    <t>御器所</t>
    <phoneticPr fontId="74" type="Hiragana"/>
  </si>
  <si>
    <t>ｺﾞｷｿ</t>
  </si>
  <si>
    <t>広路</t>
    <phoneticPr fontId="74" type="Hiragana"/>
  </si>
  <si>
    <t>ﾋﾛｼﾞ</t>
  </si>
  <si>
    <t>川原</t>
    <phoneticPr fontId="74" type="Hiragana"/>
  </si>
  <si>
    <t>ｶﾜﾊﾗ</t>
  </si>
  <si>
    <t>川原（分）</t>
    <rPh sb="3" eb="4">
      <t>ぶん</t>
    </rPh>
    <phoneticPr fontId="74" type="Hiragana"/>
  </si>
  <si>
    <t/>
  </si>
  <si>
    <t>八事</t>
    <phoneticPr fontId="74" type="Hiragana"/>
  </si>
  <si>
    <t>ﾔｺﾞﾄ</t>
  </si>
  <si>
    <t>滝川</t>
    <phoneticPr fontId="74" type="Hiragana"/>
  </si>
  <si>
    <t>ﾀｷｶﾜ</t>
  </si>
  <si>
    <t>白金</t>
    <phoneticPr fontId="74" type="Hiragana"/>
  </si>
  <si>
    <t>ｼﾗｶﾈ</t>
  </si>
  <si>
    <t>伊勝</t>
    <phoneticPr fontId="74" type="Hiragana"/>
  </si>
  <si>
    <t>ｲｶﾂ</t>
  </si>
  <si>
    <t>弥富</t>
    <phoneticPr fontId="74" type="Hiragana"/>
  </si>
  <si>
    <t>弥富</t>
    <phoneticPr fontId="74" type="Hiragana"/>
  </si>
  <si>
    <t>ﾔﾄﾐ</t>
  </si>
  <si>
    <t>御劔</t>
    <phoneticPr fontId="74" type="Hiragana"/>
  </si>
  <si>
    <t>御劔</t>
    <phoneticPr fontId="74" type="Hiragana"/>
  </si>
  <si>
    <t>ﾐﾂﾙｷﾞ</t>
  </si>
  <si>
    <t>堀田</t>
    <phoneticPr fontId="74" type="Hiragana"/>
  </si>
  <si>
    <t>堀田</t>
    <phoneticPr fontId="74" type="Hiragana"/>
  </si>
  <si>
    <t>ﾎﾘﾀ</t>
  </si>
  <si>
    <t>汐路</t>
    <phoneticPr fontId="74" type="Hiragana"/>
  </si>
  <si>
    <t>ｼｵｼﾞ</t>
  </si>
  <si>
    <t>高田</t>
    <phoneticPr fontId="74" type="Hiragana"/>
  </si>
  <si>
    <t>ﾀｶﾀﾞ</t>
  </si>
  <si>
    <t>瑞穂</t>
    <phoneticPr fontId="74" type="Hiragana"/>
  </si>
  <si>
    <t>ﾐｽﾞﾎ</t>
  </si>
  <si>
    <t>井戸田</t>
    <phoneticPr fontId="74" type="Hiragana"/>
  </si>
  <si>
    <t>井戸田</t>
    <phoneticPr fontId="74" type="Hiragana"/>
  </si>
  <si>
    <t>ｲﾄﾞﾀ</t>
  </si>
  <si>
    <t>穂波</t>
    <phoneticPr fontId="74" type="Hiragana"/>
  </si>
  <si>
    <t>ﾎﾅﾐ</t>
  </si>
  <si>
    <t>豊岡</t>
    <phoneticPr fontId="74" type="Hiragana"/>
  </si>
  <si>
    <t>ﾄﾖｵｶ</t>
  </si>
  <si>
    <t>陽明</t>
    <phoneticPr fontId="74" type="Hiragana"/>
  </si>
  <si>
    <t>ﾖｳﾒｲ</t>
  </si>
  <si>
    <t>中根</t>
    <phoneticPr fontId="74" type="Hiragana"/>
  </si>
  <si>
    <t>ﾅｶﾈ</t>
  </si>
  <si>
    <t>高蔵</t>
    <phoneticPr fontId="74" type="Hiragana"/>
  </si>
  <si>
    <t>ﾀｶｸﾗ</t>
  </si>
  <si>
    <t>旗屋</t>
    <phoneticPr fontId="74" type="Hiragana"/>
  </si>
  <si>
    <t>ﾊﾀﾔ</t>
  </si>
  <si>
    <t>千年</t>
    <phoneticPr fontId="74" type="Hiragana"/>
  </si>
  <si>
    <t>千年</t>
    <phoneticPr fontId="74" type="Hiragana"/>
  </si>
  <si>
    <t>ﾁﾄｾ</t>
  </si>
  <si>
    <t>船方</t>
    <phoneticPr fontId="74" type="Hiragana"/>
  </si>
  <si>
    <t>ﾌﾅｶﾀ</t>
  </si>
  <si>
    <t>白鳥</t>
    <phoneticPr fontId="74" type="Hiragana"/>
  </si>
  <si>
    <t>ｼﾛﾄﾘ</t>
  </si>
  <si>
    <t>野立</t>
    <phoneticPr fontId="74" type="Hiragana"/>
  </si>
  <si>
    <t>ﾉﾀﾞﾃ</t>
  </si>
  <si>
    <t>大宝</t>
    <phoneticPr fontId="74" type="Hiragana"/>
  </si>
  <si>
    <t>ﾀｲﾎｳ</t>
  </si>
  <si>
    <t>広見</t>
    <phoneticPr fontId="74" type="Hiragana"/>
  </si>
  <si>
    <t>ﾋﾛﾐ</t>
  </si>
  <si>
    <t>露橋</t>
    <phoneticPr fontId="74" type="Hiragana"/>
  </si>
  <si>
    <t>露橋</t>
    <phoneticPr fontId="74" type="Hiragana"/>
  </si>
  <si>
    <t>ﾂﾕﾊｼ</t>
  </si>
  <si>
    <t>愛知</t>
    <phoneticPr fontId="74" type="Hiragana"/>
  </si>
  <si>
    <t>ｱｲﾁ</t>
  </si>
  <si>
    <t>八熊</t>
    <phoneticPr fontId="74" type="Hiragana"/>
  </si>
  <si>
    <t>ﾔｸﾞﾏ</t>
  </si>
  <si>
    <t>昭和橋</t>
    <phoneticPr fontId="74" type="Hiragana"/>
  </si>
  <si>
    <t>ｼｮｳﾜﾊﾞｼ</t>
  </si>
  <si>
    <t>常磐</t>
    <phoneticPr fontId="74" type="Hiragana"/>
  </si>
  <si>
    <t>ﾄｷﾜ</t>
  </si>
  <si>
    <t>八幡</t>
    <phoneticPr fontId="74" type="Hiragana"/>
  </si>
  <si>
    <t>ﾔﾜﾀ</t>
  </si>
  <si>
    <t>荒子</t>
    <phoneticPr fontId="74" type="Hiragana"/>
  </si>
  <si>
    <t>ｱﾗｺ</t>
  </si>
  <si>
    <t>正色</t>
    <phoneticPr fontId="74" type="Hiragana"/>
  </si>
  <si>
    <t>ｼｮｳｼｷ</t>
  </si>
  <si>
    <t>篠原</t>
    <phoneticPr fontId="74" type="Hiragana"/>
  </si>
  <si>
    <t>ｼﾉﾊﾗ</t>
  </si>
  <si>
    <t>戸田</t>
    <phoneticPr fontId="74" type="Hiragana"/>
  </si>
  <si>
    <t>ﾄﾀﾞ</t>
  </si>
  <si>
    <t>豊治</t>
    <phoneticPr fontId="74" type="Hiragana"/>
  </si>
  <si>
    <t>豊治</t>
    <phoneticPr fontId="74" type="Hiragana"/>
  </si>
  <si>
    <t>ﾄﾖﾊﾙ</t>
  </si>
  <si>
    <t>千音寺</t>
    <phoneticPr fontId="74" type="Hiragana"/>
  </si>
  <si>
    <t>千音寺</t>
    <phoneticPr fontId="74" type="Hiragana"/>
  </si>
  <si>
    <t>ｾﾝﾉﾝｼﾞ</t>
  </si>
  <si>
    <t>長須賀</t>
    <phoneticPr fontId="74" type="Hiragana"/>
  </si>
  <si>
    <t>ﾅｶﾞｽｶ</t>
  </si>
  <si>
    <t>万場</t>
    <phoneticPr fontId="74" type="Hiragana"/>
  </si>
  <si>
    <t>ﾏﾝﾊﾞ</t>
  </si>
  <si>
    <t>野田</t>
    <phoneticPr fontId="74" type="Hiragana"/>
  </si>
  <si>
    <t>ﾉﾀﾞ</t>
  </si>
  <si>
    <t>明正</t>
    <phoneticPr fontId="74" type="Hiragana"/>
  </si>
  <si>
    <t>ﾒｲｾｲ</t>
  </si>
  <si>
    <t>玉川</t>
    <phoneticPr fontId="74" type="Hiragana"/>
  </si>
  <si>
    <t>ﾀﾏｶﾞﾜ</t>
  </si>
  <si>
    <t>赤星</t>
    <phoneticPr fontId="74" type="Hiragana"/>
  </si>
  <si>
    <t>赤星</t>
    <phoneticPr fontId="74" type="Hiragana"/>
  </si>
  <si>
    <t>ｱｶﾎﾞｼ</t>
  </si>
  <si>
    <t>中島</t>
    <phoneticPr fontId="74" type="Hiragana"/>
  </si>
  <si>
    <t>ﾅｶｼﾞﾏ</t>
  </si>
  <si>
    <t>西中島</t>
    <phoneticPr fontId="74" type="Hiragana"/>
  </si>
  <si>
    <t>ﾆｼﾅｶｼﾞﾏ</t>
  </si>
  <si>
    <t>五反田</t>
    <phoneticPr fontId="74" type="Hiragana"/>
  </si>
  <si>
    <t>ｺﾞﾀﾝﾀﾞ</t>
  </si>
  <si>
    <t>春田</t>
    <phoneticPr fontId="74" type="Hiragana"/>
  </si>
  <si>
    <t>ﾊﾙﾀﾞ</t>
  </si>
  <si>
    <t>西前田</t>
    <phoneticPr fontId="74" type="Hiragana"/>
  </si>
  <si>
    <t>ﾆｼﾏｴﾀﾞ</t>
  </si>
  <si>
    <t>東築地</t>
    <phoneticPr fontId="74" type="Hiragana"/>
  </si>
  <si>
    <t>ﾋｶﾞｼﾂｷｼﾞ</t>
  </si>
  <si>
    <t>中川</t>
    <phoneticPr fontId="74" type="Hiragana"/>
  </si>
  <si>
    <t>ﾅｶｶﾞﾜ</t>
  </si>
  <si>
    <t>成章</t>
    <phoneticPr fontId="74" type="Hiragana"/>
  </si>
  <si>
    <t>ｾｲｼｮｳ</t>
  </si>
  <si>
    <t>大手</t>
    <phoneticPr fontId="74" type="Hiragana"/>
  </si>
  <si>
    <t>ｵｵﾃ</t>
  </si>
  <si>
    <t>港西</t>
    <phoneticPr fontId="74" type="Hiragana"/>
  </si>
  <si>
    <t>ｺｳｾｲ</t>
  </si>
  <si>
    <t>稲永</t>
    <phoneticPr fontId="74" type="Hiragana"/>
  </si>
  <si>
    <t>ｲﾅｴ</t>
  </si>
  <si>
    <t>小碓</t>
    <phoneticPr fontId="74" type="Hiragana"/>
  </si>
  <si>
    <t>ｵｳｽ</t>
  </si>
  <si>
    <t>西築地</t>
    <phoneticPr fontId="74" type="Hiragana"/>
  </si>
  <si>
    <t>ﾆｼﾂｷｼﾞ</t>
  </si>
  <si>
    <t>高木</t>
    <phoneticPr fontId="74" type="Hiragana"/>
  </si>
  <si>
    <t>ﾀｶｷﾞ</t>
  </si>
  <si>
    <t>南陽</t>
    <phoneticPr fontId="74" type="Hiragana"/>
  </si>
  <si>
    <t>ﾅﾝﾖｳ</t>
  </si>
  <si>
    <t>港楽</t>
    <phoneticPr fontId="74" type="Hiragana"/>
  </si>
  <si>
    <t>ｺｳﾗｸ</t>
  </si>
  <si>
    <t>明徳</t>
    <phoneticPr fontId="74" type="Hiragana"/>
  </si>
  <si>
    <t>ﾒｲﾄｸ</t>
  </si>
  <si>
    <t>西福田</t>
    <phoneticPr fontId="74" type="Hiragana"/>
  </si>
  <si>
    <t>西福田</t>
    <phoneticPr fontId="74" type="Hiragana"/>
  </si>
  <si>
    <t>ﾆｼﾌｸﾀ</t>
  </si>
  <si>
    <t>野跡</t>
    <phoneticPr fontId="74" type="Hiragana"/>
  </si>
  <si>
    <t>ﾉｾｷ</t>
  </si>
  <si>
    <t>東海</t>
    <phoneticPr fontId="74" type="Hiragana"/>
  </si>
  <si>
    <t>ﾄｳｶｲ</t>
  </si>
  <si>
    <t>当知</t>
    <phoneticPr fontId="74" type="Hiragana"/>
  </si>
  <si>
    <t>ﾄｳﾁ</t>
  </si>
  <si>
    <t>福田</t>
    <phoneticPr fontId="74" type="Hiragana"/>
  </si>
  <si>
    <t>ﾌｸﾀ</t>
  </si>
  <si>
    <t>正保</t>
    <phoneticPr fontId="74" type="Hiragana"/>
  </si>
  <si>
    <t>ｼｮｳﾎ</t>
  </si>
  <si>
    <t>神宮寺</t>
    <phoneticPr fontId="74" type="Hiragana"/>
  </si>
  <si>
    <t>ｼﾞﾝｸﾞｳｼﾞ</t>
  </si>
  <si>
    <t>福春</t>
    <rPh sb="0" eb="1">
      <t>ふくはる</t>
    </rPh>
    <phoneticPr fontId="74" type="Hiragana"/>
  </si>
  <si>
    <t>ﾌｸﾊﾙ</t>
  </si>
  <si>
    <t>豊田</t>
    <phoneticPr fontId="74" type="Hiragana"/>
  </si>
  <si>
    <t>豊田</t>
    <phoneticPr fontId="74" type="Hiragana"/>
  </si>
  <si>
    <t>ﾄﾖﾀﾞ</t>
  </si>
  <si>
    <t>明治</t>
    <phoneticPr fontId="74" type="Hiragana"/>
  </si>
  <si>
    <t>ﾒｲｼﾞ</t>
  </si>
  <si>
    <t>伝馬</t>
    <phoneticPr fontId="74" type="Hiragana"/>
  </si>
  <si>
    <t>伝馬</t>
    <phoneticPr fontId="74" type="Hiragana"/>
  </si>
  <si>
    <t>ﾃﾝﾏ</t>
  </si>
  <si>
    <t>呼続</t>
    <phoneticPr fontId="74" type="Hiragana"/>
  </si>
  <si>
    <t>ﾖﾋﾞﾂｷﾞ</t>
  </si>
  <si>
    <t>白水</t>
    <phoneticPr fontId="74" type="Hiragana"/>
  </si>
  <si>
    <t>ﾊｸｽｲ</t>
  </si>
  <si>
    <t>柴田</t>
    <phoneticPr fontId="74" type="Hiragana"/>
  </si>
  <si>
    <t>ｼﾊﾞﾀ</t>
  </si>
  <si>
    <t>桜</t>
    <rPh sb="0" eb="1">
      <t>さくら　</t>
    </rPh>
    <phoneticPr fontId="74" type="Hiragana"/>
  </si>
  <si>
    <t>ｻｸﾗ</t>
  </si>
  <si>
    <t>菊住</t>
    <phoneticPr fontId="74" type="Hiragana"/>
  </si>
  <si>
    <t>ｷｸｽﾞﾐ</t>
  </si>
  <si>
    <t>道徳</t>
    <phoneticPr fontId="74" type="Hiragana"/>
  </si>
  <si>
    <t>ﾄﾞｳﾄｸ</t>
  </si>
  <si>
    <t>笠寺</t>
    <phoneticPr fontId="74" type="Hiragana"/>
  </si>
  <si>
    <t>ｶｻﾃﾞﾗ</t>
  </si>
  <si>
    <t>星崎</t>
    <phoneticPr fontId="74" type="Hiragana"/>
  </si>
  <si>
    <t>星崎</t>
    <phoneticPr fontId="74" type="Hiragana"/>
  </si>
  <si>
    <t>ﾎｼｻﾞｷ</t>
  </si>
  <si>
    <t>大生</t>
    <phoneticPr fontId="74" type="Hiragana"/>
  </si>
  <si>
    <t>ﾀｲｾｲ</t>
  </si>
  <si>
    <t>宝</t>
    <rPh sb="0" eb="1">
      <t>たから</t>
    </rPh>
    <phoneticPr fontId="74" type="Hiragana"/>
  </si>
  <si>
    <t>ﾀｶﾗ</t>
  </si>
  <si>
    <t>大磯</t>
    <phoneticPr fontId="74" type="Hiragana"/>
  </si>
  <si>
    <t>ｵｵｲｿ</t>
  </si>
  <si>
    <t>千鳥</t>
    <phoneticPr fontId="74" type="Hiragana"/>
  </si>
  <si>
    <t>ﾁﾄﾞﾘ</t>
  </si>
  <si>
    <t>春日野</t>
    <phoneticPr fontId="74" type="Hiragana"/>
  </si>
  <si>
    <t>春日野</t>
    <phoneticPr fontId="74" type="Hiragana"/>
  </si>
  <si>
    <t>ｶｽｶﾞﾉ</t>
  </si>
  <si>
    <t>笠東</t>
    <phoneticPr fontId="74" type="Hiragana"/>
  </si>
  <si>
    <t>ﾘｭｳﾄｳ</t>
  </si>
  <si>
    <t>宝南</t>
    <phoneticPr fontId="74" type="Hiragana"/>
  </si>
  <si>
    <t>ﾎｳﾅﾝ</t>
  </si>
  <si>
    <t>守山</t>
    <phoneticPr fontId="74" type="Hiragana"/>
  </si>
  <si>
    <t>ﾓﾘﾔﾏ</t>
  </si>
  <si>
    <t>小幡</t>
    <phoneticPr fontId="74" type="Hiragana"/>
  </si>
  <si>
    <t>ｵﾊﾞﾀ</t>
  </si>
  <si>
    <t>廿軒家</t>
    <phoneticPr fontId="74" type="Hiragana"/>
  </si>
  <si>
    <t>ﾆｼﾞｯｯｹﾝﾔ</t>
  </si>
  <si>
    <t>大森</t>
    <phoneticPr fontId="74" type="Hiragana"/>
  </si>
  <si>
    <t>ｵｵﾓﾘ</t>
  </si>
  <si>
    <t>瀬古</t>
    <phoneticPr fontId="74" type="Hiragana"/>
  </si>
  <si>
    <t>ｾｺ</t>
  </si>
  <si>
    <t>鳥羽見</t>
    <phoneticPr fontId="74" type="Hiragana"/>
  </si>
  <si>
    <t>ﾄﾘﾊﾞﾐ</t>
  </si>
  <si>
    <t>志段味東</t>
    <rPh sb="0" eb="4">
      <t>し　だ　み　ひがし</t>
    </rPh>
    <phoneticPr fontId="74" type="Hiragana"/>
  </si>
  <si>
    <t>ｼﾀﾞﾐﾋｶﾞｼ</t>
  </si>
  <si>
    <t>志段味西</t>
    <rPh sb="0" eb="4">
      <t>し　だ　み　にし</t>
    </rPh>
    <phoneticPr fontId="74" type="Hiragana"/>
  </si>
  <si>
    <t>ｼﾀﾞﾐﾆｼ</t>
  </si>
  <si>
    <t>白沢</t>
    <phoneticPr fontId="74" type="Hiragana"/>
  </si>
  <si>
    <t>白沢</t>
    <phoneticPr fontId="74" type="Hiragana"/>
  </si>
  <si>
    <t>ｼﾗｻﾜ</t>
  </si>
  <si>
    <t>苗代</t>
    <phoneticPr fontId="74" type="Hiragana"/>
  </si>
  <si>
    <t>ﾅｴｼﾛ</t>
  </si>
  <si>
    <t>本地丘</t>
    <phoneticPr fontId="74" type="Hiragana"/>
  </si>
  <si>
    <t>ﾎﾝｼﾞｶﾞｵｶ</t>
  </si>
  <si>
    <t>二城</t>
    <phoneticPr fontId="74" type="Hiragana"/>
  </si>
  <si>
    <t>ﾆｼﾞｮｳ</t>
  </si>
  <si>
    <t>天子田</t>
    <phoneticPr fontId="74" type="Hiragana"/>
  </si>
  <si>
    <t>ｱﾏｺﾀﾞ</t>
  </si>
  <si>
    <t>森孝東</t>
    <phoneticPr fontId="74" type="Hiragana"/>
  </si>
  <si>
    <t>ﾓﾘﾀｶﾋｶﾞｼ</t>
  </si>
  <si>
    <t>森孝西</t>
    <phoneticPr fontId="74" type="Hiragana"/>
  </si>
  <si>
    <t>ﾓﾘﾀｶﾆｼ</t>
  </si>
  <si>
    <t>西城</t>
    <phoneticPr fontId="74" type="Hiragana"/>
  </si>
  <si>
    <t>ﾆｼｼﾛ</t>
  </si>
  <si>
    <t>大森北</t>
    <phoneticPr fontId="74" type="Hiragana"/>
  </si>
  <si>
    <t>ｵｵﾓﾘｷﾀ</t>
  </si>
  <si>
    <t>小幡北</t>
    <phoneticPr fontId="74" type="Hiragana"/>
  </si>
  <si>
    <t>ｵﾊﾞﾀｷﾀ</t>
  </si>
  <si>
    <t>吉根</t>
    <rPh sb="0" eb="1">
      <t>き　っ　こ</t>
    </rPh>
    <phoneticPr fontId="74" type="Hiragana"/>
  </si>
  <si>
    <t>ｷｯｺ</t>
  </si>
  <si>
    <t>下志段味</t>
    <rPh sb="0" eb="1">
      <t>しも</t>
    </rPh>
    <rPh sb="1" eb="2">
      <t>　し</t>
    </rPh>
    <rPh sb="2" eb="3">
      <t>　だ</t>
    </rPh>
    <rPh sb="3" eb="4">
      <t>　み</t>
    </rPh>
    <phoneticPr fontId="74" type="Hiragana"/>
  </si>
  <si>
    <t>ｼﾓｼﾀﾞﾐ</t>
  </si>
  <si>
    <t>鳴海</t>
    <phoneticPr fontId="74" type="Hiragana"/>
  </si>
  <si>
    <t>ﾅﾙﾐ</t>
  </si>
  <si>
    <t>緑</t>
    <rPh sb="0" eb="1">
      <t>みどり</t>
    </rPh>
    <phoneticPr fontId="74" type="Hiragana"/>
  </si>
  <si>
    <t>ﾐﾄﾞﾘ</t>
  </si>
  <si>
    <t>鳴海東部</t>
    <rPh sb="0" eb="4">
      <t>なるみとうぶ</t>
    </rPh>
    <phoneticPr fontId="74" type="Hiragana"/>
  </si>
  <si>
    <t>ﾅﾙﾐﾄｳﾌﾞ</t>
  </si>
  <si>
    <t>東丘</t>
    <phoneticPr fontId="74" type="Hiragana"/>
  </si>
  <si>
    <t>ﾋｶﾞｼｶﾞｵｶ</t>
  </si>
  <si>
    <t>平子</t>
    <phoneticPr fontId="74" type="Hiragana"/>
  </si>
  <si>
    <t>ﾋﾗｺ</t>
  </si>
  <si>
    <t>鳴子</t>
    <phoneticPr fontId="74" type="Hiragana"/>
  </si>
  <si>
    <t>ﾅﾙｺ</t>
  </si>
  <si>
    <t>大高</t>
    <phoneticPr fontId="74" type="Hiragana"/>
  </si>
  <si>
    <t>ｵｵﾀﾞｶ</t>
  </si>
  <si>
    <t>有松</t>
    <phoneticPr fontId="74" type="Hiragana"/>
  </si>
  <si>
    <t>ｱﾘｱﾂ</t>
  </si>
  <si>
    <t>片平</t>
    <phoneticPr fontId="74" type="Hiragana"/>
  </si>
  <si>
    <t>ｶﾀﾋﾗ</t>
  </si>
  <si>
    <t>太子</t>
    <phoneticPr fontId="74" type="Hiragana"/>
  </si>
  <si>
    <t>ﾀｲｼ</t>
  </si>
  <si>
    <t>戸笠</t>
    <phoneticPr fontId="74" type="Hiragana"/>
  </si>
  <si>
    <t>ﾄｶﾞｻ</t>
  </si>
  <si>
    <t>浦里</t>
    <phoneticPr fontId="74" type="Hiragana"/>
  </si>
  <si>
    <t>ｳﾗｻﾞﾄ</t>
  </si>
  <si>
    <t>旭出</t>
    <phoneticPr fontId="74" type="Hiragana"/>
  </si>
  <si>
    <t>ｱｻﾋﾃﾞ</t>
  </si>
  <si>
    <t>黒石</t>
    <phoneticPr fontId="74" type="Hiragana"/>
  </si>
  <si>
    <t>ｸﾛｲｼ</t>
  </si>
  <si>
    <t>長根台</t>
    <phoneticPr fontId="74" type="Hiragana"/>
  </si>
  <si>
    <t>ﾅｶﾞﾈﾀﾞｲ</t>
  </si>
  <si>
    <t>神の倉</t>
    <phoneticPr fontId="74" type="Hiragana"/>
  </si>
  <si>
    <t>ｶﾐﾉｸﾗ</t>
  </si>
  <si>
    <t>桶狭間</t>
    <phoneticPr fontId="74" type="Hiragana"/>
  </si>
  <si>
    <t>ｵｹﾊｻﾞﾏ</t>
  </si>
  <si>
    <t>相原</t>
    <phoneticPr fontId="74" type="Hiragana"/>
  </si>
  <si>
    <t>ｱｲﾊﾞﾗ</t>
  </si>
  <si>
    <t>桃山</t>
    <phoneticPr fontId="74" type="Hiragana"/>
  </si>
  <si>
    <t>ﾓﾓﾔﾏ</t>
  </si>
  <si>
    <t>南陵</t>
    <phoneticPr fontId="74" type="Hiragana"/>
  </si>
  <si>
    <t>ﾅﾝﾘｮｳ</t>
  </si>
  <si>
    <t>大高北</t>
    <phoneticPr fontId="74" type="Hiragana"/>
  </si>
  <si>
    <t>ｵｵﾀﾞｶｷﾀ</t>
  </si>
  <si>
    <t>大高南</t>
    <phoneticPr fontId="74" type="Hiragana"/>
  </si>
  <si>
    <t>ｵｵﾀﾞｶﾐﾅﾐ</t>
  </si>
  <si>
    <t>徳重</t>
    <phoneticPr fontId="74" type="Hiragana"/>
  </si>
  <si>
    <t>ﾄｸｼｹﾞ</t>
  </si>
  <si>
    <t>滝ノ水</t>
    <phoneticPr fontId="74" type="Hiragana"/>
  </si>
  <si>
    <t>ﾀｷﾉﾐｽﾞ</t>
  </si>
  <si>
    <t>大清水</t>
    <phoneticPr fontId="74" type="Hiragana"/>
  </si>
  <si>
    <t>ｵｵｼﾐｽﾞ</t>
  </si>
  <si>
    <t>常安</t>
    <phoneticPr fontId="74" type="Hiragana"/>
  </si>
  <si>
    <t>ｼﾞｮｳｱﾝ</t>
  </si>
  <si>
    <t>小坂</t>
    <phoneticPr fontId="74" type="Hiragana"/>
  </si>
  <si>
    <t>ｺｻｶ</t>
  </si>
  <si>
    <t>熊の前</t>
    <rPh sb="0" eb="1">
      <t>くま</t>
    </rPh>
    <rPh sb="2" eb="3">
      <t>まえ</t>
    </rPh>
    <phoneticPr fontId="74" type="Hiragana"/>
  </si>
  <si>
    <t>ｸﾏﾉﾏｴ</t>
  </si>
  <si>
    <t>猪高</t>
    <phoneticPr fontId="74" type="Hiragana"/>
  </si>
  <si>
    <t>ｲﾀﾞｶ</t>
  </si>
  <si>
    <t>香流</t>
    <phoneticPr fontId="74" type="Hiragana"/>
  </si>
  <si>
    <t>ｶﾅﾚ</t>
  </si>
  <si>
    <t>高針</t>
    <phoneticPr fontId="74" type="Hiragana"/>
  </si>
  <si>
    <t>ﾀｶﾊﾞﾘ</t>
  </si>
  <si>
    <t>西山</t>
    <phoneticPr fontId="74" type="Hiragana"/>
  </si>
  <si>
    <t>ﾆｼﾔﾏ</t>
  </si>
  <si>
    <t>名東</t>
    <phoneticPr fontId="74" type="Hiragana"/>
  </si>
  <si>
    <t>ﾒｲﾄｳ</t>
  </si>
  <si>
    <t>藤が丘</t>
    <phoneticPr fontId="74" type="Hiragana"/>
  </si>
  <si>
    <t>ﾌｼﾞｶﾞｵｶ</t>
  </si>
  <si>
    <t>猪子石</t>
    <phoneticPr fontId="74" type="Hiragana"/>
  </si>
  <si>
    <t>ｲﾉｺｲｼ</t>
  </si>
  <si>
    <t>蓬来</t>
    <phoneticPr fontId="74" type="Hiragana"/>
  </si>
  <si>
    <t>ﾖﾓｷﾞ</t>
  </si>
  <si>
    <t>梅森坂</t>
    <phoneticPr fontId="74" type="Hiragana"/>
  </si>
  <si>
    <t>ｳﾒﾓﾘｻﾞｶ</t>
  </si>
  <si>
    <t>本郷</t>
    <phoneticPr fontId="74" type="Hiragana"/>
  </si>
  <si>
    <t>ﾎﾝｺﾞｳ</t>
  </si>
  <si>
    <t>貴船</t>
    <phoneticPr fontId="74" type="Hiragana"/>
  </si>
  <si>
    <t>ｷﾌﾞﾈ</t>
  </si>
  <si>
    <t>上社</t>
    <phoneticPr fontId="74" type="Hiragana"/>
  </si>
  <si>
    <t>ｶﾐﾔｼﾛ</t>
  </si>
  <si>
    <t>引山</t>
    <phoneticPr fontId="74" type="Hiragana"/>
  </si>
  <si>
    <t>ﾋｷﾔﾏ</t>
  </si>
  <si>
    <t>極楽</t>
    <phoneticPr fontId="74" type="Hiragana"/>
  </si>
  <si>
    <t>ｺﾞｸﾗｸ</t>
  </si>
  <si>
    <t>平和が丘</t>
    <rPh sb="0" eb="4">
      <t>へいわ　　おか</t>
    </rPh>
    <phoneticPr fontId="74" type="Hiragana"/>
  </si>
  <si>
    <t>ﾍｲﾜｶﾞｵｶ</t>
  </si>
  <si>
    <t>豊が丘</t>
    <phoneticPr fontId="74" type="Hiragana"/>
  </si>
  <si>
    <t>ﾄﾖｶﾞｵｶ</t>
  </si>
  <si>
    <t>前山</t>
    <phoneticPr fontId="74" type="Hiragana"/>
  </si>
  <si>
    <t>ﾏｴﾔﾏ</t>
  </si>
  <si>
    <t>牧の原</t>
    <phoneticPr fontId="74" type="Hiragana"/>
  </si>
  <si>
    <t>牧の原</t>
    <phoneticPr fontId="74" type="Hiragana"/>
  </si>
  <si>
    <t>ﾏｷﾉﾊﾗ</t>
  </si>
  <si>
    <t>北一社</t>
    <phoneticPr fontId="74" type="Hiragana"/>
  </si>
  <si>
    <t>ｷﾀｲｯｼｬ</t>
  </si>
  <si>
    <t>天白</t>
    <phoneticPr fontId="74" type="Hiragana"/>
  </si>
  <si>
    <t>ﾃﾝﾊﾟｸ</t>
  </si>
  <si>
    <t>野並</t>
    <phoneticPr fontId="74" type="Hiragana"/>
  </si>
  <si>
    <t>ﾉﾅﾐ</t>
  </si>
  <si>
    <t>高坂</t>
    <phoneticPr fontId="74" type="Hiragana"/>
  </si>
  <si>
    <t>ﾀｶｻｶ</t>
  </si>
  <si>
    <t>八事東</t>
    <phoneticPr fontId="74" type="Hiragana"/>
  </si>
  <si>
    <t>ﾔｺﾞﾄﾋｶﾞｼ</t>
  </si>
  <si>
    <t>平針</t>
    <phoneticPr fontId="74" type="Hiragana"/>
  </si>
  <si>
    <t>ﾋﾗﾊﾞﾘ</t>
  </si>
  <si>
    <t>植田</t>
    <phoneticPr fontId="74" type="Hiragana"/>
  </si>
  <si>
    <t>ｳｴﾀﾞ</t>
  </si>
  <si>
    <t>表山</t>
    <phoneticPr fontId="74" type="Hiragana"/>
  </si>
  <si>
    <t>ｵﾓﾃﾔﾏ</t>
  </si>
  <si>
    <t>しまだ</t>
  </si>
  <si>
    <t>ｼﾏﾀﾞ</t>
  </si>
  <si>
    <t>山根</t>
    <phoneticPr fontId="74" type="Hiragana"/>
  </si>
  <si>
    <t>ﾔﾏﾈ</t>
  </si>
  <si>
    <t>平針南</t>
    <phoneticPr fontId="74" type="Hiragana"/>
  </si>
  <si>
    <t>平針南</t>
    <phoneticPr fontId="74" type="Hiragana"/>
  </si>
  <si>
    <t>ﾋﾗﾊﾞﾘﾐﾅﾐ</t>
  </si>
  <si>
    <t>相生</t>
    <phoneticPr fontId="74" type="Hiragana"/>
  </si>
  <si>
    <t>ｱｲｵｲ</t>
  </si>
  <si>
    <t>大坪</t>
    <phoneticPr fontId="74" type="Hiragana"/>
  </si>
  <si>
    <t>ｵｵﾂﾎﾞ</t>
  </si>
  <si>
    <t>原</t>
    <rPh sb="0" eb="1">
      <t>はら</t>
    </rPh>
    <phoneticPr fontId="74" type="Hiragana"/>
  </si>
  <si>
    <t>ﾊﾗ</t>
  </si>
  <si>
    <t>植田南</t>
    <phoneticPr fontId="74" type="Hiragana"/>
  </si>
  <si>
    <t>ｳｴﾀﾞﾐﾅﾐ</t>
  </si>
  <si>
    <t>平針北</t>
    <phoneticPr fontId="74" type="Hiragana"/>
  </si>
  <si>
    <t>ﾋﾗﾊﾞﾘｷﾀ</t>
  </si>
  <si>
    <t>植田北</t>
    <phoneticPr fontId="74" type="Hiragana"/>
  </si>
  <si>
    <t>ｳｴﾀﾞｷﾀ</t>
  </si>
  <si>
    <t>植田東</t>
    <phoneticPr fontId="74" type="Hiragana"/>
  </si>
  <si>
    <t>ｳｴﾀﾞﾋｶﾞｼ</t>
  </si>
  <si>
    <t>椙山女学園附</t>
    <rPh sb="0" eb="2">
      <t>スギヤマ</t>
    </rPh>
    <rPh sb="2" eb="5">
      <t>ジョガクエン</t>
    </rPh>
    <rPh sb="5" eb="6">
      <t>フ</t>
    </rPh>
    <phoneticPr fontId="2"/>
  </si>
  <si>
    <t>ｽｷﾞﾔﾏ</t>
  </si>
  <si>
    <t>南山大附</t>
    <rPh sb="0" eb="3">
      <t>ナンザン</t>
    </rPh>
    <rPh sb="3" eb="4">
      <t>フ</t>
    </rPh>
    <phoneticPr fontId="2"/>
  </si>
  <si>
    <t>ﾅﾝｻﾞﾝ</t>
  </si>
  <si>
    <t>名進研</t>
    <rPh sb="0" eb="3">
      <t>メイシンケン</t>
    </rPh>
    <phoneticPr fontId="2"/>
  </si>
  <si>
    <t>ﾒｲｼﾝｹﾝ</t>
  </si>
  <si>
    <t>Ver2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</si>
</sst>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s>
  <fonts count="76">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sz val="22"/>
      <color theme="1"/>
      <name val="ＭＳ ゴシック"/>
      <family val="3"/>
      <charset val="128"/>
    </font>
    <font>
      <b/>
      <u/>
      <sz val="11"/>
      <color rgb="FFFF0000"/>
      <name val="ＭＳ 明朝"/>
      <family val="1"/>
      <charset val="128"/>
    </font>
    <font>
      <sz val="10"/>
      <color theme="1"/>
      <name val="ＭＳ 明朝"/>
      <family val="1"/>
      <charset val="128"/>
    </font>
    <font>
      <sz val="22"/>
      <color theme="1"/>
      <name val="ＭＳ ゴシック"/>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color rgb="FFFF0000"/>
      <name val="ＭＳ 明朝"/>
      <family val="1"/>
      <charset val="128"/>
    </font>
    <font>
      <b/>
      <i/>
      <sz val="12"/>
      <color rgb="FFFF0000"/>
      <name val="ＭＳ ゴシック"/>
      <family val="3"/>
      <charset val="128"/>
    </font>
    <font>
      <b/>
      <sz val="36"/>
      <color rgb="FFFF0000"/>
      <name val="ＭＳ ゴシック"/>
      <family val="3"/>
      <charset val="128"/>
    </font>
    <font>
      <sz val="20"/>
      <color theme="1"/>
      <name val="ＭＳ Ｐゴシック"/>
      <family val="3"/>
      <charset val="128"/>
      <scheme val="minor"/>
    </font>
    <font>
      <sz val="18"/>
      <color theme="1"/>
      <name val="ＭＳ Ｐゴシック"/>
      <family val="3"/>
      <charset val="128"/>
      <scheme val="minor"/>
    </font>
    <font>
      <b/>
      <sz val="20"/>
      <color indexed="81"/>
      <name val="ＭＳ ゴシック"/>
      <family val="3"/>
      <charset val="128"/>
    </font>
    <font>
      <sz val="6"/>
      <name val="ＭＳ ゴシック"/>
      <family val="2"/>
      <charset val="128"/>
    </font>
    <font>
      <sz val="6"/>
      <name val="ＤＦ平成明朝体W7"/>
      <family val="3"/>
      <charset val="128"/>
    </font>
    <font>
      <b/>
      <sz val="18"/>
      <color rgb="FFFF0000"/>
      <name val="ＭＳ ゴシック"/>
      <family val="3"/>
      <charset val="128"/>
    </font>
    <font>
      <b/>
      <sz val="18"/>
      <name val="ＭＳ ゴシック"/>
      <family val="3"/>
      <charset val="128"/>
    </font>
    <font>
      <sz val="10.4"/>
      <name val="ＭＳ 明朝"/>
      <family val="1"/>
      <charset val="128"/>
    </font>
    <font>
      <sz val="11"/>
      <name val="ＤＦ平成明朝体W7"/>
      <family val="1"/>
      <charset val="128"/>
    </font>
    <font>
      <b/>
      <sz val="16"/>
      <color rgb="FF0886E0"/>
      <name val="メイリオ"/>
      <family val="3"/>
      <charset val="128"/>
    </font>
    <font>
      <sz val="11"/>
      <color rgb="FF000000"/>
      <name val="メイリオ"/>
      <family val="3"/>
      <charset val="128"/>
    </font>
    <font>
      <sz val="22"/>
      <color theme="1"/>
      <name val="HG丸ｺﾞｼｯｸM-PRO"/>
      <family val="3"/>
      <charset val="128"/>
    </font>
    <font>
      <b/>
      <sz val="18"/>
      <color rgb="FF00B050"/>
      <name val="ＭＳ ゴシック"/>
      <family val="3"/>
      <charset val="128"/>
    </font>
    <font>
      <sz val="9"/>
      <name val="ＭＳ 明朝"/>
      <family val="1"/>
      <charset val="128"/>
    </font>
    <font>
      <sz val="6"/>
      <name val="ＭＳ Ｐ明朝"/>
      <family val="1"/>
      <charset val="128"/>
    </font>
    <font>
      <sz val="9"/>
      <color theme="1"/>
      <name val="ＭＳ 明朝"/>
      <family val="1"/>
      <charset val="128"/>
    </font>
  </fonts>
  <fills count="13">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s>
  <borders count="10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auto="1"/>
      </left>
      <right/>
      <top/>
      <bottom style="thin">
        <color auto="1"/>
      </bottom>
      <diagonal/>
    </border>
    <border>
      <left style="thin">
        <color auto="1"/>
      </left>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s>
  <cellStyleXfs count="11">
    <xf numFmtId="0" fontId="0" fillId="0" borderId="0">
      <alignment vertical="center"/>
    </xf>
    <xf numFmtId="0" fontId="23" fillId="0" borderId="0"/>
    <xf numFmtId="0" fontId="12" fillId="0" borderId="0">
      <alignment vertical="center"/>
    </xf>
    <xf numFmtId="0" fontId="1" fillId="0" borderId="0">
      <alignment vertical="center"/>
    </xf>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cellStyleXfs>
  <cellXfs count="419">
    <xf numFmtId="0" fontId="0" fillId="0" borderId="0" xfId="0">
      <alignment vertical="center"/>
    </xf>
    <xf numFmtId="0" fontId="24"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Fill="1" applyBorder="1" applyAlignment="1">
      <alignment vertical="center"/>
    </xf>
    <xf numFmtId="0" fontId="24" fillId="0" borderId="0" xfId="0" applyFont="1" applyBorder="1" applyAlignment="1">
      <alignment horizontal="center" vertical="center"/>
    </xf>
    <xf numFmtId="0" fontId="0" fillId="0" borderId="0" xfId="0" applyFill="1">
      <alignment vertical="center"/>
    </xf>
    <xf numFmtId="0" fontId="24" fillId="0" borderId="0" xfId="0" applyFont="1" applyFill="1" applyBorder="1">
      <alignment vertical="center"/>
    </xf>
    <xf numFmtId="0" fontId="29" fillId="0" borderId="0" xfId="0" applyFont="1" applyAlignment="1">
      <alignment vertical="center"/>
    </xf>
    <xf numFmtId="0" fontId="29" fillId="0" borderId="0" xfId="0" applyFont="1" applyFill="1" applyBorder="1" applyAlignment="1">
      <alignment vertical="center"/>
    </xf>
    <xf numFmtId="0" fontId="24"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4" fillId="0" borderId="0" xfId="0" applyFont="1">
      <alignment vertical="center"/>
    </xf>
    <xf numFmtId="0" fontId="24" fillId="0" borderId="0" xfId="0" applyFont="1" applyAlignment="1">
      <alignment horizontal="right" vertical="center"/>
    </xf>
    <xf numFmtId="0" fontId="24" fillId="0" borderId="1" xfId="0" applyFont="1" applyBorder="1" applyAlignment="1">
      <alignment horizontal="right" vertical="center"/>
    </xf>
    <xf numFmtId="0" fontId="24" fillId="0" borderId="17" xfId="0" applyFont="1" applyBorder="1" applyAlignment="1">
      <alignment horizontal="right" vertical="center"/>
    </xf>
    <xf numFmtId="0" fontId="25" fillId="0" borderId="0" xfId="0" applyFont="1">
      <alignment vertical="center"/>
    </xf>
    <xf numFmtId="0" fontId="28" fillId="3" borderId="3" xfId="0" applyFont="1" applyFill="1" applyBorder="1" applyAlignment="1">
      <alignment horizontal="center" vertical="center"/>
    </xf>
    <xf numFmtId="0" fontId="24" fillId="5" borderId="0" xfId="0" applyFont="1" applyFill="1">
      <alignment vertical="center"/>
    </xf>
    <xf numFmtId="0" fontId="24" fillId="0" borderId="0" xfId="0" applyFont="1" applyFill="1" applyBorder="1" applyAlignment="1">
      <alignment horizontal="left" vertical="center"/>
    </xf>
    <xf numFmtId="0" fontId="33" fillId="5" borderId="0" xfId="0" applyFont="1" applyFill="1">
      <alignment vertical="center"/>
    </xf>
    <xf numFmtId="0" fontId="24" fillId="5" borderId="0" xfId="0" applyFont="1" applyFill="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18" xfId="0" applyFont="1" applyBorder="1" applyAlignment="1">
      <alignment horizontal="center" vertical="center"/>
    </xf>
    <xf numFmtId="0" fontId="0" fillId="0" borderId="27" xfId="0" applyBorder="1">
      <alignment vertical="center"/>
    </xf>
    <xf numFmtId="0" fontId="24" fillId="0" borderId="22" xfId="0" applyFont="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4" fillId="2" borderId="25" xfId="0" applyFont="1" applyFill="1" applyBorder="1" applyAlignment="1">
      <alignment horizontal="center" vertical="center"/>
    </xf>
    <xf numFmtId="0" fontId="28" fillId="3" borderId="29" xfId="0" applyFont="1" applyFill="1" applyBorder="1" applyAlignment="1">
      <alignment horizontal="center" vertical="center"/>
    </xf>
    <xf numFmtId="0" fontId="24" fillId="0" borderId="18" xfId="0" applyFont="1" applyBorder="1" applyAlignment="1">
      <alignment horizontal="center" vertical="center" wrapText="1"/>
    </xf>
    <xf numFmtId="0" fontId="34" fillId="3" borderId="6" xfId="0" applyFont="1" applyFill="1" applyBorder="1" applyAlignment="1">
      <alignment horizontal="center" vertical="center"/>
    </xf>
    <xf numFmtId="0" fontId="24" fillId="0" borderId="6" xfId="0" applyFont="1" applyBorder="1" applyAlignment="1">
      <alignment horizontal="center" vertical="center"/>
    </xf>
    <xf numFmtId="0" fontId="0" fillId="0" borderId="0" xfId="0" applyBorder="1">
      <alignment vertical="center"/>
    </xf>
    <xf numFmtId="0" fontId="2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0" xfId="0" applyFont="1" applyFill="1" applyProtection="1">
      <alignment vertical="center"/>
    </xf>
    <xf numFmtId="0" fontId="24" fillId="0" borderId="0" xfId="0" applyFont="1" applyFill="1" applyBorder="1" applyAlignment="1" applyProtection="1">
      <alignment vertical="center"/>
    </xf>
    <xf numFmtId="0" fontId="0" fillId="0" borderId="0" xfId="0" applyFill="1" applyProtection="1">
      <alignment vertical="center"/>
    </xf>
    <xf numFmtId="0" fontId="26" fillId="5" borderId="0" xfId="0" applyFont="1" applyFill="1" applyAlignment="1">
      <alignment vertical="center"/>
    </xf>
    <xf numFmtId="0" fontId="24" fillId="5" borderId="0" xfId="0" applyFont="1" applyFill="1" applyBorder="1" applyAlignment="1">
      <alignment horizontal="center" vertical="center"/>
    </xf>
    <xf numFmtId="0" fontId="0" fillId="5" borderId="0" xfId="0" applyFill="1">
      <alignment vertical="center"/>
    </xf>
    <xf numFmtId="0" fontId="24" fillId="5" borderId="0" xfId="0" applyFont="1" applyFill="1" applyAlignment="1">
      <alignment horizontal="right" vertical="center"/>
    </xf>
    <xf numFmtId="0" fontId="24" fillId="5" borderId="37" xfId="0" applyFont="1" applyFill="1" applyBorder="1">
      <alignment vertical="center"/>
    </xf>
    <xf numFmtId="0" fontId="24" fillId="5" borderId="38" xfId="0" applyFont="1" applyFill="1" applyBorder="1">
      <alignment vertical="center"/>
    </xf>
    <xf numFmtId="0" fontId="24" fillId="5" borderId="39" xfId="0" applyFont="1" applyFill="1" applyBorder="1">
      <alignment vertical="center"/>
    </xf>
    <xf numFmtId="0" fontId="24" fillId="5" borderId="0" xfId="0" applyFont="1" applyFill="1" applyBorder="1" applyAlignment="1">
      <alignment horizontal="right" vertical="center"/>
    </xf>
    <xf numFmtId="0" fontId="24" fillId="5" borderId="40" xfId="0" applyFont="1" applyFill="1" applyBorder="1">
      <alignment vertical="center"/>
    </xf>
    <xf numFmtId="0" fontId="24" fillId="5" borderId="0" xfId="0" applyFont="1" applyFill="1" applyBorder="1">
      <alignment vertical="center"/>
    </xf>
    <xf numFmtId="0" fontId="24" fillId="5" borderId="41" xfId="0" applyFont="1" applyFill="1" applyBorder="1">
      <alignment vertical="center"/>
    </xf>
    <xf numFmtId="0" fontId="24" fillId="5" borderId="42" xfId="0" applyFont="1" applyFill="1" applyBorder="1" applyAlignment="1">
      <alignment horizontal="right" vertical="center"/>
    </xf>
    <xf numFmtId="0" fontId="24" fillId="5" borderId="43" xfId="0" applyFont="1" applyFill="1" applyBorder="1" applyAlignment="1">
      <alignment horizontal="right" vertical="center"/>
    </xf>
    <xf numFmtId="0" fontId="24" fillId="5" borderId="43" xfId="0" applyFont="1" applyFill="1" applyBorder="1" applyAlignment="1">
      <alignment horizontal="center" vertical="center"/>
    </xf>
    <xf numFmtId="0" fontId="24" fillId="5" borderId="43" xfId="0" applyFont="1" applyFill="1" applyBorder="1" applyAlignment="1">
      <alignment horizontal="left" vertical="center"/>
    </xf>
    <xf numFmtId="0" fontId="24" fillId="5" borderId="44" xfId="0" applyFont="1" applyFill="1" applyBorder="1">
      <alignment vertical="center"/>
    </xf>
    <xf numFmtId="0" fontId="24" fillId="0" borderId="3"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29"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24" fillId="0" borderId="26" xfId="0"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7" fillId="0" borderId="0" xfId="0" applyFont="1" applyAlignment="1">
      <alignment vertical="center"/>
    </xf>
    <xf numFmtId="0" fontId="24" fillId="0" borderId="0" xfId="0" applyFont="1" applyFill="1" applyBorder="1" applyAlignment="1" applyProtection="1">
      <alignment horizontal="right" vertical="center"/>
    </xf>
    <xf numFmtId="0" fontId="0" fillId="0" borderId="0" xfId="0" applyAlignment="1">
      <alignment horizontal="center" vertical="center"/>
    </xf>
    <xf numFmtId="0" fontId="24" fillId="0" borderId="45" xfId="0" applyFont="1" applyBorder="1" applyAlignment="1">
      <alignment vertical="center"/>
    </xf>
    <xf numFmtId="0" fontId="24" fillId="0" borderId="48" xfId="0" applyFont="1" applyBorder="1" applyAlignment="1">
      <alignment horizontal="center" vertical="center"/>
    </xf>
    <xf numFmtId="0" fontId="24" fillId="0" borderId="50" xfId="0" applyFont="1" applyBorder="1" applyAlignment="1">
      <alignment vertical="center"/>
    </xf>
    <xf numFmtId="0" fontId="24" fillId="0" borderId="53" xfId="0" applyFont="1" applyBorder="1" applyAlignment="1">
      <alignment vertical="center"/>
    </xf>
    <xf numFmtId="0" fontId="24" fillId="0" borderId="11" xfId="0" applyFont="1" applyBorder="1" applyAlignment="1">
      <alignment vertical="center"/>
    </xf>
    <xf numFmtId="0" fontId="24" fillId="0" borderId="49" xfId="0" applyFont="1" applyBorder="1" applyAlignment="1">
      <alignment vertical="center"/>
    </xf>
    <xf numFmtId="0" fontId="25" fillId="0" borderId="0" xfId="0" applyFont="1" applyAlignment="1">
      <alignment horizontal="center" vertical="center"/>
    </xf>
    <xf numFmtId="0" fontId="0" fillId="0" borderId="0" xfId="0" applyAlignment="1">
      <alignment vertical="center"/>
    </xf>
    <xf numFmtId="0" fontId="0" fillId="0" borderId="48" xfId="0" applyBorder="1">
      <alignment vertical="center"/>
    </xf>
    <xf numFmtId="0" fontId="0" fillId="0" borderId="53" xfId="0" applyBorder="1">
      <alignment vertical="center"/>
    </xf>
    <xf numFmtId="0" fontId="0" fillId="0" borderId="49" xfId="0" applyBorder="1">
      <alignment vertical="center"/>
    </xf>
    <xf numFmtId="0" fontId="44" fillId="5" borderId="0" xfId="0" applyFont="1" applyFill="1" applyAlignment="1">
      <alignment vertical="center"/>
    </xf>
    <xf numFmtId="0" fontId="24" fillId="0" borderId="45" xfId="0" applyFont="1" applyBorder="1">
      <alignment vertical="center"/>
    </xf>
    <xf numFmtId="0" fontId="24" fillId="0" borderId="47" xfId="0" applyFont="1" applyBorder="1">
      <alignment vertical="center"/>
    </xf>
    <xf numFmtId="0" fontId="28" fillId="0" borderId="47" xfId="0" applyFont="1" applyBorder="1">
      <alignment vertical="center"/>
    </xf>
    <xf numFmtId="0" fontId="24" fillId="0" borderId="48" xfId="0" applyFont="1" applyBorder="1">
      <alignment vertical="center"/>
    </xf>
    <xf numFmtId="0" fontId="24" fillId="0" borderId="50" xfId="0" applyFont="1" applyBorder="1">
      <alignment vertical="center"/>
    </xf>
    <xf numFmtId="0" fontId="24" fillId="0" borderId="0" xfId="0" applyFont="1" applyBorder="1">
      <alignment vertical="center"/>
    </xf>
    <xf numFmtId="0" fontId="24" fillId="0" borderId="53" xfId="0" applyFont="1" applyBorder="1">
      <alignment vertical="center"/>
    </xf>
    <xf numFmtId="0" fontId="24" fillId="0" borderId="11" xfId="0" applyFont="1" applyBorder="1">
      <alignment vertical="center"/>
    </xf>
    <xf numFmtId="0" fontId="24" fillId="0" borderId="36" xfId="0" applyFont="1" applyBorder="1">
      <alignment vertical="center"/>
    </xf>
    <xf numFmtId="0" fontId="24" fillId="0" borderId="49" xfId="0" applyFont="1" applyBorder="1">
      <alignment vertical="center"/>
    </xf>
    <xf numFmtId="0" fontId="27" fillId="0" borderId="0" xfId="0" applyFont="1">
      <alignment vertical="center"/>
    </xf>
    <xf numFmtId="0" fontId="27" fillId="0" borderId="3" xfId="0" applyFont="1" applyBorder="1" applyAlignment="1">
      <alignment horizontal="center" vertical="center"/>
    </xf>
    <xf numFmtId="0" fontId="45" fillId="0" borderId="0" xfId="0" applyFont="1">
      <alignment vertical="center"/>
    </xf>
    <xf numFmtId="0" fontId="45" fillId="0" borderId="25" xfId="0" applyFont="1" applyBorder="1" applyAlignment="1">
      <alignment horizontal="center" vertical="center"/>
    </xf>
    <xf numFmtId="0" fontId="45" fillId="0" borderId="22" xfId="0" applyFont="1" applyBorder="1" applyAlignment="1">
      <alignment horizontal="center" vertical="center"/>
    </xf>
    <xf numFmtId="0" fontId="45" fillId="0" borderId="26" xfId="0" applyFont="1" applyBorder="1" applyAlignment="1">
      <alignment horizontal="center" vertical="center"/>
    </xf>
    <xf numFmtId="0" fontId="45" fillId="0" borderId="23" xfId="0" applyFont="1" applyBorder="1" applyAlignment="1">
      <alignment horizontal="center" vertical="center"/>
    </xf>
    <xf numFmtId="0" fontId="45" fillId="0" borderId="3" xfId="0" applyFont="1" applyBorder="1">
      <alignment vertical="center"/>
    </xf>
    <xf numFmtId="0" fontId="45" fillId="0" borderId="3" xfId="0" applyFont="1" applyBorder="1" applyAlignment="1">
      <alignment horizontal="center" vertical="center"/>
    </xf>
    <xf numFmtId="0" fontId="45" fillId="0" borderId="14" xfId="0" applyFont="1" applyBorder="1">
      <alignment vertical="center"/>
    </xf>
    <xf numFmtId="0" fontId="45" fillId="0" borderId="14" xfId="0" applyFont="1" applyBorder="1" applyAlignment="1">
      <alignment horizontal="center" vertical="center"/>
    </xf>
    <xf numFmtId="0" fontId="45" fillId="0" borderId="15" xfId="0" applyFont="1" applyBorder="1">
      <alignment vertical="center"/>
    </xf>
    <xf numFmtId="0" fontId="45" fillId="0" borderId="15" xfId="0" applyFont="1" applyBorder="1" applyAlignment="1">
      <alignment horizontal="center" vertical="center"/>
    </xf>
    <xf numFmtId="0" fontId="45" fillId="0" borderId="16" xfId="0" applyFont="1" applyBorder="1">
      <alignment vertical="center"/>
    </xf>
    <xf numFmtId="0" fontId="45" fillId="0" borderId="16" xfId="0" applyFont="1" applyBorder="1" applyAlignment="1">
      <alignment horizontal="center" vertical="center"/>
    </xf>
    <xf numFmtId="0" fontId="45" fillId="0" borderId="69" xfId="0" applyFont="1" applyBorder="1">
      <alignment vertical="center"/>
    </xf>
    <xf numFmtId="0" fontId="45" fillId="0" borderId="69" xfId="0" applyFont="1" applyBorder="1" applyAlignment="1">
      <alignment horizontal="center" vertical="center"/>
    </xf>
    <xf numFmtId="0" fontId="45" fillId="0" borderId="70" xfId="0" applyFont="1" applyBorder="1">
      <alignment vertical="center"/>
    </xf>
    <xf numFmtId="0" fontId="45" fillId="0" borderId="70" xfId="0" applyFont="1" applyBorder="1" applyAlignment="1">
      <alignment horizontal="center" vertical="center"/>
    </xf>
    <xf numFmtId="0" fontId="45" fillId="0" borderId="28" xfId="0" applyFont="1" applyBorder="1" applyAlignment="1">
      <alignment horizontal="center" vertical="center"/>
    </xf>
    <xf numFmtId="0" fontId="45" fillId="0" borderId="30" xfId="0" applyFont="1" applyBorder="1" applyAlignment="1">
      <alignment horizontal="center" vertical="center"/>
    </xf>
    <xf numFmtId="0" fontId="24" fillId="0" borderId="0" xfId="0" applyFont="1" applyFill="1" applyAlignment="1">
      <alignment horizontal="center" vertical="center"/>
    </xf>
    <xf numFmtId="0" fontId="0" fillId="0" borderId="47" xfId="0" applyBorder="1">
      <alignment vertical="center"/>
    </xf>
    <xf numFmtId="0" fontId="0" fillId="0" borderId="36" xfId="0" applyBorder="1">
      <alignment vertical="center"/>
    </xf>
    <xf numFmtId="0" fontId="0" fillId="5" borderId="6" xfId="0" applyFill="1" applyBorder="1" applyAlignment="1">
      <alignment vertical="center" textRotation="255"/>
    </xf>
    <xf numFmtId="0" fontId="0" fillId="5" borderId="17" xfId="0" applyFill="1" applyBorder="1">
      <alignment vertical="center"/>
    </xf>
    <xf numFmtId="0" fontId="0" fillId="5" borderId="31" xfId="0" applyFill="1" applyBorder="1">
      <alignment vertical="center"/>
    </xf>
    <xf numFmtId="0" fontId="36" fillId="0" borderId="14"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shrinkToFit="1"/>
    </xf>
    <xf numFmtId="0" fontId="36" fillId="0" borderId="16" xfId="0" applyFont="1" applyFill="1" applyBorder="1" applyAlignment="1" applyProtection="1">
      <alignment horizontal="center" vertical="center" shrinkToFit="1"/>
    </xf>
    <xf numFmtId="0" fontId="45" fillId="0" borderId="14"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69" xfId="0" applyFont="1" applyBorder="1" applyAlignment="1">
      <alignment horizontal="center" vertical="center" shrinkToFit="1"/>
    </xf>
    <xf numFmtId="0" fontId="45" fillId="0" borderId="16" xfId="0" applyFont="1" applyBorder="1" applyAlignment="1">
      <alignment horizontal="center" vertical="center" shrinkToFit="1"/>
    </xf>
    <xf numFmtId="0" fontId="45" fillId="0" borderId="70" xfId="0" applyFont="1" applyBorder="1" applyAlignment="1">
      <alignment horizontal="center" vertical="center" shrinkToFit="1"/>
    </xf>
    <xf numFmtId="0" fontId="21" fillId="0" borderId="0" xfId="1" applyFont="1" applyFill="1" applyBorder="1" applyAlignment="1" applyProtection="1">
      <alignment horizontal="center" vertical="center"/>
    </xf>
    <xf numFmtId="0" fontId="26" fillId="0" borderId="0" xfId="0" applyFont="1" applyBorder="1" applyAlignment="1">
      <alignment vertical="center"/>
    </xf>
    <xf numFmtId="0" fontId="25" fillId="0" borderId="0" xfId="3" applyFont="1">
      <alignment vertical="center"/>
    </xf>
    <xf numFmtId="0" fontId="24" fillId="0" borderId="0" xfId="3" applyFont="1">
      <alignment vertical="center"/>
    </xf>
    <xf numFmtId="0" fontId="24" fillId="0" borderId="0" xfId="3" applyFont="1" applyAlignment="1">
      <alignment horizontal="right" vertical="center"/>
    </xf>
    <xf numFmtId="0" fontId="5" fillId="5" borderId="0" xfId="0" applyFont="1" applyFill="1" applyAlignment="1">
      <alignment vertical="center"/>
    </xf>
    <xf numFmtId="0" fontId="27" fillId="0" borderId="0" xfId="0" applyFont="1" applyFill="1" applyBorder="1" applyAlignment="1" applyProtection="1">
      <alignment horizontal="center" vertical="center"/>
    </xf>
    <xf numFmtId="0" fontId="24" fillId="0" borderId="19" xfId="0" applyFont="1" applyBorder="1" applyAlignment="1">
      <alignment horizontal="center" vertical="center"/>
    </xf>
    <xf numFmtId="0" fontId="24" fillId="0" borderId="76" xfId="0" applyFont="1" applyBorder="1" applyAlignment="1">
      <alignment horizontal="center" vertical="center"/>
    </xf>
    <xf numFmtId="0" fontId="24" fillId="0" borderId="75" xfId="0" applyFont="1" applyBorder="1" applyAlignment="1">
      <alignment horizontal="center" vertical="center"/>
    </xf>
    <xf numFmtId="0" fontId="25" fillId="0" borderId="0" xfId="0" applyFont="1" applyAlignment="1" applyProtection="1">
      <alignment vertical="center"/>
    </xf>
    <xf numFmtId="0" fontId="5" fillId="5" borderId="0" xfId="0" applyFont="1" applyFill="1" applyBorder="1" applyAlignment="1" applyProtection="1">
      <alignment vertical="center"/>
    </xf>
    <xf numFmtId="0" fontId="24" fillId="5" borderId="0" xfId="0" applyFont="1" applyFill="1" applyAlignment="1" applyProtection="1">
      <alignment horizontal="center" vertical="center"/>
    </xf>
    <xf numFmtId="0" fontId="24" fillId="0" borderId="0" xfId="0" applyFont="1" applyAlignment="1" applyProtection="1">
      <alignment horizontal="center" vertical="center"/>
    </xf>
    <xf numFmtId="0" fontId="25" fillId="0" borderId="0" xfId="0" applyFont="1" applyFill="1" applyBorder="1" applyAlignment="1" applyProtection="1">
      <alignment vertical="center"/>
    </xf>
    <xf numFmtId="0" fontId="24" fillId="0" borderId="0" xfId="0" applyFont="1" applyFill="1" applyBorder="1" applyProtection="1">
      <alignment vertical="center"/>
    </xf>
    <xf numFmtId="0" fontId="24" fillId="0" borderId="14"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35" fillId="0" borderId="27" xfId="0" applyFont="1" applyFill="1" applyBorder="1" applyAlignment="1" applyProtection="1">
      <alignment vertical="center"/>
    </xf>
    <xf numFmtId="0" fontId="35" fillId="0" borderId="27"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0" fontId="28" fillId="0" borderId="0"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4" fillId="0" borderId="33" xfId="0" applyFont="1" applyFill="1" applyBorder="1" applyProtection="1">
      <alignment vertical="center"/>
    </xf>
    <xf numFmtId="0" fontId="0" fillId="0" borderId="33" xfId="0" applyFill="1" applyBorder="1" applyProtection="1">
      <alignment vertical="center"/>
    </xf>
    <xf numFmtId="0" fontId="24" fillId="0" borderId="0" xfId="0" applyFont="1" applyFill="1" applyAlignment="1" applyProtection="1">
      <alignment horizontal="center" vertical="center"/>
    </xf>
    <xf numFmtId="0" fontId="23" fillId="0" borderId="0" xfId="1" applyAlignment="1" applyProtection="1">
      <alignment horizontal="right" vertical="center" shrinkToFit="1"/>
    </xf>
    <xf numFmtId="0" fontId="23" fillId="0" borderId="0" xfId="1" applyAlignment="1" applyProtection="1">
      <alignment vertical="center"/>
    </xf>
    <xf numFmtId="0" fontId="0" fillId="0" borderId="0" xfId="0" applyProtection="1">
      <alignment vertical="center"/>
    </xf>
    <xf numFmtId="0" fontId="43" fillId="0" borderId="0" xfId="0" applyFont="1" applyBorder="1" applyAlignment="1" applyProtection="1">
      <alignment vertical="center"/>
    </xf>
    <xf numFmtId="0" fontId="23" fillId="0" borderId="0" xfId="1" applyFont="1" applyAlignment="1" applyProtection="1">
      <alignment vertical="center"/>
    </xf>
    <xf numFmtId="0" fontId="7" fillId="0" borderId="0" xfId="1" applyFont="1" applyAlignment="1" applyProtection="1">
      <alignment horizontal="center" shrinkToFit="1"/>
    </xf>
    <xf numFmtId="0" fontId="9" fillId="0" borderId="0" xfId="1" applyFont="1" applyBorder="1" applyAlignment="1" applyProtection="1">
      <alignment vertical="center" shrinkToFit="1"/>
    </xf>
    <xf numFmtId="0" fontId="23" fillId="0" borderId="0" xfId="1" applyFont="1" applyBorder="1" applyAlignment="1" applyProtection="1">
      <alignment vertical="center"/>
    </xf>
    <xf numFmtId="0" fontId="11" fillId="0" borderId="0" xfId="1" applyFont="1" applyBorder="1" applyAlignment="1" applyProtection="1">
      <alignment horizontal="center" vertical="center"/>
    </xf>
    <xf numFmtId="0" fontId="12" fillId="0" borderId="4" xfId="1" applyFont="1" applyBorder="1" applyAlignment="1" applyProtection="1">
      <alignment horizontal="center" vertical="center"/>
    </xf>
    <xf numFmtId="0" fontId="12" fillId="0" borderId="5" xfId="1" applyFont="1" applyBorder="1" applyAlignment="1" applyProtection="1">
      <alignment horizontal="center" vertical="center"/>
    </xf>
    <xf numFmtId="0" fontId="12" fillId="0" borderId="0" xfId="1" applyFont="1" applyAlignment="1" applyProtection="1">
      <alignment horizontal="left" vertical="center"/>
    </xf>
    <xf numFmtId="0" fontId="21" fillId="0" borderId="7" xfId="1" applyFont="1" applyBorder="1" applyAlignment="1" applyProtection="1">
      <alignment horizontal="center" vertical="center"/>
    </xf>
    <xf numFmtId="0" fontId="15" fillId="0" borderId="0" xfId="1" applyFont="1" applyBorder="1" applyAlignment="1" applyProtection="1">
      <alignment horizontal="left" vertical="center"/>
    </xf>
    <xf numFmtId="0" fontId="12" fillId="0" borderId="0" xfId="1" applyFont="1" applyAlignment="1" applyProtection="1">
      <alignment horizontal="center" vertical="center"/>
    </xf>
    <xf numFmtId="0" fontId="13" fillId="0" borderId="25" xfId="1" applyFont="1" applyBorder="1" applyAlignment="1" applyProtection="1">
      <alignment horizontal="distributed" vertical="center" indent="1" shrinkToFit="1"/>
    </xf>
    <xf numFmtId="0" fontId="13" fillId="0" borderId="26" xfId="1" applyFont="1" applyBorder="1" applyAlignment="1" applyProtection="1">
      <alignment horizontal="distributed" vertical="center" indent="1" shrinkToFit="1"/>
    </xf>
    <xf numFmtId="0" fontId="21" fillId="0" borderId="23" xfId="1" applyFont="1" applyBorder="1" applyAlignment="1" applyProtection="1">
      <alignment horizontal="center" vertical="center"/>
    </xf>
    <xf numFmtId="0" fontId="41" fillId="0" borderId="0" xfId="1" applyFont="1" applyBorder="1" applyAlignment="1" applyProtection="1">
      <alignment horizontal="distributed" vertical="center" indent="1" shrinkToFit="1"/>
    </xf>
    <xf numFmtId="0" fontId="14" fillId="0" borderId="0" xfId="1" applyFont="1" applyBorder="1" applyAlignment="1" applyProtection="1">
      <alignment horizontal="center" vertical="center"/>
    </xf>
    <xf numFmtId="0" fontId="13" fillId="0" borderId="8" xfId="1" applyFont="1" applyBorder="1" applyAlignment="1" applyProtection="1">
      <alignment horizontal="distributed" vertical="center" indent="2"/>
    </xf>
    <xf numFmtId="0" fontId="13" fillId="0" borderId="71" xfId="1" applyFont="1" applyBorder="1" applyAlignment="1" applyProtection="1">
      <alignment horizontal="distributed" vertical="center" indent="2"/>
    </xf>
    <xf numFmtId="0" fontId="23" fillId="0" borderId="0" xfId="1" applyBorder="1" applyAlignment="1" applyProtection="1">
      <alignment vertical="center"/>
    </xf>
    <xf numFmtId="0" fontId="7" fillId="0" borderId="0" xfId="1" applyFont="1" applyBorder="1" applyAlignment="1" applyProtection="1">
      <alignment horizontal="distributed" vertical="center" indent="2"/>
    </xf>
    <xf numFmtId="0" fontId="31" fillId="0" borderId="0" xfId="1" applyFont="1" applyBorder="1" applyAlignment="1" applyProtection="1">
      <alignment vertical="center" shrinkToFit="1"/>
    </xf>
    <xf numFmtId="0" fontId="16" fillId="0" borderId="0" xfId="1" applyFont="1" applyBorder="1" applyAlignment="1" applyProtection="1"/>
    <xf numFmtId="0" fontId="23" fillId="0" borderId="0" xfId="1" applyBorder="1" applyAlignment="1" applyProtection="1">
      <alignment horizontal="right" shrinkToFit="1"/>
    </xf>
    <xf numFmtId="0" fontId="23" fillId="0" borderId="0" xfId="1" applyBorder="1" applyAlignment="1" applyProtection="1">
      <alignment horizontal="right"/>
    </xf>
    <xf numFmtId="2" fontId="24" fillId="0" borderId="7" xfId="0" applyNumberFormat="1" applyFont="1" applyBorder="1" applyAlignment="1" applyProtection="1">
      <alignment horizontal="center" vertical="center" shrinkToFit="1"/>
      <protection locked="0"/>
    </xf>
    <xf numFmtId="2" fontId="24" fillId="0" borderId="23" xfId="0" applyNumberFormat="1" applyFont="1" applyBorder="1" applyAlignment="1" applyProtection="1">
      <alignment horizontal="center" vertical="center" shrinkToFit="1"/>
      <protection locked="0"/>
    </xf>
    <xf numFmtId="0" fontId="0" fillId="0" borderId="0" xfId="0" applyFill="1" applyBorder="1">
      <alignment vertical="center"/>
    </xf>
    <xf numFmtId="0" fontId="51" fillId="0" borderId="0" xfId="0" applyFont="1" applyFill="1">
      <alignment vertical="center"/>
    </xf>
    <xf numFmtId="0" fontId="27" fillId="0" borderId="0" xfId="0" applyFont="1" applyAlignment="1">
      <alignment vertical="center" shrinkToFit="1"/>
    </xf>
    <xf numFmtId="0" fontId="46" fillId="0" borderId="3" xfId="0" applyFont="1" applyBorder="1" applyAlignment="1" applyProtection="1">
      <alignment horizontal="center" vertical="center" shrinkToFit="1"/>
    </xf>
    <xf numFmtId="0" fontId="13" fillId="0" borderId="6" xfId="1" applyFont="1" applyBorder="1" applyAlignment="1" applyProtection="1">
      <alignment horizontal="center" vertical="center" shrinkToFit="1"/>
    </xf>
    <xf numFmtId="0" fontId="13" fillId="0" borderId="11" xfId="1" applyFont="1" applyBorder="1" applyAlignment="1" applyProtection="1">
      <alignment horizontal="distributed" vertical="center" indent="1"/>
    </xf>
    <xf numFmtId="0" fontId="0" fillId="0" borderId="0" xfId="0" applyAlignment="1" applyProtection="1">
      <alignment horizontal="left" vertical="center"/>
    </xf>
    <xf numFmtId="0" fontId="10" fillId="0" borderId="0" xfId="1" applyFont="1" applyBorder="1" applyAlignment="1" applyProtection="1">
      <alignment horizontal="center" vertical="center" shrinkToFit="1"/>
    </xf>
    <xf numFmtId="0" fontId="10" fillId="0" borderId="0" xfId="1" applyFont="1" applyBorder="1" applyAlignment="1" applyProtection="1">
      <alignment horizontal="center" vertical="center"/>
    </xf>
    <xf numFmtId="0" fontId="13" fillId="0" borderId="49" xfId="1" applyFont="1" applyBorder="1" applyAlignment="1" applyProtection="1">
      <alignment horizontal="center" vertical="center"/>
    </xf>
    <xf numFmtId="0" fontId="13" fillId="0" borderId="9" xfId="1" applyFont="1" applyBorder="1" applyAlignment="1" applyProtection="1">
      <alignment horizontal="center" vertical="center" shrinkToFit="1"/>
    </xf>
    <xf numFmtId="0" fontId="11" fillId="0" borderId="79" xfId="1" applyFont="1" applyBorder="1" applyAlignment="1" applyProtection="1">
      <alignment horizontal="center" vertical="center"/>
    </xf>
    <xf numFmtId="0" fontId="41" fillId="0" borderId="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40" fillId="0" borderId="80" xfId="1" applyFont="1" applyBorder="1" applyAlignment="1" applyProtection="1">
      <alignment horizontal="center" vertical="center" shrinkToFit="1"/>
    </xf>
    <xf numFmtId="0" fontId="52" fillId="0" borderId="0" xfId="0" applyFont="1" applyFill="1">
      <alignment vertical="center"/>
    </xf>
    <xf numFmtId="0" fontId="24" fillId="2" borderId="85" xfId="0" applyFont="1" applyFill="1" applyBorder="1" applyAlignment="1" applyProtection="1">
      <alignment horizontal="center" vertical="center"/>
    </xf>
    <xf numFmtId="0" fontId="28" fillId="3" borderId="86" xfId="0" applyFont="1" applyFill="1" applyBorder="1" applyAlignment="1" applyProtection="1">
      <alignment horizontal="center" vertical="center"/>
    </xf>
    <xf numFmtId="2" fontId="24" fillId="2" borderId="86" xfId="0" applyNumberFormat="1" applyFont="1" applyFill="1" applyBorder="1" applyAlignment="1" applyProtection="1">
      <alignment horizontal="center" vertical="center" shrinkToFit="1"/>
    </xf>
    <xf numFmtId="2" fontId="24" fillId="2" borderId="87" xfId="0" applyNumberFormat="1" applyFont="1" applyFill="1" applyBorder="1" applyAlignment="1" applyProtection="1">
      <alignment horizontal="center" vertical="center" shrinkToFit="1"/>
    </xf>
    <xf numFmtId="0" fontId="57" fillId="0" borderId="0" xfId="0" applyFont="1" applyAlignment="1">
      <alignment vertical="center"/>
    </xf>
    <xf numFmtId="0" fontId="9" fillId="0" borderId="8" xfId="1" applyFont="1" applyBorder="1" applyAlignment="1" applyProtection="1">
      <alignment horizontal="center" vertical="center" shrinkToFit="1"/>
    </xf>
    <xf numFmtId="0" fontId="13" fillId="0" borderId="9" xfId="1" applyFont="1" applyFill="1" applyBorder="1" applyAlignment="1" applyProtection="1">
      <alignment horizontal="center" vertical="center" shrinkToFit="1"/>
    </xf>
    <xf numFmtId="0" fontId="15" fillId="0" borderId="0" xfId="1" applyFont="1" applyFill="1" applyBorder="1" applyAlignment="1" applyProtection="1">
      <alignment horizontal="left" vertical="center"/>
    </xf>
    <xf numFmtId="0" fontId="3" fillId="0" borderId="0" xfId="0" applyFont="1" applyAlignment="1">
      <alignment horizontal="center" vertical="center"/>
    </xf>
    <xf numFmtId="0" fontId="3" fillId="0" borderId="75" xfId="0" applyFont="1" applyBorder="1" applyAlignment="1">
      <alignment horizontal="center" vertical="center"/>
    </xf>
    <xf numFmtId="0" fontId="3" fillId="0" borderId="77"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24" fillId="0" borderId="28" xfId="0" applyFont="1" applyBorder="1" applyAlignment="1">
      <alignment horizontal="center" vertical="center" wrapText="1"/>
    </xf>
    <xf numFmtId="0" fontId="3" fillId="0" borderId="28" xfId="0" applyFont="1" applyBorder="1" applyAlignment="1">
      <alignment horizontal="center" vertical="center" wrapText="1"/>
    </xf>
    <xf numFmtId="0" fontId="45" fillId="0" borderId="32" xfId="0" applyFont="1" applyBorder="1" applyAlignment="1">
      <alignment horizontal="center" vertical="center"/>
    </xf>
    <xf numFmtId="0" fontId="45" fillId="0" borderId="52" xfId="0" applyFont="1" applyBorder="1" applyAlignment="1">
      <alignment horizontal="center" vertical="center"/>
    </xf>
    <xf numFmtId="0" fontId="45" fillId="0" borderId="18" xfId="0" applyFont="1" applyBorder="1" applyAlignment="1">
      <alignment horizontal="center" vertical="center"/>
    </xf>
    <xf numFmtId="0" fontId="45" fillId="0" borderId="20" xfId="0" applyFont="1" applyBorder="1" applyAlignment="1">
      <alignment horizontal="center" vertical="center"/>
    </xf>
    <xf numFmtId="0" fontId="30" fillId="0" borderId="0" xfId="0" applyFont="1" applyBorder="1" applyAlignment="1">
      <alignment horizontal="center" vertical="center"/>
    </xf>
    <xf numFmtId="0" fontId="24" fillId="0" borderId="80" xfId="0" applyFont="1" applyBorder="1" applyAlignment="1">
      <alignment horizontal="center" vertical="center"/>
    </xf>
    <xf numFmtId="0" fontId="24" fillId="0" borderId="88" xfId="0" applyFont="1" applyBorder="1" applyAlignment="1">
      <alignment horizontal="center" vertical="center"/>
    </xf>
    <xf numFmtId="0" fontId="24" fillId="9" borderId="77" xfId="0" applyFont="1" applyFill="1" applyBorder="1" applyAlignment="1">
      <alignment horizontal="center" vertical="center"/>
    </xf>
    <xf numFmtId="2" fontId="24" fillId="9" borderId="74" xfId="0" applyNumberFormat="1" applyFont="1" applyFill="1" applyBorder="1" applyAlignment="1" applyProtection="1">
      <alignment horizontal="center" vertical="center"/>
      <protection locked="0"/>
    </xf>
    <xf numFmtId="2" fontId="24" fillId="9" borderId="5" xfId="0" applyNumberFormat="1" applyFont="1" applyFill="1" applyBorder="1" applyAlignment="1" applyProtection="1">
      <alignment horizontal="center" vertical="center"/>
      <protection locked="0"/>
    </xf>
    <xf numFmtId="2" fontId="3" fillId="9" borderId="77" xfId="0" applyNumberFormat="1" applyFont="1" applyFill="1" applyBorder="1" applyAlignment="1" applyProtection="1">
      <alignment horizontal="center" vertical="center"/>
      <protection locked="0"/>
    </xf>
    <xf numFmtId="0" fontId="24" fillId="10" borderId="30" xfId="0" applyFont="1" applyFill="1" applyBorder="1" applyAlignment="1">
      <alignment horizontal="center" vertical="center"/>
    </xf>
    <xf numFmtId="2" fontId="24" fillId="10" borderId="51" xfId="0" applyNumberFormat="1" applyFont="1" applyFill="1" applyBorder="1" applyAlignment="1" applyProtection="1">
      <alignment horizontal="center" vertical="center"/>
      <protection locked="0"/>
    </xf>
    <xf numFmtId="2" fontId="24" fillId="10" borderId="23" xfId="0" applyNumberFormat="1" applyFont="1" applyFill="1" applyBorder="1" applyAlignment="1" applyProtection="1">
      <alignment horizontal="center" vertical="center"/>
      <protection locked="0"/>
    </xf>
    <xf numFmtId="2" fontId="3" fillId="10" borderId="30" xfId="0" applyNumberFormat="1" applyFont="1" applyFill="1" applyBorder="1" applyAlignment="1" applyProtection="1">
      <alignment horizontal="center" vertical="center"/>
      <protection locked="0"/>
    </xf>
    <xf numFmtId="0" fontId="0" fillId="11" borderId="0" xfId="0" applyFill="1">
      <alignment vertical="center"/>
    </xf>
    <xf numFmtId="0" fontId="0" fillId="11" borderId="0" xfId="0" applyFill="1" applyAlignment="1">
      <alignment vertical="center"/>
    </xf>
    <xf numFmtId="0" fontId="13" fillId="0" borderId="6" xfId="1" applyFont="1" applyBorder="1" applyAlignment="1" applyProtection="1">
      <alignment horizontal="distributed" vertical="center" indent="1" shrinkToFit="1"/>
    </xf>
    <xf numFmtId="0" fontId="21" fillId="0" borderId="84" xfId="1" applyFont="1" applyBorder="1" applyAlignment="1" applyProtection="1">
      <alignment horizontal="center" vertical="center"/>
    </xf>
    <xf numFmtId="0" fontId="26" fillId="0" borderId="0" xfId="0" applyFont="1" applyBorder="1" applyAlignment="1">
      <alignment vertical="center"/>
    </xf>
    <xf numFmtId="0" fontId="21" fillId="0" borderId="7" xfId="1" applyFont="1" applyBorder="1" applyAlignment="1" applyProtection="1">
      <alignment horizontal="center" vertical="center"/>
    </xf>
    <xf numFmtId="0" fontId="29" fillId="0" borderId="0" xfId="1" applyFont="1" applyAlignment="1" applyProtection="1">
      <alignment horizontal="center" vertical="center"/>
    </xf>
    <xf numFmtId="5" fontId="21" fillId="0" borderId="91" xfId="1" applyNumberFormat="1" applyFont="1" applyBorder="1" applyAlignment="1" applyProtection="1">
      <alignment vertical="center"/>
    </xf>
    <xf numFmtId="0" fontId="21" fillId="0" borderId="19" xfId="1" applyNumberFormat="1" applyFont="1" applyBorder="1" applyAlignment="1" applyProtection="1">
      <alignment vertical="center"/>
    </xf>
    <xf numFmtId="0" fontId="24" fillId="0" borderId="3" xfId="0" applyNumberFormat="1" applyFont="1" applyBorder="1" applyAlignment="1" applyProtection="1">
      <alignment horizontal="center" vertical="center" shrinkToFit="1"/>
      <protection locked="0"/>
    </xf>
    <xf numFmtId="0" fontId="24" fillId="0" borderId="20" xfId="0" applyNumberFormat="1" applyFont="1" applyBorder="1" applyAlignment="1" applyProtection="1">
      <alignment horizontal="center" vertical="center" shrinkToFit="1"/>
      <protection locked="0"/>
    </xf>
    <xf numFmtId="0" fontId="24" fillId="0" borderId="0" xfId="0" applyFont="1" applyBorder="1" applyAlignment="1">
      <alignment horizontal="right" vertical="center"/>
    </xf>
    <xf numFmtId="0" fontId="21" fillId="0" borderId="7" xfId="1" applyFont="1" applyBorder="1" applyAlignment="1" applyProtection="1">
      <alignment horizontal="center" vertical="center"/>
    </xf>
    <xf numFmtId="0" fontId="28" fillId="3" borderId="3" xfId="0" applyNumberFormat="1" applyFont="1" applyFill="1" applyBorder="1" applyAlignment="1">
      <alignment horizontal="center" vertical="center" shrinkToFit="1"/>
    </xf>
    <xf numFmtId="0" fontId="13" fillId="7" borderId="11" xfId="1" applyFont="1" applyFill="1" applyBorder="1" applyAlignment="1" applyProtection="1">
      <alignment horizontal="center" vertical="center"/>
    </xf>
    <xf numFmtId="0" fontId="64" fillId="0" borderId="90" xfId="1" applyFont="1" applyBorder="1" applyAlignment="1" applyProtection="1">
      <alignment horizontal="distributed" vertical="center" indent="1"/>
    </xf>
    <xf numFmtId="0" fontId="24" fillId="0" borderId="0" xfId="0" applyFont="1" applyAlignment="1">
      <alignment horizontal="center" vertical="center"/>
    </xf>
    <xf numFmtId="0" fontId="24" fillId="5" borderId="0" xfId="0" applyFont="1" applyFill="1" applyProtection="1">
      <alignment vertical="center"/>
    </xf>
    <xf numFmtId="0" fontId="37" fillId="5" borderId="0" xfId="0" applyFont="1" applyFill="1" applyBorder="1" applyAlignment="1">
      <alignment vertical="center"/>
    </xf>
    <xf numFmtId="0" fontId="65" fillId="0" borderId="0" xfId="0" applyFont="1" applyBorder="1" applyAlignment="1">
      <alignment vertical="center"/>
    </xf>
    <xf numFmtId="0" fontId="65" fillId="0" borderId="0" xfId="0" applyFont="1" applyBorder="1" applyAlignment="1">
      <alignment horizontal="left" vertical="center"/>
    </xf>
    <xf numFmtId="0" fontId="65" fillId="0" borderId="0" xfId="0" applyFont="1" applyBorder="1" applyAlignment="1">
      <alignment horizontal="center" vertical="center"/>
    </xf>
    <xf numFmtId="0" fontId="26" fillId="0" borderId="45" xfId="0" applyFont="1" applyFill="1" applyBorder="1" applyAlignment="1">
      <alignment vertical="center"/>
    </xf>
    <xf numFmtId="0" fontId="26" fillId="0" borderId="50" xfId="0" applyFont="1" applyFill="1" applyBorder="1" applyAlignment="1">
      <alignment vertical="center"/>
    </xf>
    <xf numFmtId="0" fontId="26" fillId="0" borderId="11" xfId="0" applyFont="1" applyFill="1" applyBorder="1" applyAlignment="1">
      <alignment vertical="center"/>
    </xf>
    <xf numFmtId="0" fontId="21" fillId="0" borderId="78" xfId="1" applyNumberFormat="1" applyFont="1" applyBorder="1" applyAlignment="1" applyProtection="1">
      <alignment horizontal="center" vertical="center"/>
      <protection locked="0"/>
    </xf>
    <xf numFmtId="0" fontId="21" fillId="0" borderId="49" xfId="1" applyNumberFormat="1" applyFont="1" applyBorder="1" applyAlignment="1" applyProtection="1">
      <alignment vertical="center"/>
    </xf>
    <xf numFmtId="0" fontId="26" fillId="0" borderId="47" xfId="0" applyFont="1" applyFill="1" applyBorder="1" applyAlignment="1">
      <alignment vertical="center"/>
    </xf>
    <xf numFmtId="0" fontId="24" fillId="0" borderId="47" xfId="0" applyFont="1" applyBorder="1" applyAlignment="1">
      <alignment vertical="center"/>
    </xf>
    <xf numFmtId="0" fontId="24" fillId="0" borderId="48" xfId="0" applyFont="1" applyBorder="1" applyAlignment="1">
      <alignment vertical="center"/>
    </xf>
    <xf numFmtId="0" fontId="26" fillId="0" borderId="36" xfId="0" applyFont="1" applyFill="1" applyBorder="1" applyAlignment="1">
      <alignment vertical="center"/>
    </xf>
    <xf numFmtId="0" fontId="24" fillId="0" borderId="36" xfId="0" applyFont="1" applyBorder="1" applyAlignment="1">
      <alignment vertical="center"/>
    </xf>
    <xf numFmtId="0" fontId="25" fillId="0" borderId="36" xfId="0" applyFont="1" applyBorder="1" applyAlignment="1">
      <alignment vertical="center"/>
    </xf>
    <xf numFmtId="0" fontId="69" fillId="0" borderId="0" xfId="0" applyFont="1" applyAlignment="1" applyProtection="1">
      <alignment horizontal="left" vertical="center" wrapText="1" indent="1"/>
    </xf>
    <xf numFmtId="0" fontId="70" fillId="0" borderId="0" xfId="0" applyFont="1" applyAlignment="1" applyProtection="1">
      <alignment horizontal="left" vertical="center" wrapText="1" indent="1"/>
    </xf>
    <xf numFmtId="0" fontId="70" fillId="0" borderId="0" xfId="0" applyFont="1" applyProtection="1">
      <alignment vertical="center"/>
    </xf>
    <xf numFmtId="0" fontId="24" fillId="0" borderId="3"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1" fillId="0" borderId="7" xfId="1" applyFont="1" applyBorder="1" applyAlignment="1" applyProtection="1">
      <alignment horizontal="center" vertical="center"/>
    </xf>
    <xf numFmtId="0" fontId="71" fillId="0" borderId="0" xfId="0" applyFont="1">
      <alignment vertical="center"/>
    </xf>
    <xf numFmtId="0" fontId="13" fillId="0" borderId="79" xfId="1" applyFont="1" applyFill="1" applyBorder="1" applyAlignment="1" applyProtection="1">
      <alignment horizontal="center" vertical="center" shrinkToFit="1"/>
    </xf>
    <xf numFmtId="0" fontId="55" fillId="0" borderId="78" xfId="1" applyNumberFormat="1" applyFont="1" applyBorder="1" applyAlignment="1" applyProtection="1">
      <alignment horizontal="center" vertical="center"/>
    </xf>
    <xf numFmtId="0" fontId="0" fillId="0" borderId="0" xfId="0" applyAlignment="1">
      <alignment horizontal="center" vertical="center"/>
    </xf>
    <xf numFmtId="0" fontId="61" fillId="0" borderId="0" xfId="0" applyFont="1" applyFill="1" applyAlignment="1">
      <alignment horizontal="center" vertical="center"/>
    </xf>
    <xf numFmtId="0" fontId="59" fillId="0" borderId="54" xfId="0" applyFont="1" applyFill="1" applyBorder="1" applyAlignment="1">
      <alignment horizontal="center" vertical="center" shrinkToFit="1"/>
    </xf>
    <xf numFmtId="0" fontId="59" fillId="0" borderId="55" xfId="0" applyFont="1" applyFill="1" applyBorder="1" applyAlignment="1">
      <alignment horizontal="center" vertical="center" shrinkToFit="1"/>
    </xf>
    <xf numFmtId="0" fontId="59" fillId="0" borderId="56" xfId="0" applyFont="1" applyFill="1" applyBorder="1" applyAlignment="1">
      <alignment horizontal="center" vertical="center" shrinkToFit="1"/>
    </xf>
    <xf numFmtId="0" fontId="59" fillId="0" borderId="57" xfId="0" applyFont="1" applyFill="1" applyBorder="1" applyAlignment="1">
      <alignment horizontal="center" vertical="center" shrinkToFit="1"/>
    </xf>
    <xf numFmtId="0" fontId="59" fillId="0" borderId="0" xfId="0" applyFont="1" applyFill="1" applyBorder="1" applyAlignment="1">
      <alignment horizontal="center" vertical="center" shrinkToFit="1"/>
    </xf>
    <xf numFmtId="0" fontId="59" fillId="0" borderId="58" xfId="0" applyFont="1" applyFill="1" applyBorder="1" applyAlignment="1">
      <alignment horizontal="center" vertical="center" shrinkToFit="1"/>
    </xf>
    <xf numFmtId="0" fontId="59" fillId="0" borderId="59" xfId="0" applyFont="1" applyFill="1" applyBorder="1" applyAlignment="1">
      <alignment horizontal="center" vertical="center" shrinkToFit="1"/>
    </xf>
    <xf numFmtId="0" fontId="59" fillId="0" borderId="60" xfId="0" applyFont="1" applyFill="1" applyBorder="1" applyAlignment="1">
      <alignment horizontal="center" vertical="center" shrinkToFit="1"/>
    </xf>
    <xf numFmtId="0" fontId="59" fillId="0" borderId="61" xfId="0" applyFont="1" applyFill="1" applyBorder="1" applyAlignment="1">
      <alignment horizontal="center" vertical="center" shrinkToFit="1"/>
    </xf>
    <xf numFmtId="0" fontId="26" fillId="0" borderId="38" xfId="0" applyFont="1" applyBorder="1" applyAlignment="1">
      <alignment horizontal="center" vertical="center"/>
    </xf>
    <xf numFmtId="177" fontId="50" fillId="3" borderId="64" xfId="0" applyNumberFormat="1" applyFont="1" applyFill="1" applyBorder="1" applyAlignment="1">
      <alignment horizontal="center" vertical="center" shrinkToFit="1"/>
    </xf>
    <xf numFmtId="177" fontId="50" fillId="3" borderId="65" xfId="0" applyNumberFormat="1" applyFont="1" applyFill="1" applyBorder="1" applyAlignment="1">
      <alignment horizontal="center" vertical="center" shrinkToFit="1"/>
    </xf>
    <xf numFmtId="177" fontId="50" fillId="3" borderId="66" xfId="0" applyNumberFormat="1" applyFont="1" applyFill="1" applyBorder="1" applyAlignment="1">
      <alignment horizontal="center" vertical="center" shrinkToFit="1"/>
    </xf>
    <xf numFmtId="0" fontId="60" fillId="0" borderId="0" xfId="0" applyFont="1">
      <alignment vertical="center"/>
    </xf>
    <xf numFmtId="0" fontId="50" fillId="3" borderId="64" xfId="0" applyFont="1" applyFill="1" applyBorder="1" applyAlignment="1">
      <alignment horizontal="center" vertical="center" shrinkToFit="1"/>
    </xf>
    <xf numFmtId="0" fontId="50" fillId="3" borderId="65" xfId="0" applyFont="1" applyFill="1" applyBorder="1" applyAlignment="1">
      <alignment horizontal="center" vertical="center" shrinkToFit="1"/>
    </xf>
    <xf numFmtId="0" fontId="50" fillId="0" borderId="38" xfId="0" applyFont="1" applyFill="1" applyBorder="1" applyAlignment="1">
      <alignment horizontal="center" vertical="center" shrinkToFit="1"/>
    </xf>
    <xf numFmtId="0" fontId="65" fillId="0" borderId="0" xfId="0" applyFont="1" applyBorder="1" applyAlignment="1">
      <alignment horizontal="center" vertical="center"/>
    </xf>
    <xf numFmtId="0" fontId="65" fillId="0" borderId="0" xfId="0" applyFont="1" applyBorder="1" applyAlignment="1">
      <alignment horizontal="left" vertical="top" wrapText="1"/>
    </xf>
    <xf numFmtId="0" fontId="65" fillId="0" borderId="0" xfId="0" applyFont="1" applyBorder="1" applyAlignment="1">
      <alignment vertical="top" wrapText="1"/>
    </xf>
    <xf numFmtId="0" fontId="32" fillId="5" borderId="0" xfId="0" applyFont="1" applyFill="1" applyAlignment="1">
      <alignment horizontal="center" vertical="center"/>
    </xf>
    <xf numFmtId="0" fontId="37" fillId="0" borderId="17" xfId="0" applyFont="1" applyBorder="1" applyAlignment="1">
      <alignment horizontal="center" vertical="center" shrinkToFit="1"/>
    </xf>
    <xf numFmtId="0" fontId="37" fillId="0" borderId="1" xfId="0" applyFont="1" applyBorder="1" applyAlignment="1">
      <alignment horizontal="center" vertical="center" shrinkToFit="1"/>
    </xf>
    <xf numFmtId="177" fontId="50" fillId="0" borderId="17" xfId="0" applyNumberFormat="1" applyFont="1" applyBorder="1" applyAlignment="1">
      <alignment horizontal="center" vertical="center"/>
    </xf>
    <xf numFmtId="178" fontId="50" fillId="0" borderId="17" xfId="0" applyNumberFormat="1" applyFont="1" applyBorder="1" applyAlignment="1">
      <alignment horizontal="center" vertical="center"/>
    </xf>
    <xf numFmtId="177" fontId="29" fillId="3" borderId="65" xfId="0" applyNumberFormat="1" applyFont="1" applyFill="1" applyBorder="1" applyAlignment="1">
      <alignment horizontal="center" vertical="center"/>
    </xf>
    <xf numFmtId="20" fontId="42" fillId="3" borderId="65" xfId="0" applyNumberFormat="1" applyFont="1" applyFill="1" applyBorder="1" applyAlignment="1">
      <alignment horizontal="center" vertical="center"/>
    </xf>
    <xf numFmtId="0" fontId="42" fillId="3" borderId="66" xfId="0" applyFont="1" applyFill="1" applyBorder="1" applyAlignment="1">
      <alignment horizontal="center" vertical="center"/>
    </xf>
    <xf numFmtId="0" fontId="68" fillId="8" borderId="11" xfId="1" applyFont="1" applyFill="1" applyBorder="1" applyAlignment="1" applyProtection="1">
      <alignment horizontal="center" vertical="center"/>
    </xf>
    <xf numFmtId="0" fontId="68" fillId="8" borderId="95" xfId="1" applyFont="1" applyFill="1" applyBorder="1" applyAlignment="1" applyProtection="1">
      <alignment horizontal="center" vertical="center"/>
    </xf>
    <xf numFmtId="0" fontId="24" fillId="0" borderId="26" xfId="0" applyFont="1" applyBorder="1" applyAlignment="1">
      <alignment horizontal="distributed" vertical="center" indent="1"/>
    </xf>
    <xf numFmtId="0" fontId="24" fillId="0" borderId="52" xfId="0" applyFont="1" applyBorder="1" applyAlignment="1">
      <alignment horizontal="distributed" vertical="center" indent="1"/>
    </xf>
    <xf numFmtId="0" fontId="27" fillId="0" borderId="26"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protection locked="0"/>
    </xf>
    <xf numFmtId="0" fontId="38" fillId="0" borderId="0" xfId="0" applyFont="1" applyBorder="1" applyAlignment="1">
      <alignment vertical="center"/>
    </xf>
    <xf numFmtId="0" fontId="45" fillId="0" borderId="47" xfId="0" applyFont="1" applyBorder="1" applyAlignment="1">
      <alignment horizontal="left" vertical="center" wrapText="1"/>
    </xf>
    <xf numFmtId="0" fontId="45" fillId="0" borderId="48" xfId="0" applyFont="1" applyBorder="1" applyAlignment="1">
      <alignment horizontal="left" vertical="center" wrapText="1"/>
    </xf>
    <xf numFmtId="0" fontId="27" fillId="9" borderId="26" xfId="0" applyFont="1" applyFill="1" applyBorder="1" applyAlignment="1" applyProtection="1">
      <alignment horizontal="center" vertical="center"/>
      <protection locked="0"/>
    </xf>
    <xf numFmtId="0" fontId="27" fillId="9" borderId="20" xfId="0" applyFont="1" applyFill="1" applyBorder="1" applyAlignment="1" applyProtection="1">
      <alignment horizontal="center" vertical="center"/>
      <protection locked="0"/>
    </xf>
    <xf numFmtId="0" fontId="27" fillId="9" borderId="23" xfId="0" applyFont="1" applyFill="1" applyBorder="1" applyAlignment="1" applyProtection="1">
      <alignment horizontal="center" vertical="center"/>
      <protection locked="0"/>
    </xf>
    <xf numFmtId="0" fontId="24" fillId="0" borderId="25" xfId="0" applyFont="1" applyBorder="1" applyAlignment="1">
      <alignment horizontal="distributed" vertical="center" indent="1"/>
    </xf>
    <xf numFmtId="0" fontId="24" fillId="0" borderId="32" xfId="0" applyFont="1" applyBorder="1" applyAlignment="1">
      <alignment horizontal="distributed" vertical="center" indent="1"/>
    </xf>
    <xf numFmtId="0" fontId="27" fillId="0" borderId="25"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22" xfId="0" applyFont="1" applyFill="1" applyBorder="1" applyAlignment="1" applyProtection="1">
      <alignment horizontal="center" vertical="center"/>
      <protection locked="0"/>
    </xf>
    <xf numFmtId="0" fontId="24" fillId="0" borderId="0" xfId="0" applyFont="1" applyBorder="1" applyAlignment="1">
      <alignment horizontal="distributed" vertical="center" indent="1"/>
    </xf>
    <xf numFmtId="0" fontId="24" fillId="0" borderId="0" xfId="0" applyFont="1" applyBorder="1" applyAlignment="1" applyProtection="1">
      <alignment horizontal="center" vertical="center"/>
    </xf>
    <xf numFmtId="0" fontId="27" fillId="9" borderId="25" xfId="0" applyFont="1" applyFill="1" applyBorder="1" applyAlignment="1" applyProtection="1">
      <alignment horizontal="center" vertical="center"/>
      <protection locked="0"/>
    </xf>
    <xf numFmtId="0" fontId="27" fillId="9" borderId="18" xfId="0" applyFont="1" applyFill="1" applyBorder="1" applyAlignment="1" applyProtection="1">
      <alignment horizontal="center" vertical="center"/>
      <protection locked="0"/>
    </xf>
    <xf numFmtId="0" fontId="27" fillId="9" borderId="22" xfId="0" applyFont="1" applyFill="1" applyBorder="1" applyAlignment="1" applyProtection="1">
      <alignment horizontal="center" vertical="center"/>
      <protection locked="0"/>
    </xf>
    <xf numFmtId="0" fontId="24" fillId="0" borderId="33" xfId="0" applyFont="1" applyBorder="1" applyAlignment="1">
      <alignment horizontal="distributed" vertical="center" indent="1"/>
    </xf>
    <xf numFmtId="0" fontId="24" fillId="0" borderId="93" xfId="0" applyFont="1" applyBorder="1" applyAlignment="1">
      <alignment horizontal="distributed" vertical="center" indent="1"/>
    </xf>
    <xf numFmtId="0" fontId="27" fillId="5" borderId="73" xfId="0" applyFont="1" applyFill="1" applyBorder="1" applyAlignment="1" applyProtection="1">
      <alignment horizontal="center" vertical="center"/>
      <protection locked="0"/>
    </xf>
    <xf numFmtId="0" fontId="27" fillId="5" borderId="33" xfId="0" applyFont="1" applyFill="1" applyBorder="1" applyAlignment="1" applyProtection="1">
      <alignment horizontal="center" vertical="center"/>
      <protection locked="0"/>
    </xf>
    <xf numFmtId="0" fontId="27" fillId="5" borderId="94" xfId="0" applyFont="1" applyFill="1" applyBorder="1" applyAlignment="1" applyProtection="1">
      <alignment horizontal="center" vertical="center"/>
      <protection locked="0"/>
    </xf>
    <xf numFmtId="0" fontId="24" fillId="0" borderId="4" xfId="0" applyFont="1" applyBorder="1" applyAlignment="1">
      <alignment horizontal="distributed" vertical="center" indent="1"/>
    </xf>
    <xf numFmtId="0" fontId="24" fillId="0" borderId="92" xfId="0" applyFont="1" applyBorder="1" applyAlignment="1">
      <alignment horizontal="distributed" vertical="center" indent="1"/>
    </xf>
    <xf numFmtId="0" fontId="45" fillId="0" borderId="0" xfId="0" applyFont="1" applyBorder="1" applyAlignment="1">
      <alignment horizontal="left" vertical="center" wrapText="1"/>
    </xf>
    <xf numFmtId="0" fontId="45" fillId="0" borderId="53" xfId="0" applyFont="1" applyBorder="1" applyAlignment="1">
      <alignment horizontal="left" vertical="center" wrapText="1"/>
    </xf>
    <xf numFmtId="0" fontId="45" fillId="0" borderId="36" xfId="0" applyFont="1" applyBorder="1" applyAlignment="1">
      <alignment horizontal="left" vertical="center" wrapText="1"/>
    </xf>
    <xf numFmtId="0" fontId="45" fillId="0" borderId="49" xfId="0" applyFont="1" applyBorder="1" applyAlignment="1">
      <alignment horizontal="left" vertical="center" wrapText="1"/>
    </xf>
    <xf numFmtId="0" fontId="25" fillId="0" borderId="0" xfId="0" applyFont="1" applyBorder="1" applyAlignment="1">
      <alignment vertical="center" wrapText="1"/>
    </xf>
    <xf numFmtId="0" fontId="27" fillId="9" borderId="9" xfId="0" applyFont="1" applyFill="1" applyBorder="1" applyAlignment="1" applyProtection="1">
      <alignment horizontal="center" vertical="center" shrinkToFit="1"/>
      <protection locked="0"/>
    </xf>
    <xf numFmtId="0" fontId="27" fillId="9" borderId="17" xfId="0" applyFont="1" applyFill="1" applyBorder="1" applyAlignment="1" applyProtection="1">
      <alignment horizontal="center" vertical="center" shrinkToFit="1"/>
      <protection locked="0"/>
    </xf>
    <xf numFmtId="0" fontId="27" fillId="9" borderId="31" xfId="0" applyFont="1" applyFill="1" applyBorder="1" applyAlignment="1" applyProtection="1">
      <alignment horizontal="center" vertical="center" shrinkToFit="1"/>
      <protection locked="0"/>
    </xf>
    <xf numFmtId="0" fontId="25" fillId="6" borderId="36" xfId="0" applyFont="1" applyFill="1" applyBorder="1" applyAlignment="1">
      <alignment horizontal="center" vertical="center"/>
    </xf>
    <xf numFmtId="0" fontId="36" fillId="0" borderId="96" xfId="0" applyFont="1" applyBorder="1" applyAlignment="1">
      <alignment vertical="center" wrapText="1"/>
    </xf>
    <xf numFmtId="0" fontId="36" fillId="0" borderId="21" xfId="0" applyFont="1" applyBorder="1" applyAlignment="1">
      <alignment vertical="center" wrapText="1"/>
    </xf>
    <xf numFmtId="0" fontId="27" fillId="3" borderId="3"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7" fillId="0" borderId="34" xfId="0" applyFont="1" applyFill="1" applyBorder="1" applyAlignment="1" applyProtection="1">
      <alignment vertical="center"/>
    </xf>
    <xf numFmtId="0" fontId="27" fillId="0" borderId="46" xfId="0" applyFont="1" applyFill="1" applyBorder="1" applyAlignment="1" applyProtection="1">
      <alignment vertical="center"/>
    </xf>
    <xf numFmtId="0" fontId="27" fillId="0" borderId="35" xfId="0" applyFont="1" applyFill="1" applyBorder="1" applyAlignment="1" applyProtection="1">
      <alignment vertical="center"/>
    </xf>
    <xf numFmtId="0" fontId="27" fillId="0" borderId="34" xfId="0" applyFont="1" applyFill="1" applyBorder="1" applyAlignment="1" applyProtection="1">
      <alignment horizontal="center" vertical="center"/>
    </xf>
    <xf numFmtId="0" fontId="27" fillId="0" borderId="46" xfId="0" applyFont="1" applyFill="1" applyBorder="1" applyAlignment="1" applyProtection="1">
      <alignment horizontal="center" vertical="center"/>
    </xf>
    <xf numFmtId="0" fontId="27" fillId="0" borderId="35" xfId="0" applyFont="1" applyFill="1" applyBorder="1" applyAlignment="1" applyProtection="1">
      <alignment horizontal="center" vertical="center"/>
    </xf>
    <xf numFmtId="0" fontId="24" fillId="9" borderId="79" xfId="0" applyFont="1" applyFill="1" applyBorder="1" applyAlignment="1">
      <alignment horizontal="center" vertical="center"/>
    </xf>
    <xf numFmtId="0" fontId="24" fillId="9" borderId="1" xfId="0" applyFont="1" applyFill="1" applyBorder="1" applyAlignment="1">
      <alignment horizontal="center" vertical="center"/>
    </xf>
    <xf numFmtId="0" fontId="24" fillId="9" borderId="89" xfId="0" applyFont="1" applyFill="1" applyBorder="1" applyAlignment="1">
      <alignment horizontal="center" vertical="center"/>
    </xf>
    <xf numFmtId="0" fontId="24" fillId="0" borderId="24"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176" fontId="41" fillId="0" borderId="0" xfId="1" applyNumberFormat="1" applyFont="1" applyAlignment="1" applyProtection="1">
      <alignment horizontal="distributed" vertical="center" indent="4"/>
    </xf>
    <xf numFmtId="0" fontId="10" fillId="0" borderId="36" xfId="1" applyFont="1" applyBorder="1" applyAlignment="1" applyProtection="1">
      <alignment horizontal="center" vertical="center"/>
    </xf>
    <xf numFmtId="0" fontId="21" fillId="0" borderId="12" xfId="1" applyFont="1" applyBorder="1" applyAlignment="1" applyProtection="1">
      <alignment horizontal="center" vertical="center"/>
    </xf>
    <xf numFmtId="0" fontId="21" fillId="0" borderId="31" xfId="1" applyFont="1" applyBorder="1" applyAlignment="1" applyProtection="1">
      <alignment horizontal="center" vertical="center"/>
    </xf>
    <xf numFmtId="0" fontId="21" fillId="0" borderId="18" xfId="1" applyFont="1" applyBorder="1" applyAlignment="1" applyProtection="1">
      <alignment horizontal="center" vertical="center"/>
    </xf>
    <xf numFmtId="0" fontId="21" fillId="0" borderId="22" xfId="1" applyFont="1" applyBorder="1" applyAlignment="1" applyProtection="1">
      <alignment horizontal="center" vertical="center"/>
    </xf>
    <xf numFmtId="0" fontId="10" fillId="0" borderId="0" xfId="1" applyFont="1" applyBorder="1" applyAlignment="1" applyProtection="1">
      <alignment horizontal="center" vertical="center"/>
    </xf>
    <xf numFmtId="0" fontId="55" fillId="0" borderId="32" xfId="1" applyNumberFormat="1" applyFont="1" applyBorder="1" applyAlignment="1" applyProtection="1">
      <alignment horizontal="center" vertical="center"/>
    </xf>
    <xf numFmtId="0" fontId="55" fillId="0" borderId="13" xfId="1" applyNumberFormat="1" applyFont="1" applyBorder="1" applyAlignment="1" applyProtection="1">
      <alignment horizontal="center" vertical="center"/>
    </xf>
    <xf numFmtId="0" fontId="55" fillId="0" borderId="82" xfId="1" applyNumberFormat="1" applyFont="1" applyBorder="1" applyAlignment="1" applyProtection="1">
      <alignment horizontal="center" vertical="center"/>
    </xf>
    <xf numFmtId="0" fontId="55" fillId="0" borderId="83" xfId="1" applyNumberFormat="1" applyFont="1" applyBorder="1" applyAlignment="1" applyProtection="1">
      <alignment horizontal="center" vertical="center"/>
    </xf>
    <xf numFmtId="0" fontId="21" fillId="0" borderId="20" xfId="1" applyFont="1" applyBorder="1" applyAlignment="1" applyProtection="1">
      <alignment horizontal="center" vertical="center"/>
    </xf>
    <xf numFmtId="0" fontId="21" fillId="0" borderId="23" xfId="1" applyFont="1" applyBorder="1" applyAlignment="1" applyProtection="1">
      <alignment horizontal="center" vertical="center"/>
    </xf>
    <xf numFmtId="0" fontId="21" fillId="0" borderId="3" xfId="1" applyFont="1" applyBorder="1" applyAlignment="1" applyProtection="1">
      <alignment horizontal="center" vertical="center"/>
    </xf>
    <xf numFmtId="0" fontId="21" fillId="0" borderId="7" xfId="1" applyFont="1" applyBorder="1" applyAlignment="1" applyProtection="1">
      <alignment horizontal="center" vertical="center"/>
    </xf>
    <xf numFmtId="0" fontId="10" fillId="0" borderId="32" xfId="1" applyFont="1" applyBorder="1" applyAlignment="1" applyProtection="1">
      <alignment horizontal="center" vertical="center"/>
    </xf>
    <xf numFmtId="0" fontId="10" fillId="0" borderId="13" xfId="1" applyFont="1" applyBorder="1" applyAlignment="1" applyProtection="1">
      <alignment horizontal="center" vertical="center"/>
    </xf>
    <xf numFmtId="0" fontId="23" fillId="0" borderId="0" xfId="1" applyAlignment="1" applyProtection="1">
      <alignment horizontal="center" vertical="center"/>
    </xf>
    <xf numFmtId="0" fontId="38" fillId="5" borderId="0" xfId="1" applyFont="1" applyFill="1" applyAlignment="1" applyProtection="1">
      <alignment horizontal="center" vertical="center"/>
    </xf>
    <xf numFmtId="0" fontId="54" fillId="0" borderId="0" xfId="1" applyFont="1" applyBorder="1" applyAlignment="1" applyProtection="1">
      <alignment horizontal="distributed" vertical="center" indent="8" shrinkToFit="1"/>
    </xf>
    <xf numFmtId="0" fontId="54" fillId="0" borderId="0" xfId="1" applyFont="1" applyAlignment="1" applyProtection="1">
      <alignment horizontal="distributed" vertical="center" indent="8" shrinkToFit="1"/>
    </xf>
    <xf numFmtId="0" fontId="10" fillId="0" borderId="36" xfId="1" applyFont="1" applyBorder="1" applyAlignment="1" applyProtection="1">
      <alignment horizontal="center" vertical="center" shrinkToFit="1"/>
    </xf>
    <xf numFmtId="0" fontId="10" fillId="0" borderId="0" xfId="1" applyFont="1" applyBorder="1" applyAlignment="1" applyProtection="1">
      <alignment horizontal="center" vertical="center" shrinkToFit="1"/>
    </xf>
    <xf numFmtId="0" fontId="43" fillId="0" borderId="0" xfId="0" applyFont="1" applyBorder="1" applyAlignment="1" applyProtection="1">
      <alignment horizontal="center" vertical="center"/>
    </xf>
    <xf numFmtId="0" fontId="18" fillId="0" borderId="81" xfId="1" applyFont="1" applyBorder="1" applyAlignment="1" applyProtection="1">
      <alignment horizontal="center" shrinkToFit="1"/>
    </xf>
    <xf numFmtId="0" fontId="18" fillId="0" borderId="46" xfId="1" applyFont="1" applyBorder="1" applyAlignment="1" applyProtection="1">
      <alignment horizontal="center" shrinkToFit="1"/>
    </xf>
    <xf numFmtId="0" fontId="18" fillId="0" borderId="35" xfId="1" applyFont="1" applyBorder="1" applyAlignment="1" applyProtection="1">
      <alignment horizontal="center" shrinkToFit="1"/>
    </xf>
    <xf numFmtId="0" fontId="8" fillId="0" borderId="81" xfId="1" applyFont="1" applyBorder="1" applyAlignment="1" applyProtection="1">
      <alignment horizontal="center" vertical="center" shrinkToFit="1"/>
    </xf>
    <xf numFmtId="0" fontId="8" fillId="0" borderId="46" xfId="1" applyFont="1" applyBorder="1" applyAlignment="1" applyProtection="1">
      <alignment horizontal="center" vertical="center" shrinkToFit="1"/>
    </xf>
    <xf numFmtId="0" fontId="8" fillId="0" borderId="35" xfId="1" applyFont="1" applyBorder="1" applyAlignment="1" applyProtection="1">
      <alignment horizontal="center" vertical="center" shrinkToFit="1"/>
    </xf>
    <xf numFmtId="0" fontId="30" fillId="0" borderId="0" xfId="0" applyFont="1" applyBorder="1" applyAlignment="1">
      <alignment horizontal="center" vertical="center"/>
    </xf>
    <xf numFmtId="0" fontId="45" fillId="0" borderId="67" xfId="0" applyFont="1" applyBorder="1" applyAlignment="1">
      <alignment horizontal="center" vertical="center"/>
    </xf>
    <xf numFmtId="0" fontId="45" fillId="0" borderId="68" xfId="0" applyFont="1" applyBorder="1" applyAlignment="1">
      <alignment horizontal="center" vertical="center"/>
    </xf>
    <xf numFmtId="0" fontId="30" fillId="0" borderId="8" xfId="0" applyFont="1" applyBorder="1" applyAlignment="1">
      <alignment horizontal="center" vertical="center"/>
    </xf>
    <xf numFmtId="0" fontId="30" fillId="0" borderId="13" xfId="0" applyFont="1" applyBorder="1" applyAlignment="1">
      <alignment horizontal="center" vertical="center"/>
    </xf>
    <xf numFmtId="0" fontId="30" fillId="0" borderId="10" xfId="0" applyFont="1" applyBorder="1" applyAlignment="1">
      <alignment horizontal="center" vertical="center"/>
    </xf>
    <xf numFmtId="0" fontId="30" fillId="0" borderId="62" xfId="0" applyFont="1" applyBorder="1" applyAlignment="1">
      <alignment horizontal="center" vertical="center"/>
    </xf>
    <xf numFmtId="0" fontId="24" fillId="0" borderId="0" xfId="0" applyFont="1" applyAlignment="1">
      <alignment horizontal="center" vertical="center"/>
    </xf>
    <xf numFmtId="0" fontId="0" fillId="0" borderId="72" xfId="0" applyBorder="1" applyAlignment="1">
      <alignment horizontal="center" vertical="center" textRotation="255"/>
    </xf>
    <xf numFmtId="0" fontId="0" fillId="0" borderId="73" xfId="0" applyBorder="1" applyAlignment="1">
      <alignment horizontal="center" vertical="center" textRotation="255"/>
    </xf>
    <xf numFmtId="0" fontId="0" fillId="0" borderId="4" xfId="0" applyBorder="1" applyAlignment="1">
      <alignment horizontal="center" vertical="center" textRotation="255"/>
    </xf>
    <xf numFmtId="0" fontId="0" fillId="0" borderId="63" xfId="0" applyBorder="1" applyAlignment="1">
      <alignment horizontal="center" vertical="center" textRotation="255"/>
    </xf>
    <xf numFmtId="0" fontId="0" fillId="0" borderId="0" xfId="0" applyAlignment="1">
      <alignment horizontal="center" vertical="center"/>
    </xf>
    <xf numFmtId="0" fontId="73" fillId="0" borderId="97" xfId="4" applyFont="1" applyFill="1" applyBorder="1" applyAlignment="1">
      <alignment horizontal="center" vertical="center"/>
    </xf>
    <xf numFmtId="0" fontId="73" fillId="0" borderId="0" xfId="4" applyFont="1" applyFill="1" applyBorder="1" applyAlignment="1">
      <alignment horizontal="center" vertical="center"/>
    </xf>
    <xf numFmtId="0" fontId="73" fillId="0" borderId="98" xfId="4" applyFont="1" applyFill="1" applyBorder="1" applyAlignment="1">
      <alignment horizontal="center" vertical="center"/>
    </xf>
    <xf numFmtId="0" fontId="73" fillId="0" borderId="98" xfId="4" applyFont="1" applyFill="1" applyBorder="1" applyAlignment="1">
      <alignment vertical="center"/>
    </xf>
    <xf numFmtId="0" fontId="73" fillId="0" borderId="99" xfId="4" applyFont="1" applyFill="1" applyBorder="1" applyAlignment="1">
      <alignment horizontal="center" vertical="center"/>
    </xf>
    <xf numFmtId="0" fontId="73" fillId="0" borderId="100" xfId="5" applyFont="1" applyFill="1" applyBorder="1" applyAlignment="1">
      <alignment horizontal="center" vertical="center"/>
    </xf>
    <xf numFmtId="0" fontId="73" fillId="0" borderId="98" xfId="5" applyFont="1" applyFill="1" applyBorder="1" applyAlignment="1">
      <alignment horizontal="center" vertical="center"/>
    </xf>
    <xf numFmtId="0" fontId="73" fillId="0" borderId="97" xfId="5" applyFont="1" applyFill="1" applyBorder="1" applyAlignment="1">
      <alignment horizontal="center" vertical="center"/>
    </xf>
    <xf numFmtId="0" fontId="73" fillId="0" borderId="101" xfId="6" applyFont="1" applyFill="1" applyBorder="1" applyAlignment="1">
      <alignment horizontal="center" vertical="center"/>
    </xf>
    <xf numFmtId="0" fontId="73" fillId="0" borderId="97" xfId="6" applyFont="1" applyFill="1" applyBorder="1" applyAlignment="1">
      <alignment horizontal="center" vertical="center"/>
    </xf>
    <xf numFmtId="0" fontId="73" fillId="0" borderId="98" xfId="6" applyFont="1" applyFill="1" applyBorder="1" applyAlignment="1">
      <alignment horizontal="center" vertical="center"/>
    </xf>
    <xf numFmtId="0" fontId="75" fillId="12" borderId="97" xfId="6" applyFont="1" applyFill="1" applyBorder="1" applyAlignment="1">
      <alignment horizontal="center" vertical="center"/>
    </xf>
    <xf numFmtId="0" fontId="73" fillId="0" borderId="102" xfId="6" applyFont="1" applyFill="1" applyBorder="1" applyAlignment="1">
      <alignment horizontal="center" vertical="center"/>
    </xf>
    <xf numFmtId="0" fontId="73" fillId="0" borderId="97" xfId="7" applyFont="1" applyFill="1" applyBorder="1" applyAlignment="1">
      <alignment horizontal="center" vertical="center"/>
    </xf>
    <xf numFmtId="0" fontId="73" fillId="0" borderId="102" xfId="7" applyFont="1" applyFill="1" applyBorder="1" applyAlignment="1">
      <alignment horizontal="center" vertical="center"/>
    </xf>
    <xf numFmtId="0" fontId="73" fillId="0" borderId="97" xfId="8" applyFont="1" applyFill="1" applyBorder="1" applyAlignment="1">
      <alignment horizontal="center" vertical="center"/>
    </xf>
    <xf numFmtId="0" fontId="73" fillId="0" borderId="97" xfId="9" applyFont="1" applyFill="1" applyBorder="1" applyAlignment="1">
      <alignment horizontal="center" vertical="center"/>
    </xf>
    <xf numFmtId="0" fontId="73" fillId="0" borderId="102" xfId="9" applyFont="1" applyFill="1" applyBorder="1" applyAlignment="1">
      <alignment horizontal="center" vertical="center"/>
    </xf>
    <xf numFmtId="0" fontId="73" fillId="0" borderId="97" xfId="10" applyFont="1" applyFill="1" applyBorder="1" applyAlignment="1">
      <alignment horizontal="center" vertical="center"/>
    </xf>
    <xf numFmtId="0" fontId="73" fillId="0" borderId="0" xfId="10" applyFont="1"/>
    <xf numFmtId="0" fontId="26" fillId="5" borderId="0" xfId="0" applyFont="1" applyFill="1" applyBorder="1" applyAlignment="1">
      <alignment vertical="center"/>
    </xf>
  </cellXfs>
  <cellStyles count="11">
    <cellStyle name="標準" xfId="0" builtinId="0"/>
    <cellStyle name="標準 2" xfId="1"/>
    <cellStyle name="標準 2 2" xfId="4"/>
    <cellStyle name="標準 3" xfId="2"/>
    <cellStyle name="標準 4" xfId="3"/>
    <cellStyle name="標準 4 2" xfId="5"/>
    <cellStyle name="標準 5" xfId="6"/>
    <cellStyle name="標準 6" xfId="7"/>
    <cellStyle name="標準 7" xfId="8"/>
    <cellStyle name="標準 8" xfId="9"/>
    <cellStyle name="標準 9" xfId="10"/>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2762250</xdr:colOff>
      <xdr:row>12</xdr:row>
      <xdr:rowOff>47625</xdr:rowOff>
    </xdr:to>
    <xdr:pic>
      <xdr:nvPicPr>
        <xdr:cNvPr id="2" name="図 1" descr="14">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72390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3133725</xdr:colOff>
      <xdr:row>22</xdr:row>
      <xdr:rowOff>28575</xdr:rowOff>
    </xdr:to>
    <xdr:pic>
      <xdr:nvPicPr>
        <xdr:cNvPr id="3" name="図 2" descr="15">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809875"/>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2762250</xdr:colOff>
      <xdr:row>32</xdr:row>
      <xdr:rowOff>114300</xdr:rowOff>
    </xdr:to>
    <xdr:pic>
      <xdr:nvPicPr>
        <xdr:cNvPr id="4" name="図 3" descr="16">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4657725"/>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showGridLines="0" tabSelected="1" workbookViewId="0">
      <selection activeCell="K8" sqref="K8"/>
    </sheetView>
  </sheetViews>
  <sheetFormatPr defaultColWidth="9" defaultRowHeight="13.5"/>
  <cols>
    <col min="1" max="3" width="9" style="13"/>
    <col min="4" max="4" width="9" style="13" customWidth="1"/>
    <col min="5" max="7" width="9" style="13"/>
    <col min="8" max="8" width="9.125" style="13" customWidth="1"/>
    <col min="9" max="259" width="9" style="13"/>
    <col min="260" max="260" width="9" style="13" customWidth="1"/>
    <col min="261" max="263" width="9" style="13"/>
    <col min="264" max="264" width="9.125" style="13" customWidth="1"/>
    <col min="265" max="515" width="9" style="13"/>
    <col min="516" max="516" width="9" style="13" customWidth="1"/>
    <col min="517" max="519" width="9" style="13"/>
    <col min="520" max="520" width="9.125" style="13" customWidth="1"/>
    <col min="521" max="771" width="9" style="13"/>
    <col min="772" max="772" width="9" style="13" customWidth="1"/>
    <col min="773" max="775" width="9" style="13"/>
    <col min="776" max="776" width="9.125" style="13" customWidth="1"/>
    <col min="777" max="1027" width="9" style="13"/>
    <col min="1028" max="1028" width="9" style="13" customWidth="1"/>
    <col min="1029" max="1031" width="9" style="13"/>
    <col min="1032" max="1032" width="9.125" style="13" customWidth="1"/>
    <col min="1033" max="1283" width="9" style="13"/>
    <col min="1284" max="1284" width="9" style="13" customWidth="1"/>
    <col min="1285" max="1287" width="9" style="13"/>
    <col min="1288" max="1288" width="9.125" style="13" customWidth="1"/>
    <col min="1289" max="1539" width="9" style="13"/>
    <col min="1540" max="1540" width="9" style="13" customWidth="1"/>
    <col min="1541" max="1543" width="9" style="13"/>
    <col min="1544" max="1544" width="9.125" style="13" customWidth="1"/>
    <col min="1545" max="1795" width="9" style="13"/>
    <col min="1796" max="1796" width="9" style="13" customWidth="1"/>
    <col min="1797" max="1799" width="9" style="13"/>
    <col min="1800" max="1800" width="9.125" style="13" customWidth="1"/>
    <col min="1801" max="2051" width="9" style="13"/>
    <col min="2052" max="2052" width="9" style="13" customWidth="1"/>
    <col min="2053" max="2055" width="9" style="13"/>
    <col min="2056" max="2056" width="9.125" style="13" customWidth="1"/>
    <col min="2057" max="2307" width="9" style="13"/>
    <col min="2308" max="2308" width="9" style="13" customWidth="1"/>
    <col min="2309" max="2311" width="9" style="13"/>
    <col min="2312" max="2312" width="9.125" style="13" customWidth="1"/>
    <col min="2313" max="2563" width="9" style="13"/>
    <col min="2564" max="2564" width="9" style="13" customWidth="1"/>
    <col min="2565" max="2567" width="9" style="13"/>
    <col min="2568" max="2568" width="9.125" style="13" customWidth="1"/>
    <col min="2569" max="2819" width="9" style="13"/>
    <col min="2820" max="2820" width="9" style="13" customWidth="1"/>
    <col min="2821" max="2823" width="9" style="13"/>
    <col min="2824" max="2824" width="9.125" style="13" customWidth="1"/>
    <col min="2825" max="3075" width="9" style="13"/>
    <col min="3076" max="3076" width="9" style="13" customWidth="1"/>
    <col min="3077" max="3079" width="9" style="13"/>
    <col min="3080" max="3080" width="9.125" style="13" customWidth="1"/>
    <col min="3081" max="3331" width="9" style="13"/>
    <col min="3332" max="3332" width="9" style="13" customWidth="1"/>
    <col min="3333" max="3335" width="9" style="13"/>
    <col min="3336" max="3336" width="9.125" style="13" customWidth="1"/>
    <col min="3337" max="3587" width="9" style="13"/>
    <col min="3588" max="3588" width="9" style="13" customWidth="1"/>
    <col min="3589" max="3591" width="9" style="13"/>
    <col min="3592" max="3592" width="9.125" style="13" customWidth="1"/>
    <col min="3593" max="3843" width="9" style="13"/>
    <col min="3844" max="3844" width="9" style="13" customWidth="1"/>
    <col min="3845" max="3847" width="9" style="13"/>
    <col min="3848" max="3848" width="9.125" style="13" customWidth="1"/>
    <col min="3849" max="4099" width="9" style="13"/>
    <col min="4100" max="4100" width="9" style="13" customWidth="1"/>
    <col min="4101" max="4103" width="9" style="13"/>
    <col min="4104" max="4104" width="9.125" style="13" customWidth="1"/>
    <col min="4105" max="4355" width="9" style="13"/>
    <col min="4356" max="4356" width="9" style="13" customWidth="1"/>
    <col min="4357" max="4359" width="9" style="13"/>
    <col min="4360" max="4360" width="9.125" style="13" customWidth="1"/>
    <col min="4361" max="4611" width="9" style="13"/>
    <col min="4612" max="4612" width="9" style="13" customWidth="1"/>
    <col min="4613" max="4615" width="9" style="13"/>
    <col min="4616" max="4616" width="9.125" style="13" customWidth="1"/>
    <col min="4617" max="4867" width="9" style="13"/>
    <col min="4868" max="4868" width="9" style="13" customWidth="1"/>
    <col min="4869" max="4871" width="9" style="13"/>
    <col min="4872" max="4872" width="9.125" style="13" customWidth="1"/>
    <col min="4873" max="5123" width="9" style="13"/>
    <col min="5124" max="5124" width="9" style="13" customWidth="1"/>
    <col min="5125" max="5127" width="9" style="13"/>
    <col min="5128" max="5128" width="9.125" style="13" customWidth="1"/>
    <col min="5129" max="5379" width="9" style="13"/>
    <col min="5380" max="5380" width="9" style="13" customWidth="1"/>
    <col min="5381" max="5383" width="9" style="13"/>
    <col min="5384" max="5384" width="9.125" style="13" customWidth="1"/>
    <col min="5385" max="5635" width="9" style="13"/>
    <col min="5636" max="5636" width="9" style="13" customWidth="1"/>
    <col min="5637" max="5639" width="9" style="13"/>
    <col min="5640" max="5640" width="9.125" style="13" customWidth="1"/>
    <col min="5641" max="5891" width="9" style="13"/>
    <col min="5892" max="5892" width="9" style="13" customWidth="1"/>
    <col min="5893" max="5895" width="9" style="13"/>
    <col min="5896" max="5896" width="9.125" style="13" customWidth="1"/>
    <col min="5897" max="6147" width="9" style="13"/>
    <col min="6148" max="6148" width="9" style="13" customWidth="1"/>
    <col min="6149" max="6151" width="9" style="13"/>
    <col min="6152" max="6152" width="9.125" style="13" customWidth="1"/>
    <col min="6153" max="6403" width="9" style="13"/>
    <col min="6404" max="6404" width="9" style="13" customWidth="1"/>
    <col min="6405" max="6407" width="9" style="13"/>
    <col min="6408" max="6408" width="9.125" style="13" customWidth="1"/>
    <col min="6409" max="6659" width="9" style="13"/>
    <col min="6660" max="6660" width="9" style="13" customWidth="1"/>
    <col min="6661" max="6663" width="9" style="13"/>
    <col min="6664" max="6664" width="9.125" style="13" customWidth="1"/>
    <col min="6665" max="6915" width="9" style="13"/>
    <col min="6916" max="6916" width="9" style="13" customWidth="1"/>
    <col min="6917" max="6919" width="9" style="13"/>
    <col min="6920" max="6920" width="9.125" style="13" customWidth="1"/>
    <col min="6921" max="7171" width="9" style="13"/>
    <col min="7172" max="7172" width="9" style="13" customWidth="1"/>
    <col min="7173" max="7175" width="9" style="13"/>
    <col min="7176" max="7176" width="9.125" style="13" customWidth="1"/>
    <col min="7177" max="7427" width="9" style="13"/>
    <col min="7428" max="7428" width="9" style="13" customWidth="1"/>
    <col min="7429" max="7431" width="9" style="13"/>
    <col min="7432" max="7432" width="9.125" style="13" customWidth="1"/>
    <col min="7433" max="7683" width="9" style="13"/>
    <col min="7684" max="7684" width="9" style="13" customWidth="1"/>
    <col min="7685" max="7687" width="9" style="13"/>
    <col min="7688" max="7688" width="9.125" style="13" customWidth="1"/>
    <col min="7689" max="7939" width="9" style="13"/>
    <col min="7940" max="7940" width="9" style="13" customWidth="1"/>
    <col min="7941" max="7943" width="9" style="13"/>
    <col min="7944" max="7944" width="9.125" style="13" customWidth="1"/>
    <col min="7945" max="8195" width="9" style="13"/>
    <col min="8196" max="8196" width="9" style="13" customWidth="1"/>
    <col min="8197" max="8199" width="9" style="13"/>
    <col min="8200" max="8200" width="9.125" style="13" customWidth="1"/>
    <col min="8201" max="8451" width="9" style="13"/>
    <col min="8452" max="8452" width="9" style="13" customWidth="1"/>
    <col min="8453" max="8455" width="9" style="13"/>
    <col min="8456" max="8456" width="9.125" style="13" customWidth="1"/>
    <col min="8457" max="8707" width="9" style="13"/>
    <col min="8708" max="8708" width="9" style="13" customWidth="1"/>
    <col min="8709" max="8711" width="9" style="13"/>
    <col min="8712" max="8712" width="9.125" style="13" customWidth="1"/>
    <col min="8713" max="8963" width="9" style="13"/>
    <col min="8964" max="8964" width="9" style="13" customWidth="1"/>
    <col min="8965" max="8967" width="9" style="13"/>
    <col min="8968" max="8968" width="9.125" style="13" customWidth="1"/>
    <col min="8969" max="9219" width="9" style="13"/>
    <col min="9220" max="9220" width="9" style="13" customWidth="1"/>
    <col min="9221" max="9223" width="9" style="13"/>
    <col min="9224" max="9224" width="9.125" style="13" customWidth="1"/>
    <col min="9225" max="9475" width="9" style="13"/>
    <col min="9476" max="9476" width="9" style="13" customWidth="1"/>
    <col min="9477" max="9479" width="9" style="13"/>
    <col min="9480" max="9480" width="9.125" style="13" customWidth="1"/>
    <col min="9481" max="9731" width="9" style="13"/>
    <col min="9732" max="9732" width="9" style="13" customWidth="1"/>
    <col min="9733" max="9735" width="9" style="13"/>
    <col min="9736" max="9736" width="9.125" style="13" customWidth="1"/>
    <col min="9737" max="9987" width="9" style="13"/>
    <col min="9988" max="9988" width="9" style="13" customWidth="1"/>
    <col min="9989" max="9991" width="9" style="13"/>
    <col min="9992" max="9992" width="9.125" style="13" customWidth="1"/>
    <col min="9993" max="10243" width="9" style="13"/>
    <col min="10244" max="10244" width="9" style="13" customWidth="1"/>
    <col min="10245" max="10247" width="9" style="13"/>
    <col min="10248" max="10248" width="9.125" style="13" customWidth="1"/>
    <col min="10249" max="10499" width="9" style="13"/>
    <col min="10500" max="10500" width="9" style="13" customWidth="1"/>
    <col min="10501" max="10503" width="9" style="13"/>
    <col min="10504" max="10504" width="9.125" style="13" customWidth="1"/>
    <col min="10505" max="10755" width="9" style="13"/>
    <col min="10756" max="10756" width="9" style="13" customWidth="1"/>
    <col min="10757" max="10759" width="9" style="13"/>
    <col min="10760" max="10760" width="9.125" style="13" customWidth="1"/>
    <col min="10761" max="11011" width="9" style="13"/>
    <col min="11012" max="11012" width="9" style="13" customWidth="1"/>
    <col min="11013" max="11015" width="9" style="13"/>
    <col min="11016" max="11016" width="9.125" style="13" customWidth="1"/>
    <col min="11017" max="11267" width="9" style="13"/>
    <col min="11268" max="11268" width="9" style="13" customWidth="1"/>
    <col min="11269" max="11271" width="9" style="13"/>
    <col min="11272" max="11272" width="9.125" style="13" customWidth="1"/>
    <col min="11273" max="11523" width="9" style="13"/>
    <col min="11524" max="11524" width="9" style="13" customWidth="1"/>
    <col min="11525" max="11527" width="9" style="13"/>
    <col min="11528" max="11528" width="9.125" style="13" customWidth="1"/>
    <col min="11529" max="11779" width="9" style="13"/>
    <col min="11780" max="11780" width="9" style="13" customWidth="1"/>
    <col min="11781" max="11783" width="9" style="13"/>
    <col min="11784" max="11784" width="9.125" style="13" customWidth="1"/>
    <col min="11785" max="12035" width="9" style="13"/>
    <col min="12036" max="12036" width="9" style="13" customWidth="1"/>
    <col min="12037" max="12039" width="9" style="13"/>
    <col min="12040" max="12040" width="9.125" style="13" customWidth="1"/>
    <col min="12041" max="12291" width="9" style="13"/>
    <col min="12292" max="12292" width="9" style="13" customWidth="1"/>
    <col min="12293" max="12295" width="9" style="13"/>
    <col min="12296" max="12296" width="9.125" style="13" customWidth="1"/>
    <col min="12297" max="12547" width="9" style="13"/>
    <col min="12548" max="12548" width="9" style="13" customWidth="1"/>
    <col min="12549" max="12551" width="9" style="13"/>
    <col min="12552" max="12552" width="9.125" style="13" customWidth="1"/>
    <col min="12553" max="12803" width="9" style="13"/>
    <col min="12804" max="12804" width="9" style="13" customWidth="1"/>
    <col min="12805" max="12807" width="9" style="13"/>
    <col min="12808" max="12808" width="9.125" style="13" customWidth="1"/>
    <col min="12809" max="13059" width="9" style="13"/>
    <col min="13060" max="13060" width="9" style="13" customWidth="1"/>
    <col min="13061" max="13063" width="9" style="13"/>
    <col min="13064" max="13064" width="9.125" style="13" customWidth="1"/>
    <col min="13065" max="13315" width="9" style="13"/>
    <col min="13316" max="13316" width="9" style="13" customWidth="1"/>
    <col min="13317" max="13319" width="9" style="13"/>
    <col min="13320" max="13320" width="9.125" style="13" customWidth="1"/>
    <col min="13321" max="13571" width="9" style="13"/>
    <col min="13572" max="13572" width="9" style="13" customWidth="1"/>
    <col min="13573" max="13575" width="9" style="13"/>
    <col min="13576" max="13576" width="9.125" style="13" customWidth="1"/>
    <col min="13577" max="13827" width="9" style="13"/>
    <col min="13828" max="13828" width="9" style="13" customWidth="1"/>
    <col min="13829" max="13831" width="9" style="13"/>
    <col min="13832" max="13832" width="9.125" style="13" customWidth="1"/>
    <col min="13833" max="14083" width="9" style="13"/>
    <col min="14084" max="14084" width="9" style="13" customWidth="1"/>
    <col min="14085" max="14087" width="9" style="13"/>
    <col min="14088" max="14088" width="9.125" style="13" customWidth="1"/>
    <col min="14089" max="14339" width="9" style="13"/>
    <col min="14340" max="14340" width="9" style="13" customWidth="1"/>
    <col min="14341" max="14343" width="9" style="13"/>
    <col min="14344" max="14344" width="9.125" style="13" customWidth="1"/>
    <col min="14345" max="14595" width="9" style="13"/>
    <col min="14596" max="14596" width="9" style="13" customWidth="1"/>
    <col min="14597" max="14599" width="9" style="13"/>
    <col min="14600" max="14600" width="9.125" style="13" customWidth="1"/>
    <col min="14601" max="14851" width="9" style="13"/>
    <col min="14852" max="14852" width="9" style="13" customWidth="1"/>
    <col min="14853" max="14855" width="9" style="13"/>
    <col min="14856" max="14856" width="9.125" style="13" customWidth="1"/>
    <col min="14857" max="15107" width="9" style="13"/>
    <col min="15108" max="15108" width="9" style="13" customWidth="1"/>
    <col min="15109" max="15111" width="9" style="13"/>
    <col min="15112" max="15112" width="9.125" style="13" customWidth="1"/>
    <col min="15113" max="15363" width="9" style="13"/>
    <col min="15364" max="15364" width="9" style="13" customWidth="1"/>
    <col min="15365" max="15367" width="9" style="13"/>
    <col min="15368" max="15368" width="9.125" style="13" customWidth="1"/>
    <col min="15369" max="15619" width="9" style="13"/>
    <col min="15620" max="15620" width="9" style="13" customWidth="1"/>
    <col min="15621" max="15623" width="9" style="13"/>
    <col min="15624" max="15624" width="9.125" style="13" customWidth="1"/>
    <col min="15625" max="15875" width="9" style="13"/>
    <col min="15876" max="15876" width="9" style="13" customWidth="1"/>
    <col min="15877" max="15879" width="9" style="13"/>
    <col min="15880" max="15880" width="9.125" style="13" customWidth="1"/>
    <col min="15881" max="16131" width="9" style="13"/>
    <col min="16132" max="16132" width="9" style="13" customWidth="1"/>
    <col min="16133" max="16135" width="9" style="13"/>
    <col min="16136" max="16136" width="9.125" style="13" customWidth="1"/>
    <col min="16137" max="16384" width="9" style="13"/>
  </cols>
  <sheetData>
    <row r="1" spans="1:15" ht="16.5" customHeight="1" thickBot="1">
      <c r="A1" s="292" t="s">
        <v>80</v>
      </c>
      <c r="B1" s="292"/>
      <c r="C1" s="292"/>
      <c r="D1" s="292"/>
      <c r="E1" s="292"/>
      <c r="F1" s="292"/>
      <c r="G1" s="292"/>
      <c r="H1" s="292"/>
      <c r="I1" s="292"/>
      <c r="J1" s="292"/>
      <c r="K1" s="292"/>
      <c r="L1" s="292"/>
      <c r="M1" s="292"/>
      <c r="N1" s="292"/>
    </row>
    <row r="2" spans="1:15" ht="19.5" customHeight="1" thickTop="1">
      <c r="A2" s="245"/>
      <c r="B2" s="15" t="s">
        <v>55</v>
      </c>
      <c r="C2" s="294" t="s">
        <v>293</v>
      </c>
      <c r="D2" s="294"/>
      <c r="E2" s="294"/>
      <c r="F2" s="294"/>
      <c r="G2" s="294"/>
      <c r="H2" s="294"/>
      <c r="I2" s="246"/>
      <c r="J2" s="272" t="s">
        <v>243</v>
      </c>
      <c r="K2" s="273"/>
      <c r="L2" s="273"/>
      <c r="M2" s="273"/>
      <c r="N2" s="273"/>
      <c r="O2" s="274"/>
    </row>
    <row r="3" spans="1:15" ht="18.75" customHeight="1">
      <c r="A3" s="19"/>
      <c r="B3" s="16" t="s">
        <v>75</v>
      </c>
      <c r="C3" s="295">
        <v>43337</v>
      </c>
      <c r="D3" s="295"/>
      <c r="E3" s="295"/>
      <c r="F3" s="296">
        <v>43338</v>
      </c>
      <c r="G3" s="296"/>
      <c r="H3" s="296"/>
      <c r="I3" s="246" t="s">
        <v>925</v>
      </c>
      <c r="J3" s="275"/>
      <c r="K3" s="276"/>
      <c r="L3" s="276"/>
      <c r="M3" s="276"/>
      <c r="N3" s="276"/>
      <c r="O3" s="277"/>
    </row>
    <row r="4" spans="1:15" ht="19.5" customHeight="1" thickBot="1">
      <c r="A4" s="19"/>
      <c r="B4" s="16" t="s">
        <v>76</v>
      </c>
      <c r="C4" s="293" t="s">
        <v>146</v>
      </c>
      <c r="D4" s="293"/>
      <c r="E4" s="293"/>
      <c r="F4" s="293"/>
      <c r="G4" s="293"/>
      <c r="H4" s="293"/>
      <c r="I4" s="246"/>
      <c r="J4" s="278"/>
      <c r="K4" s="279"/>
      <c r="L4" s="279"/>
      <c r="M4" s="279"/>
      <c r="N4" s="279"/>
      <c r="O4" s="280"/>
    </row>
    <row r="5" spans="1:15" customFormat="1" ht="7.5" customHeight="1" thickTop="1" thickBot="1">
      <c r="A5" s="44"/>
      <c r="I5" s="44"/>
    </row>
    <row r="6" spans="1:15" ht="19.5" customHeight="1" thickBot="1">
      <c r="A6" s="19"/>
      <c r="B6" s="286" t="s">
        <v>159</v>
      </c>
      <c r="C6" s="287"/>
      <c r="D6" s="297">
        <v>43301</v>
      </c>
      <c r="E6" s="297"/>
      <c r="F6" s="297"/>
      <c r="G6" s="298">
        <v>0.79166666666666663</v>
      </c>
      <c r="H6" s="299"/>
      <c r="I6" s="19"/>
      <c r="J6" s="127"/>
      <c r="K6" s="127"/>
      <c r="L6" s="127"/>
      <c r="M6" s="127"/>
      <c r="N6" s="3"/>
    </row>
    <row r="7" spans="1:15" ht="14.25" thickBot="1">
      <c r="A7" s="19"/>
      <c r="B7" s="281" t="s">
        <v>225</v>
      </c>
      <c r="C7" s="281"/>
      <c r="D7" s="281"/>
      <c r="E7" s="281"/>
      <c r="F7" s="281"/>
      <c r="G7" s="281"/>
      <c r="H7" s="281"/>
      <c r="I7" s="418"/>
      <c r="J7" s="232"/>
      <c r="K7" s="232"/>
    </row>
    <row r="8" spans="1:15" customFormat="1" ht="20.25" customHeight="1" thickBot="1">
      <c r="A8" s="44"/>
      <c r="B8" s="286" t="s">
        <v>160</v>
      </c>
      <c r="C8" s="287"/>
      <c r="D8" s="282">
        <v>43304</v>
      </c>
      <c r="E8" s="283"/>
      <c r="F8" s="283"/>
      <c r="G8" s="283" t="s">
        <v>226</v>
      </c>
      <c r="H8" s="284"/>
      <c r="I8" s="44"/>
    </row>
    <row r="9" spans="1:15" customFormat="1" ht="17.25">
      <c r="B9" s="288" t="s">
        <v>291</v>
      </c>
      <c r="C9" s="288"/>
      <c r="D9" s="288"/>
      <c r="E9" s="288"/>
      <c r="F9" s="288"/>
      <c r="G9" s="288"/>
      <c r="H9" s="288"/>
    </row>
    <row r="10" spans="1:15" ht="16.5" customHeight="1">
      <c r="A10" s="17" t="s">
        <v>94</v>
      </c>
    </row>
    <row r="11" spans="1:15" ht="26.25" customHeight="1">
      <c r="A11" s="17"/>
      <c r="B11" s="267" t="s">
        <v>299</v>
      </c>
    </row>
    <row r="12" spans="1:15" ht="35.25" customHeight="1">
      <c r="B12" s="289" t="s">
        <v>274</v>
      </c>
      <c r="C12" s="289"/>
      <c r="D12" s="289"/>
      <c r="E12" s="289"/>
      <c r="F12" s="289"/>
      <c r="G12" s="289"/>
      <c r="H12" s="289"/>
      <c r="I12" s="289"/>
      <c r="J12" s="289"/>
    </row>
    <row r="13" spans="1:15" ht="35.25" customHeight="1">
      <c r="B13" s="247" t="s">
        <v>275</v>
      </c>
      <c r="C13" s="247"/>
      <c r="D13" s="247"/>
      <c r="E13" s="247"/>
      <c r="F13" s="247"/>
      <c r="G13" s="247"/>
      <c r="H13" s="247"/>
      <c r="I13" s="247"/>
      <c r="J13" s="247"/>
    </row>
    <row r="14" spans="1:15" ht="35.25" customHeight="1">
      <c r="B14" s="248" t="s">
        <v>276</v>
      </c>
      <c r="C14" s="249"/>
      <c r="D14" s="249"/>
      <c r="E14" s="249"/>
      <c r="F14" s="249"/>
      <c r="G14" s="249"/>
      <c r="H14" s="249"/>
      <c r="I14" s="249"/>
      <c r="J14" s="249"/>
    </row>
    <row r="15" spans="1:15" ht="35.25" customHeight="1">
      <c r="B15" s="248" t="s">
        <v>277</v>
      </c>
      <c r="C15" s="249"/>
      <c r="D15" s="249"/>
      <c r="E15" s="249"/>
      <c r="F15" s="249"/>
      <c r="G15" s="249"/>
      <c r="H15" s="249"/>
      <c r="I15" s="249"/>
      <c r="J15" s="249"/>
    </row>
    <row r="16" spans="1:15" ht="35.25" customHeight="1">
      <c r="B16" s="248" t="s">
        <v>278</v>
      </c>
      <c r="C16" s="249"/>
      <c r="D16" s="249"/>
      <c r="E16" s="249"/>
      <c r="F16" s="249"/>
      <c r="G16" s="249"/>
      <c r="H16" s="249"/>
      <c r="I16" s="249"/>
      <c r="J16" s="249"/>
    </row>
    <row r="17" spans="1:21" ht="35.25" customHeight="1">
      <c r="B17" s="248" t="s">
        <v>279</v>
      </c>
      <c r="C17" s="249"/>
      <c r="D17" s="249"/>
      <c r="E17" s="249"/>
      <c r="F17" s="249"/>
      <c r="G17" s="249"/>
      <c r="H17" s="249"/>
      <c r="I17" s="249"/>
      <c r="J17" s="249"/>
    </row>
    <row r="18" spans="1:21" ht="35.25" customHeight="1">
      <c r="B18" s="248" t="s">
        <v>280</v>
      </c>
      <c r="C18" s="249"/>
      <c r="D18" s="249"/>
      <c r="E18" s="249"/>
      <c r="F18" s="249"/>
      <c r="G18" s="249"/>
      <c r="H18" s="249"/>
      <c r="I18" s="249"/>
      <c r="J18" s="249"/>
    </row>
    <row r="19" spans="1:21" ht="35.25" customHeight="1">
      <c r="B19" s="248" t="s">
        <v>281</v>
      </c>
      <c r="C19" s="249"/>
      <c r="D19" s="249"/>
      <c r="E19" s="249"/>
      <c r="F19" s="249"/>
      <c r="G19" s="249"/>
      <c r="H19" s="249"/>
      <c r="I19" s="249"/>
      <c r="J19" s="249"/>
    </row>
    <row r="20" spans="1:21" ht="81" customHeight="1">
      <c r="B20" s="290" t="s">
        <v>338</v>
      </c>
      <c r="C20" s="290"/>
      <c r="D20" s="290"/>
      <c r="E20" s="290"/>
      <c r="F20" s="290"/>
      <c r="G20" s="290"/>
      <c r="H20" s="290"/>
      <c r="I20" s="290"/>
      <c r="J20" s="290"/>
      <c r="K20" s="290"/>
      <c r="L20" s="290"/>
      <c r="M20" s="290"/>
      <c r="N20" s="290"/>
      <c r="O20" s="290"/>
      <c r="P20" s="290"/>
      <c r="Q20" s="290"/>
      <c r="R20" s="290"/>
      <c r="S20" s="290"/>
      <c r="T20" s="290"/>
    </row>
    <row r="21" spans="1:21" ht="81" customHeight="1">
      <c r="B21" s="291" t="s">
        <v>337</v>
      </c>
      <c r="C21" s="291"/>
      <c r="D21" s="291"/>
      <c r="E21" s="291"/>
      <c r="F21" s="291"/>
      <c r="G21" s="291"/>
      <c r="H21" s="291"/>
      <c r="I21" s="291"/>
      <c r="J21" s="291"/>
      <c r="K21" s="291"/>
      <c r="L21" s="291"/>
      <c r="M21" s="291"/>
      <c r="N21" s="291"/>
      <c r="O21" s="291"/>
      <c r="P21" s="291"/>
      <c r="Q21" s="291"/>
      <c r="R21" s="291"/>
      <c r="S21" s="291"/>
      <c r="T21" s="291"/>
      <c r="U21" s="291"/>
    </row>
    <row r="22" spans="1:21" ht="16.5" customHeight="1">
      <c r="A22" s="13" t="s">
        <v>161</v>
      </c>
    </row>
    <row r="23" spans="1:21" ht="16.5" customHeight="1">
      <c r="A23" s="17" t="s">
        <v>244</v>
      </c>
    </row>
    <row r="24" spans="1:21" ht="16.5" customHeight="1">
      <c r="A24" s="14" t="s">
        <v>74</v>
      </c>
      <c r="B24" s="13" t="s">
        <v>115</v>
      </c>
      <c r="F24" s="13" t="s">
        <v>162</v>
      </c>
    </row>
    <row r="25" spans="1:21" ht="16.5" customHeight="1">
      <c r="A25" s="17" t="s">
        <v>77</v>
      </c>
    </row>
    <row r="26" spans="1:21" ht="16.5" customHeight="1">
      <c r="A26" s="14" t="s">
        <v>74</v>
      </c>
      <c r="B26" s="13" t="s">
        <v>240</v>
      </c>
    </row>
    <row r="27" spans="1:21" ht="16.5" customHeight="1">
      <c r="A27" s="14" t="s">
        <v>74</v>
      </c>
      <c r="B27" s="13" t="s">
        <v>88</v>
      </c>
    </row>
    <row r="28" spans="1:21" ht="16.5" customHeight="1">
      <c r="A28" s="14" t="s">
        <v>74</v>
      </c>
      <c r="B28" s="13" t="s">
        <v>164</v>
      </c>
    </row>
    <row r="29" spans="1:21" ht="16.5" customHeight="1">
      <c r="A29" s="14" t="s">
        <v>163</v>
      </c>
      <c r="B29" s="13" t="s">
        <v>165</v>
      </c>
    </row>
    <row r="30" spans="1:21" ht="16.5" customHeight="1">
      <c r="A30" s="14" t="s">
        <v>74</v>
      </c>
      <c r="B30" s="21" t="s">
        <v>90</v>
      </c>
      <c r="C30" s="21"/>
      <c r="D30" s="21"/>
      <c r="E30" s="21"/>
      <c r="F30" s="21"/>
      <c r="G30" s="19"/>
      <c r="H30" s="19"/>
      <c r="I30" s="19"/>
      <c r="J30" s="19"/>
      <c r="K30" s="19"/>
      <c r="L30" s="19"/>
    </row>
    <row r="31" spans="1:21" ht="16.5" customHeight="1">
      <c r="A31" s="14" t="s">
        <v>163</v>
      </c>
      <c r="B31" s="19"/>
      <c r="C31" s="19" t="s">
        <v>166</v>
      </c>
      <c r="D31" s="19"/>
      <c r="E31" s="19"/>
      <c r="F31" s="19"/>
      <c r="G31" s="19"/>
      <c r="H31" s="19"/>
      <c r="I31" s="19"/>
      <c r="J31" s="19"/>
      <c r="K31" s="19"/>
      <c r="L31" s="19"/>
    </row>
    <row r="32" spans="1:21" ht="16.5" customHeight="1">
      <c r="A32" s="14" t="s">
        <v>74</v>
      </c>
      <c r="B32" s="19"/>
      <c r="C32" s="45" t="s">
        <v>96</v>
      </c>
      <c r="D32" s="19"/>
      <c r="E32" s="22" t="s">
        <v>73</v>
      </c>
      <c r="F32" s="22" t="s">
        <v>131</v>
      </c>
      <c r="G32" s="22">
        <v>54.23</v>
      </c>
      <c r="H32" s="19"/>
      <c r="I32" s="19"/>
      <c r="J32" s="19"/>
      <c r="K32" s="19"/>
      <c r="L32" s="19"/>
    </row>
    <row r="33" spans="1:14" ht="16.5" customHeight="1" thickBot="1">
      <c r="A33" s="14" t="s">
        <v>74</v>
      </c>
      <c r="B33" s="19"/>
      <c r="C33" s="45" t="s">
        <v>97</v>
      </c>
      <c r="D33" s="19"/>
      <c r="E33" s="22" t="s">
        <v>91</v>
      </c>
      <c r="F33" s="22" t="s">
        <v>131</v>
      </c>
      <c r="G33" s="22" t="s">
        <v>92</v>
      </c>
      <c r="H33" s="19"/>
      <c r="I33" s="19"/>
      <c r="J33" s="19"/>
      <c r="K33" s="19"/>
      <c r="L33" s="19"/>
    </row>
    <row r="34" spans="1:14" ht="16.5" customHeight="1">
      <c r="A34" s="14" t="s">
        <v>74</v>
      </c>
      <c r="B34" s="19"/>
      <c r="C34" s="45"/>
      <c r="D34" s="46" t="s">
        <v>95</v>
      </c>
      <c r="E34" s="47"/>
      <c r="F34" s="47"/>
      <c r="G34" s="47"/>
      <c r="H34" s="48"/>
      <c r="I34" s="19"/>
      <c r="J34" s="49"/>
      <c r="K34" s="49"/>
      <c r="L34" s="43"/>
      <c r="M34" s="20"/>
      <c r="N34" s="7"/>
    </row>
    <row r="35" spans="1:14" ht="16.5" customHeight="1">
      <c r="A35" s="14" t="s">
        <v>74</v>
      </c>
      <c r="B35" s="19"/>
      <c r="C35" s="45"/>
      <c r="D35" s="50" t="s">
        <v>82</v>
      </c>
      <c r="E35" s="51"/>
      <c r="F35" s="51"/>
      <c r="G35" s="51"/>
      <c r="H35" s="52"/>
      <c r="I35" s="19"/>
      <c r="J35" s="49"/>
      <c r="K35" s="49"/>
      <c r="L35" s="43"/>
      <c r="M35" s="20"/>
      <c r="N35" s="7"/>
    </row>
    <row r="36" spans="1:14" ht="16.5" customHeight="1" thickBot="1">
      <c r="A36" s="14" t="s">
        <v>163</v>
      </c>
      <c r="B36" s="19"/>
      <c r="C36" s="45"/>
      <c r="D36" s="53" t="s">
        <v>40</v>
      </c>
      <c r="E36" s="54" t="s">
        <v>81</v>
      </c>
      <c r="F36" s="55" t="s">
        <v>131</v>
      </c>
      <c r="G36" s="56">
        <v>12</v>
      </c>
      <c r="H36" s="57"/>
      <c r="I36" s="19"/>
      <c r="J36" s="49"/>
      <c r="K36" s="49"/>
      <c r="L36" s="43"/>
      <c r="M36" s="20"/>
      <c r="N36" s="7"/>
    </row>
    <row r="37" spans="1:14" ht="16.5" customHeight="1">
      <c r="A37" s="14" t="s">
        <v>74</v>
      </c>
      <c r="B37" s="19"/>
      <c r="C37" s="19" t="s">
        <v>167</v>
      </c>
      <c r="D37" s="19"/>
      <c r="E37" s="19"/>
      <c r="F37" s="19"/>
      <c r="G37" s="19"/>
      <c r="H37" s="19"/>
      <c r="I37" s="19"/>
      <c r="J37" s="19"/>
      <c r="K37" s="19"/>
      <c r="L37" s="19"/>
    </row>
    <row r="38" spans="1:14" ht="16.5" customHeight="1">
      <c r="A38" s="14" t="s">
        <v>74</v>
      </c>
      <c r="B38" s="19"/>
      <c r="C38" s="45" t="s">
        <v>98</v>
      </c>
      <c r="D38" s="19"/>
      <c r="E38" s="22" t="s">
        <v>132</v>
      </c>
      <c r="F38" s="22" t="s">
        <v>168</v>
      </c>
      <c r="G38" s="22" t="s">
        <v>133</v>
      </c>
      <c r="H38" s="19"/>
      <c r="I38" s="19"/>
      <c r="J38" s="19"/>
      <c r="K38" s="19"/>
      <c r="L38" s="19"/>
    </row>
    <row r="39" spans="1:14" ht="16.5" customHeight="1">
      <c r="A39" s="14" t="s">
        <v>169</v>
      </c>
      <c r="B39" s="19"/>
      <c r="C39" s="80" t="s">
        <v>87</v>
      </c>
      <c r="D39" s="19"/>
      <c r="E39" s="22"/>
      <c r="F39" s="22"/>
      <c r="G39" s="22"/>
      <c r="H39" s="19"/>
      <c r="I39" s="19"/>
      <c r="J39" s="19"/>
      <c r="K39" s="19"/>
      <c r="L39" s="19"/>
    </row>
    <row r="40" spans="1:14" ht="16.5" customHeight="1">
      <c r="A40" s="14" t="s">
        <v>169</v>
      </c>
      <c r="B40" s="13" t="s">
        <v>84</v>
      </c>
    </row>
    <row r="41" spans="1:14" ht="16.5" customHeight="1">
      <c r="A41" s="14" t="s">
        <v>169</v>
      </c>
      <c r="B41" s="203" t="s">
        <v>186</v>
      </c>
    </row>
    <row r="42" spans="1:14" ht="16.5" customHeight="1">
      <c r="A42" s="17" t="s">
        <v>174</v>
      </c>
    </row>
    <row r="43" spans="1:14" ht="16.5" customHeight="1">
      <c r="A43" s="14" t="s">
        <v>74</v>
      </c>
      <c r="B43" s="13" t="s">
        <v>241</v>
      </c>
    </row>
    <row r="44" spans="1:14" ht="16.5" customHeight="1">
      <c r="A44" s="14" t="s">
        <v>74</v>
      </c>
      <c r="B44" s="13" t="s">
        <v>152</v>
      </c>
    </row>
    <row r="45" spans="1:14" ht="16.5" customHeight="1">
      <c r="A45" s="17" t="s">
        <v>175</v>
      </c>
    </row>
    <row r="46" spans="1:14" ht="16.5" customHeight="1">
      <c r="A46" s="14" t="s">
        <v>74</v>
      </c>
      <c r="B46" s="13" t="s">
        <v>239</v>
      </c>
    </row>
    <row r="47" spans="1:14" ht="16.5" customHeight="1">
      <c r="A47" s="14" t="s">
        <v>74</v>
      </c>
      <c r="B47" s="13" t="s">
        <v>83</v>
      </c>
    </row>
    <row r="48" spans="1:14" ht="16.5" customHeight="1">
      <c r="A48" s="17" t="s">
        <v>176</v>
      </c>
    </row>
    <row r="49" spans="1:13" ht="22.9" customHeight="1">
      <c r="A49" s="14" t="s">
        <v>163</v>
      </c>
      <c r="G49" s="13" t="s">
        <v>170</v>
      </c>
      <c r="H49" s="285" t="s">
        <v>223</v>
      </c>
      <c r="I49" s="285"/>
      <c r="J49" s="285"/>
      <c r="K49" s="285"/>
      <c r="L49" s="285"/>
      <c r="M49" s="285"/>
    </row>
    <row r="50" spans="1:13" ht="16.5" customHeight="1">
      <c r="A50" s="14" t="s">
        <v>74</v>
      </c>
      <c r="B50" s="13" t="s">
        <v>171</v>
      </c>
    </row>
    <row r="51" spans="1:13" ht="16.5" customHeight="1">
      <c r="A51" s="14" t="s">
        <v>74</v>
      </c>
      <c r="B51" s="13" t="s">
        <v>172</v>
      </c>
    </row>
    <row r="52" spans="1:13" s="129" customFormat="1" ht="16.5" customHeight="1">
      <c r="A52" s="128" t="s">
        <v>177</v>
      </c>
    </row>
    <row r="53" spans="1:13" s="129" customFormat="1" ht="16.5" customHeight="1">
      <c r="A53" s="130" t="s">
        <v>74</v>
      </c>
      <c r="B53" s="129" t="s">
        <v>237</v>
      </c>
    </row>
    <row r="54" spans="1:13" ht="16.5" customHeight="1">
      <c r="A54" s="17" t="s">
        <v>178</v>
      </c>
    </row>
    <row r="55" spans="1:13" ht="16.5" customHeight="1">
      <c r="A55" s="14" t="s">
        <v>74</v>
      </c>
      <c r="B55" s="13" t="s">
        <v>238</v>
      </c>
    </row>
    <row r="56" spans="1:13" ht="16.5" customHeight="1">
      <c r="A56" s="14" t="s">
        <v>74</v>
      </c>
    </row>
    <row r="57" spans="1:13" ht="16.5" customHeight="1">
      <c r="A57" s="14" t="s">
        <v>74</v>
      </c>
      <c r="C57" s="92" t="s">
        <v>78</v>
      </c>
    </row>
    <row r="58" spans="1:13" ht="16.5" customHeight="1">
      <c r="A58" s="14" t="s">
        <v>74</v>
      </c>
      <c r="C58" s="91" t="s">
        <v>292</v>
      </c>
      <c r="D58" s="91"/>
      <c r="E58" s="91"/>
      <c r="F58" s="91"/>
      <c r="G58" s="91"/>
      <c r="H58" s="91"/>
    </row>
    <row r="59" spans="1:13" ht="16.5" customHeight="1">
      <c r="A59" s="17" t="s">
        <v>179</v>
      </c>
    </row>
    <row r="60" spans="1:13" ht="16.5" customHeight="1" thickBot="1"/>
    <row r="61" spans="1:13" ht="16.5" customHeight="1">
      <c r="B61" s="81" t="s">
        <v>79</v>
      </c>
      <c r="C61" s="82"/>
      <c r="D61" s="83"/>
      <c r="E61" s="82"/>
      <c r="F61" s="82"/>
      <c r="G61" s="82"/>
      <c r="H61" s="82"/>
      <c r="I61" s="82"/>
      <c r="J61" s="84"/>
    </row>
    <row r="62" spans="1:13" ht="16.5" customHeight="1">
      <c r="B62" s="85"/>
      <c r="D62" s="86"/>
      <c r="E62" s="86"/>
      <c r="F62" s="86"/>
      <c r="G62" s="86"/>
      <c r="H62" s="86"/>
      <c r="I62" s="86"/>
      <c r="J62" s="87"/>
    </row>
    <row r="63" spans="1:13" ht="30" customHeight="1">
      <c r="B63" s="85"/>
      <c r="C63" s="198" t="s">
        <v>173</v>
      </c>
      <c r="D63" s="271" t="s">
        <v>158</v>
      </c>
      <c r="E63" s="271"/>
      <c r="F63" s="271"/>
      <c r="G63" s="271"/>
      <c r="H63" s="271"/>
      <c r="I63" s="86"/>
      <c r="J63" s="87"/>
    </row>
    <row r="64" spans="1:13" ht="16.5" customHeight="1">
      <c r="B64" s="85"/>
      <c r="C64" s="184" t="s">
        <v>147</v>
      </c>
      <c r="D64" s="86"/>
      <c r="E64" s="86"/>
      <c r="F64" s="86"/>
      <c r="G64" s="86"/>
      <c r="H64" s="86"/>
      <c r="I64" s="86"/>
      <c r="J64" s="87"/>
    </row>
    <row r="65" spans="2:10" ht="16.5" customHeight="1" thickBot="1">
      <c r="B65" s="88"/>
      <c r="C65" s="89"/>
      <c r="D65" s="89"/>
      <c r="E65" s="89"/>
      <c r="F65" s="89"/>
      <c r="G65" s="89"/>
      <c r="H65" s="89"/>
      <c r="I65" s="89"/>
      <c r="J65" s="90"/>
    </row>
    <row r="66" spans="2:10" ht="16.5" customHeight="1"/>
  </sheetData>
  <sheetProtection sheet="1" objects="1" scenarios="1" selectLockedCells="1" selectUnlockedCells="1"/>
  <mergeCells count="19">
    <mergeCell ref="A1:N1"/>
    <mergeCell ref="B6:C6"/>
    <mergeCell ref="C4:H4"/>
    <mergeCell ref="C2:H2"/>
    <mergeCell ref="C3:E3"/>
    <mergeCell ref="F3:H3"/>
    <mergeCell ref="D6:F6"/>
    <mergeCell ref="G6:H6"/>
    <mergeCell ref="D63:H63"/>
    <mergeCell ref="J2:O4"/>
    <mergeCell ref="B7:H7"/>
    <mergeCell ref="D8:F8"/>
    <mergeCell ref="G8:H8"/>
    <mergeCell ref="H49:M49"/>
    <mergeCell ref="B8:C8"/>
    <mergeCell ref="B9:H9"/>
    <mergeCell ref="B12:J12"/>
    <mergeCell ref="B20:T20"/>
    <mergeCell ref="B21:U21"/>
  </mergeCells>
  <phoneticPr fontId="2"/>
  <pageMargins left="0.7" right="0.7" top="0.75" bottom="0.75" header="0.3" footer="0.3"/>
  <pageSetup paperSize="9" scale="5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workbookViewId="0">
      <pane ySplit="1" topLeftCell="A2" activePane="bottomLeft" state="frozen"/>
      <selection activeCell="K16" sqref="K16"/>
      <selection pane="bottomLeft" activeCell="K16" sqref="K16"/>
    </sheetView>
  </sheetViews>
  <sheetFormatPr defaultRowHeight="13.5"/>
  <cols>
    <col min="1" max="1" width="10.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IF(E2="","",I2*1000000+①団体情報入力!$C$6*1000+②選手情報入力!A10)</f>
        <v/>
      </c>
      <c r="B2" t="str">
        <f>IF(E2="","",①団体情報入力!$C$6)</f>
        <v/>
      </c>
      <c r="E2" t="str">
        <f>IF(②選手情報入力!B10="","",②選手情報入力!B10)</f>
        <v/>
      </c>
      <c r="F2" t="str">
        <f>IF(E2="","",②選手情報入力!C10)</f>
        <v/>
      </c>
      <c r="G2" t="str">
        <f>IF(E2="","",②選手情報入力!D10)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IF(E2="","",IF(②選手情報入力!H10="","",IF(I2=1,VLOOKUP(②選手情報入力!H10,種目情報!$A$4:$B$31,2,FALSE),VLOOKUP(②選手情報入力!H10,種目情報!$E$4:$F$26,2,FALSE))))</f>
        <v/>
      </c>
      <c r="P2" t="str">
        <f>IF(E2="","",IF(②選手情報入力!I10="","",②選手情報入力!I10))</f>
        <v/>
      </c>
      <c r="Q2" s="35" t="str">
        <f>IF(E2="","",IF(②選手情報入力!H10="","",0))</f>
        <v/>
      </c>
      <c r="R2" t="str">
        <f>IF(E2="","",IF(②選手情報入力!H10="","",IF(I2=1,VLOOKUP(②選手情報入力!H10,種目情報!$A$4:$C$31,3,FALSE),VLOOKUP(②選手情報入力!H10,種目情報!$E$4:$G$24,3,FALSE))))</f>
        <v/>
      </c>
      <c r="S2" t="str">
        <f>IF(E2="","",IF(②選手情報入力!J10="","",IF(I2=1,VLOOKUP(②選手情報入力!J10,種目情報!$A$4:$B$31,2,FALSE),VLOOKUP(②選手情報入力!J10,種目情報!$E$4:$F$26,2,FALSE))))</f>
        <v/>
      </c>
      <c r="T2" t="str">
        <f>IF(E2="","",IF(②選手情報入力!K10="","",②選手情報入力!K10))</f>
        <v/>
      </c>
      <c r="U2" s="35" t="str">
        <f>IF(E2="","",IF(②選手情報入力!J10="","",0))</f>
        <v/>
      </c>
      <c r="V2" t="str">
        <f>IF(E2="","",IF(②選手情報入力!J10="","",IF(I2=1,VLOOKUP(②選手情報入力!J10,種目情報!$A$4:$C$31,3,FALSE),VLOOKUP(②選手情報入力!J10,種目情報!$E$4:$G$24,3,FALSE))))</f>
        <v/>
      </c>
      <c r="W2" t="str">
        <f>IF(E2="","",IF(②選手情報入力!N10="","",IF(I2=1,種目情報!$J$4,種目情報!$J$7)))</f>
        <v/>
      </c>
      <c r="X2" t="str">
        <f>IF(A2="","",IF(②選手情報入力!N10="","",IF(I2=1,IF(②選手情報入力!$N$5="","",②選手情報入力!$N$5),IF(②選手情報入力!$N$6="","",②選手情報入力!$N$6))))</f>
        <v/>
      </c>
      <c r="Y2" s="35" t="str">
        <f>IF(E2="","",IF(②選手情報入力!N10="","",0))</f>
        <v/>
      </c>
      <c r="Z2" t="str">
        <f>IF(E2="","",IF(②選手情報入力!N10="","",2))</f>
        <v/>
      </c>
      <c r="AA2" t="str">
        <f>IF(E2="","",IF(②選手情報入力!O10="","",IF(I2=1,種目情報!$J$5,種目情報!$J$8)))</f>
        <v/>
      </c>
      <c r="AB2" t="str">
        <f>IF(E2="","",IF(②選手情報入力!O10="","",IF(I2=1,IF(②選手情報入力!$O$5="","",②選手情報入力!$O$5),IF(②選手情報入力!$O$6="","",②選手情報入力!$O$6))))</f>
        <v/>
      </c>
      <c r="AC2" t="str">
        <f>IF(E2="","",IF(②選手情報入力!O10="","",0))</f>
        <v/>
      </c>
      <c r="AD2" t="str">
        <f>IF(E2="","",IF(②選手情報入力!O10="","",2))</f>
        <v/>
      </c>
      <c r="AE2" t="str">
        <f>IF(E2="","",IF(②選手情報入力!P10="","",IF(I2=1,種目情報!$J$6,種目情報!$J$9)))</f>
        <v/>
      </c>
      <c r="AF2" t="str">
        <f>IF(E2="","",IF(②選手情報入力!P10="","",IF(I2=1,IF(②選手情報入力!$P$5="","",②選手情報入力!$P$5),IF(②選手情報入力!$P$6="","",②選手情報入力!$P$6))))</f>
        <v/>
      </c>
      <c r="AG2" t="str">
        <f>IF(E2="","",IF(②選手情報入力!P10="","",0))</f>
        <v/>
      </c>
      <c r="AH2" t="str">
        <f>IF(E2="","",IF(②選手情報入力!P10="","",2))</f>
        <v/>
      </c>
    </row>
    <row r="3" spans="1:34">
      <c r="A3" t="str">
        <f>IF(E3="","",I3*1000000+①団体情報入力!$C$6*1000+②選手情報入力!A11)</f>
        <v/>
      </c>
      <c r="B3" t="str">
        <f>IF(E3="","",①団体情報入力!$C$6)</f>
        <v/>
      </c>
      <c r="E3" t="str">
        <f>IF(②選手情報入力!B11="","",②選手情報入力!B11)</f>
        <v/>
      </c>
      <c r="F3" t="str">
        <f>IF(E3="","",②選手情報入力!C11)</f>
        <v/>
      </c>
      <c r="G3" t="str">
        <f>IF(E3="","",②選手情報入力!D11)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IF(E3="","",IF(②選手情報入力!H11="","",IF(I3=1,VLOOKUP(②選手情報入力!H11,種目情報!$A$4:$B$31,2,FALSE),VLOOKUP(②選手情報入力!H11,種目情報!$E$4:$F$26,2,FALSE))))</f>
        <v/>
      </c>
      <c r="P3" t="str">
        <f>IF(E3="","",IF(②選手情報入力!I11="","",②選手情報入力!I11))</f>
        <v/>
      </c>
      <c r="Q3" s="35" t="str">
        <f>IF(E3="","",IF(②選手情報入力!H11="","",0))</f>
        <v/>
      </c>
      <c r="R3" t="str">
        <f>IF(E3="","",IF(②選手情報入力!H11="","",IF(I3=1,VLOOKUP(②選手情報入力!H11,種目情報!$A$4:$C$31,3,FALSE),VLOOKUP(②選手情報入力!H11,種目情報!$E$4:$G$24,3,FALSE))))</f>
        <v/>
      </c>
      <c r="S3" t="str">
        <f>IF(E3="","",IF(②選手情報入力!J11="","",IF(I3=1,VLOOKUP(②選手情報入力!J11,種目情報!$A$4:$B$31,2,FALSE),VLOOKUP(②選手情報入力!J11,種目情報!$E$4:$F$26,2,FALSE))))</f>
        <v/>
      </c>
      <c r="T3" t="str">
        <f>IF(E3="","",IF(②選手情報入力!K11="","",②選手情報入力!K11))</f>
        <v/>
      </c>
      <c r="U3" s="35" t="str">
        <f>IF(E3="","",IF(②選手情報入力!J11="","",0))</f>
        <v/>
      </c>
      <c r="V3" t="str">
        <f>IF(E3="","",IF(②選手情報入力!J11="","",IF(I3=1,VLOOKUP(②選手情報入力!J11,種目情報!$A$4:$C$31,3,FALSE),VLOOKUP(②選手情報入力!J11,種目情報!$E$4:$G$24,3,FALSE))))</f>
        <v/>
      </c>
      <c r="W3" t="str">
        <f>IF(E3="","",IF(②選手情報入力!N11="","",IF(I3=1,種目情報!$J$4,種目情報!$J$7)))</f>
        <v/>
      </c>
      <c r="X3" t="str">
        <f>IF(A3="","",IF(②選手情報入力!N11="","",IF(I3=1,IF(②選手情報入力!$N$5="","",②選手情報入力!$N$5),IF(②選手情報入力!$N$6="","",②選手情報入力!$N$6))))</f>
        <v/>
      </c>
      <c r="Y3" s="35" t="str">
        <f>IF(E3="","",IF(②選手情報入力!N11="","",0))</f>
        <v/>
      </c>
      <c r="Z3" t="str">
        <f>IF(E3="","",IF(②選手情報入力!N11="","",2))</f>
        <v/>
      </c>
      <c r="AA3" t="str">
        <f>IF(E3="","",IF(②選手情報入力!O11="","",IF(I3=1,種目情報!$J$5,種目情報!$J$8)))</f>
        <v/>
      </c>
      <c r="AB3" t="str">
        <f>IF(E3="","",IF(②選手情報入力!O11="","",IF(I3=1,IF(②選手情報入力!$O$5="","",②選手情報入力!$O$5),IF(②選手情報入力!$O$6="","",②選手情報入力!$O$6))))</f>
        <v/>
      </c>
      <c r="AC3" t="str">
        <f>IF(E3="","",IF(②選手情報入力!O11="","",0))</f>
        <v/>
      </c>
      <c r="AD3" t="str">
        <f>IF(E3="","",IF(②選手情報入力!O11="","",2))</f>
        <v/>
      </c>
      <c r="AE3" t="str">
        <f>IF(E3="","",IF(②選手情報入力!P11="","",IF(I3=1,種目情報!$J$6,種目情報!$J$9)))</f>
        <v/>
      </c>
      <c r="AF3" t="str">
        <f>IF(E3="","",IF(②選手情報入力!P11="","",IF(I3=1,IF(②選手情報入力!$P$5="","",②選手情報入力!$P$5),IF(②選手情報入力!$P$6="","",②選手情報入力!$P$6))))</f>
        <v/>
      </c>
      <c r="AG3" t="str">
        <f>IF(E3="","",IF(②選手情報入力!P11="","",0))</f>
        <v/>
      </c>
      <c r="AH3" t="str">
        <f>IF(E3="","",IF(②選手情報入力!P11="","",2))</f>
        <v/>
      </c>
    </row>
    <row r="4" spans="1:34">
      <c r="A4" t="str">
        <f>IF(E4="","",I4*1000000+①団体情報入力!$C$6*1000+②選手情報入力!A12)</f>
        <v/>
      </c>
      <c r="B4" t="str">
        <f>IF(E4="","",①団体情報入力!$C$6)</f>
        <v/>
      </c>
      <c r="E4" t="str">
        <f>IF(②選手情報入力!B12="","",②選手情報入力!B12)</f>
        <v/>
      </c>
      <c r="F4" t="str">
        <f>IF(E4="","",②選手情報入力!C12)</f>
        <v/>
      </c>
      <c r="G4" t="str">
        <f>IF(E4="","",②選手情報入力!D12)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IF(E4="","",IF(②選手情報入力!H12="","",IF(I4=1,VLOOKUP(②選手情報入力!H12,種目情報!$A$4:$B$31,2,FALSE),VLOOKUP(②選手情報入力!H12,種目情報!$E$4:$F$26,2,FALSE))))</f>
        <v/>
      </c>
      <c r="P4" t="str">
        <f>IF(E4="","",IF(②選手情報入力!I12="","",②選手情報入力!I12))</f>
        <v/>
      </c>
      <c r="Q4" s="35" t="str">
        <f>IF(E4="","",IF(②選手情報入力!H12="","",0))</f>
        <v/>
      </c>
      <c r="R4" t="str">
        <f>IF(E4="","",IF(②選手情報入力!H12="","",IF(I4=1,VLOOKUP(②選手情報入力!H12,種目情報!$A$4:$C$31,3,FALSE),VLOOKUP(②選手情報入力!H12,種目情報!$E$4:$G$24,3,FALSE))))</f>
        <v/>
      </c>
      <c r="S4" t="str">
        <f>IF(E4="","",IF(②選手情報入力!J12="","",IF(I4=1,VLOOKUP(②選手情報入力!J12,種目情報!$A$4:$B$31,2,FALSE),VLOOKUP(②選手情報入力!J12,種目情報!$E$4:$F$26,2,FALSE))))</f>
        <v/>
      </c>
      <c r="T4" t="str">
        <f>IF(E4="","",IF(②選手情報入力!K12="","",②選手情報入力!K12))</f>
        <v/>
      </c>
      <c r="U4" s="35" t="str">
        <f>IF(E4="","",IF(②選手情報入力!J12="","",0))</f>
        <v/>
      </c>
      <c r="V4" t="str">
        <f>IF(E4="","",IF(②選手情報入力!J12="","",IF(I4=1,VLOOKUP(②選手情報入力!J12,種目情報!$A$4:$C$31,3,FALSE),VLOOKUP(②選手情報入力!J12,種目情報!$E$4:$G$24,3,FALSE))))</f>
        <v/>
      </c>
      <c r="W4" t="str">
        <f>IF(E4="","",IF(②選手情報入力!N12="","",IF(I4=1,種目情報!$J$4,種目情報!$J$7)))</f>
        <v/>
      </c>
      <c r="X4" t="str">
        <f>IF(A4="","",IF(②選手情報入力!N12="","",IF(I4=1,IF(②選手情報入力!$N$5="","",②選手情報入力!$N$5),IF(②選手情報入力!$N$6="","",②選手情報入力!$N$6))))</f>
        <v/>
      </c>
      <c r="Y4" s="35" t="str">
        <f>IF(E4="","",IF(②選手情報入力!N12="","",0))</f>
        <v/>
      </c>
      <c r="Z4" t="str">
        <f>IF(E4="","",IF(②選手情報入力!N12="","",2))</f>
        <v/>
      </c>
      <c r="AA4" t="str">
        <f>IF(E4="","",IF(②選手情報入力!O12="","",IF(I4=1,種目情報!$J$5,種目情報!$J$8)))</f>
        <v/>
      </c>
      <c r="AB4" t="str">
        <f>IF(E4="","",IF(②選手情報入力!O12="","",IF(I4=1,IF(②選手情報入力!$O$5="","",②選手情報入力!$O$5),IF(②選手情報入力!$O$6="","",②選手情報入力!$O$6))))</f>
        <v/>
      </c>
      <c r="AC4" t="str">
        <f>IF(E4="","",IF(②選手情報入力!O12="","",0))</f>
        <v/>
      </c>
      <c r="AD4" t="str">
        <f>IF(E4="","",IF(②選手情報入力!O12="","",2))</f>
        <v/>
      </c>
      <c r="AE4" t="str">
        <f>IF(E4="","",IF(②選手情報入力!P12="","",IF(I4=1,種目情報!$J$6,種目情報!$J$9)))</f>
        <v/>
      </c>
      <c r="AF4" t="str">
        <f>IF(E4="","",IF(②選手情報入力!P12="","",IF(I4=1,IF(②選手情報入力!$P$5="","",②選手情報入力!$P$5),IF(②選手情報入力!$P$6="","",②選手情報入力!$P$6))))</f>
        <v/>
      </c>
      <c r="AG4" t="str">
        <f>IF(E4="","",IF(②選手情報入力!P12="","",0))</f>
        <v/>
      </c>
      <c r="AH4" t="str">
        <f>IF(E4="","",IF(②選手情報入力!P12="","",2))</f>
        <v/>
      </c>
    </row>
    <row r="5" spans="1:34">
      <c r="A5" t="str">
        <f>IF(E5="","",I5*1000000+①団体情報入力!$C$6*1000+②選手情報入力!A13)</f>
        <v/>
      </c>
      <c r="B5" t="str">
        <f>IF(E5="","",①団体情報入力!$C$6)</f>
        <v/>
      </c>
      <c r="E5" t="str">
        <f>IF(②選手情報入力!B13="","",②選手情報入力!B13)</f>
        <v/>
      </c>
      <c r="F5" t="str">
        <f>IF(E5="","",②選手情報入力!C13)</f>
        <v/>
      </c>
      <c r="G5" t="str">
        <f>IF(E5="","",②選手情報入力!D13)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IF(E5="","",IF(②選手情報入力!H13="","",IF(I5=1,VLOOKUP(②選手情報入力!H13,種目情報!$A$4:$B$31,2,FALSE),VLOOKUP(②選手情報入力!H13,種目情報!$E$4:$F$26,2,FALSE))))</f>
        <v/>
      </c>
      <c r="P5" t="str">
        <f>IF(E5="","",IF(②選手情報入力!I13="","",②選手情報入力!I13))</f>
        <v/>
      </c>
      <c r="Q5" s="35" t="str">
        <f>IF(E5="","",IF(②選手情報入力!H13="","",0))</f>
        <v/>
      </c>
      <c r="R5" t="str">
        <f>IF(E5="","",IF(②選手情報入力!H13="","",IF(I5=1,VLOOKUP(②選手情報入力!H13,種目情報!$A$4:$C$31,3,FALSE),VLOOKUP(②選手情報入力!H13,種目情報!$E$4:$G$24,3,FALSE))))</f>
        <v/>
      </c>
      <c r="S5" t="str">
        <f>IF(E5="","",IF(②選手情報入力!J13="","",IF(I5=1,VLOOKUP(②選手情報入力!J13,種目情報!$A$4:$B$31,2,FALSE),VLOOKUP(②選手情報入力!J13,種目情報!$E$4:$F$26,2,FALSE))))</f>
        <v/>
      </c>
      <c r="T5" t="str">
        <f>IF(E5="","",IF(②選手情報入力!K13="","",②選手情報入力!K13))</f>
        <v/>
      </c>
      <c r="U5" s="35" t="str">
        <f>IF(E5="","",IF(②選手情報入力!J13="","",0))</f>
        <v/>
      </c>
      <c r="V5" t="str">
        <f>IF(E5="","",IF(②選手情報入力!J13="","",IF(I5=1,VLOOKUP(②選手情報入力!J13,種目情報!$A$4:$C$31,3,FALSE),VLOOKUP(②選手情報入力!J13,種目情報!$E$4:$G$24,3,FALSE))))</f>
        <v/>
      </c>
      <c r="W5" t="str">
        <f>IF(E5="","",IF(②選手情報入力!N13="","",IF(I5=1,種目情報!$J$4,種目情報!$J$7)))</f>
        <v/>
      </c>
      <c r="X5" t="str">
        <f>IF(A5="","",IF(②選手情報入力!N13="","",IF(I5=1,IF(②選手情報入力!$N$5="","",②選手情報入力!$N$5),IF(②選手情報入力!$N$6="","",②選手情報入力!$N$6))))</f>
        <v/>
      </c>
      <c r="Y5" s="35" t="str">
        <f>IF(E5="","",IF(②選手情報入力!N13="","",0))</f>
        <v/>
      </c>
      <c r="Z5" t="str">
        <f>IF(E5="","",IF(②選手情報入力!N13="","",2))</f>
        <v/>
      </c>
      <c r="AA5" t="str">
        <f>IF(E5="","",IF(②選手情報入力!O13="","",IF(I5=1,種目情報!$J$5,種目情報!$J$8)))</f>
        <v/>
      </c>
      <c r="AB5" t="str">
        <f>IF(E5="","",IF(②選手情報入力!O13="","",IF(I5=1,IF(②選手情報入力!$O$5="","",②選手情報入力!$O$5),IF(②選手情報入力!$O$6="","",②選手情報入力!$O$6))))</f>
        <v/>
      </c>
      <c r="AC5" t="str">
        <f>IF(E5="","",IF(②選手情報入力!O13="","",0))</f>
        <v/>
      </c>
      <c r="AD5" t="str">
        <f>IF(E5="","",IF(②選手情報入力!O13="","",2))</f>
        <v/>
      </c>
      <c r="AE5" t="str">
        <f>IF(E5="","",IF(②選手情報入力!P13="","",IF(I5=1,種目情報!$J$6,種目情報!$J$9)))</f>
        <v/>
      </c>
      <c r="AF5" t="str">
        <f>IF(E5="","",IF(②選手情報入力!P13="","",IF(I5=1,IF(②選手情報入力!$P$5="","",②選手情報入力!$P$5),IF(②選手情報入力!$P$6="","",②選手情報入力!$P$6))))</f>
        <v/>
      </c>
      <c r="AG5" t="str">
        <f>IF(E5="","",IF(②選手情報入力!P13="","",0))</f>
        <v/>
      </c>
      <c r="AH5" t="str">
        <f>IF(E5="","",IF(②選手情報入力!P13="","",2))</f>
        <v/>
      </c>
    </row>
    <row r="6" spans="1:34">
      <c r="A6" t="str">
        <f>IF(E6="","",I6*1000000+①団体情報入力!$C$6*1000+②選手情報入力!A14)</f>
        <v/>
      </c>
      <c r="B6" t="str">
        <f>IF(E6="","",①団体情報入力!$C$6)</f>
        <v/>
      </c>
      <c r="E6" t="str">
        <f>IF(②選手情報入力!B14="","",②選手情報入力!B14)</f>
        <v/>
      </c>
      <c r="F6" t="str">
        <f>IF(E6="","",②選手情報入力!C14)</f>
        <v/>
      </c>
      <c r="G6" t="str">
        <f>IF(E6="","",②選手情報入力!D14)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IF(E6="","",IF(②選手情報入力!H14="","",IF(I6=1,VLOOKUP(②選手情報入力!H14,種目情報!$A$4:$B$31,2,FALSE),VLOOKUP(②選手情報入力!H14,種目情報!$E$4:$F$26,2,FALSE))))</f>
        <v/>
      </c>
      <c r="P6" t="str">
        <f>IF(E6="","",IF(②選手情報入力!I14="","",②選手情報入力!I14))</f>
        <v/>
      </c>
      <c r="Q6" s="35" t="str">
        <f>IF(E6="","",IF(②選手情報入力!H14="","",0))</f>
        <v/>
      </c>
      <c r="R6" t="str">
        <f>IF(E6="","",IF(②選手情報入力!H14="","",IF(I6=1,VLOOKUP(②選手情報入力!H14,種目情報!$A$4:$C$31,3,FALSE),VLOOKUP(②選手情報入力!H14,種目情報!$E$4:$G$24,3,FALSE))))</f>
        <v/>
      </c>
      <c r="S6" t="str">
        <f>IF(E6="","",IF(②選手情報入力!J14="","",IF(I6=1,VLOOKUP(②選手情報入力!J14,種目情報!$A$4:$B$31,2,FALSE),VLOOKUP(②選手情報入力!J14,種目情報!$E$4:$F$26,2,FALSE))))</f>
        <v/>
      </c>
      <c r="T6" t="str">
        <f>IF(E6="","",IF(②選手情報入力!K14="","",②選手情報入力!K14))</f>
        <v/>
      </c>
      <c r="U6" s="35" t="str">
        <f>IF(E6="","",IF(②選手情報入力!J14="","",0))</f>
        <v/>
      </c>
      <c r="V6" t="str">
        <f>IF(E6="","",IF(②選手情報入力!J14="","",IF(I6=1,VLOOKUP(②選手情報入力!J14,種目情報!$A$4:$C$31,3,FALSE),VLOOKUP(②選手情報入力!J14,種目情報!$E$4:$G$24,3,FALSE))))</f>
        <v/>
      </c>
      <c r="W6" t="str">
        <f>IF(E6="","",IF(②選手情報入力!N14="","",IF(I6=1,種目情報!$J$4,種目情報!$J$7)))</f>
        <v/>
      </c>
      <c r="X6" t="str">
        <f>IF(A6="","",IF(②選手情報入力!N14="","",IF(I6=1,IF(②選手情報入力!$N$5="","",②選手情報入力!$N$5),IF(②選手情報入力!$N$6="","",②選手情報入力!$N$6))))</f>
        <v/>
      </c>
      <c r="Y6" s="35" t="str">
        <f>IF(E6="","",IF(②選手情報入力!N14="","",0))</f>
        <v/>
      </c>
      <c r="Z6" t="str">
        <f>IF(E6="","",IF(②選手情報入力!N14="","",2))</f>
        <v/>
      </c>
      <c r="AA6" t="str">
        <f>IF(E6="","",IF(②選手情報入力!O14="","",IF(I6=1,種目情報!$J$5,種目情報!$J$8)))</f>
        <v/>
      </c>
      <c r="AB6" t="str">
        <f>IF(E6="","",IF(②選手情報入力!O14="","",IF(I6=1,IF(②選手情報入力!$O$5="","",②選手情報入力!$O$5),IF(②選手情報入力!$O$6="","",②選手情報入力!$O$6))))</f>
        <v/>
      </c>
      <c r="AC6" t="str">
        <f>IF(E6="","",IF(②選手情報入力!O14="","",0))</f>
        <v/>
      </c>
      <c r="AD6" t="str">
        <f>IF(E6="","",IF(②選手情報入力!O14="","",2))</f>
        <v/>
      </c>
      <c r="AE6" t="str">
        <f>IF(E6="","",IF(②選手情報入力!P14="","",IF(I6=1,種目情報!$J$6,種目情報!$J$9)))</f>
        <v/>
      </c>
      <c r="AF6" t="str">
        <f>IF(E6="","",IF(②選手情報入力!P14="","",IF(I6=1,IF(②選手情報入力!$P$5="","",②選手情報入力!$P$5),IF(②選手情報入力!$P$6="","",②選手情報入力!$P$6))))</f>
        <v/>
      </c>
      <c r="AG6" t="str">
        <f>IF(E6="","",IF(②選手情報入力!P14="","",0))</f>
        <v/>
      </c>
      <c r="AH6" t="str">
        <f>IF(E6="","",IF(②選手情報入力!P14="","",2))</f>
        <v/>
      </c>
    </row>
    <row r="7" spans="1:34">
      <c r="A7" t="str">
        <f>IF(E7="","",I7*1000000+①団体情報入力!$C$6*1000+②選手情報入力!A15)</f>
        <v/>
      </c>
      <c r="B7" t="str">
        <f>IF(E7="","",①団体情報入力!$C$6)</f>
        <v/>
      </c>
      <c r="E7" t="str">
        <f>IF(②選手情報入力!B15="","",②選手情報入力!B15)</f>
        <v/>
      </c>
      <c r="F7" t="str">
        <f>IF(E7="","",②選手情報入力!C15)</f>
        <v/>
      </c>
      <c r="G7" t="str">
        <f>IF(E7="","",②選手情報入力!D15)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IF(E7="","",IF(②選手情報入力!H15="","",IF(I7=1,VLOOKUP(②選手情報入力!H15,種目情報!$A$4:$B$31,2,FALSE),VLOOKUP(②選手情報入力!H15,種目情報!$E$4:$F$26,2,FALSE))))</f>
        <v/>
      </c>
      <c r="P7" t="str">
        <f>IF(E7="","",IF(②選手情報入力!I15="","",②選手情報入力!I15))</f>
        <v/>
      </c>
      <c r="Q7" s="35" t="str">
        <f>IF(E7="","",IF(②選手情報入力!H15="","",0))</f>
        <v/>
      </c>
      <c r="R7" t="str">
        <f>IF(E7="","",IF(②選手情報入力!H15="","",IF(I7=1,VLOOKUP(②選手情報入力!H15,種目情報!$A$4:$C$31,3,FALSE),VLOOKUP(②選手情報入力!H15,種目情報!$E$4:$G$24,3,FALSE))))</f>
        <v/>
      </c>
      <c r="S7" t="str">
        <f>IF(E7="","",IF(②選手情報入力!J15="","",IF(I7=1,VLOOKUP(②選手情報入力!J15,種目情報!$A$4:$B$31,2,FALSE),VLOOKUP(②選手情報入力!J15,種目情報!$E$4:$F$26,2,FALSE))))</f>
        <v/>
      </c>
      <c r="T7" t="str">
        <f>IF(E7="","",IF(②選手情報入力!K15="","",②選手情報入力!K15))</f>
        <v/>
      </c>
      <c r="U7" s="35" t="str">
        <f>IF(E7="","",IF(②選手情報入力!J15="","",0))</f>
        <v/>
      </c>
      <c r="V7" t="str">
        <f>IF(E7="","",IF(②選手情報入力!J15="","",IF(I7=1,VLOOKUP(②選手情報入力!J15,種目情報!$A$4:$C$31,3,FALSE),VLOOKUP(②選手情報入力!J15,種目情報!$E$4:$G$24,3,FALSE))))</f>
        <v/>
      </c>
      <c r="W7" t="str">
        <f>IF(E7="","",IF(②選手情報入力!N15="","",IF(I7=1,種目情報!$J$4,種目情報!$J$7)))</f>
        <v/>
      </c>
      <c r="X7" t="str">
        <f>IF(A7="","",IF(②選手情報入力!N15="","",IF(I7=1,IF(②選手情報入力!$N$5="","",②選手情報入力!$N$5),IF(②選手情報入力!$N$6="","",②選手情報入力!$N$6))))</f>
        <v/>
      </c>
      <c r="Y7" s="35" t="str">
        <f>IF(E7="","",IF(②選手情報入力!N15="","",0))</f>
        <v/>
      </c>
      <c r="Z7" t="str">
        <f>IF(E7="","",IF(②選手情報入力!N15="","",2))</f>
        <v/>
      </c>
      <c r="AA7" t="str">
        <f>IF(E7="","",IF(②選手情報入力!O15="","",IF(I7=1,種目情報!$J$5,種目情報!$J$8)))</f>
        <v/>
      </c>
      <c r="AB7" t="str">
        <f>IF(E7="","",IF(②選手情報入力!O15="","",IF(I7=1,IF(②選手情報入力!$O$5="","",②選手情報入力!$O$5),IF(②選手情報入力!$O$6="","",②選手情報入力!$O$6))))</f>
        <v/>
      </c>
      <c r="AC7" t="str">
        <f>IF(E7="","",IF(②選手情報入力!O15="","",0))</f>
        <v/>
      </c>
      <c r="AD7" t="str">
        <f>IF(E7="","",IF(②選手情報入力!O15="","",2))</f>
        <v/>
      </c>
      <c r="AE7" t="str">
        <f>IF(E7="","",IF(②選手情報入力!P15="","",IF(I7=1,種目情報!$J$6,種目情報!$J$9)))</f>
        <v/>
      </c>
      <c r="AF7" t="str">
        <f>IF(E7="","",IF(②選手情報入力!P15="","",IF(I7=1,IF(②選手情報入力!$P$5="","",②選手情報入力!$P$5),IF(②選手情報入力!$P$6="","",②選手情報入力!$P$6))))</f>
        <v/>
      </c>
      <c r="AG7" t="str">
        <f>IF(E7="","",IF(②選手情報入力!P15="","",0))</f>
        <v/>
      </c>
      <c r="AH7" t="str">
        <f>IF(E7="","",IF(②選手情報入力!P15="","",2))</f>
        <v/>
      </c>
    </row>
    <row r="8" spans="1:34">
      <c r="A8" t="str">
        <f>IF(E8="","",I8*1000000+①団体情報入力!$C$6*1000+②選手情報入力!A16)</f>
        <v/>
      </c>
      <c r="B8" t="str">
        <f>IF(E8="","",①団体情報入力!$C$6)</f>
        <v/>
      </c>
      <c r="E8" t="str">
        <f>IF(②選手情報入力!B16="","",②選手情報入力!B16)</f>
        <v/>
      </c>
      <c r="F8" t="str">
        <f>IF(E8="","",②選手情報入力!C16)</f>
        <v/>
      </c>
      <c r="G8" t="str">
        <f>IF(E8="","",②選手情報入力!D16)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IF(E8="","",IF(②選手情報入力!H16="","",IF(I8=1,VLOOKUP(②選手情報入力!H16,種目情報!$A$4:$B$31,2,FALSE),VLOOKUP(②選手情報入力!H16,種目情報!$E$4:$F$26,2,FALSE))))</f>
        <v/>
      </c>
      <c r="P8" t="str">
        <f>IF(E8="","",IF(②選手情報入力!I16="","",②選手情報入力!I16))</f>
        <v/>
      </c>
      <c r="Q8" s="35" t="str">
        <f>IF(E8="","",IF(②選手情報入力!H16="","",0))</f>
        <v/>
      </c>
      <c r="R8" t="str">
        <f>IF(E8="","",IF(②選手情報入力!H16="","",IF(I8=1,VLOOKUP(②選手情報入力!H16,種目情報!$A$4:$C$31,3,FALSE),VLOOKUP(②選手情報入力!H16,種目情報!$E$4:$G$24,3,FALSE))))</f>
        <v/>
      </c>
      <c r="S8" t="str">
        <f>IF(E8="","",IF(②選手情報入力!J16="","",IF(I8=1,VLOOKUP(②選手情報入力!J16,種目情報!$A$4:$B$31,2,FALSE),VLOOKUP(②選手情報入力!J16,種目情報!$E$4:$F$26,2,FALSE))))</f>
        <v/>
      </c>
      <c r="T8" t="str">
        <f>IF(E8="","",IF(②選手情報入力!K16="","",②選手情報入力!K16))</f>
        <v/>
      </c>
      <c r="U8" s="35" t="str">
        <f>IF(E8="","",IF(②選手情報入力!J16="","",0))</f>
        <v/>
      </c>
      <c r="V8" t="str">
        <f>IF(E8="","",IF(②選手情報入力!J16="","",IF(I8=1,VLOOKUP(②選手情報入力!J16,種目情報!$A$4:$C$31,3,FALSE),VLOOKUP(②選手情報入力!J16,種目情報!$E$4:$G$24,3,FALSE))))</f>
        <v/>
      </c>
      <c r="W8" t="str">
        <f>IF(E8="","",IF(②選手情報入力!N16="","",IF(I8=1,種目情報!$J$4,種目情報!$J$7)))</f>
        <v/>
      </c>
      <c r="X8" t="str">
        <f>IF(A8="","",IF(②選手情報入力!N16="","",IF(I8=1,IF(②選手情報入力!$N$5="","",②選手情報入力!$N$5),IF(②選手情報入力!$N$6="","",②選手情報入力!$N$6))))</f>
        <v/>
      </c>
      <c r="Y8" s="35" t="str">
        <f>IF(E8="","",IF(②選手情報入力!N16="","",0))</f>
        <v/>
      </c>
      <c r="Z8" t="str">
        <f>IF(E8="","",IF(②選手情報入力!N16="","",2))</f>
        <v/>
      </c>
      <c r="AA8" t="str">
        <f>IF(E8="","",IF(②選手情報入力!O16="","",IF(I8=1,種目情報!$J$5,種目情報!$J$8)))</f>
        <v/>
      </c>
      <c r="AB8" t="str">
        <f>IF(E8="","",IF(②選手情報入力!O16="","",IF(I8=1,IF(②選手情報入力!$O$5="","",②選手情報入力!$O$5),IF(②選手情報入力!$O$6="","",②選手情報入力!$O$6))))</f>
        <v/>
      </c>
      <c r="AC8" t="str">
        <f>IF(E8="","",IF(②選手情報入力!O16="","",0))</f>
        <v/>
      </c>
      <c r="AD8" t="str">
        <f>IF(E8="","",IF(②選手情報入力!O16="","",2))</f>
        <v/>
      </c>
      <c r="AE8" t="str">
        <f>IF(E8="","",IF(②選手情報入力!P16="","",IF(I8=1,種目情報!$J$6,種目情報!$J$9)))</f>
        <v/>
      </c>
      <c r="AF8" t="str">
        <f>IF(E8="","",IF(②選手情報入力!P16="","",IF(I8=1,IF(②選手情報入力!$P$5="","",②選手情報入力!$P$5),IF(②選手情報入力!$P$6="","",②選手情報入力!$P$6))))</f>
        <v/>
      </c>
      <c r="AG8" t="str">
        <f>IF(E8="","",IF(②選手情報入力!P16="","",0))</f>
        <v/>
      </c>
      <c r="AH8" t="str">
        <f>IF(E8="","",IF(②選手情報入力!P16="","",2))</f>
        <v/>
      </c>
    </row>
    <row r="9" spans="1:34">
      <c r="A9" t="str">
        <f>IF(E9="","",I9*1000000+①団体情報入力!$C$6*1000+②選手情報入力!A17)</f>
        <v/>
      </c>
      <c r="B9" t="str">
        <f>IF(E9="","",①団体情報入力!$C$6)</f>
        <v/>
      </c>
      <c r="E9" t="str">
        <f>IF(②選手情報入力!B17="","",②選手情報入力!B17)</f>
        <v/>
      </c>
      <c r="F9" t="str">
        <f>IF(E9="","",②選手情報入力!C17)</f>
        <v/>
      </c>
      <c r="G9" t="str">
        <f>IF(E9="","",②選手情報入力!D17)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IF(E9="","",IF(②選手情報入力!H17="","",IF(I9=1,VLOOKUP(②選手情報入力!H17,種目情報!$A$4:$B$31,2,FALSE),VLOOKUP(②選手情報入力!H17,種目情報!$E$4:$F$26,2,FALSE))))</f>
        <v/>
      </c>
      <c r="P9" t="str">
        <f>IF(E9="","",IF(②選手情報入力!I17="","",②選手情報入力!I17))</f>
        <v/>
      </c>
      <c r="Q9" s="35" t="str">
        <f>IF(E9="","",IF(②選手情報入力!H17="","",0))</f>
        <v/>
      </c>
      <c r="R9" t="str">
        <f>IF(E9="","",IF(②選手情報入力!H17="","",IF(I9=1,VLOOKUP(②選手情報入力!H17,種目情報!$A$4:$C$31,3,FALSE),VLOOKUP(②選手情報入力!H17,種目情報!$E$4:$G$24,3,FALSE))))</f>
        <v/>
      </c>
      <c r="S9" t="str">
        <f>IF(E9="","",IF(②選手情報入力!J17="","",IF(I9=1,VLOOKUP(②選手情報入力!J17,種目情報!$A$4:$B$31,2,FALSE),VLOOKUP(②選手情報入力!J17,種目情報!$E$4:$F$26,2,FALSE))))</f>
        <v/>
      </c>
      <c r="T9" t="str">
        <f>IF(E9="","",IF(②選手情報入力!K17="","",②選手情報入力!K17))</f>
        <v/>
      </c>
      <c r="U9" s="35" t="str">
        <f>IF(E9="","",IF(②選手情報入力!J17="","",0))</f>
        <v/>
      </c>
      <c r="V9" t="str">
        <f>IF(E9="","",IF(②選手情報入力!J17="","",IF(I9=1,VLOOKUP(②選手情報入力!J17,種目情報!$A$4:$C$31,3,FALSE),VLOOKUP(②選手情報入力!J17,種目情報!$E$4:$G$24,3,FALSE))))</f>
        <v/>
      </c>
      <c r="W9" t="str">
        <f>IF(E9="","",IF(②選手情報入力!N17="","",IF(I9=1,種目情報!$J$4,種目情報!$J$7)))</f>
        <v/>
      </c>
      <c r="X9" t="str">
        <f>IF(A9="","",IF(②選手情報入力!N17="","",IF(I9=1,IF(②選手情報入力!$N$5="","",②選手情報入力!$N$5),IF(②選手情報入力!$N$6="","",②選手情報入力!$N$6))))</f>
        <v/>
      </c>
      <c r="Y9" s="35" t="str">
        <f>IF(E9="","",IF(②選手情報入力!N17="","",0))</f>
        <v/>
      </c>
      <c r="Z9" t="str">
        <f>IF(E9="","",IF(②選手情報入力!N17="","",2))</f>
        <v/>
      </c>
      <c r="AA9" t="str">
        <f>IF(E9="","",IF(②選手情報入力!O17="","",IF(I9=1,種目情報!$J$5,種目情報!$J$8)))</f>
        <v/>
      </c>
      <c r="AB9" t="str">
        <f>IF(E9="","",IF(②選手情報入力!O17="","",IF(I9=1,IF(②選手情報入力!$O$5="","",②選手情報入力!$O$5),IF(②選手情報入力!$O$6="","",②選手情報入力!$O$6))))</f>
        <v/>
      </c>
      <c r="AC9" t="str">
        <f>IF(E9="","",IF(②選手情報入力!O17="","",0))</f>
        <v/>
      </c>
      <c r="AD9" t="str">
        <f>IF(E9="","",IF(②選手情報入力!O17="","",2))</f>
        <v/>
      </c>
      <c r="AE9" t="str">
        <f>IF(E9="","",IF(②選手情報入力!P17="","",IF(I9=1,種目情報!$J$6,種目情報!$J$9)))</f>
        <v/>
      </c>
      <c r="AF9" t="str">
        <f>IF(E9="","",IF(②選手情報入力!P17="","",IF(I9=1,IF(②選手情報入力!$P$5="","",②選手情報入力!$P$5),IF(②選手情報入力!$P$6="","",②選手情報入力!$P$6))))</f>
        <v/>
      </c>
      <c r="AG9" t="str">
        <f>IF(E9="","",IF(②選手情報入力!P17="","",0))</f>
        <v/>
      </c>
      <c r="AH9" t="str">
        <f>IF(E9="","",IF(②選手情報入力!P17="","",2))</f>
        <v/>
      </c>
    </row>
    <row r="10" spans="1:34">
      <c r="A10" t="str">
        <f>IF(E10="","",I10*1000000+①団体情報入力!$C$6*1000+②選手情報入力!A18)</f>
        <v/>
      </c>
      <c r="B10" t="str">
        <f>IF(E10="","",①団体情報入力!$C$6)</f>
        <v/>
      </c>
      <c r="E10" t="str">
        <f>IF(②選手情報入力!B18="","",②選手情報入力!B18)</f>
        <v/>
      </c>
      <c r="F10" t="str">
        <f>IF(E10="","",②選手情報入力!C18)</f>
        <v/>
      </c>
      <c r="G10" t="str">
        <f>IF(E10="","",②選手情報入力!D18)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IF(E10="","",IF(②選手情報入力!H18="","",IF(I10=1,VLOOKUP(②選手情報入力!H18,種目情報!$A$4:$B$31,2,FALSE),VLOOKUP(②選手情報入力!H18,種目情報!$E$4:$F$26,2,FALSE))))</f>
        <v/>
      </c>
      <c r="P10" t="str">
        <f>IF(E10="","",IF(②選手情報入力!I18="","",②選手情報入力!I18))</f>
        <v/>
      </c>
      <c r="Q10" s="35" t="str">
        <f>IF(E10="","",IF(②選手情報入力!H18="","",0))</f>
        <v/>
      </c>
      <c r="R10" t="str">
        <f>IF(E10="","",IF(②選手情報入力!H18="","",IF(I10=1,VLOOKUP(②選手情報入力!H18,種目情報!$A$4:$C$31,3,FALSE),VLOOKUP(②選手情報入力!H18,種目情報!$E$4:$G$24,3,FALSE))))</f>
        <v/>
      </c>
      <c r="S10" t="str">
        <f>IF(E10="","",IF(②選手情報入力!J18="","",IF(I10=1,VLOOKUP(②選手情報入力!J18,種目情報!$A$4:$B$31,2,FALSE),VLOOKUP(②選手情報入力!J18,種目情報!$E$4:$F$26,2,FALSE))))</f>
        <v/>
      </c>
      <c r="T10" t="str">
        <f>IF(E10="","",IF(②選手情報入力!K18="","",②選手情報入力!K18))</f>
        <v/>
      </c>
      <c r="U10" s="35" t="str">
        <f>IF(E10="","",IF(②選手情報入力!J18="","",0))</f>
        <v/>
      </c>
      <c r="V10" t="str">
        <f>IF(E10="","",IF(②選手情報入力!J18="","",IF(I10=1,VLOOKUP(②選手情報入力!J18,種目情報!$A$4:$C$31,3,FALSE),VLOOKUP(②選手情報入力!J18,種目情報!$E$4:$G$24,3,FALSE))))</f>
        <v/>
      </c>
      <c r="W10" t="str">
        <f>IF(E10="","",IF(②選手情報入力!N18="","",IF(I10=1,種目情報!$J$4,種目情報!$J$7)))</f>
        <v/>
      </c>
      <c r="X10" t="str">
        <f>IF(A10="","",IF(②選手情報入力!N18="","",IF(I10=1,IF(②選手情報入力!$N$5="","",②選手情報入力!$N$5),IF(②選手情報入力!$N$6="","",②選手情報入力!$N$6))))</f>
        <v/>
      </c>
      <c r="Y10" s="35" t="str">
        <f>IF(E10="","",IF(②選手情報入力!N18="","",0))</f>
        <v/>
      </c>
      <c r="Z10" t="str">
        <f>IF(E10="","",IF(②選手情報入力!N18="","",2))</f>
        <v/>
      </c>
      <c r="AA10" t="str">
        <f>IF(E10="","",IF(②選手情報入力!O18="","",IF(I10=1,種目情報!$J$5,種目情報!$J$8)))</f>
        <v/>
      </c>
      <c r="AB10" t="str">
        <f>IF(E10="","",IF(②選手情報入力!O18="","",IF(I10=1,IF(②選手情報入力!$O$5="","",②選手情報入力!$O$5),IF(②選手情報入力!$O$6="","",②選手情報入力!$O$6))))</f>
        <v/>
      </c>
      <c r="AC10" t="str">
        <f>IF(E10="","",IF(②選手情報入力!O18="","",0))</f>
        <v/>
      </c>
      <c r="AD10" t="str">
        <f>IF(E10="","",IF(②選手情報入力!O18="","",2))</f>
        <v/>
      </c>
      <c r="AE10" t="str">
        <f>IF(E10="","",IF(②選手情報入力!P18="","",IF(I10=1,種目情報!$J$6,種目情報!$J$9)))</f>
        <v/>
      </c>
      <c r="AF10" t="str">
        <f>IF(E10="","",IF(②選手情報入力!P18="","",IF(I10=1,IF(②選手情報入力!$P$5="","",②選手情報入力!$P$5),IF(②選手情報入力!$P$6="","",②選手情報入力!$P$6))))</f>
        <v/>
      </c>
      <c r="AG10" t="str">
        <f>IF(E10="","",IF(②選手情報入力!P18="","",0))</f>
        <v/>
      </c>
      <c r="AH10" t="str">
        <f>IF(E10="","",IF(②選手情報入力!P18="","",2))</f>
        <v/>
      </c>
    </row>
    <row r="11" spans="1:34">
      <c r="A11" t="str">
        <f>IF(E11="","",I11*1000000+①団体情報入力!$C$6*1000+②選手情報入力!A19)</f>
        <v/>
      </c>
      <c r="B11" t="str">
        <f>IF(E11="","",①団体情報入力!$C$6)</f>
        <v/>
      </c>
      <c r="E11" t="str">
        <f>IF(②選手情報入力!B19="","",②選手情報入力!B19)</f>
        <v/>
      </c>
      <c r="F11" t="str">
        <f>IF(E11="","",②選手情報入力!C19)</f>
        <v/>
      </c>
      <c r="G11" t="str">
        <f>IF(E11="","",②選手情報入力!D19)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IF(E11="","",IF(②選手情報入力!H19="","",IF(I11=1,VLOOKUP(②選手情報入力!H19,種目情報!$A$4:$B$31,2,FALSE),VLOOKUP(②選手情報入力!H19,種目情報!$E$4:$F$26,2,FALSE))))</f>
        <v/>
      </c>
      <c r="P11" t="str">
        <f>IF(E11="","",IF(②選手情報入力!I19="","",②選手情報入力!I19))</f>
        <v/>
      </c>
      <c r="Q11" s="35" t="str">
        <f>IF(E11="","",IF(②選手情報入力!H19="","",0))</f>
        <v/>
      </c>
      <c r="R11" t="str">
        <f>IF(E11="","",IF(②選手情報入力!H19="","",IF(I11=1,VLOOKUP(②選手情報入力!H19,種目情報!$A$4:$C$31,3,FALSE),VLOOKUP(②選手情報入力!H19,種目情報!$E$4:$G$24,3,FALSE))))</f>
        <v/>
      </c>
      <c r="S11" t="str">
        <f>IF(E11="","",IF(②選手情報入力!J19="","",IF(I11=1,VLOOKUP(②選手情報入力!J19,種目情報!$A$4:$B$31,2,FALSE),VLOOKUP(②選手情報入力!J19,種目情報!$E$4:$F$26,2,FALSE))))</f>
        <v/>
      </c>
      <c r="T11" t="str">
        <f>IF(E11="","",IF(②選手情報入力!K19="","",②選手情報入力!K19))</f>
        <v/>
      </c>
      <c r="U11" s="35" t="str">
        <f>IF(E11="","",IF(②選手情報入力!J19="","",0))</f>
        <v/>
      </c>
      <c r="V11" t="str">
        <f>IF(E11="","",IF(②選手情報入力!J19="","",IF(I11=1,VLOOKUP(②選手情報入力!J19,種目情報!$A$4:$C$31,3,FALSE),VLOOKUP(②選手情報入力!J19,種目情報!$E$4:$G$24,3,FALSE))))</f>
        <v/>
      </c>
      <c r="W11" t="str">
        <f>IF(E11="","",IF(②選手情報入力!N19="","",IF(I11=1,種目情報!$J$4,種目情報!$J$7)))</f>
        <v/>
      </c>
      <c r="X11" t="str">
        <f>IF(A11="","",IF(②選手情報入力!N19="","",IF(I11=1,IF(②選手情報入力!$N$5="","",②選手情報入力!$N$5),IF(②選手情報入力!$N$6="","",②選手情報入力!$N$6))))</f>
        <v/>
      </c>
      <c r="Y11" s="35" t="str">
        <f>IF(E11="","",IF(②選手情報入力!N19="","",0))</f>
        <v/>
      </c>
      <c r="Z11" t="str">
        <f>IF(E11="","",IF(②選手情報入力!N19="","",2))</f>
        <v/>
      </c>
      <c r="AA11" t="str">
        <f>IF(E11="","",IF(②選手情報入力!O19="","",IF(I11=1,種目情報!$J$5,種目情報!$J$8)))</f>
        <v/>
      </c>
      <c r="AB11" t="str">
        <f>IF(E11="","",IF(②選手情報入力!O19="","",IF(I11=1,IF(②選手情報入力!$O$5="","",②選手情報入力!$O$5),IF(②選手情報入力!$O$6="","",②選手情報入力!$O$6))))</f>
        <v/>
      </c>
      <c r="AC11" t="str">
        <f>IF(E11="","",IF(②選手情報入力!O19="","",0))</f>
        <v/>
      </c>
      <c r="AD11" t="str">
        <f>IF(E11="","",IF(②選手情報入力!O19="","",2))</f>
        <v/>
      </c>
      <c r="AE11" t="str">
        <f>IF(E11="","",IF(②選手情報入力!P19="","",IF(I11=1,種目情報!$J$6,種目情報!$J$9)))</f>
        <v/>
      </c>
      <c r="AF11" t="str">
        <f>IF(E11="","",IF(②選手情報入力!P19="","",IF(I11=1,IF(②選手情報入力!$P$5="","",②選手情報入力!$P$5),IF(②選手情報入力!$P$6="","",②選手情報入力!$P$6))))</f>
        <v/>
      </c>
      <c r="AG11" t="str">
        <f>IF(E11="","",IF(②選手情報入力!P19="","",0))</f>
        <v/>
      </c>
      <c r="AH11" t="str">
        <f>IF(E11="","",IF(②選手情報入力!P19="","",2))</f>
        <v/>
      </c>
    </row>
    <row r="12" spans="1:34">
      <c r="A12" t="str">
        <f>IF(E12="","",I12*1000000+①団体情報入力!$C$6*1000+②選手情報入力!A20)</f>
        <v/>
      </c>
      <c r="B12" t="str">
        <f>IF(E12="","",①団体情報入力!$C$6)</f>
        <v/>
      </c>
      <c r="E12" t="str">
        <f>IF(②選手情報入力!B20="","",②選手情報入力!B20)</f>
        <v/>
      </c>
      <c r="F12" t="str">
        <f>IF(E12="","",②選手情報入力!C20)</f>
        <v/>
      </c>
      <c r="G12" t="str">
        <f>IF(E12="","",②選手情報入力!D20)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IF(E12="","",IF(②選手情報入力!H20="","",IF(I12=1,VLOOKUP(②選手情報入力!H20,種目情報!$A$4:$B$31,2,FALSE),VLOOKUP(②選手情報入力!H20,種目情報!$E$4:$F$26,2,FALSE))))</f>
        <v/>
      </c>
      <c r="P12" t="str">
        <f>IF(E12="","",IF(②選手情報入力!I20="","",②選手情報入力!I20))</f>
        <v/>
      </c>
      <c r="Q12" s="35" t="str">
        <f>IF(E12="","",IF(②選手情報入力!H20="","",0))</f>
        <v/>
      </c>
      <c r="R12" t="str">
        <f>IF(E12="","",IF(②選手情報入力!H20="","",IF(I12=1,VLOOKUP(②選手情報入力!H20,種目情報!$A$4:$C$31,3,FALSE),VLOOKUP(②選手情報入力!H20,種目情報!$E$4:$G$24,3,FALSE))))</f>
        <v/>
      </c>
      <c r="S12" t="str">
        <f>IF(E12="","",IF(②選手情報入力!J20="","",IF(I12=1,VLOOKUP(②選手情報入力!J20,種目情報!$A$4:$B$31,2,FALSE),VLOOKUP(②選手情報入力!J20,種目情報!$E$4:$F$26,2,FALSE))))</f>
        <v/>
      </c>
      <c r="T12" t="str">
        <f>IF(E12="","",IF(②選手情報入力!K20="","",②選手情報入力!K20))</f>
        <v/>
      </c>
      <c r="U12" s="35" t="str">
        <f>IF(E12="","",IF(②選手情報入力!J20="","",0))</f>
        <v/>
      </c>
      <c r="V12" t="str">
        <f>IF(E12="","",IF(②選手情報入力!J20="","",IF(I12=1,VLOOKUP(②選手情報入力!J20,種目情報!$A$4:$C$31,3,FALSE),VLOOKUP(②選手情報入力!J20,種目情報!$E$4:$G$24,3,FALSE))))</f>
        <v/>
      </c>
      <c r="W12" t="str">
        <f>IF(E12="","",IF(②選手情報入力!N20="","",IF(I12=1,種目情報!$J$4,種目情報!$J$7)))</f>
        <v/>
      </c>
      <c r="X12" t="str">
        <f>IF(A12="","",IF(②選手情報入力!N20="","",IF(I12=1,IF(②選手情報入力!$N$5="","",②選手情報入力!$N$5),IF(②選手情報入力!$N$6="","",②選手情報入力!$N$6))))</f>
        <v/>
      </c>
      <c r="Y12" s="35" t="str">
        <f>IF(E12="","",IF(②選手情報入力!N20="","",0))</f>
        <v/>
      </c>
      <c r="Z12" t="str">
        <f>IF(E12="","",IF(②選手情報入力!N20="","",2))</f>
        <v/>
      </c>
      <c r="AA12" t="str">
        <f>IF(E12="","",IF(②選手情報入力!O20="","",IF(I12=1,種目情報!$J$5,種目情報!$J$8)))</f>
        <v/>
      </c>
      <c r="AB12" t="str">
        <f>IF(E12="","",IF(②選手情報入力!O20="","",IF(I12=1,IF(②選手情報入力!$O$5="","",②選手情報入力!$O$5),IF(②選手情報入力!$O$6="","",②選手情報入力!$O$6))))</f>
        <v/>
      </c>
      <c r="AC12" t="str">
        <f>IF(E12="","",IF(②選手情報入力!O20="","",0))</f>
        <v/>
      </c>
      <c r="AD12" t="str">
        <f>IF(E12="","",IF(②選手情報入力!O20="","",2))</f>
        <v/>
      </c>
      <c r="AE12" t="str">
        <f>IF(E12="","",IF(②選手情報入力!P20="","",IF(I12=1,種目情報!$J$6,種目情報!$J$9)))</f>
        <v/>
      </c>
      <c r="AF12" t="str">
        <f>IF(E12="","",IF(②選手情報入力!P20="","",IF(I12=1,IF(②選手情報入力!$P$5="","",②選手情報入力!$P$5),IF(②選手情報入力!$P$6="","",②選手情報入力!$P$6))))</f>
        <v/>
      </c>
      <c r="AG12" t="str">
        <f>IF(E12="","",IF(②選手情報入力!P20="","",0))</f>
        <v/>
      </c>
      <c r="AH12" t="str">
        <f>IF(E12="","",IF(②選手情報入力!P20="","",2))</f>
        <v/>
      </c>
    </row>
    <row r="13" spans="1:34">
      <c r="A13" t="str">
        <f>IF(E13="","",I13*1000000+①団体情報入力!$C$6*1000+②選手情報入力!A21)</f>
        <v/>
      </c>
      <c r="B13" t="str">
        <f>IF(E13="","",①団体情報入力!$C$6)</f>
        <v/>
      </c>
      <c r="E13" t="str">
        <f>IF(②選手情報入力!B21="","",②選手情報入力!B21)</f>
        <v/>
      </c>
      <c r="F13" t="str">
        <f>IF(E13="","",②選手情報入力!C21)</f>
        <v/>
      </c>
      <c r="G13" t="str">
        <f>IF(E13="","",②選手情報入力!D21)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IF(E13="","",IF(②選手情報入力!H21="","",IF(I13=1,VLOOKUP(②選手情報入力!H21,種目情報!$A$4:$B$31,2,FALSE),VLOOKUP(②選手情報入力!H21,種目情報!$E$4:$F$26,2,FALSE))))</f>
        <v/>
      </c>
      <c r="P13" t="str">
        <f>IF(E13="","",IF(②選手情報入力!I21="","",②選手情報入力!I21))</f>
        <v/>
      </c>
      <c r="Q13" s="35" t="str">
        <f>IF(E13="","",IF(②選手情報入力!H21="","",0))</f>
        <v/>
      </c>
      <c r="R13" t="str">
        <f>IF(E13="","",IF(②選手情報入力!H21="","",IF(I13=1,VLOOKUP(②選手情報入力!H21,種目情報!$A$4:$C$31,3,FALSE),VLOOKUP(②選手情報入力!H21,種目情報!$E$4:$G$24,3,FALSE))))</f>
        <v/>
      </c>
      <c r="S13" t="str">
        <f>IF(E13="","",IF(②選手情報入力!J21="","",IF(I13=1,VLOOKUP(②選手情報入力!J21,種目情報!$A$4:$B$31,2,FALSE),VLOOKUP(②選手情報入力!J21,種目情報!$E$4:$F$26,2,FALSE))))</f>
        <v/>
      </c>
      <c r="T13" t="str">
        <f>IF(E13="","",IF(②選手情報入力!K21="","",②選手情報入力!K21))</f>
        <v/>
      </c>
      <c r="U13" s="35" t="str">
        <f>IF(E13="","",IF(②選手情報入力!J21="","",0))</f>
        <v/>
      </c>
      <c r="V13" t="str">
        <f>IF(E13="","",IF(②選手情報入力!J21="","",IF(I13=1,VLOOKUP(②選手情報入力!J21,種目情報!$A$4:$C$31,3,FALSE),VLOOKUP(②選手情報入力!J21,種目情報!$E$4:$G$24,3,FALSE))))</f>
        <v/>
      </c>
      <c r="W13" t="str">
        <f>IF(E13="","",IF(②選手情報入力!N21="","",IF(I13=1,種目情報!$J$4,種目情報!$J$7)))</f>
        <v/>
      </c>
      <c r="X13" t="str">
        <f>IF(A13="","",IF(②選手情報入力!N21="","",IF(I13=1,IF(②選手情報入力!$N$5="","",②選手情報入力!$N$5),IF(②選手情報入力!$N$6="","",②選手情報入力!$N$6))))</f>
        <v/>
      </c>
      <c r="Y13" s="35" t="str">
        <f>IF(E13="","",IF(②選手情報入力!N21="","",0))</f>
        <v/>
      </c>
      <c r="Z13" t="str">
        <f>IF(E13="","",IF(②選手情報入力!N21="","",2))</f>
        <v/>
      </c>
      <c r="AA13" t="str">
        <f>IF(E13="","",IF(②選手情報入力!O21="","",IF(I13=1,種目情報!$J$5,種目情報!$J$8)))</f>
        <v/>
      </c>
      <c r="AB13" t="str">
        <f>IF(E13="","",IF(②選手情報入力!O21="","",IF(I13=1,IF(②選手情報入力!$O$5="","",②選手情報入力!$O$5),IF(②選手情報入力!$O$6="","",②選手情報入力!$O$6))))</f>
        <v/>
      </c>
      <c r="AC13" t="str">
        <f>IF(E13="","",IF(②選手情報入力!O21="","",0))</f>
        <v/>
      </c>
      <c r="AD13" t="str">
        <f>IF(E13="","",IF(②選手情報入力!O21="","",2))</f>
        <v/>
      </c>
      <c r="AE13" t="str">
        <f>IF(E13="","",IF(②選手情報入力!P21="","",IF(I13=1,種目情報!$J$6,種目情報!$J$9)))</f>
        <v/>
      </c>
      <c r="AF13" t="str">
        <f>IF(E13="","",IF(②選手情報入力!P21="","",IF(I13=1,IF(②選手情報入力!$P$5="","",②選手情報入力!$P$5),IF(②選手情報入力!$P$6="","",②選手情報入力!$P$6))))</f>
        <v/>
      </c>
      <c r="AG13" t="str">
        <f>IF(E13="","",IF(②選手情報入力!P21="","",0))</f>
        <v/>
      </c>
      <c r="AH13" t="str">
        <f>IF(E13="","",IF(②選手情報入力!P21="","",2))</f>
        <v/>
      </c>
    </row>
    <row r="14" spans="1:34">
      <c r="A14" t="str">
        <f>IF(E14="","",I14*1000000+①団体情報入力!$C$6*1000+②選手情報入力!A22)</f>
        <v/>
      </c>
      <c r="B14" t="str">
        <f>IF(E14="","",①団体情報入力!$C$6)</f>
        <v/>
      </c>
      <c r="E14" t="str">
        <f>IF(②選手情報入力!B22="","",②選手情報入力!B22)</f>
        <v/>
      </c>
      <c r="F14" t="str">
        <f>IF(E14="","",②選手情報入力!C22)</f>
        <v/>
      </c>
      <c r="G14" t="str">
        <f>IF(E14="","",②選手情報入力!D22)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IF(E14="","",IF(②選手情報入力!H22="","",IF(I14=1,VLOOKUP(②選手情報入力!H22,種目情報!$A$4:$B$31,2,FALSE),VLOOKUP(②選手情報入力!H22,種目情報!$E$4:$F$26,2,FALSE))))</f>
        <v/>
      </c>
      <c r="P14" t="str">
        <f>IF(E14="","",IF(②選手情報入力!I22="","",②選手情報入力!I22))</f>
        <v/>
      </c>
      <c r="Q14" s="35" t="str">
        <f>IF(E14="","",IF(②選手情報入力!H22="","",0))</f>
        <v/>
      </c>
      <c r="R14" t="str">
        <f>IF(E14="","",IF(②選手情報入力!H22="","",IF(I14=1,VLOOKUP(②選手情報入力!H22,種目情報!$A$4:$C$31,3,FALSE),VLOOKUP(②選手情報入力!H22,種目情報!$E$4:$G$24,3,FALSE))))</f>
        <v/>
      </c>
      <c r="S14" t="str">
        <f>IF(E14="","",IF(②選手情報入力!J22="","",IF(I14=1,VLOOKUP(②選手情報入力!J22,種目情報!$A$4:$B$31,2,FALSE),VLOOKUP(②選手情報入力!J22,種目情報!$E$4:$F$26,2,FALSE))))</f>
        <v/>
      </c>
      <c r="T14" t="str">
        <f>IF(E14="","",IF(②選手情報入力!K22="","",②選手情報入力!K22))</f>
        <v/>
      </c>
      <c r="U14" s="35" t="str">
        <f>IF(E14="","",IF(②選手情報入力!J22="","",0))</f>
        <v/>
      </c>
      <c r="V14" t="str">
        <f>IF(E14="","",IF(②選手情報入力!J22="","",IF(I14=1,VLOOKUP(②選手情報入力!J22,種目情報!$A$4:$C$31,3,FALSE),VLOOKUP(②選手情報入力!J22,種目情報!$E$4:$G$24,3,FALSE))))</f>
        <v/>
      </c>
      <c r="W14" t="str">
        <f>IF(E14="","",IF(②選手情報入力!N22="","",IF(I14=1,種目情報!$J$4,種目情報!$J$7)))</f>
        <v/>
      </c>
      <c r="X14" t="str">
        <f>IF(A14="","",IF(②選手情報入力!N22="","",IF(I14=1,IF(②選手情報入力!$N$5="","",②選手情報入力!$N$5),IF(②選手情報入力!$N$6="","",②選手情報入力!$N$6))))</f>
        <v/>
      </c>
      <c r="Y14" s="35" t="str">
        <f>IF(E14="","",IF(②選手情報入力!N22="","",0))</f>
        <v/>
      </c>
      <c r="Z14" t="str">
        <f>IF(E14="","",IF(②選手情報入力!N22="","",2))</f>
        <v/>
      </c>
      <c r="AA14" t="str">
        <f>IF(E14="","",IF(②選手情報入力!O22="","",IF(I14=1,種目情報!$J$5,種目情報!$J$8)))</f>
        <v/>
      </c>
      <c r="AB14" t="str">
        <f>IF(E14="","",IF(②選手情報入力!O22="","",IF(I14=1,IF(②選手情報入力!$O$5="","",②選手情報入力!$O$5),IF(②選手情報入力!$O$6="","",②選手情報入力!$O$6))))</f>
        <v/>
      </c>
      <c r="AC14" t="str">
        <f>IF(E14="","",IF(②選手情報入力!O22="","",0))</f>
        <v/>
      </c>
      <c r="AD14" t="str">
        <f>IF(E14="","",IF(②選手情報入力!O22="","",2))</f>
        <v/>
      </c>
      <c r="AE14" t="str">
        <f>IF(E14="","",IF(②選手情報入力!P22="","",IF(I14=1,種目情報!$J$6,種目情報!$J$9)))</f>
        <v/>
      </c>
      <c r="AF14" t="str">
        <f>IF(E14="","",IF(②選手情報入力!P22="","",IF(I14=1,IF(②選手情報入力!$P$5="","",②選手情報入力!$P$5),IF(②選手情報入力!$P$6="","",②選手情報入力!$P$6))))</f>
        <v/>
      </c>
      <c r="AG14" t="str">
        <f>IF(E14="","",IF(②選手情報入力!P22="","",0))</f>
        <v/>
      </c>
      <c r="AH14" t="str">
        <f>IF(E14="","",IF(②選手情報入力!P22="","",2))</f>
        <v/>
      </c>
    </row>
    <row r="15" spans="1:34">
      <c r="A15" t="str">
        <f>IF(E15="","",I15*1000000+①団体情報入力!$C$6*1000+②選手情報入力!A23)</f>
        <v/>
      </c>
      <c r="B15" t="str">
        <f>IF(E15="","",①団体情報入力!$C$6)</f>
        <v/>
      </c>
      <c r="E15" t="str">
        <f>IF(②選手情報入力!B23="","",②選手情報入力!B23)</f>
        <v/>
      </c>
      <c r="F15" t="str">
        <f>IF(E15="","",②選手情報入力!C23)</f>
        <v/>
      </c>
      <c r="G15" t="str">
        <f>IF(E15="","",②選手情報入力!D23)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IF(E15="","",IF(②選手情報入力!H23="","",IF(I15=1,VLOOKUP(②選手情報入力!H23,種目情報!$A$4:$B$31,2,FALSE),VLOOKUP(②選手情報入力!H23,種目情報!$E$4:$F$26,2,FALSE))))</f>
        <v/>
      </c>
      <c r="P15" t="str">
        <f>IF(E15="","",IF(②選手情報入力!I23="","",②選手情報入力!I23))</f>
        <v/>
      </c>
      <c r="Q15" s="35" t="str">
        <f>IF(E15="","",IF(②選手情報入力!H23="","",0))</f>
        <v/>
      </c>
      <c r="R15" t="str">
        <f>IF(E15="","",IF(②選手情報入力!H23="","",IF(I15=1,VLOOKUP(②選手情報入力!H23,種目情報!$A$4:$C$31,3,FALSE),VLOOKUP(②選手情報入力!H23,種目情報!$E$4:$G$24,3,FALSE))))</f>
        <v/>
      </c>
      <c r="S15" t="str">
        <f>IF(E15="","",IF(②選手情報入力!J23="","",IF(I15=1,VLOOKUP(②選手情報入力!J23,種目情報!$A$4:$B$31,2,FALSE),VLOOKUP(②選手情報入力!J23,種目情報!$E$4:$F$26,2,FALSE))))</f>
        <v/>
      </c>
      <c r="T15" t="str">
        <f>IF(E15="","",IF(②選手情報入力!K23="","",②選手情報入力!K23))</f>
        <v/>
      </c>
      <c r="U15" s="35" t="str">
        <f>IF(E15="","",IF(②選手情報入力!J23="","",0))</f>
        <v/>
      </c>
      <c r="V15" t="str">
        <f>IF(E15="","",IF(②選手情報入力!J23="","",IF(I15=1,VLOOKUP(②選手情報入力!J23,種目情報!$A$4:$C$31,3,FALSE),VLOOKUP(②選手情報入力!J23,種目情報!$E$4:$G$24,3,FALSE))))</f>
        <v/>
      </c>
      <c r="W15" t="str">
        <f>IF(E15="","",IF(②選手情報入力!N23="","",IF(I15=1,種目情報!$J$4,種目情報!$J$7)))</f>
        <v/>
      </c>
      <c r="X15" t="str">
        <f>IF(A15="","",IF(②選手情報入力!N23="","",IF(I15=1,IF(②選手情報入力!$N$5="","",②選手情報入力!$N$5),IF(②選手情報入力!$N$6="","",②選手情報入力!$N$6))))</f>
        <v/>
      </c>
      <c r="Y15" s="35" t="str">
        <f>IF(E15="","",IF(②選手情報入力!N23="","",0))</f>
        <v/>
      </c>
      <c r="Z15" t="str">
        <f>IF(E15="","",IF(②選手情報入力!N23="","",2))</f>
        <v/>
      </c>
      <c r="AA15" t="str">
        <f>IF(E15="","",IF(②選手情報入力!O23="","",IF(I15=1,種目情報!$J$5,種目情報!$J$8)))</f>
        <v/>
      </c>
      <c r="AB15" t="str">
        <f>IF(E15="","",IF(②選手情報入力!O23="","",IF(I15=1,IF(②選手情報入力!$O$5="","",②選手情報入力!$O$5),IF(②選手情報入力!$O$6="","",②選手情報入力!$O$6))))</f>
        <v/>
      </c>
      <c r="AC15" t="str">
        <f>IF(E15="","",IF(②選手情報入力!O23="","",0))</f>
        <v/>
      </c>
      <c r="AD15" t="str">
        <f>IF(E15="","",IF(②選手情報入力!O23="","",2))</f>
        <v/>
      </c>
      <c r="AE15" t="str">
        <f>IF(E15="","",IF(②選手情報入力!P23="","",IF(I15=1,種目情報!$J$6,種目情報!$J$9)))</f>
        <v/>
      </c>
      <c r="AF15" t="str">
        <f>IF(E15="","",IF(②選手情報入力!P23="","",IF(I15=1,IF(②選手情報入力!$P$5="","",②選手情報入力!$P$5),IF(②選手情報入力!$P$6="","",②選手情報入力!$P$6))))</f>
        <v/>
      </c>
      <c r="AG15" t="str">
        <f>IF(E15="","",IF(②選手情報入力!P23="","",0))</f>
        <v/>
      </c>
      <c r="AH15" t="str">
        <f>IF(E15="","",IF(②選手情報入力!P23="","",2))</f>
        <v/>
      </c>
    </row>
    <row r="16" spans="1:34">
      <c r="A16" t="str">
        <f>IF(E16="","",I16*1000000+①団体情報入力!$C$6*1000+②選手情報入力!A24)</f>
        <v/>
      </c>
      <c r="B16" t="str">
        <f>IF(E16="","",①団体情報入力!$C$6)</f>
        <v/>
      </c>
      <c r="E16" t="str">
        <f>IF(②選手情報入力!B24="","",②選手情報入力!B24)</f>
        <v/>
      </c>
      <c r="F16" t="str">
        <f>IF(E16="","",②選手情報入力!C24)</f>
        <v/>
      </c>
      <c r="G16" t="str">
        <f>IF(E16="","",②選手情報入力!D24)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IF(E16="","",IF(②選手情報入力!H24="","",IF(I16=1,VLOOKUP(②選手情報入力!H24,種目情報!$A$4:$B$31,2,FALSE),VLOOKUP(②選手情報入力!H24,種目情報!$E$4:$F$26,2,FALSE))))</f>
        <v/>
      </c>
      <c r="P16" t="str">
        <f>IF(E16="","",IF(②選手情報入力!I24="","",②選手情報入力!I24))</f>
        <v/>
      </c>
      <c r="Q16" s="35" t="str">
        <f>IF(E16="","",IF(②選手情報入力!H24="","",0))</f>
        <v/>
      </c>
      <c r="R16" t="str">
        <f>IF(E16="","",IF(②選手情報入力!H24="","",IF(I16=1,VLOOKUP(②選手情報入力!H24,種目情報!$A$4:$C$31,3,FALSE),VLOOKUP(②選手情報入力!H24,種目情報!$E$4:$G$24,3,FALSE))))</f>
        <v/>
      </c>
      <c r="S16" t="str">
        <f>IF(E16="","",IF(②選手情報入力!J24="","",IF(I16=1,VLOOKUP(②選手情報入力!J24,種目情報!$A$4:$B$31,2,FALSE),VLOOKUP(②選手情報入力!J24,種目情報!$E$4:$F$26,2,FALSE))))</f>
        <v/>
      </c>
      <c r="T16" t="str">
        <f>IF(E16="","",IF(②選手情報入力!K24="","",②選手情報入力!K24))</f>
        <v/>
      </c>
      <c r="U16" s="35" t="str">
        <f>IF(E16="","",IF(②選手情報入力!J24="","",0))</f>
        <v/>
      </c>
      <c r="V16" t="str">
        <f>IF(E16="","",IF(②選手情報入力!J24="","",IF(I16=1,VLOOKUP(②選手情報入力!J24,種目情報!$A$4:$C$31,3,FALSE),VLOOKUP(②選手情報入力!J24,種目情報!$E$4:$G$24,3,FALSE))))</f>
        <v/>
      </c>
      <c r="W16" t="str">
        <f>IF(E16="","",IF(②選手情報入力!N24="","",IF(I16=1,種目情報!$J$4,種目情報!$J$7)))</f>
        <v/>
      </c>
      <c r="X16" t="str">
        <f>IF(A16="","",IF(②選手情報入力!N24="","",IF(I16=1,IF(②選手情報入力!$N$5="","",②選手情報入力!$N$5),IF(②選手情報入力!$N$6="","",②選手情報入力!$N$6))))</f>
        <v/>
      </c>
      <c r="Y16" s="35" t="str">
        <f>IF(E16="","",IF(②選手情報入力!N24="","",0))</f>
        <v/>
      </c>
      <c r="Z16" t="str">
        <f>IF(E16="","",IF(②選手情報入力!N24="","",2))</f>
        <v/>
      </c>
      <c r="AA16" t="str">
        <f>IF(E16="","",IF(②選手情報入力!O24="","",IF(I16=1,種目情報!$J$5,種目情報!$J$8)))</f>
        <v/>
      </c>
      <c r="AB16" t="str">
        <f>IF(E16="","",IF(②選手情報入力!O24="","",IF(I16=1,IF(②選手情報入力!$O$5="","",②選手情報入力!$O$5),IF(②選手情報入力!$O$6="","",②選手情報入力!$O$6))))</f>
        <v/>
      </c>
      <c r="AC16" t="str">
        <f>IF(E16="","",IF(②選手情報入力!O24="","",0))</f>
        <v/>
      </c>
      <c r="AD16" t="str">
        <f>IF(E16="","",IF(②選手情報入力!O24="","",2))</f>
        <v/>
      </c>
      <c r="AE16" t="str">
        <f>IF(E16="","",IF(②選手情報入力!P24="","",IF(I16=1,種目情報!$J$6,種目情報!$J$9)))</f>
        <v/>
      </c>
      <c r="AF16" t="str">
        <f>IF(E16="","",IF(②選手情報入力!P24="","",IF(I16=1,IF(②選手情報入力!$P$5="","",②選手情報入力!$P$5),IF(②選手情報入力!$P$6="","",②選手情報入力!$P$6))))</f>
        <v/>
      </c>
      <c r="AG16" t="str">
        <f>IF(E16="","",IF(②選手情報入力!P24="","",0))</f>
        <v/>
      </c>
      <c r="AH16" t="str">
        <f>IF(E16="","",IF(②選手情報入力!P24="","",2))</f>
        <v/>
      </c>
    </row>
    <row r="17" spans="1:34">
      <c r="A17" t="str">
        <f>IF(E17="","",I17*1000000+①団体情報入力!$C$6*1000+②選手情報入力!A25)</f>
        <v/>
      </c>
      <c r="B17" t="str">
        <f>IF(E17="","",①団体情報入力!$C$6)</f>
        <v/>
      </c>
      <c r="E17" t="str">
        <f>IF(②選手情報入力!B25="","",②選手情報入力!B25)</f>
        <v/>
      </c>
      <c r="F17" t="str">
        <f>IF(E17="","",②選手情報入力!C25)</f>
        <v/>
      </c>
      <c r="G17" t="str">
        <f>IF(E17="","",②選手情報入力!D25)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IF(E17="","",IF(②選手情報入力!H25="","",IF(I17=1,VLOOKUP(②選手情報入力!H25,種目情報!$A$4:$B$31,2,FALSE),VLOOKUP(②選手情報入力!H25,種目情報!$E$4:$F$26,2,FALSE))))</f>
        <v/>
      </c>
      <c r="P17" t="str">
        <f>IF(E17="","",IF(②選手情報入力!I25="","",②選手情報入力!I25))</f>
        <v/>
      </c>
      <c r="Q17" s="35" t="str">
        <f>IF(E17="","",IF(②選手情報入力!H25="","",0))</f>
        <v/>
      </c>
      <c r="R17" t="str">
        <f>IF(E17="","",IF(②選手情報入力!H25="","",IF(I17=1,VLOOKUP(②選手情報入力!H25,種目情報!$A$4:$C$31,3,FALSE),VLOOKUP(②選手情報入力!H25,種目情報!$E$4:$G$24,3,FALSE))))</f>
        <v/>
      </c>
      <c r="S17" t="str">
        <f>IF(E17="","",IF(②選手情報入力!J25="","",IF(I17=1,VLOOKUP(②選手情報入力!J25,種目情報!$A$4:$B$31,2,FALSE),VLOOKUP(②選手情報入力!J25,種目情報!$E$4:$F$26,2,FALSE))))</f>
        <v/>
      </c>
      <c r="T17" t="str">
        <f>IF(E17="","",IF(②選手情報入力!K25="","",②選手情報入力!K25))</f>
        <v/>
      </c>
      <c r="U17" s="35" t="str">
        <f>IF(E17="","",IF(②選手情報入力!J25="","",0))</f>
        <v/>
      </c>
      <c r="V17" t="str">
        <f>IF(E17="","",IF(②選手情報入力!J25="","",IF(I17=1,VLOOKUP(②選手情報入力!J25,種目情報!$A$4:$C$31,3,FALSE),VLOOKUP(②選手情報入力!J25,種目情報!$E$4:$G$24,3,FALSE))))</f>
        <v/>
      </c>
      <c r="W17" t="str">
        <f>IF(E17="","",IF(②選手情報入力!N25="","",IF(I17=1,種目情報!$J$4,種目情報!$J$7)))</f>
        <v/>
      </c>
      <c r="X17" t="str">
        <f>IF(A17="","",IF(②選手情報入力!N25="","",IF(I17=1,IF(②選手情報入力!$N$5="","",②選手情報入力!$N$5),IF(②選手情報入力!$N$6="","",②選手情報入力!$N$6))))</f>
        <v/>
      </c>
      <c r="Y17" s="35" t="str">
        <f>IF(E17="","",IF(②選手情報入力!N25="","",0))</f>
        <v/>
      </c>
      <c r="Z17" t="str">
        <f>IF(E17="","",IF(②選手情報入力!N25="","",2))</f>
        <v/>
      </c>
      <c r="AA17" t="str">
        <f>IF(E17="","",IF(②選手情報入力!O25="","",IF(I17=1,種目情報!$J$5,種目情報!$J$8)))</f>
        <v/>
      </c>
      <c r="AB17" t="str">
        <f>IF(E17="","",IF(②選手情報入力!O25="","",IF(I17=1,IF(②選手情報入力!$O$5="","",②選手情報入力!$O$5),IF(②選手情報入力!$O$6="","",②選手情報入力!$O$6))))</f>
        <v/>
      </c>
      <c r="AC17" t="str">
        <f>IF(E17="","",IF(②選手情報入力!O25="","",0))</f>
        <v/>
      </c>
      <c r="AD17" t="str">
        <f>IF(E17="","",IF(②選手情報入力!O25="","",2))</f>
        <v/>
      </c>
      <c r="AE17" t="str">
        <f>IF(E17="","",IF(②選手情報入力!P25="","",IF(I17=1,種目情報!$J$6,種目情報!$J$9)))</f>
        <v/>
      </c>
      <c r="AF17" t="str">
        <f>IF(E17="","",IF(②選手情報入力!P25="","",IF(I17=1,IF(②選手情報入力!$P$5="","",②選手情報入力!$P$5),IF(②選手情報入力!$P$6="","",②選手情報入力!$P$6))))</f>
        <v/>
      </c>
      <c r="AG17" t="str">
        <f>IF(E17="","",IF(②選手情報入力!P25="","",0))</f>
        <v/>
      </c>
      <c r="AH17" t="str">
        <f>IF(E17="","",IF(②選手情報入力!P25="","",2))</f>
        <v/>
      </c>
    </row>
    <row r="18" spans="1:34">
      <c r="A18" t="str">
        <f>IF(E18="","",I18*1000000+①団体情報入力!$C$6*1000+②選手情報入力!A26)</f>
        <v/>
      </c>
      <c r="B18" t="str">
        <f>IF(E18="","",①団体情報入力!$C$6)</f>
        <v/>
      </c>
      <c r="E18" t="str">
        <f>IF(②選手情報入力!B26="","",②選手情報入力!B26)</f>
        <v/>
      </c>
      <c r="F18" t="str">
        <f>IF(E18="","",②選手情報入力!C26)</f>
        <v/>
      </c>
      <c r="G18" t="str">
        <f>IF(E18="","",②選手情報入力!D26)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IF(E18="","",IF(②選手情報入力!H26="","",IF(I18=1,VLOOKUP(②選手情報入力!H26,種目情報!$A$4:$B$31,2,FALSE),VLOOKUP(②選手情報入力!H26,種目情報!$E$4:$F$26,2,FALSE))))</f>
        <v/>
      </c>
      <c r="P18" t="str">
        <f>IF(E18="","",IF(②選手情報入力!I26="","",②選手情報入力!I26))</f>
        <v/>
      </c>
      <c r="Q18" s="35" t="str">
        <f>IF(E18="","",IF(②選手情報入力!H26="","",0))</f>
        <v/>
      </c>
      <c r="R18" t="str">
        <f>IF(E18="","",IF(②選手情報入力!H26="","",IF(I18=1,VLOOKUP(②選手情報入力!H26,種目情報!$A$4:$C$31,3,FALSE),VLOOKUP(②選手情報入力!H26,種目情報!$E$4:$G$24,3,FALSE))))</f>
        <v/>
      </c>
      <c r="S18" t="str">
        <f>IF(E18="","",IF(②選手情報入力!J26="","",IF(I18=1,VLOOKUP(②選手情報入力!J26,種目情報!$A$4:$B$31,2,FALSE),VLOOKUP(②選手情報入力!J26,種目情報!$E$4:$F$26,2,FALSE))))</f>
        <v/>
      </c>
      <c r="T18" t="str">
        <f>IF(E18="","",IF(②選手情報入力!K26="","",②選手情報入力!K26))</f>
        <v/>
      </c>
      <c r="U18" s="35" t="str">
        <f>IF(E18="","",IF(②選手情報入力!J26="","",0))</f>
        <v/>
      </c>
      <c r="V18" t="str">
        <f>IF(E18="","",IF(②選手情報入力!J26="","",IF(I18=1,VLOOKUP(②選手情報入力!J26,種目情報!$A$4:$C$31,3,FALSE),VLOOKUP(②選手情報入力!J26,種目情報!$E$4:$G$24,3,FALSE))))</f>
        <v/>
      </c>
      <c r="W18" t="str">
        <f>IF(E18="","",IF(②選手情報入力!N26="","",IF(I18=1,種目情報!$J$4,種目情報!$J$7)))</f>
        <v/>
      </c>
      <c r="X18" t="str">
        <f>IF(A18="","",IF(②選手情報入力!N26="","",IF(I18=1,IF(②選手情報入力!$N$5="","",②選手情報入力!$N$5),IF(②選手情報入力!$N$6="","",②選手情報入力!$N$6))))</f>
        <v/>
      </c>
      <c r="Y18" s="35" t="str">
        <f>IF(E18="","",IF(②選手情報入力!N26="","",0))</f>
        <v/>
      </c>
      <c r="Z18" t="str">
        <f>IF(E18="","",IF(②選手情報入力!N26="","",2))</f>
        <v/>
      </c>
      <c r="AA18" t="str">
        <f>IF(E18="","",IF(②選手情報入力!O26="","",IF(I18=1,種目情報!$J$5,種目情報!$J$8)))</f>
        <v/>
      </c>
      <c r="AB18" t="str">
        <f>IF(E18="","",IF(②選手情報入力!O26="","",IF(I18=1,IF(②選手情報入力!$O$5="","",②選手情報入力!$O$5),IF(②選手情報入力!$O$6="","",②選手情報入力!$O$6))))</f>
        <v/>
      </c>
      <c r="AC18" t="str">
        <f>IF(E18="","",IF(②選手情報入力!O26="","",0))</f>
        <v/>
      </c>
      <c r="AD18" t="str">
        <f>IF(E18="","",IF(②選手情報入力!O26="","",2))</f>
        <v/>
      </c>
      <c r="AE18" t="str">
        <f>IF(E18="","",IF(②選手情報入力!P26="","",IF(I18=1,種目情報!$J$6,種目情報!$J$9)))</f>
        <v/>
      </c>
      <c r="AF18" t="str">
        <f>IF(E18="","",IF(②選手情報入力!P26="","",IF(I18=1,IF(②選手情報入力!$P$5="","",②選手情報入力!$P$5),IF(②選手情報入力!$P$6="","",②選手情報入力!$P$6))))</f>
        <v/>
      </c>
      <c r="AG18" t="str">
        <f>IF(E18="","",IF(②選手情報入力!P26="","",0))</f>
        <v/>
      </c>
      <c r="AH18" t="str">
        <f>IF(E18="","",IF(②選手情報入力!P26="","",2))</f>
        <v/>
      </c>
    </row>
    <row r="19" spans="1:34">
      <c r="A19" t="str">
        <f>IF(E19="","",I19*1000000+①団体情報入力!$C$6*1000+②選手情報入力!A27)</f>
        <v/>
      </c>
      <c r="B19" t="str">
        <f>IF(E19="","",①団体情報入力!$C$6)</f>
        <v/>
      </c>
      <c r="E19" t="str">
        <f>IF(②選手情報入力!B27="","",②選手情報入力!B27)</f>
        <v/>
      </c>
      <c r="F19" t="str">
        <f>IF(E19="","",②選手情報入力!C27)</f>
        <v/>
      </c>
      <c r="G19" t="str">
        <f>IF(E19="","",②選手情報入力!D27)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IF(E19="","",IF(②選手情報入力!H27="","",IF(I19=1,VLOOKUP(②選手情報入力!H27,種目情報!$A$4:$B$31,2,FALSE),VLOOKUP(②選手情報入力!H27,種目情報!$E$4:$F$26,2,FALSE))))</f>
        <v/>
      </c>
      <c r="P19" t="str">
        <f>IF(E19="","",IF(②選手情報入力!I27="","",②選手情報入力!I27))</f>
        <v/>
      </c>
      <c r="Q19" s="35" t="str">
        <f>IF(E19="","",IF(②選手情報入力!H27="","",0))</f>
        <v/>
      </c>
      <c r="R19" t="str">
        <f>IF(E19="","",IF(②選手情報入力!H27="","",IF(I19=1,VLOOKUP(②選手情報入力!H27,種目情報!$A$4:$C$31,3,FALSE),VLOOKUP(②選手情報入力!H27,種目情報!$E$4:$G$24,3,FALSE))))</f>
        <v/>
      </c>
      <c r="S19" t="str">
        <f>IF(E19="","",IF(②選手情報入力!J27="","",IF(I19=1,VLOOKUP(②選手情報入力!J27,種目情報!$A$4:$B$31,2,FALSE),VLOOKUP(②選手情報入力!J27,種目情報!$E$4:$F$26,2,FALSE))))</f>
        <v/>
      </c>
      <c r="T19" t="str">
        <f>IF(E19="","",IF(②選手情報入力!K27="","",②選手情報入力!K27))</f>
        <v/>
      </c>
      <c r="U19" s="35" t="str">
        <f>IF(E19="","",IF(②選手情報入力!J27="","",0))</f>
        <v/>
      </c>
      <c r="V19" t="str">
        <f>IF(E19="","",IF(②選手情報入力!J27="","",IF(I19=1,VLOOKUP(②選手情報入力!J27,種目情報!$A$4:$C$31,3,FALSE),VLOOKUP(②選手情報入力!J27,種目情報!$E$4:$G$24,3,FALSE))))</f>
        <v/>
      </c>
      <c r="W19" t="str">
        <f>IF(E19="","",IF(②選手情報入力!N27="","",IF(I19=1,種目情報!$J$4,種目情報!$J$7)))</f>
        <v/>
      </c>
      <c r="X19" t="str">
        <f>IF(A19="","",IF(②選手情報入力!N27="","",IF(I19=1,IF(②選手情報入力!$N$5="","",②選手情報入力!$N$5),IF(②選手情報入力!$N$6="","",②選手情報入力!$N$6))))</f>
        <v/>
      </c>
      <c r="Y19" s="35" t="str">
        <f>IF(E19="","",IF(②選手情報入力!N27="","",0))</f>
        <v/>
      </c>
      <c r="Z19" t="str">
        <f>IF(E19="","",IF(②選手情報入力!N27="","",2))</f>
        <v/>
      </c>
      <c r="AA19" t="str">
        <f>IF(E19="","",IF(②選手情報入力!O27="","",IF(I19=1,種目情報!$J$5,種目情報!$J$8)))</f>
        <v/>
      </c>
      <c r="AB19" t="str">
        <f>IF(E19="","",IF(②選手情報入力!O27="","",IF(I19=1,IF(②選手情報入力!$O$5="","",②選手情報入力!$O$5),IF(②選手情報入力!$O$6="","",②選手情報入力!$O$6))))</f>
        <v/>
      </c>
      <c r="AC19" t="str">
        <f>IF(E19="","",IF(②選手情報入力!O27="","",0))</f>
        <v/>
      </c>
      <c r="AD19" t="str">
        <f>IF(E19="","",IF(②選手情報入力!O27="","",2))</f>
        <v/>
      </c>
      <c r="AE19" t="str">
        <f>IF(E19="","",IF(②選手情報入力!P27="","",IF(I19=1,種目情報!$J$6,種目情報!$J$9)))</f>
        <v/>
      </c>
      <c r="AF19" t="str">
        <f>IF(E19="","",IF(②選手情報入力!P27="","",IF(I19=1,IF(②選手情報入力!$P$5="","",②選手情報入力!$P$5),IF(②選手情報入力!$P$6="","",②選手情報入力!$P$6))))</f>
        <v/>
      </c>
      <c r="AG19" t="str">
        <f>IF(E19="","",IF(②選手情報入力!P27="","",0))</f>
        <v/>
      </c>
      <c r="AH19" t="str">
        <f>IF(E19="","",IF(②選手情報入力!P27="","",2))</f>
        <v/>
      </c>
    </row>
    <row r="20" spans="1:34">
      <c r="A20" t="str">
        <f>IF(E20="","",I20*1000000+①団体情報入力!$C$6*1000+②選手情報入力!A28)</f>
        <v/>
      </c>
      <c r="B20" t="str">
        <f>IF(E20="","",①団体情報入力!$C$6)</f>
        <v/>
      </c>
      <c r="E20" t="str">
        <f>IF(②選手情報入力!B28="","",②選手情報入力!B28)</f>
        <v/>
      </c>
      <c r="F20" t="str">
        <f>IF(E20="","",②選手情報入力!C28)</f>
        <v/>
      </c>
      <c r="G20" t="str">
        <f>IF(E20="","",②選手情報入力!D28)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IF(E20="","",IF(②選手情報入力!H28="","",IF(I20=1,VLOOKUP(②選手情報入力!H28,種目情報!$A$4:$B$31,2,FALSE),VLOOKUP(②選手情報入力!H28,種目情報!$E$4:$F$26,2,FALSE))))</f>
        <v/>
      </c>
      <c r="P20" t="str">
        <f>IF(E20="","",IF(②選手情報入力!I28="","",②選手情報入力!I28))</f>
        <v/>
      </c>
      <c r="Q20" s="35" t="str">
        <f>IF(E20="","",IF(②選手情報入力!H28="","",0))</f>
        <v/>
      </c>
      <c r="R20" t="str">
        <f>IF(E20="","",IF(②選手情報入力!H28="","",IF(I20=1,VLOOKUP(②選手情報入力!H28,種目情報!$A$4:$C$31,3,FALSE),VLOOKUP(②選手情報入力!H28,種目情報!$E$4:$G$24,3,FALSE))))</f>
        <v/>
      </c>
      <c r="S20" t="str">
        <f>IF(E20="","",IF(②選手情報入力!J28="","",IF(I20=1,VLOOKUP(②選手情報入力!J28,種目情報!$A$4:$B$31,2,FALSE),VLOOKUP(②選手情報入力!J28,種目情報!$E$4:$F$26,2,FALSE))))</f>
        <v/>
      </c>
      <c r="T20" t="str">
        <f>IF(E20="","",IF(②選手情報入力!K28="","",②選手情報入力!K28))</f>
        <v/>
      </c>
      <c r="U20" s="35" t="str">
        <f>IF(E20="","",IF(②選手情報入力!J28="","",0))</f>
        <v/>
      </c>
      <c r="V20" t="str">
        <f>IF(E20="","",IF(②選手情報入力!J28="","",IF(I20=1,VLOOKUP(②選手情報入力!J28,種目情報!$A$4:$C$31,3,FALSE),VLOOKUP(②選手情報入力!J28,種目情報!$E$4:$G$24,3,FALSE))))</f>
        <v/>
      </c>
      <c r="W20" t="str">
        <f>IF(E20="","",IF(②選手情報入力!N28="","",IF(I20=1,種目情報!$J$4,種目情報!$J$7)))</f>
        <v/>
      </c>
      <c r="X20" t="str">
        <f>IF(A20="","",IF(②選手情報入力!N28="","",IF(I20=1,IF(②選手情報入力!$N$5="","",②選手情報入力!$N$5),IF(②選手情報入力!$N$6="","",②選手情報入力!$N$6))))</f>
        <v/>
      </c>
      <c r="Y20" s="35" t="str">
        <f>IF(E20="","",IF(②選手情報入力!N28="","",0))</f>
        <v/>
      </c>
      <c r="Z20" t="str">
        <f>IF(E20="","",IF(②選手情報入力!N28="","",2))</f>
        <v/>
      </c>
      <c r="AA20" t="str">
        <f>IF(E20="","",IF(②選手情報入力!O28="","",IF(I20=1,種目情報!$J$5,種目情報!$J$8)))</f>
        <v/>
      </c>
      <c r="AB20" t="str">
        <f>IF(E20="","",IF(②選手情報入力!O28="","",IF(I20=1,IF(②選手情報入力!$O$5="","",②選手情報入力!$O$5),IF(②選手情報入力!$O$6="","",②選手情報入力!$O$6))))</f>
        <v/>
      </c>
      <c r="AC20" t="str">
        <f>IF(E20="","",IF(②選手情報入力!O28="","",0))</f>
        <v/>
      </c>
      <c r="AD20" t="str">
        <f>IF(E20="","",IF(②選手情報入力!O28="","",2))</f>
        <v/>
      </c>
      <c r="AE20" t="str">
        <f>IF(E20="","",IF(②選手情報入力!P28="","",IF(I20=1,種目情報!$J$6,種目情報!$J$9)))</f>
        <v/>
      </c>
      <c r="AF20" t="str">
        <f>IF(E20="","",IF(②選手情報入力!P28="","",IF(I20=1,IF(②選手情報入力!$P$5="","",②選手情報入力!$P$5),IF(②選手情報入力!$P$6="","",②選手情報入力!$P$6))))</f>
        <v/>
      </c>
      <c r="AG20" t="str">
        <f>IF(E20="","",IF(②選手情報入力!P28="","",0))</f>
        <v/>
      </c>
      <c r="AH20" t="str">
        <f>IF(E20="","",IF(②選手情報入力!P28="","",2))</f>
        <v/>
      </c>
    </row>
    <row r="21" spans="1:34">
      <c r="A21" t="str">
        <f>IF(E21="","",I21*1000000+①団体情報入力!$C$6*1000+②選手情報入力!A29)</f>
        <v/>
      </c>
      <c r="B21" t="str">
        <f>IF(E21="","",①団体情報入力!$C$6)</f>
        <v/>
      </c>
      <c r="E21" t="str">
        <f>IF(②選手情報入力!B29="","",②選手情報入力!B29)</f>
        <v/>
      </c>
      <c r="F21" t="str">
        <f>IF(E21="","",②選手情報入力!C29)</f>
        <v/>
      </c>
      <c r="G21" t="str">
        <f>IF(E21="","",②選手情報入力!D29)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IF(E21="","",IF(②選手情報入力!H29="","",IF(I21=1,VLOOKUP(②選手情報入力!H29,種目情報!$A$4:$B$31,2,FALSE),VLOOKUP(②選手情報入力!H29,種目情報!$E$4:$F$26,2,FALSE))))</f>
        <v/>
      </c>
      <c r="P21" t="str">
        <f>IF(E21="","",IF(②選手情報入力!I29="","",②選手情報入力!I29))</f>
        <v/>
      </c>
      <c r="Q21" s="35" t="str">
        <f>IF(E21="","",IF(②選手情報入力!H29="","",0))</f>
        <v/>
      </c>
      <c r="R21" t="str">
        <f>IF(E21="","",IF(②選手情報入力!H29="","",IF(I21=1,VLOOKUP(②選手情報入力!H29,種目情報!$A$4:$C$31,3,FALSE),VLOOKUP(②選手情報入力!H29,種目情報!$E$4:$G$24,3,FALSE))))</f>
        <v/>
      </c>
      <c r="S21" t="str">
        <f>IF(E21="","",IF(②選手情報入力!J29="","",IF(I21=1,VLOOKUP(②選手情報入力!J29,種目情報!$A$4:$B$31,2,FALSE),VLOOKUP(②選手情報入力!J29,種目情報!$E$4:$F$26,2,FALSE))))</f>
        <v/>
      </c>
      <c r="T21" t="str">
        <f>IF(E21="","",IF(②選手情報入力!K29="","",②選手情報入力!K29))</f>
        <v/>
      </c>
      <c r="U21" s="35" t="str">
        <f>IF(E21="","",IF(②選手情報入力!J29="","",0))</f>
        <v/>
      </c>
      <c r="V21" t="str">
        <f>IF(E21="","",IF(②選手情報入力!J29="","",IF(I21=1,VLOOKUP(②選手情報入力!J29,種目情報!$A$4:$C$31,3,FALSE),VLOOKUP(②選手情報入力!J29,種目情報!$E$4:$G$24,3,FALSE))))</f>
        <v/>
      </c>
      <c r="W21" t="str">
        <f>IF(E21="","",IF(②選手情報入力!N29="","",IF(I21=1,種目情報!$J$4,種目情報!$J$7)))</f>
        <v/>
      </c>
      <c r="X21" t="str">
        <f>IF(A21="","",IF(②選手情報入力!N29="","",IF(I21=1,IF(②選手情報入力!$N$5="","",②選手情報入力!$N$5),IF(②選手情報入力!$N$6="","",②選手情報入力!$N$6))))</f>
        <v/>
      </c>
      <c r="Y21" s="35" t="str">
        <f>IF(E21="","",IF(②選手情報入力!N29="","",0))</f>
        <v/>
      </c>
      <c r="Z21" t="str">
        <f>IF(E21="","",IF(②選手情報入力!N29="","",2))</f>
        <v/>
      </c>
      <c r="AA21" t="str">
        <f>IF(E21="","",IF(②選手情報入力!O29="","",IF(I21=1,種目情報!$J$5,種目情報!$J$8)))</f>
        <v/>
      </c>
      <c r="AB21" t="str">
        <f>IF(E21="","",IF(②選手情報入力!O29="","",IF(I21=1,IF(②選手情報入力!$O$5="","",②選手情報入力!$O$5),IF(②選手情報入力!$O$6="","",②選手情報入力!$O$6))))</f>
        <v/>
      </c>
      <c r="AC21" t="str">
        <f>IF(E21="","",IF(②選手情報入力!O29="","",0))</f>
        <v/>
      </c>
      <c r="AD21" t="str">
        <f>IF(E21="","",IF(②選手情報入力!O29="","",2))</f>
        <v/>
      </c>
      <c r="AE21" t="str">
        <f>IF(E21="","",IF(②選手情報入力!P29="","",IF(I21=1,種目情報!$J$6,種目情報!$J$9)))</f>
        <v/>
      </c>
      <c r="AF21" t="str">
        <f>IF(E21="","",IF(②選手情報入力!P29="","",IF(I21=1,IF(②選手情報入力!$P$5="","",②選手情報入力!$P$5),IF(②選手情報入力!$P$6="","",②選手情報入力!$P$6))))</f>
        <v/>
      </c>
      <c r="AG21" t="str">
        <f>IF(E21="","",IF(②選手情報入力!P29="","",0))</f>
        <v/>
      </c>
      <c r="AH21" t="str">
        <f>IF(E21="","",IF(②選手情報入力!P29="","",2))</f>
        <v/>
      </c>
    </row>
    <row r="22" spans="1:34">
      <c r="A22" t="str">
        <f>IF(E22="","",I22*1000000+①団体情報入力!$C$6*1000+②選手情報入力!A30)</f>
        <v/>
      </c>
      <c r="B22" t="str">
        <f>IF(E22="","",①団体情報入力!$C$6)</f>
        <v/>
      </c>
      <c r="E22" t="str">
        <f>IF(②選手情報入力!B30="","",②選手情報入力!B30)</f>
        <v/>
      </c>
      <c r="F22" t="str">
        <f>IF(E22="","",②選手情報入力!C30)</f>
        <v/>
      </c>
      <c r="G22" t="str">
        <f>IF(E22="","",②選手情報入力!D30)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IF(E22="","",IF(②選手情報入力!H30="","",IF(I22=1,VLOOKUP(②選手情報入力!H30,種目情報!$A$4:$B$31,2,FALSE),VLOOKUP(②選手情報入力!H30,種目情報!$E$4:$F$26,2,FALSE))))</f>
        <v/>
      </c>
      <c r="P22" t="str">
        <f>IF(E22="","",IF(②選手情報入力!I30="","",②選手情報入力!I30))</f>
        <v/>
      </c>
      <c r="Q22" s="35" t="str">
        <f>IF(E22="","",IF(②選手情報入力!H30="","",0))</f>
        <v/>
      </c>
      <c r="R22" t="str">
        <f>IF(E22="","",IF(②選手情報入力!H30="","",IF(I22=1,VLOOKUP(②選手情報入力!H30,種目情報!$A$4:$C$31,3,FALSE),VLOOKUP(②選手情報入力!H30,種目情報!$E$4:$G$24,3,FALSE))))</f>
        <v/>
      </c>
      <c r="S22" t="str">
        <f>IF(E22="","",IF(②選手情報入力!J30="","",IF(I22=1,VLOOKUP(②選手情報入力!J30,種目情報!$A$4:$B$31,2,FALSE),VLOOKUP(②選手情報入力!J30,種目情報!$E$4:$F$26,2,FALSE))))</f>
        <v/>
      </c>
      <c r="T22" t="str">
        <f>IF(E22="","",IF(②選手情報入力!K30="","",②選手情報入力!K30))</f>
        <v/>
      </c>
      <c r="U22" s="35" t="str">
        <f>IF(E22="","",IF(②選手情報入力!J30="","",0))</f>
        <v/>
      </c>
      <c r="V22" t="str">
        <f>IF(E22="","",IF(②選手情報入力!J30="","",IF(I22=1,VLOOKUP(②選手情報入力!J30,種目情報!$A$4:$C$31,3,FALSE),VLOOKUP(②選手情報入力!J30,種目情報!$E$4:$G$24,3,FALSE))))</f>
        <v/>
      </c>
      <c r="W22" t="str">
        <f>IF(E22="","",IF(②選手情報入力!N30="","",IF(I22=1,種目情報!$J$4,種目情報!$J$7)))</f>
        <v/>
      </c>
      <c r="X22" t="str">
        <f>IF(A22="","",IF(②選手情報入力!N30="","",IF(I22=1,IF(②選手情報入力!$N$5="","",②選手情報入力!$N$5),IF(②選手情報入力!$N$6="","",②選手情報入力!$N$6))))</f>
        <v/>
      </c>
      <c r="Y22" s="35" t="str">
        <f>IF(E22="","",IF(②選手情報入力!N30="","",0))</f>
        <v/>
      </c>
      <c r="Z22" t="str">
        <f>IF(E22="","",IF(②選手情報入力!N30="","",2))</f>
        <v/>
      </c>
      <c r="AA22" t="str">
        <f>IF(E22="","",IF(②選手情報入力!O30="","",IF(I22=1,種目情報!$J$5,種目情報!$J$8)))</f>
        <v/>
      </c>
      <c r="AB22" t="str">
        <f>IF(E22="","",IF(②選手情報入力!O30="","",IF(I22=1,IF(②選手情報入力!$O$5="","",②選手情報入力!$O$5),IF(②選手情報入力!$O$6="","",②選手情報入力!$O$6))))</f>
        <v/>
      </c>
      <c r="AC22" t="str">
        <f>IF(E22="","",IF(②選手情報入力!O30="","",0))</f>
        <v/>
      </c>
      <c r="AD22" t="str">
        <f>IF(E22="","",IF(②選手情報入力!O30="","",2))</f>
        <v/>
      </c>
      <c r="AE22" t="str">
        <f>IF(E22="","",IF(②選手情報入力!P30="","",IF(I22=1,種目情報!$J$6,種目情報!$J$9)))</f>
        <v/>
      </c>
      <c r="AF22" t="str">
        <f>IF(E22="","",IF(②選手情報入力!P30="","",IF(I22=1,IF(②選手情報入力!$P$5="","",②選手情報入力!$P$5),IF(②選手情報入力!$P$6="","",②選手情報入力!$P$6))))</f>
        <v/>
      </c>
      <c r="AG22" t="str">
        <f>IF(E22="","",IF(②選手情報入力!P30="","",0))</f>
        <v/>
      </c>
      <c r="AH22" t="str">
        <f>IF(E22="","",IF(②選手情報入力!P30="","",2))</f>
        <v/>
      </c>
    </row>
    <row r="23" spans="1:34">
      <c r="A23" t="str">
        <f>IF(E23="","",I23*1000000+①団体情報入力!$C$6*1000+②選手情報入力!A31)</f>
        <v/>
      </c>
      <c r="B23" t="str">
        <f>IF(E23="","",①団体情報入力!$C$6)</f>
        <v/>
      </c>
      <c r="E23" t="str">
        <f>IF(②選手情報入力!B31="","",②選手情報入力!B31)</f>
        <v/>
      </c>
      <c r="F23" t="str">
        <f>IF(E23="","",②選手情報入力!C31)</f>
        <v/>
      </c>
      <c r="G23" t="str">
        <f>IF(E23="","",②選手情報入力!D31)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IF(E23="","",IF(②選手情報入力!H31="","",IF(I23=1,VLOOKUP(②選手情報入力!H31,種目情報!$A$4:$B$31,2,FALSE),VLOOKUP(②選手情報入力!H31,種目情報!$E$4:$F$26,2,FALSE))))</f>
        <v/>
      </c>
      <c r="P23" t="str">
        <f>IF(E23="","",IF(②選手情報入力!I31="","",②選手情報入力!I31))</f>
        <v/>
      </c>
      <c r="Q23" s="35" t="str">
        <f>IF(E23="","",IF(②選手情報入力!H31="","",0))</f>
        <v/>
      </c>
      <c r="R23" t="str">
        <f>IF(E23="","",IF(②選手情報入力!H31="","",IF(I23=1,VLOOKUP(②選手情報入力!H31,種目情報!$A$4:$C$31,3,FALSE),VLOOKUP(②選手情報入力!H31,種目情報!$E$4:$G$24,3,FALSE))))</f>
        <v/>
      </c>
      <c r="S23" t="str">
        <f>IF(E23="","",IF(②選手情報入力!J31="","",IF(I23=1,VLOOKUP(②選手情報入力!J31,種目情報!$A$4:$B$31,2,FALSE),VLOOKUP(②選手情報入力!J31,種目情報!$E$4:$F$26,2,FALSE))))</f>
        <v/>
      </c>
      <c r="T23" t="str">
        <f>IF(E23="","",IF(②選手情報入力!K31="","",②選手情報入力!K31))</f>
        <v/>
      </c>
      <c r="U23" s="35" t="str">
        <f>IF(E23="","",IF(②選手情報入力!J31="","",0))</f>
        <v/>
      </c>
      <c r="V23" t="str">
        <f>IF(E23="","",IF(②選手情報入力!J31="","",IF(I23=1,VLOOKUP(②選手情報入力!J31,種目情報!$A$4:$C$31,3,FALSE),VLOOKUP(②選手情報入力!J31,種目情報!$E$4:$G$24,3,FALSE))))</f>
        <v/>
      </c>
      <c r="W23" t="str">
        <f>IF(E23="","",IF(②選手情報入力!N31="","",IF(I23=1,種目情報!$J$4,種目情報!$J$7)))</f>
        <v/>
      </c>
      <c r="X23" t="str">
        <f>IF(A23="","",IF(②選手情報入力!N31="","",IF(I23=1,IF(②選手情報入力!$N$5="","",②選手情報入力!$N$5),IF(②選手情報入力!$N$6="","",②選手情報入力!$N$6))))</f>
        <v/>
      </c>
      <c r="Y23" s="35" t="str">
        <f>IF(E23="","",IF(②選手情報入力!N31="","",0))</f>
        <v/>
      </c>
      <c r="Z23" t="str">
        <f>IF(E23="","",IF(②選手情報入力!N31="","",2))</f>
        <v/>
      </c>
      <c r="AA23" t="str">
        <f>IF(E23="","",IF(②選手情報入力!O31="","",IF(I23=1,種目情報!$J$5,種目情報!$J$8)))</f>
        <v/>
      </c>
      <c r="AB23" t="str">
        <f>IF(E23="","",IF(②選手情報入力!O31="","",IF(I23=1,IF(②選手情報入力!$O$5="","",②選手情報入力!$O$5),IF(②選手情報入力!$O$6="","",②選手情報入力!$O$6))))</f>
        <v/>
      </c>
      <c r="AC23" t="str">
        <f>IF(E23="","",IF(②選手情報入力!O31="","",0))</f>
        <v/>
      </c>
      <c r="AD23" t="str">
        <f>IF(E23="","",IF(②選手情報入力!O31="","",2))</f>
        <v/>
      </c>
      <c r="AE23" t="str">
        <f>IF(E23="","",IF(②選手情報入力!P31="","",IF(I23=1,種目情報!$J$6,種目情報!$J$9)))</f>
        <v/>
      </c>
      <c r="AF23" t="str">
        <f>IF(E23="","",IF(②選手情報入力!P31="","",IF(I23=1,IF(②選手情報入力!$P$5="","",②選手情報入力!$P$5),IF(②選手情報入力!$P$6="","",②選手情報入力!$P$6))))</f>
        <v/>
      </c>
      <c r="AG23" t="str">
        <f>IF(E23="","",IF(②選手情報入力!P31="","",0))</f>
        <v/>
      </c>
      <c r="AH23" t="str">
        <f>IF(E23="","",IF(②選手情報入力!P31="","",2))</f>
        <v/>
      </c>
    </row>
    <row r="24" spans="1:34">
      <c r="A24" t="str">
        <f>IF(E24="","",I24*1000000+①団体情報入力!$C$6*1000+②選手情報入力!A32)</f>
        <v/>
      </c>
      <c r="B24" t="str">
        <f>IF(E24="","",①団体情報入力!$C$6)</f>
        <v/>
      </c>
      <c r="E24" t="str">
        <f>IF(②選手情報入力!B32="","",②選手情報入力!B32)</f>
        <v/>
      </c>
      <c r="F24" t="str">
        <f>IF(E24="","",②選手情報入力!C32)</f>
        <v/>
      </c>
      <c r="G24" t="str">
        <f>IF(E24="","",②選手情報入力!D32)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IF(E24="","",IF(②選手情報入力!H32="","",IF(I24=1,VLOOKUP(②選手情報入力!H32,種目情報!$A$4:$B$31,2,FALSE),VLOOKUP(②選手情報入力!H32,種目情報!$E$4:$F$26,2,FALSE))))</f>
        <v/>
      </c>
      <c r="P24" t="str">
        <f>IF(E24="","",IF(②選手情報入力!I32="","",②選手情報入力!I32))</f>
        <v/>
      </c>
      <c r="Q24" s="35" t="str">
        <f>IF(E24="","",IF(②選手情報入力!H32="","",0))</f>
        <v/>
      </c>
      <c r="R24" t="str">
        <f>IF(E24="","",IF(②選手情報入力!H32="","",IF(I24=1,VLOOKUP(②選手情報入力!H32,種目情報!$A$4:$C$31,3,FALSE),VLOOKUP(②選手情報入力!H32,種目情報!$E$4:$G$24,3,FALSE))))</f>
        <v/>
      </c>
      <c r="S24" t="str">
        <f>IF(E24="","",IF(②選手情報入力!J32="","",IF(I24=1,VLOOKUP(②選手情報入力!J32,種目情報!$A$4:$B$31,2,FALSE),VLOOKUP(②選手情報入力!J32,種目情報!$E$4:$F$26,2,FALSE))))</f>
        <v/>
      </c>
      <c r="T24" t="str">
        <f>IF(E24="","",IF(②選手情報入力!K32="","",②選手情報入力!K32))</f>
        <v/>
      </c>
      <c r="U24" s="35" t="str">
        <f>IF(E24="","",IF(②選手情報入力!J32="","",0))</f>
        <v/>
      </c>
      <c r="V24" t="str">
        <f>IF(E24="","",IF(②選手情報入力!J32="","",IF(I24=1,VLOOKUP(②選手情報入力!J32,種目情報!$A$4:$C$31,3,FALSE),VLOOKUP(②選手情報入力!J32,種目情報!$E$4:$G$24,3,FALSE))))</f>
        <v/>
      </c>
      <c r="W24" t="str">
        <f>IF(E24="","",IF(②選手情報入力!N32="","",IF(I24=1,種目情報!$J$4,種目情報!$J$7)))</f>
        <v/>
      </c>
      <c r="X24" t="str">
        <f>IF(A24="","",IF(②選手情報入力!N32="","",IF(I24=1,IF(②選手情報入力!$N$5="","",②選手情報入力!$N$5),IF(②選手情報入力!$N$6="","",②選手情報入力!$N$6))))</f>
        <v/>
      </c>
      <c r="Y24" s="35" t="str">
        <f>IF(E24="","",IF(②選手情報入力!N32="","",0))</f>
        <v/>
      </c>
      <c r="Z24" t="str">
        <f>IF(E24="","",IF(②選手情報入力!N32="","",2))</f>
        <v/>
      </c>
      <c r="AA24" t="str">
        <f>IF(E24="","",IF(②選手情報入力!O32="","",IF(I24=1,種目情報!$J$5,種目情報!$J$8)))</f>
        <v/>
      </c>
      <c r="AB24" t="str">
        <f>IF(E24="","",IF(②選手情報入力!O32="","",IF(I24=1,IF(②選手情報入力!$O$5="","",②選手情報入力!$O$5),IF(②選手情報入力!$O$6="","",②選手情報入力!$O$6))))</f>
        <v/>
      </c>
      <c r="AC24" t="str">
        <f>IF(E24="","",IF(②選手情報入力!O32="","",0))</f>
        <v/>
      </c>
      <c r="AD24" t="str">
        <f>IF(E24="","",IF(②選手情報入力!O32="","",2))</f>
        <v/>
      </c>
      <c r="AE24" t="str">
        <f>IF(E24="","",IF(②選手情報入力!P32="","",IF(I24=1,種目情報!$J$6,種目情報!$J$9)))</f>
        <v/>
      </c>
      <c r="AF24" t="str">
        <f>IF(E24="","",IF(②選手情報入力!P32="","",IF(I24=1,IF(②選手情報入力!$P$5="","",②選手情報入力!$P$5),IF(②選手情報入力!$P$6="","",②選手情報入力!$P$6))))</f>
        <v/>
      </c>
      <c r="AG24" t="str">
        <f>IF(E24="","",IF(②選手情報入力!P32="","",0))</f>
        <v/>
      </c>
      <c r="AH24" t="str">
        <f>IF(E24="","",IF(②選手情報入力!P32="","",2))</f>
        <v/>
      </c>
    </row>
    <row r="25" spans="1:34">
      <c r="A25" t="str">
        <f>IF(E25="","",I25*1000000+①団体情報入力!$C$6*1000+②選手情報入力!A33)</f>
        <v/>
      </c>
      <c r="B25" t="str">
        <f>IF(E25="","",①団体情報入力!$C$6)</f>
        <v/>
      </c>
      <c r="E25" t="str">
        <f>IF(②選手情報入力!B33="","",②選手情報入力!B33)</f>
        <v/>
      </c>
      <c r="F25" t="str">
        <f>IF(E25="","",②選手情報入力!C33)</f>
        <v/>
      </c>
      <c r="G25" t="str">
        <f>IF(E25="","",②選手情報入力!D33)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IF(E25="","",IF(②選手情報入力!H33="","",IF(I25=1,VLOOKUP(②選手情報入力!H33,種目情報!$A$4:$B$31,2,FALSE),VLOOKUP(②選手情報入力!H33,種目情報!$E$4:$F$26,2,FALSE))))</f>
        <v/>
      </c>
      <c r="P25" t="str">
        <f>IF(E25="","",IF(②選手情報入力!I33="","",②選手情報入力!I33))</f>
        <v/>
      </c>
      <c r="Q25" s="35" t="str">
        <f>IF(E25="","",IF(②選手情報入力!H33="","",0))</f>
        <v/>
      </c>
      <c r="R25" t="str">
        <f>IF(E25="","",IF(②選手情報入力!H33="","",IF(I25=1,VLOOKUP(②選手情報入力!H33,種目情報!$A$4:$C$31,3,FALSE),VLOOKUP(②選手情報入力!H33,種目情報!$E$4:$G$24,3,FALSE))))</f>
        <v/>
      </c>
      <c r="S25" t="str">
        <f>IF(E25="","",IF(②選手情報入力!J33="","",IF(I25=1,VLOOKUP(②選手情報入力!J33,種目情報!$A$4:$B$31,2,FALSE),VLOOKUP(②選手情報入力!J33,種目情報!$E$4:$F$26,2,FALSE))))</f>
        <v/>
      </c>
      <c r="T25" t="str">
        <f>IF(E25="","",IF(②選手情報入力!K33="","",②選手情報入力!K33))</f>
        <v/>
      </c>
      <c r="U25" s="35" t="str">
        <f>IF(E25="","",IF(②選手情報入力!J33="","",0))</f>
        <v/>
      </c>
      <c r="V25" t="str">
        <f>IF(E25="","",IF(②選手情報入力!J33="","",IF(I25=1,VLOOKUP(②選手情報入力!J33,種目情報!$A$4:$C$31,3,FALSE),VLOOKUP(②選手情報入力!J33,種目情報!$E$4:$G$24,3,FALSE))))</f>
        <v/>
      </c>
      <c r="W25" t="str">
        <f>IF(E25="","",IF(②選手情報入力!N33="","",IF(I25=1,種目情報!$J$4,種目情報!$J$7)))</f>
        <v/>
      </c>
      <c r="X25" t="str">
        <f>IF(A25="","",IF(②選手情報入力!N33="","",IF(I25=1,IF(②選手情報入力!$N$5="","",②選手情報入力!$N$5),IF(②選手情報入力!$N$6="","",②選手情報入力!$N$6))))</f>
        <v/>
      </c>
      <c r="Y25" s="35" t="str">
        <f>IF(E25="","",IF(②選手情報入力!N33="","",0))</f>
        <v/>
      </c>
      <c r="Z25" t="str">
        <f>IF(E25="","",IF(②選手情報入力!N33="","",2))</f>
        <v/>
      </c>
      <c r="AA25" t="str">
        <f>IF(E25="","",IF(②選手情報入力!O33="","",IF(I25=1,種目情報!$J$5,種目情報!$J$8)))</f>
        <v/>
      </c>
      <c r="AB25" t="str">
        <f>IF(E25="","",IF(②選手情報入力!O33="","",IF(I25=1,IF(②選手情報入力!$O$5="","",②選手情報入力!$O$5),IF(②選手情報入力!$O$6="","",②選手情報入力!$O$6))))</f>
        <v/>
      </c>
      <c r="AC25" t="str">
        <f>IF(E25="","",IF(②選手情報入力!O33="","",0))</f>
        <v/>
      </c>
      <c r="AD25" t="str">
        <f>IF(E25="","",IF(②選手情報入力!O33="","",2))</f>
        <v/>
      </c>
      <c r="AE25" t="str">
        <f>IF(E25="","",IF(②選手情報入力!P33="","",IF(I25=1,種目情報!$J$6,種目情報!$J$9)))</f>
        <v/>
      </c>
      <c r="AF25" t="str">
        <f>IF(E25="","",IF(②選手情報入力!P33="","",IF(I25=1,IF(②選手情報入力!$P$5="","",②選手情報入力!$P$5),IF(②選手情報入力!$P$6="","",②選手情報入力!$P$6))))</f>
        <v/>
      </c>
      <c r="AG25" t="str">
        <f>IF(E25="","",IF(②選手情報入力!P33="","",0))</f>
        <v/>
      </c>
      <c r="AH25" t="str">
        <f>IF(E25="","",IF(②選手情報入力!P33="","",2))</f>
        <v/>
      </c>
    </row>
    <row r="26" spans="1:34">
      <c r="A26" t="str">
        <f>IF(E26="","",I26*1000000+①団体情報入力!$C$6*1000+②選手情報入力!A34)</f>
        <v/>
      </c>
      <c r="B26" t="str">
        <f>IF(E26="","",①団体情報入力!$C$6)</f>
        <v/>
      </c>
      <c r="E26" t="str">
        <f>IF(②選手情報入力!B34="","",②選手情報入力!B34)</f>
        <v/>
      </c>
      <c r="F26" t="str">
        <f>IF(E26="","",②選手情報入力!C34)</f>
        <v/>
      </c>
      <c r="G26" t="str">
        <f>IF(E26="","",②選手情報入力!D34)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IF(E26="","",IF(②選手情報入力!H34="","",IF(I26=1,VLOOKUP(②選手情報入力!H34,種目情報!$A$4:$B$31,2,FALSE),VLOOKUP(②選手情報入力!H34,種目情報!$E$4:$F$26,2,FALSE))))</f>
        <v/>
      </c>
      <c r="P26" t="str">
        <f>IF(E26="","",IF(②選手情報入力!I34="","",②選手情報入力!I34))</f>
        <v/>
      </c>
      <c r="Q26" s="35" t="str">
        <f>IF(E26="","",IF(②選手情報入力!H34="","",0))</f>
        <v/>
      </c>
      <c r="R26" t="str">
        <f>IF(E26="","",IF(②選手情報入力!H34="","",IF(I26=1,VLOOKUP(②選手情報入力!H34,種目情報!$A$4:$C$31,3,FALSE),VLOOKUP(②選手情報入力!H34,種目情報!$E$4:$G$24,3,FALSE))))</f>
        <v/>
      </c>
      <c r="S26" t="str">
        <f>IF(E26="","",IF(②選手情報入力!J34="","",IF(I26=1,VLOOKUP(②選手情報入力!J34,種目情報!$A$4:$B$31,2,FALSE),VLOOKUP(②選手情報入力!J34,種目情報!$E$4:$F$26,2,FALSE))))</f>
        <v/>
      </c>
      <c r="T26" t="str">
        <f>IF(E26="","",IF(②選手情報入力!K34="","",②選手情報入力!K34))</f>
        <v/>
      </c>
      <c r="U26" s="35" t="str">
        <f>IF(E26="","",IF(②選手情報入力!J34="","",0))</f>
        <v/>
      </c>
      <c r="V26" t="str">
        <f>IF(E26="","",IF(②選手情報入力!J34="","",IF(I26=1,VLOOKUP(②選手情報入力!J34,種目情報!$A$4:$C$31,3,FALSE),VLOOKUP(②選手情報入力!J34,種目情報!$E$4:$G$24,3,FALSE))))</f>
        <v/>
      </c>
      <c r="W26" t="str">
        <f>IF(E26="","",IF(②選手情報入力!N34="","",IF(I26=1,種目情報!$J$4,種目情報!$J$7)))</f>
        <v/>
      </c>
      <c r="X26" t="str">
        <f>IF(A26="","",IF(②選手情報入力!N34="","",IF(I26=1,IF(②選手情報入力!$N$5="","",②選手情報入力!$N$5),IF(②選手情報入力!$N$6="","",②選手情報入力!$N$6))))</f>
        <v/>
      </c>
      <c r="Y26" s="35" t="str">
        <f>IF(E26="","",IF(②選手情報入力!N34="","",0))</f>
        <v/>
      </c>
      <c r="Z26" t="str">
        <f>IF(E26="","",IF(②選手情報入力!N34="","",2))</f>
        <v/>
      </c>
      <c r="AA26" t="str">
        <f>IF(E26="","",IF(②選手情報入力!O34="","",IF(I26=1,種目情報!$J$5,種目情報!$J$8)))</f>
        <v/>
      </c>
      <c r="AB26" t="str">
        <f>IF(E26="","",IF(②選手情報入力!O34="","",IF(I26=1,IF(②選手情報入力!$O$5="","",②選手情報入力!$O$5),IF(②選手情報入力!$O$6="","",②選手情報入力!$O$6))))</f>
        <v/>
      </c>
      <c r="AC26" t="str">
        <f>IF(E26="","",IF(②選手情報入力!O34="","",0))</f>
        <v/>
      </c>
      <c r="AD26" t="str">
        <f>IF(E26="","",IF(②選手情報入力!O34="","",2))</f>
        <v/>
      </c>
      <c r="AE26" t="str">
        <f>IF(E26="","",IF(②選手情報入力!P34="","",IF(I26=1,種目情報!$J$6,種目情報!$J$9)))</f>
        <v/>
      </c>
      <c r="AF26" t="str">
        <f>IF(E26="","",IF(②選手情報入力!P34="","",IF(I26=1,IF(②選手情報入力!$P$5="","",②選手情報入力!$P$5),IF(②選手情報入力!$P$6="","",②選手情報入力!$P$6))))</f>
        <v/>
      </c>
      <c r="AG26" t="str">
        <f>IF(E26="","",IF(②選手情報入力!P34="","",0))</f>
        <v/>
      </c>
      <c r="AH26" t="str">
        <f>IF(E26="","",IF(②選手情報入力!P34="","",2))</f>
        <v/>
      </c>
    </row>
    <row r="27" spans="1:34">
      <c r="A27" t="str">
        <f>IF(E27="","",I27*1000000+①団体情報入力!$C$6*1000+②選手情報入力!A35)</f>
        <v/>
      </c>
      <c r="B27" t="str">
        <f>IF(E27="","",①団体情報入力!$C$6)</f>
        <v/>
      </c>
      <c r="E27" t="str">
        <f>IF(②選手情報入力!B35="","",②選手情報入力!B35)</f>
        <v/>
      </c>
      <c r="F27" t="str">
        <f>IF(E27="","",②選手情報入力!C35)</f>
        <v/>
      </c>
      <c r="G27" t="str">
        <f>IF(E27="","",②選手情報入力!D35)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IF(E27="","",IF(②選手情報入力!H35="","",IF(I27=1,VLOOKUP(②選手情報入力!H35,種目情報!$A$4:$B$31,2,FALSE),VLOOKUP(②選手情報入力!H35,種目情報!$E$4:$F$26,2,FALSE))))</f>
        <v/>
      </c>
      <c r="P27" t="str">
        <f>IF(E27="","",IF(②選手情報入力!I35="","",②選手情報入力!I35))</f>
        <v/>
      </c>
      <c r="Q27" s="35" t="str">
        <f>IF(E27="","",IF(②選手情報入力!H35="","",0))</f>
        <v/>
      </c>
      <c r="R27" t="str">
        <f>IF(E27="","",IF(②選手情報入力!H35="","",IF(I27=1,VLOOKUP(②選手情報入力!H35,種目情報!$A$4:$C$31,3,FALSE),VLOOKUP(②選手情報入力!H35,種目情報!$E$4:$G$24,3,FALSE))))</f>
        <v/>
      </c>
      <c r="S27" t="str">
        <f>IF(E27="","",IF(②選手情報入力!J35="","",IF(I27=1,VLOOKUP(②選手情報入力!J35,種目情報!$A$4:$B$31,2,FALSE),VLOOKUP(②選手情報入力!J35,種目情報!$E$4:$F$26,2,FALSE))))</f>
        <v/>
      </c>
      <c r="T27" t="str">
        <f>IF(E27="","",IF(②選手情報入力!K35="","",②選手情報入力!K35))</f>
        <v/>
      </c>
      <c r="U27" s="35" t="str">
        <f>IF(E27="","",IF(②選手情報入力!J35="","",0))</f>
        <v/>
      </c>
      <c r="V27" t="str">
        <f>IF(E27="","",IF(②選手情報入力!J35="","",IF(I27=1,VLOOKUP(②選手情報入力!J35,種目情報!$A$4:$C$31,3,FALSE),VLOOKUP(②選手情報入力!J35,種目情報!$E$4:$G$24,3,FALSE))))</f>
        <v/>
      </c>
      <c r="W27" t="str">
        <f>IF(E27="","",IF(②選手情報入力!N35="","",IF(I27=1,種目情報!$J$4,種目情報!$J$7)))</f>
        <v/>
      </c>
      <c r="X27" t="str">
        <f>IF(A27="","",IF(②選手情報入力!N35="","",IF(I27=1,IF(②選手情報入力!$N$5="","",②選手情報入力!$N$5),IF(②選手情報入力!$N$6="","",②選手情報入力!$N$6))))</f>
        <v/>
      </c>
      <c r="Y27" s="35" t="str">
        <f>IF(E27="","",IF(②選手情報入力!N35="","",0))</f>
        <v/>
      </c>
      <c r="Z27" t="str">
        <f>IF(E27="","",IF(②選手情報入力!N35="","",2))</f>
        <v/>
      </c>
      <c r="AA27" t="str">
        <f>IF(E27="","",IF(②選手情報入力!O35="","",IF(I27=1,種目情報!$J$5,種目情報!$J$8)))</f>
        <v/>
      </c>
      <c r="AB27" t="str">
        <f>IF(E27="","",IF(②選手情報入力!O35="","",IF(I27=1,IF(②選手情報入力!$O$5="","",②選手情報入力!$O$5),IF(②選手情報入力!$O$6="","",②選手情報入力!$O$6))))</f>
        <v/>
      </c>
      <c r="AC27" t="str">
        <f>IF(E27="","",IF(②選手情報入力!O35="","",0))</f>
        <v/>
      </c>
      <c r="AD27" t="str">
        <f>IF(E27="","",IF(②選手情報入力!O35="","",2))</f>
        <v/>
      </c>
      <c r="AE27" t="str">
        <f>IF(E27="","",IF(②選手情報入力!P35="","",IF(I27=1,種目情報!$J$6,種目情報!$J$9)))</f>
        <v/>
      </c>
      <c r="AF27" t="str">
        <f>IF(E27="","",IF(②選手情報入力!P35="","",IF(I27=1,IF(②選手情報入力!$P$5="","",②選手情報入力!$P$5),IF(②選手情報入力!$P$6="","",②選手情報入力!$P$6))))</f>
        <v/>
      </c>
      <c r="AG27" t="str">
        <f>IF(E27="","",IF(②選手情報入力!P35="","",0))</f>
        <v/>
      </c>
      <c r="AH27" t="str">
        <f>IF(E27="","",IF(②選手情報入力!P35="","",2))</f>
        <v/>
      </c>
    </row>
    <row r="28" spans="1:34">
      <c r="A28" t="str">
        <f>IF(E28="","",I28*1000000+①団体情報入力!$C$6*1000+②選手情報入力!A36)</f>
        <v/>
      </c>
      <c r="B28" t="str">
        <f>IF(E28="","",①団体情報入力!$C$6)</f>
        <v/>
      </c>
      <c r="E28" t="str">
        <f>IF(②選手情報入力!B36="","",②選手情報入力!B36)</f>
        <v/>
      </c>
      <c r="F28" t="str">
        <f>IF(E28="","",②選手情報入力!C36)</f>
        <v/>
      </c>
      <c r="G28" t="str">
        <f>IF(E28="","",②選手情報入力!D36)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IF(E28="","",IF(②選手情報入力!H36="","",IF(I28=1,VLOOKUP(②選手情報入力!H36,種目情報!$A$4:$B$31,2,FALSE),VLOOKUP(②選手情報入力!H36,種目情報!$E$4:$F$26,2,FALSE))))</f>
        <v/>
      </c>
      <c r="P28" t="str">
        <f>IF(E28="","",IF(②選手情報入力!I36="","",②選手情報入力!I36))</f>
        <v/>
      </c>
      <c r="Q28" s="35" t="str">
        <f>IF(E28="","",IF(②選手情報入力!H36="","",0))</f>
        <v/>
      </c>
      <c r="R28" t="str">
        <f>IF(E28="","",IF(②選手情報入力!H36="","",IF(I28=1,VLOOKUP(②選手情報入力!H36,種目情報!$A$4:$C$31,3,FALSE),VLOOKUP(②選手情報入力!H36,種目情報!$E$4:$G$24,3,FALSE))))</f>
        <v/>
      </c>
      <c r="S28" t="str">
        <f>IF(E28="","",IF(②選手情報入力!J36="","",IF(I28=1,VLOOKUP(②選手情報入力!J36,種目情報!$A$4:$B$31,2,FALSE),VLOOKUP(②選手情報入力!J36,種目情報!$E$4:$F$26,2,FALSE))))</f>
        <v/>
      </c>
      <c r="T28" t="str">
        <f>IF(E28="","",IF(②選手情報入力!K36="","",②選手情報入力!K36))</f>
        <v/>
      </c>
      <c r="U28" s="35" t="str">
        <f>IF(E28="","",IF(②選手情報入力!J36="","",0))</f>
        <v/>
      </c>
      <c r="V28" t="str">
        <f>IF(E28="","",IF(②選手情報入力!J36="","",IF(I28=1,VLOOKUP(②選手情報入力!J36,種目情報!$A$4:$C$31,3,FALSE),VLOOKUP(②選手情報入力!J36,種目情報!$E$4:$G$24,3,FALSE))))</f>
        <v/>
      </c>
      <c r="W28" t="str">
        <f>IF(E28="","",IF(②選手情報入力!N36="","",IF(I28=1,種目情報!$J$4,種目情報!$J$7)))</f>
        <v/>
      </c>
      <c r="X28" t="str">
        <f>IF(A28="","",IF(②選手情報入力!N36="","",IF(I28=1,IF(②選手情報入力!$N$5="","",②選手情報入力!$N$5),IF(②選手情報入力!$N$6="","",②選手情報入力!$N$6))))</f>
        <v/>
      </c>
      <c r="Y28" s="35" t="str">
        <f>IF(E28="","",IF(②選手情報入力!N36="","",0))</f>
        <v/>
      </c>
      <c r="Z28" t="str">
        <f>IF(E28="","",IF(②選手情報入力!N36="","",2))</f>
        <v/>
      </c>
      <c r="AA28" t="str">
        <f>IF(E28="","",IF(②選手情報入力!O36="","",IF(I28=1,種目情報!$J$5,種目情報!$J$8)))</f>
        <v/>
      </c>
      <c r="AB28" t="str">
        <f>IF(E28="","",IF(②選手情報入力!O36="","",IF(I28=1,IF(②選手情報入力!$O$5="","",②選手情報入力!$O$5),IF(②選手情報入力!$O$6="","",②選手情報入力!$O$6))))</f>
        <v/>
      </c>
      <c r="AC28" t="str">
        <f>IF(E28="","",IF(②選手情報入力!O36="","",0))</f>
        <v/>
      </c>
      <c r="AD28" t="str">
        <f>IF(E28="","",IF(②選手情報入力!O36="","",2))</f>
        <v/>
      </c>
      <c r="AE28" t="str">
        <f>IF(E28="","",IF(②選手情報入力!P36="","",IF(I28=1,種目情報!$J$6,種目情報!$J$9)))</f>
        <v/>
      </c>
      <c r="AF28" t="str">
        <f>IF(E28="","",IF(②選手情報入力!P36="","",IF(I28=1,IF(②選手情報入力!$P$5="","",②選手情報入力!$P$5),IF(②選手情報入力!$P$6="","",②選手情報入力!$P$6))))</f>
        <v/>
      </c>
      <c r="AG28" t="str">
        <f>IF(E28="","",IF(②選手情報入力!P36="","",0))</f>
        <v/>
      </c>
      <c r="AH28" t="str">
        <f>IF(E28="","",IF(②選手情報入力!P36="","",2))</f>
        <v/>
      </c>
    </row>
    <row r="29" spans="1:34">
      <c r="A29" t="str">
        <f>IF(E29="","",I29*1000000+①団体情報入力!$C$6*1000+②選手情報入力!A37)</f>
        <v/>
      </c>
      <c r="B29" t="str">
        <f>IF(E29="","",①団体情報入力!$C$6)</f>
        <v/>
      </c>
      <c r="E29" t="str">
        <f>IF(②選手情報入力!B37="","",②選手情報入力!B37)</f>
        <v/>
      </c>
      <c r="F29" t="str">
        <f>IF(E29="","",②選手情報入力!C37)</f>
        <v/>
      </c>
      <c r="G29" t="str">
        <f>IF(E29="","",②選手情報入力!D37)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IF(E29="","",IF(②選手情報入力!H37="","",IF(I29=1,VLOOKUP(②選手情報入力!H37,種目情報!$A$4:$B$31,2,FALSE),VLOOKUP(②選手情報入力!H37,種目情報!$E$4:$F$26,2,FALSE))))</f>
        <v/>
      </c>
      <c r="P29" t="str">
        <f>IF(E29="","",IF(②選手情報入力!I37="","",②選手情報入力!I37))</f>
        <v/>
      </c>
      <c r="Q29" s="35" t="str">
        <f>IF(E29="","",IF(②選手情報入力!H37="","",0))</f>
        <v/>
      </c>
      <c r="R29" t="str">
        <f>IF(E29="","",IF(②選手情報入力!H37="","",IF(I29=1,VLOOKUP(②選手情報入力!H37,種目情報!$A$4:$C$31,3,FALSE),VLOOKUP(②選手情報入力!H37,種目情報!$E$4:$G$24,3,FALSE))))</f>
        <v/>
      </c>
      <c r="S29" t="str">
        <f>IF(E29="","",IF(②選手情報入力!J37="","",IF(I29=1,VLOOKUP(②選手情報入力!J37,種目情報!$A$4:$B$31,2,FALSE),VLOOKUP(②選手情報入力!J37,種目情報!$E$4:$F$26,2,FALSE))))</f>
        <v/>
      </c>
      <c r="T29" t="str">
        <f>IF(E29="","",IF(②選手情報入力!K37="","",②選手情報入力!K37))</f>
        <v/>
      </c>
      <c r="U29" s="35" t="str">
        <f>IF(E29="","",IF(②選手情報入力!J37="","",0))</f>
        <v/>
      </c>
      <c r="V29" t="str">
        <f>IF(E29="","",IF(②選手情報入力!J37="","",IF(I29=1,VLOOKUP(②選手情報入力!J37,種目情報!$A$4:$C$31,3,FALSE),VLOOKUP(②選手情報入力!J37,種目情報!$E$4:$G$24,3,FALSE))))</f>
        <v/>
      </c>
      <c r="W29" t="str">
        <f>IF(E29="","",IF(②選手情報入力!N37="","",IF(I29=1,種目情報!$J$4,種目情報!$J$7)))</f>
        <v/>
      </c>
      <c r="X29" t="str">
        <f>IF(A29="","",IF(②選手情報入力!N37="","",IF(I29=1,IF(②選手情報入力!$N$5="","",②選手情報入力!$N$5),IF(②選手情報入力!$N$6="","",②選手情報入力!$N$6))))</f>
        <v/>
      </c>
      <c r="Y29" s="35" t="str">
        <f>IF(E29="","",IF(②選手情報入力!N37="","",0))</f>
        <v/>
      </c>
      <c r="Z29" t="str">
        <f>IF(E29="","",IF(②選手情報入力!N37="","",2))</f>
        <v/>
      </c>
      <c r="AA29" t="str">
        <f>IF(E29="","",IF(②選手情報入力!O37="","",IF(I29=1,種目情報!$J$5,種目情報!$J$8)))</f>
        <v/>
      </c>
      <c r="AB29" t="str">
        <f>IF(E29="","",IF(②選手情報入力!O37="","",IF(I29=1,IF(②選手情報入力!$O$5="","",②選手情報入力!$O$5),IF(②選手情報入力!$O$6="","",②選手情報入力!$O$6))))</f>
        <v/>
      </c>
      <c r="AC29" t="str">
        <f>IF(E29="","",IF(②選手情報入力!O37="","",0))</f>
        <v/>
      </c>
      <c r="AD29" t="str">
        <f>IF(E29="","",IF(②選手情報入力!O37="","",2))</f>
        <v/>
      </c>
      <c r="AE29" t="str">
        <f>IF(E29="","",IF(②選手情報入力!P37="","",IF(I29=1,種目情報!$J$6,種目情報!$J$9)))</f>
        <v/>
      </c>
      <c r="AF29" t="str">
        <f>IF(E29="","",IF(②選手情報入力!P37="","",IF(I29=1,IF(②選手情報入力!$P$5="","",②選手情報入力!$P$5),IF(②選手情報入力!$P$6="","",②選手情報入力!$P$6))))</f>
        <v/>
      </c>
      <c r="AG29" t="str">
        <f>IF(E29="","",IF(②選手情報入力!P37="","",0))</f>
        <v/>
      </c>
      <c r="AH29" t="str">
        <f>IF(E29="","",IF(②選手情報入力!P37="","",2))</f>
        <v/>
      </c>
    </row>
    <row r="30" spans="1:34">
      <c r="A30" t="str">
        <f>IF(E30="","",I30*1000000+①団体情報入力!$C$6*1000+②選手情報入力!A38)</f>
        <v/>
      </c>
      <c r="B30" t="str">
        <f>IF(E30="","",①団体情報入力!$C$6)</f>
        <v/>
      </c>
      <c r="E30" t="str">
        <f>IF(②選手情報入力!B38="","",②選手情報入力!B38)</f>
        <v/>
      </c>
      <c r="F30" t="str">
        <f>IF(E30="","",②選手情報入力!C38)</f>
        <v/>
      </c>
      <c r="G30" t="str">
        <f>IF(E30="","",②選手情報入力!D38)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IF(E30="","",IF(②選手情報入力!H38="","",IF(I30=1,VLOOKUP(②選手情報入力!H38,種目情報!$A$4:$B$31,2,FALSE),VLOOKUP(②選手情報入力!H38,種目情報!$E$4:$F$26,2,FALSE))))</f>
        <v/>
      </c>
      <c r="P30" t="str">
        <f>IF(E30="","",IF(②選手情報入力!I38="","",②選手情報入力!I38))</f>
        <v/>
      </c>
      <c r="Q30" s="35" t="str">
        <f>IF(E30="","",IF(②選手情報入力!H38="","",0))</f>
        <v/>
      </c>
      <c r="R30" t="str">
        <f>IF(E30="","",IF(②選手情報入力!H38="","",IF(I30=1,VLOOKUP(②選手情報入力!H38,種目情報!$A$4:$C$31,3,FALSE),VLOOKUP(②選手情報入力!H38,種目情報!$E$4:$G$24,3,FALSE))))</f>
        <v/>
      </c>
      <c r="S30" t="str">
        <f>IF(E30="","",IF(②選手情報入力!J38="","",IF(I30=1,VLOOKUP(②選手情報入力!J38,種目情報!$A$4:$B$31,2,FALSE),VLOOKUP(②選手情報入力!J38,種目情報!$E$4:$F$26,2,FALSE))))</f>
        <v/>
      </c>
      <c r="T30" t="str">
        <f>IF(E30="","",IF(②選手情報入力!K38="","",②選手情報入力!K38))</f>
        <v/>
      </c>
      <c r="U30" s="35" t="str">
        <f>IF(E30="","",IF(②選手情報入力!J38="","",0))</f>
        <v/>
      </c>
      <c r="V30" t="str">
        <f>IF(E30="","",IF(②選手情報入力!J38="","",IF(I30=1,VLOOKUP(②選手情報入力!J38,種目情報!$A$4:$C$31,3,FALSE),VLOOKUP(②選手情報入力!J38,種目情報!$E$4:$G$24,3,FALSE))))</f>
        <v/>
      </c>
      <c r="W30" t="str">
        <f>IF(E30="","",IF(②選手情報入力!N38="","",IF(I30=1,種目情報!$J$4,種目情報!$J$7)))</f>
        <v/>
      </c>
      <c r="X30" t="str">
        <f>IF(A30="","",IF(②選手情報入力!N38="","",IF(I30=1,IF(②選手情報入力!$N$5="","",②選手情報入力!$N$5),IF(②選手情報入力!$N$6="","",②選手情報入力!$N$6))))</f>
        <v/>
      </c>
      <c r="Y30" s="35" t="str">
        <f>IF(E30="","",IF(②選手情報入力!N38="","",0))</f>
        <v/>
      </c>
      <c r="Z30" t="str">
        <f>IF(E30="","",IF(②選手情報入力!N38="","",2))</f>
        <v/>
      </c>
      <c r="AA30" t="str">
        <f>IF(E30="","",IF(②選手情報入力!O38="","",IF(I30=1,種目情報!$J$5,種目情報!$J$8)))</f>
        <v/>
      </c>
      <c r="AB30" t="str">
        <f>IF(E30="","",IF(②選手情報入力!O38="","",IF(I30=1,IF(②選手情報入力!$O$5="","",②選手情報入力!$O$5),IF(②選手情報入力!$O$6="","",②選手情報入力!$O$6))))</f>
        <v/>
      </c>
      <c r="AC30" t="str">
        <f>IF(E30="","",IF(②選手情報入力!O38="","",0))</f>
        <v/>
      </c>
      <c r="AD30" t="str">
        <f>IF(E30="","",IF(②選手情報入力!O38="","",2))</f>
        <v/>
      </c>
      <c r="AE30" t="str">
        <f>IF(E30="","",IF(②選手情報入力!P38="","",IF(I30=1,種目情報!$J$6,種目情報!$J$9)))</f>
        <v/>
      </c>
      <c r="AF30" t="str">
        <f>IF(E30="","",IF(②選手情報入力!P38="","",IF(I30=1,IF(②選手情報入力!$P$5="","",②選手情報入力!$P$5),IF(②選手情報入力!$P$6="","",②選手情報入力!$P$6))))</f>
        <v/>
      </c>
      <c r="AG30" t="str">
        <f>IF(E30="","",IF(②選手情報入力!P38="","",0))</f>
        <v/>
      </c>
      <c r="AH30" t="str">
        <f>IF(E30="","",IF(②選手情報入力!P38="","",2))</f>
        <v/>
      </c>
    </row>
    <row r="31" spans="1:34">
      <c r="A31" t="str">
        <f>IF(E31="","",I31*1000000+①団体情報入力!$C$6*1000+②選手情報入力!A39)</f>
        <v/>
      </c>
      <c r="B31" t="str">
        <f>IF(E31="","",①団体情報入力!$C$6)</f>
        <v/>
      </c>
      <c r="E31" t="str">
        <f>IF(②選手情報入力!B39="","",②選手情報入力!B39)</f>
        <v/>
      </c>
      <c r="F31" t="str">
        <f>IF(E31="","",②選手情報入力!C39)</f>
        <v/>
      </c>
      <c r="G31" t="str">
        <f>IF(E31="","",②選手情報入力!D39)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IF(E31="","",IF(②選手情報入力!H39="","",IF(I31=1,VLOOKUP(②選手情報入力!H39,種目情報!$A$4:$B$31,2,FALSE),VLOOKUP(②選手情報入力!H39,種目情報!$E$4:$F$26,2,FALSE))))</f>
        <v/>
      </c>
      <c r="P31" t="str">
        <f>IF(E31="","",IF(②選手情報入力!I39="","",②選手情報入力!I39))</f>
        <v/>
      </c>
      <c r="Q31" s="35" t="str">
        <f>IF(E31="","",IF(②選手情報入力!H39="","",0))</f>
        <v/>
      </c>
      <c r="R31" t="str">
        <f>IF(E31="","",IF(②選手情報入力!H39="","",IF(I31=1,VLOOKUP(②選手情報入力!H39,種目情報!$A$4:$C$31,3,FALSE),VLOOKUP(②選手情報入力!H39,種目情報!$E$4:$G$24,3,FALSE))))</f>
        <v/>
      </c>
      <c r="S31" t="str">
        <f>IF(E31="","",IF(②選手情報入力!J39="","",IF(I31=1,VLOOKUP(②選手情報入力!J39,種目情報!$A$4:$B$31,2,FALSE),VLOOKUP(②選手情報入力!J39,種目情報!$E$4:$F$26,2,FALSE))))</f>
        <v/>
      </c>
      <c r="T31" t="str">
        <f>IF(E31="","",IF(②選手情報入力!K39="","",②選手情報入力!K39))</f>
        <v/>
      </c>
      <c r="U31" s="35" t="str">
        <f>IF(E31="","",IF(②選手情報入力!J39="","",0))</f>
        <v/>
      </c>
      <c r="V31" t="str">
        <f>IF(E31="","",IF(②選手情報入力!J39="","",IF(I31=1,VLOOKUP(②選手情報入力!J39,種目情報!$A$4:$C$31,3,FALSE),VLOOKUP(②選手情報入力!J39,種目情報!$E$4:$G$24,3,FALSE))))</f>
        <v/>
      </c>
      <c r="W31" t="str">
        <f>IF(E31="","",IF(②選手情報入力!N39="","",IF(I31=1,種目情報!$J$4,種目情報!$J$7)))</f>
        <v/>
      </c>
      <c r="X31" t="str">
        <f>IF(A31="","",IF(②選手情報入力!N39="","",IF(I31=1,IF(②選手情報入力!$N$5="","",②選手情報入力!$N$5),IF(②選手情報入力!$N$6="","",②選手情報入力!$N$6))))</f>
        <v/>
      </c>
      <c r="Y31" s="35" t="str">
        <f>IF(E31="","",IF(②選手情報入力!N39="","",0))</f>
        <v/>
      </c>
      <c r="Z31" t="str">
        <f>IF(E31="","",IF(②選手情報入力!N39="","",2))</f>
        <v/>
      </c>
      <c r="AA31" t="str">
        <f>IF(E31="","",IF(②選手情報入力!O39="","",IF(I31=1,種目情報!$J$5,種目情報!$J$8)))</f>
        <v/>
      </c>
      <c r="AB31" t="str">
        <f>IF(E31="","",IF(②選手情報入力!O39="","",IF(I31=1,IF(②選手情報入力!$O$5="","",②選手情報入力!$O$5),IF(②選手情報入力!$O$6="","",②選手情報入力!$O$6))))</f>
        <v/>
      </c>
      <c r="AC31" t="str">
        <f>IF(E31="","",IF(②選手情報入力!O39="","",0))</f>
        <v/>
      </c>
      <c r="AD31" t="str">
        <f>IF(E31="","",IF(②選手情報入力!O39="","",2))</f>
        <v/>
      </c>
      <c r="AE31" t="str">
        <f>IF(E31="","",IF(②選手情報入力!P39="","",IF(I31=1,種目情報!$J$6,種目情報!$J$9)))</f>
        <v/>
      </c>
      <c r="AF31" t="str">
        <f>IF(E31="","",IF(②選手情報入力!P39="","",IF(I31=1,IF(②選手情報入力!$P$5="","",②選手情報入力!$P$5),IF(②選手情報入力!$P$6="","",②選手情報入力!$P$6))))</f>
        <v/>
      </c>
      <c r="AG31" t="str">
        <f>IF(E31="","",IF(②選手情報入力!P39="","",0))</f>
        <v/>
      </c>
      <c r="AH31" t="str">
        <f>IF(E31="","",IF(②選手情報入力!P39="","",2))</f>
        <v/>
      </c>
    </row>
    <row r="32" spans="1:34">
      <c r="A32" t="str">
        <f>IF(E32="","",I32*1000000+①団体情報入力!$C$6*1000+②選手情報入力!A40)</f>
        <v/>
      </c>
      <c r="B32" t="str">
        <f>IF(E32="","",①団体情報入力!$C$6)</f>
        <v/>
      </c>
      <c r="E32" t="str">
        <f>IF(②選手情報入力!B40="","",②選手情報入力!B40)</f>
        <v/>
      </c>
      <c r="F32" t="str">
        <f>IF(E32="","",②選手情報入力!C40)</f>
        <v/>
      </c>
      <c r="G32" t="str">
        <f>IF(E32="","",②選手情報入力!D40)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IF(E32="","",IF(②選手情報入力!H40="","",IF(I32=1,VLOOKUP(②選手情報入力!H40,種目情報!$A$4:$B$31,2,FALSE),VLOOKUP(②選手情報入力!H40,種目情報!$E$4:$F$26,2,FALSE))))</f>
        <v/>
      </c>
      <c r="P32" t="str">
        <f>IF(E32="","",IF(②選手情報入力!I40="","",②選手情報入力!I40))</f>
        <v/>
      </c>
      <c r="Q32" s="35" t="str">
        <f>IF(E32="","",IF(②選手情報入力!H40="","",0))</f>
        <v/>
      </c>
      <c r="R32" t="str">
        <f>IF(E32="","",IF(②選手情報入力!H40="","",IF(I32=1,VLOOKUP(②選手情報入力!H40,種目情報!$A$4:$C$31,3,FALSE),VLOOKUP(②選手情報入力!H40,種目情報!$E$4:$G$24,3,FALSE))))</f>
        <v/>
      </c>
      <c r="S32" t="str">
        <f>IF(E32="","",IF(②選手情報入力!J40="","",IF(I32=1,VLOOKUP(②選手情報入力!J40,種目情報!$A$4:$B$31,2,FALSE),VLOOKUP(②選手情報入力!J40,種目情報!$E$4:$F$26,2,FALSE))))</f>
        <v/>
      </c>
      <c r="T32" t="str">
        <f>IF(E32="","",IF(②選手情報入力!K40="","",②選手情報入力!K40))</f>
        <v/>
      </c>
      <c r="U32" s="35" t="str">
        <f>IF(E32="","",IF(②選手情報入力!J40="","",0))</f>
        <v/>
      </c>
      <c r="V32" t="str">
        <f>IF(E32="","",IF(②選手情報入力!J40="","",IF(I32=1,VLOOKUP(②選手情報入力!J40,種目情報!$A$4:$C$31,3,FALSE),VLOOKUP(②選手情報入力!J40,種目情報!$E$4:$G$24,3,FALSE))))</f>
        <v/>
      </c>
      <c r="W32" t="str">
        <f>IF(E32="","",IF(②選手情報入力!N40="","",IF(I32=1,種目情報!$J$4,種目情報!$J$7)))</f>
        <v/>
      </c>
      <c r="X32" t="str">
        <f>IF(A32="","",IF(②選手情報入力!N40="","",IF(I32=1,IF(②選手情報入力!$N$5="","",②選手情報入力!$N$5),IF(②選手情報入力!$N$6="","",②選手情報入力!$N$6))))</f>
        <v/>
      </c>
      <c r="Y32" s="35" t="str">
        <f>IF(E32="","",IF(②選手情報入力!N40="","",0))</f>
        <v/>
      </c>
      <c r="Z32" t="str">
        <f>IF(E32="","",IF(②選手情報入力!N40="","",2))</f>
        <v/>
      </c>
      <c r="AA32" t="str">
        <f>IF(E32="","",IF(②選手情報入力!O40="","",IF(I32=1,種目情報!$J$5,種目情報!$J$8)))</f>
        <v/>
      </c>
      <c r="AB32" t="str">
        <f>IF(E32="","",IF(②選手情報入力!O40="","",IF(I32=1,IF(②選手情報入力!$O$5="","",②選手情報入力!$O$5),IF(②選手情報入力!$O$6="","",②選手情報入力!$O$6))))</f>
        <v/>
      </c>
      <c r="AC32" t="str">
        <f>IF(E32="","",IF(②選手情報入力!O40="","",0))</f>
        <v/>
      </c>
      <c r="AD32" t="str">
        <f>IF(E32="","",IF(②選手情報入力!O40="","",2))</f>
        <v/>
      </c>
      <c r="AE32" t="str">
        <f>IF(E32="","",IF(②選手情報入力!P40="","",IF(I32=1,種目情報!$J$6,種目情報!$J$9)))</f>
        <v/>
      </c>
      <c r="AF32" t="str">
        <f>IF(E32="","",IF(②選手情報入力!P40="","",IF(I32=1,IF(②選手情報入力!$P$5="","",②選手情報入力!$P$5),IF(②選手情報入力!$P$6="","",②選手情報入力!$P$6))))</f>
        <v/>
      </c>
      <c r="AG32" t="str">
        <f>IF(E32="","",IF(②選手情報入力!P40="","",0))</f>
        <v/>
      </c>
      <c r="AH32" t="str">
        <f>IF(E32="","",IF(②選手情報入力!P40="","",2))</f>
        <v/>
      </c>
    </row>
    <row r="33" spans="1:34">
      <c r="A33" t="str">
        <f>IF(E33="","",I33*1000000+①団体情報入力!$C$6*1000+②選手情報入力!A41)</f>
        <v/>
      </c>
      <c r="B33" t="str">
        <f>IF(E33="","",①団体情報入力!$C$6)</f>
        <v/>
      </c>
      <c r="E33" t="str">
        <f>IF(②選手情報入力!B41="","",②選手情報入力!B41)</f>
        <v/>
      </c>
      <c r="F33" t="str">
        <f>IF(E33="","",②選手情報入力!C41)</f>
        <v/>
      </c>
      <c r="G33" t="str">
        <f>IF(E33="","",②選手情報入力!D41)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IF(E33="","",IF(②選手情報入力!H41="","",IF(I33=1,VLOOKUP(②選手情報入力!H41,種目情報!$A$4:$B$31,2,FALSE),VLOOKUP(②選手情報入力!H41,種目情報!$E$4:$F$26,2,FALSE))))</f>
        <v/>
      </c>
      <c r="P33" t="str">
        <f>IF(E33="","",IF(②選手情報入力!I41="","",②選手情報入力!I41))</f>
        <v/>
      </c>
      <c r="Q33" s="35" t="str">
        <f>IF(E33="","",IF(②選手情報入力!H41="","",0))</f>
        <v/>
      </c>
      <c r="R33" t="str">
        <f>IF(E33="","",IF(②選手情報入力!H41="","",IF(I33=1,VLOOKUP(②選手情報入力!H41,種目情報!$A$4:$C$31,3,FALSE),VLOOKUP(②選手情報入力!H41,種目情報!$E$4:$G$24,3,FALSE))))</f>
        <v/>
      </c>
      <c r="S33" t="str">
        <f>IF(E33="","",IF(②選手情報入力!J41="","",IF(I33=1,VLOOKUP(②選手情報入力!J41,種目情報!$A$4:$B$31,2,FALSE),VLOOKUP(②選手情報入力!J41,種目情報!$E$4:$F$26,2,FALSE))))</f>
        <v/>
      </c>
      <c r="T33" t="str">
        <f>IF(E33="","",IF(②選手情報入力!K41="","",②選手情報入力!K41))</f>
        <v/>
      </c>
      <c r="U33" s="35" t="str">
        <f>IF(E33="","",IF(②選手情報入力!J41="","",0))</f>
        <v/>
      </c>
      <c r="V33" t="str">
        <f>IF(E33="","",IF(②選手情報入力!J41="","",IF(I33=1,VLOOKUP(②選手情報入力!J41,種目情報!$A$4:$C$31,3,FALSE),VLOOKUP(②選手情報入力!J41,種目情報!$E$4:$G$24,3,FALSE))))</f>
        <v/>
      </c>
      <c r="W33" t="str">
        <f>IF(E33="","",IF(②選手情報入力!N41="","",IF(I33=1,種目情報!$J$4,種目情報!$J$7)))</f>
        <v/>
      </c>
      <c r="X33" t="str">
        <f>IF(A33="","",IF(②選手情報入力!N41="","",IF(I33=1,IF(②選手情報入力!$N$5="","",②選手情報入力!$N$5),IF(②選手情報入力!$N$6="","",②選手情報入力!$N$6))))</f>
        <v/>
      </c>
      <c r="Y33" s="35" t="str">
        <f>IF(E33="","",IF(②選手情報入力!N41="","",0))</f>
        <v/>
      </c>
      <c r="Z33" t="str">
        <f>IF(E33="","",IF(②選手情報入力!N41="","",2))</f>
        <v/>
      </c>
      <c r="AA33" t="str">
        <f>IF(E33="","",IF(②選手情報入力!O41="","",IF(I33=1,種目情報!$J$5,種目情報!$J$8)))</f>
        <v/>
      </c>
      <c r="AB33" t="str">
        <f>IF(E33="","",IF(②選手情報入力!O41="","",IF(I33=1,IF(②選手情報入力!$O$5="","",②選手情報入力!$O$5),IF(②選手情報入力!$O$6="","",②選手情報入力!$O$6))))</f>
        <v/>
      </c>
      <c r="AC33" t="str">
        <f>IF(E33="","",IF(②選手情報入力!O41="","",0))</f>
        <v/>
      </c>
      <c r="AD33" t="str">
        <f>IF(E33="","",IF(②選手情報入力!O41="","",2))</f>
        <v/>
      </c>
      <c r="AE33" t="str">
        <f>IF(E33="","",IF(②選手情報入力!P41="","",IF(I33=1,種目情報!$J$6,種目情報!$J$9)))</f>
        <v/>
      </c>
      <c r="AF33" t="str">
        <f>IF(E33="","",IF(②選手情報入力!P41="","",IF(I33=1,IF(②選手情報入力!$P$5="","",②選手情報入力!$P$5),IF(②選手情報入力!$P$6="","",②選手情報入力!$P$6))))</f>
        <v/>
      </c>
      <c r="AG33" t="str">
        <f>IF(E33="","",IF(②選手情報入力!P41="","",0))</f>
        <v/>
      </c>
      <c r="AH33" t="str">
        <f>IF(E33="","",IF(②選手情報入力!P41="","",2))</f>
        <v/>
      </c>
    </row>
    <row r="34" spans="1:34">
      <c r="A34" t="str">
        <f>IF(E34="","",I34*1000000+①団体情報入力!$C$6*1000+②選手情報入力!A42)</f>
        <v/>
      </c>
      <c r="B34" t="str">
        <f>IF(E34="","",①団体情報入力!$C$6)</f>
        <v/>
      </c>
      <c r="E34" t="str">
        <f>IF(②選手情報入力!B42="","",②選手情報入力!B42)</f>
        <v/>
      </c>
      <c r="F34" t="str">
        <f>IF(E34="","",②選手情報入力!C42)</f>
        <v/>
      </c>
      <c r="G34" t="str">
        <f>IF(E34="","",②選手情報入力!D42)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IF(E34="","",IF(②選手情報入力!H42="","",IF(I34=1,VLOOKUP(②選手情報入力!H42,種目情報!$A$4:$B$31,2,FALSE),VLOOKUP(②選手情報入力!H42,種目情報!$E$4:$F$26,2,FALSE))))</f>
        <v/>
      </c>
      <c r="P34" t="str">
        <f>IF(E34="","",IF(②選手情報入力!I42="","",②選手情報入力!I42))</f>
        <v/>
      </c>
      <c r="Q34" s="35" t="str">
        <f>IF(E34="","",IF(②選手情報入力!H42="","",0))</f>
        <v/>
      </c>
      <c r="R34" t="str">
        <f>IF(E34="","",IF(②選手情報入力!H42="","",IF(I34=1,VLOOKUP(②選手情報入力!H42,種目情報!$A$4:$C$31,3,FALSE),VLOOKUP(②選手情報入力!H42,種目情報!$E$4:$G$24,3,FALSE))))</f>
        <v/>
      </c>
      <c r="S34" t="str">
        <f>IF(E34="","",IF(②選手情報入力!J42="","",IF(I34=1,VLOOKUP(②選手情報入力!J42,種目情報!$A$4:$B$31,2,FALSE),VLOOKUP(②選手情報入力!J42,種目情報!$E$4:$F$26,2,FALSE))))</f>
        <v/>
      </c>
      <c r="T34" t="str">
        <f>IF(E34="","",IF(②選手情報入力!K42="","",②選手情報入力!K42))</f>
        <v/>
      </c>
      <c r="U34" s="35" t="str">
        <f>IF(E34="","",IF(②選手情報入力!J42="","",0))</f>
        <v/>
      </c>
      <c r="V34" t="str">
        <f>IF(E34="","",IF(②選手情報入力!J42="","",IF(I34=1,VLOOKUP(②選手情報入力!J42,種目情報!$A$4:$C$31,3,FALSE),VLOOKUP(②選手情報入力!J42,種目情報!$E$4:$G$24,3,FALSE))))</f>
        <v/>
      </c>
      <c r="W34" t="str">
        <f>IF(E34="","",IF(②選手情報入力!N42="","",IF(I34=1,種目情報!$J$4,種目情報!$J$7)))</f>
        <v/>
      </c>
      <c r="X34" t="str">
        <f>IF(A34="","",IF(②選手情報入力!N42="","",IF(I34=1,IF(②選手情報入力!$N$5="","",②選手情報入力!$N$5),IF(②選手情報入力!$N$6="","",②選手情報入力!$N$6))))</f>
        <v/>
      </c>
      <c r="Y34" s="35" t="str">
        <f>IF(E34="","",IF(②選手情報入力!N42="","",0))</f>
        <v/>
      </c>
      <c r="Z34" t="str">
        <f>IF(E34="","",IF(②選手情報入力!N42="","",2))</f>
        <v/>
      </c>
      <c r="AA34" t="str">
        <f>IF(E34="","",IF(②選手情報入力!O42="","",IF(I34=1,種目情報!$J$5,種目情報!$J$8)))</f>
        <v/>
      </c>
      <c r="AB34" t="str">
        <f>IF(E34="","",IF(②選手情報入力!O42="","",IF(I34=1,IF(②選手情報入力!$O$5="","",②選手情報入力!$O$5),IF(②選手情報入力!$O$6="","",②選手情報入力!$O$6))))</f>
        <v/>
      </c>
      <c r="AC34" t="str">
        <f>IF(E34="","",IF(②選手情報入力!O42="","",0))</f>
        <v/>
      </c>
      <c r="AD34" t="str">
        <f>IF(E34="","",IF(②選手情報入力!O42="","",2))</f>
        <v/>
      </c>
      <c r="AE34" t="str">
        <f>IF(E34="","",IF(②選手情報入力!P42="","",IF(I34=1,種目情報!$J$6,種目情報!$J$9)))</f>
        <v/>
      </c>
      <c r="AF34" t="str">
        <f>IF(E34="","",IF(②選手情報入力!P42="","",IF(I34=1,IF(②選手情報入力!$P$5="","",②選手情報入力!$P$5),IF(②選手情報入力!$P$6="","",②選手情報入力!$P$6))))</f>
        <v/>
      </c>
      <c r="AG34" t="str">
        <f>IF(E34="","",IF(②選手情報入力!P42="","",0))</f>
        <v/>
      </c>
      <c r="AH34" t="str">
        <f>IF(E34="","",IF(②選手情報入力!P42="","",2))</f>
        <v/>
      </c>
    </row>
    <row r="35" spans="1:34">
      <c r="A35" t="str">
        <f>IF(E35="","",I35*1000000+①団体情報入力!$C$6*1000+②選手情報入力!A43)</f>
        <v/>
      </c>
      <c r="B35" t="str">
        <f>IF(E35="","",①団体情報入力!$C$6)</f>
        <v/>
      </c>
      <c r="E35" t="str">
        <f>IF(②選手情報入力!B43="","",②選手情報入力!B43)</f>
        <v/>
      </c>
      <c r="F35" t="str">
        <f>IF(E35="","",②選手情報入力!C43)</f>
        <v/>
      </c>
      <c r="G35" t="str">
        <f>IF(E35="","",②選手情報入力!D43)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IF(E35="","",IF(②選手情報入力!H43="","",IF(I35=1,VLOOKUP(②選手情報入力!H43,種目情報!$A$4:$B$31,2,FALSE),VLOOKUP(②選手情報入力!H43,種目情報!$E$4:$F$26,2,FALSE))))</f>
        <v/>
      </c>
      <c r="P35" t="str">
        <f>IF(E35="","",IF(②選手情報入力!I43="","",②選手情報入力!I43))</f>
        <v/>
      </c>
      <c r="Q35" s="35" t="str">
        <f>IF(E35="","",IF(②選手情報入力!H43="","",0))</f>
        <v/>
      </c>
      <c r="R35" t="str">
        <f>IF(E35="","",IF(②選手情報入力!H43="","",IF(I35=1,VLOOKUP(②選手情報入力!H43,種目情報!$A$4:$C$31,3,FALSE),VLOOKUP(②選手情報入力!H43,種目情報!$E$4:$G$24,3,FALSE))))</f>
        <v/>
      </c>
      <c r="S35" t="str">
        <f>IF(E35="","",IF(②選手情報入力!J43="","",IF(I35=1,VLOOKUP(②選手情報入力!J43,種目情報!$A$4:$B$31,2,FALSE),VLOOKUP(②選手情報入力!J43,種目情報!$E$4:$F$26,2,FALSE))))</f>
        <v/>
      </c>
      <c r="T35" t="str">
        <f>IF(E35="","",IF(②選手情報入力!K43="","",②選手情報入力!K43))</f>
        <v/>
      </c>
      <c r="U35" s="35" t="str">
        <f>IF(E35="","",IF(②選手情報入力!J43="","",0))</f>
        <v/>
      </c>
      <c r="V35" t="str">
        <f>IF(E35="","",IF(②選手情報入力!J43="","",IF(I35=1,VLOOKUP(②選手情報入力!J43,種目情報!$A$4:$C$31,3,FALSE),VLOOKUP(②選手情報入力!J43,種目情報!$E$4:$G$24,3,FALSE))))</f>
        <v/>
      </c>
      <c r="W35" t="str">
        <f>IF(E35="","",IF(②選手情報入力!N43="","",IF(I35=1,種目情報!$J$4,種目情報!$J$7)))</f>
        <v/>
      </c>
      <c r="X35" t="str">
        <f>IF(A35="","",IF(②選手情報入力!N43="","",IF(I35=1,IF(②選手情報入力!$N$5="","",②選手情報入力!$N$5),IF(②選手情報入力!$N$6="","",②選手情報入力!$N$6))))</f>
        <v/>
      </c>
      <c r="Y35" s="35" t="str">
        <f>IF(E35="","",IF(②選手情報入力!N43="","",0))</f>
        <v/>
      </c>
      <c r="Z35" t="str">
        <f>IF(E35="","",IF(②選手情報入力!N43="","",2))</f>
        <v/>
      </c>
      <c r="AA35" t="str">
        <f>IF(E35="","",IF(②選手情報入力!O43="","",IF(I35=1,種目情報!$J$5,種目情報!$J$8)))</f>
        <v/>
      </c>
      <c r="AB35" t="str">
        <f>IF(E35="","",IF(②選手情報入力!O43="","",IF(I35=1,IF(②選手情報入力!$O$5="","",②選手情報入力!$O$5),IF(②選手情報入力!$O$6="","",②選手情報入力!$O$6))))</f>
        <v/>
      </c>
      <c r="AC35" t="str">
        <f>IF(E35="","",IF(②選手情報入力!O43="","",0))</f>
        <v/>
      </c>
      <c r="AD35" t="str">
        <f>IF(E35="","",IF(②選手情報入力!O43="","",2))</f>
        <v/>
      </c>
      <c r="AE35" t="str">
        <f>IF(E35="","",IF(②選手情報入力!P43="","",IF(I35=1,種目情報!$J$6,種目情報!$J$9)))</f>
        <v/>
      </c>
      <c r="AF35" t="str">
        <f>IF(E35="","",IF(②選手情報入力!P43="","",IF(I35=1,IF(②選手情報入力!$P$5="","",②選手情報入力!$P$5),IF(②選手情報入力!$P$6="","",②選手情報入力!$P$6))))</f>
        <v/>
      </c>
      <c r="AG35" t="str">
        <f>IF(E35="","",IF(②選手情報入力!P43="","",0))</f>
        <v/>
      </c>
      <c r="AH35" t="str">
        <f>IF(E35="","",IF(②選手情報入力!P43="","",2))</f>
        <v/>
      </c>
    </row>
    <row r="36" spans="1:34">
      <c r="A36" t="str">
        <f>IF(E36="","",I36*1000000+①団体情報入力!$C$6*1000+②選手情報入力!A44)</f>
        <v/>
      </c>
      <c r="B36" t="str">
        <f>IF(E36="","",①団体情報入力!$C$6)</f>
        <v/>
      </c>
      <c r="E36" t="str">
        <f>IF(②選手情報入力!B44="","",②選手情報入力!B44)</f>
        <v/>
      </c>
      <c r="F36" t="str">
        <f>IF(E36="","",②選手情報入力!C44)</f>
        <v/>
      </c>
      <c r="G36" t="str">
        <f>IF(E36="","",②選手情報入力!D44)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IF(E36="","",IF(②選手情報入力!H44="","",IF(I36=1,VLOOKUP(②選手情報入力!H44,種目情報!$A$4:$B$31,2,FALSE),VLOOKUP(②選手情報入力!H44,種目情報!$E$4:$F$26,2,FALSE))))</f>
        <v/>
      </c>
      <c r="P36" t="str">
        <f>IF(E36="","",IF(②選手情報入力!I44="","",②選手情報入力!I44))</f>
        <v/>
      </c>
      <c r="Q36" s="35" t="str">
        <f>IF(E36="","",IF(②選手情報入力!H44="","",0))</f>
        <v/>
      </c>
      <c r="R36" t="str">
        <f>IF(E36="","",IF(②選手情報入力!H44="","",IF(I36=1,VLOOKUP(②選手情報入力!H44,種目情報!$A$4:$C$31,3,FALSE),VLOOKUP(②選手情報入力!H44,種目情報!$E$4:$G$24,3,FALSE))))</f>
        <v/>
      </c>
      <c r="S36" t="str">
        <f>IF(E36="","",IF(②選手情報入力!J44="","",IF(I36=1,VLOOKUP(②選手情報入力!J44,種目情報!$A$4:$B$31,2,FALSE),VLOOKUP(②選手情報入力!J44,種目情報!$E$4:$F$26,2,FALSE))))</f>
        <v/>
      </c>
      <c r="T36" t="str">
        <f>IF(E36="","",IF(②選手情報入力!K44="","",②選手情報入力!K44))</f>
        <v/>
      </c>
      <c r="U36" s="35" t="str">
        <f>IF(E36="","",IF(②選手情報入力!J44="","",0))</f>
        <v/>
      </c>
      <c r="V36" t="str">
        <f>IF(E36="","",IF(②選手情報入力!J44="","",IF(I36=1,VLOOKUP(②選手情報入力!J44,種目情報!$A$4:$C$31,3,FALSE),VLOOKUP(②選手情報入力!J44,種目情報!$E$4:$G$24,3,FALSE))))</f>
        <v/>
      </c>
      <c r="W36" t="str">
        <f>IF(E36="","",IF(②選手情報入力!N44="","",IF(I36=1,種目情報!$J$4,種目情報!$J$7)))</f>
        <v/>
      </c>
      <c r="X36" t="str">
        <f>IF(A36="","",IF(②選手情報入力!N44="","",IF(I36=1,IF(②選手情報入力!$N$5="","",②選手情報入力!$N$5),IF(②選手情報入力!$N$6="","",②選手情報入力!$N$6))))</f>
        <v/>
      </c>
      <c r="Y36" s="35" t="str">
        <f>IF(E36="","",IF(②選手情報入力!N44="","",0))</f>
        <v/>
      </c>
      <c r="Z36" t="str">
        <f>IF(E36="","",IF(②選手情報入力!N44="","",2))</f>
        <v/>
      </c>
      <c r="AA36" t="str">
        <f>IF(E36="","",IF(②選手情報入力!O44="","",IF(I36=1,種目情報!$J$5,種目情報!$J$8)))</f>
        <v/>
      </c>
      <c r="AB36" t="str">
        <f>IF(E36="","",IF(②選手情報入力!O44="","",IF(I36=1,IF(②選手情報入力!$O$5="","",②選手情報入力!$O$5),IF(②選手情報入力!$O$6="","",②選手情報入力!$O$6))))</f>
        <v/>
      </c>
      <c r="AC36" t="str">
        <f>IF(E36="","",IF(②選手情報入力!O44="","",0))</f>
        <v/>
      </c>
      <c r="AD36" t="str">
        <f>IF(E36="","",IF(②選手情報入力!O44="","",2))</f>
        <v/>
      </c>
      <c r="AE36" t="str">
        <f>IF(E36="","",IF(②選手情報入力!P44="","",IF(I36=1,種目情報!$J$6,種目情報!$J$9)))</f>
        <v/>
      </c>
      <c r="AF36" t="str">
        <f>IF(E36="","",IF(②選手情報入力!P44="","",IF(I36=1,IF(②選手情報入力!$P$5="","",②選手情報入力!$P$5),IF(②選手情報入力!$P$6="","",②選手情報入力!$P$6))))</f>
        <v/>
      </c>
      <c r="AG36" t="str">
        <f>IF(E36="","",IF(②選手情報入力!P44="","",0))</f>
        <v/>
      </c>
      <c r="AH36" t="str">
        <f>IF(E36="","",IF(②選手情報入力!P44="","",2))</f>
        <v/>
      </c>
    </row>
    <row r="37" spans="1:34">
      <c r="A37" t="str">
        <f>IF(E37="","",I37*1000000+①団体情報入力!$C$6*1000+②選手情報入力!A45)</f>
        <v/>
      </c>
      <c r="B37" t="str">
        <f>IF(E37="","",①団体情報入力!$C$6)</f>
        <v/>
      </c>
      <c r="E37" t="str">
        <f>IF(②選手情報入力!B45="","",②選手情報入力!B45)</f>
        <v/>
      </c>
      <c r="F37" t="str">
        <f>IF(E37="","",②選手情報入力!C45)</f>
        <v/>
      </c>
      <c r="G37" t="str">
        <f>IF(E37="","",②選手情報入力!D45)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IF(E37="","",IF(②選手情報入力!H45="","",IF(I37=1,VLOOKUP(②選手情報入力!H45,種目情報!$A$4:$B$31,2,FALSE),VLOOKUP(②選手情報入力!H45,種目情報!$E$4:$F$26,2,FALSE))))</f>
        <v/>
      </c>
      <c r="P37" t="str">
        <f>IF(E37="","",IF(②選手情報入力!I45="","",②選手情報入力!I45))</f>
        <v/>
      </c>
      <c r="Q37" s="35" t="str">
        <f>IF(E37="","",IF(②選手情報入力!H45="","",0))</f>
        <v/>
      </c>
      <c r="R37" t="str">
        <f>IF(E37="","",IF(②選手情報入力!H45="","",IF(I37=1,VLOOKUP(②選手情報入力!H45,種目情報!$A$4:$C$31,3,FALSE),VLOOKUP(②選手情報入力!H45,種目情報!$E$4:$G$24,3,FALSE))))</f>
        <v/>
      </c>
      <c r="S37" t="str">
        <f>IF(E37="","",IF(②選手情報入力!J45="","",IF(I37=1,VLOOKUP(②選手情報入力!J45,種目情報!$A$4:$B$31,2,FALSE),VLOOKUP(②選手情報入力!J45,種目情報!$E$4:$F$26,2,FALSE))))</f>
        <v/>
      </c>
      <c r="T37" t="str">
        <f>IF(E37="","",IF(②選手情報入力!K45="","",②選手情報入力!K45))</f>
        <v/>
      </c>
      <c r="U37" s="35" t="str">
        <f>IF(E37="","",IF(②選手情報入力!J45="","",0))</f>
        <v/>
      </c>
      <c r="V37" t="str">
        <f>IF(E37="","",IF(②選手情報入力!J45="","",IF(I37=1,VLOOKUP(②選手情報入力!J45,種目情報!$A$4:$C$31,3,FALSE),VLOOKUP(②選手情報入力!J45,種目情報!$E$4:$G$24,3,FALSE))))</f>
        <v/>
      </c>
      <c r="W37" t="str">
        <f>IF(E37="","",IF(②選手情報入力!N45="","",IF(I37=1,種目情報!$J$4,種目情報!$J$7)))</f>
        <v/>
      </c>
      <c r="X37" t="str">
        <f>IF(A37="","",IF(②選手情報入力!N45="","",IF(I37=1,IF(②選手情報入力!$N$5="","",②選手情報入力!$N$5),IF(②選手情報入力!$N$6="","",②選手情報入力!$N$6))))</f>
        <v/>
      </c>
      <c r="Y37" s="35" t="str">
        <f>IF(E37="","",IF(②選手情報入力!N45="","",0))</f>
        <v/>
      </c>
      <c r="Z37" t="str">
        <f>IF(E37="","",IF(②選手情報入力!N45="","",2))</f>
        <v/>
      </c>
      <c r="AA37" t="str">
        <f>IF(E37="","",IF(②選手情報入力!O45="","",IF(I37=1,種目情報!$J$5,種目情報!$J$8)))</f>
        <v/>
      </c>
      <c r="AB37" t="str">
        <f>IF(E37="","",IF(②選手情報入力!O45="","",IF(I37=1,IF(②選手情報入力!$O$5="","",②選手情報入力!$O$5),IF(②選手情報入力!$O$6="","",②選手情報入力!$O$6))))</f>
        <v/>
      </c>
      <c r="AC37" t="str">
        <f>IF(E37="","",IF(②選手情報入力!O45="","",0))</f>
        <v/>
      </c>
      <c r="AD37" t="str">
        <f>IF(E37="","",IF(②選手情報入力!O45="","",2))</f>
        <v/>
      </c>
      <c r="AE37" t="str">
        <f>IF(E37="","",IF(②選手情報入力!P45="","",IF(I37=1,種目情報!$J$6,種目情報!$J$9)))</f>
        <v/>
      </c>
      <c r="AF37" t="str">
        <f>IF(E37="","",IF(②選手情報入力!P45="","",IF(I37=1,IF(②選手情報入力!$P$5="","",②選手情報入力!$P$5),IF(②選手情報入力!$P$6="","",②選手情報入力!$P$6))))</f>
        <v/>
      </c>
      <c r="AG37" t="str">
        <f>IF(E37="","",IF(②選手情報入力!P45="","",0))</f>
        <v/>
      </c>
      <c r="AH37" t="str">
        <f>IF(E37="","",IF(②選手情報入力!P45="","",2))</f>
        <v/>
      </c>
    </row>
    <row r="38" spans="1:34">
      <c r="A38" t="str">
        <f>IF(E38="","",I38*1000000+①団体情報入力!$C$6*1000+②選手情報入力!A46)</f>
        <v/>
      </c>
      <c r="B38" t="str">
        <f>IF(E38="","",①団体情報入力!$C$6)</f>
        <v/>
      </c>
      <c r="E38" t="str">
        <f>IF(②選手情報入力!B46="","",②選手情報入力!B46)</f>
        <v/>
      </c>
      <c r="F38" t="str">
        <f>IF(E38="","",②選手情報入力!C46)</f>
        <v/>
      </c>
      <c r="G38" t="str">
        <f>IF(E38="","",②選手情報入力!D46)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IF(E38="","",IF(②選手情報入力!H46="","",IF(I38=1,VLOOKUP(②選手情報入力!H46,種目情報!$A$4:$B$31,2,FALSE),VLOOKUP(②選手情報入力!H46,種目情報!$E$4:$F$26,2,FALSE))))</f>
        <v/>
      </c>
      <c r="P38" t="str">
        <f>IF(E38="","",IF(②選手情報入力!I46="","",②選手情報入力!I46))</f>
        <v/>
      </c>
      <c r="Q38" s="35" t="str">
        <f>IF(E38="","",IF(②選手情報入力!H46="","",0))</f>
        <v/>
      </c>
      <c r="R38" t="str">
        <f>IF(E38="","",IF(②選手情報入力!H46="","",IF(I38=1,VLOOKUP(②選手情報入力!H46,種目情報!$A$4:$C$31,3,FALSE),VLOOKUP(②選手情報入力!H46,種目情報!$E$4:$G$24,3,FALSE))))</f>
        <v/>
      </c>
      <c r="S38" t="str">
        <f>IF(E38="","",IF(②選手情報入力!J46="","",IF(I38=1,VLOOKUP(②選手情報入力!J46,種目情報!$A$4:$B$31,2,FALSE),VLOOKUP(②選手情報入力!J46,種目情報!$E$4:$F$26,2,FALSE))))</f>
        <v/>
      </c>
      <c r="T38" t="str">
        <f>IF(E38="","",IF(②選手情報入力!K46="","",②選手情報入力!K46))</f>
        <v/>
      </c>
      <c r="U38" s="35" t="str">
        <f>IF(E38="","",IF(②選手情報入力!J46="","",0))</f>
        <v/>
      </c>
      <c r="V38" t="str">
        <f>IF(E38="","",IF(②選手情報入力!J46="","",IF(I38=1,VLOOKUP(②選手情報入力!J46,種目情報!$A$4:$C$31,3,FALSE),VLOOKUP(②選手情報入力!J46,種目情報!$E$4:$G$24,3,FALSE))))</f>
        <v/>
      </c>
      <c r="W38" t="str">
        <f>IF(E38="","",IF(②選手情報入力!N46="","",IF(I38=1,種目情報!$J$4,種目情報!$J$7)))</f>
        <v/>
      </c>
      <c r="X38" t="str">
        <f>IF(A38="","",IF(②選手情報入力!N46="","",IF(I38=1,IF(②選手情報入力!$N$5="","",②選手情報入力!$N$5),IF(②選手情報入力!$N$6="","",②選手情報入力!$N$6))))</f>
        <v/>
      </c>
      <c r="Y38" s="35" t="str">
        <f>IF(E38="","",IF(②選手情報入力!N46="","",0))</f>
        <v/>
      </c>
      <c r="Z38" t="str">
        <f>IF(E38="","",IF(②選手情報入力!N46="","",2))</f>
        <v/>
      </c>
      <c r="AA38" t="str">
        <f>IF(E38="","",IF(②選手情報入力!O46="","",IF(I38=1,種目情報!$J$5,種目情報!$J$8)))</f>
        <v/>
      </c>
      <c r="AB38" t="str">
        <f>IF(E38="","",IF(②選手情報入力!O46="","",IF(I38=1,IF(②選手情報入力!$O$5="","",②選手情報入力!$O$5),IF(②選手情報入力!$O$6="","",②選手情報入力!$O$6))))</f>
        <v/>
      </c>
      <c r="AC38" t="str">
        <f>IF(E38="","",IF(②選手情報入力!O46="","",0))</f>
        <v/>
      </c>
      <c r="AD38" t="str">
        <f>IF(E38="","",IF(②選手情報入力!O46="","",2))</f>
        <v/>
      </c>
      <c r="AE38" t="str">
        <f>IF(E38="","",IF(②選手情報入力!P46="","",IF(I38=1,種目情報!$J$6,種目情報!$J$9)))</f>
        <v/>
      </c>
      <c r="AF38" t="str">
        <f>IF(E38="","",IF(②選手情報入力!P46="","",IF(I38=1,IF(②選手情報入力!$P$5="","",②選手情報入力!$P$5),IF(②選手情報入力!$P$6="","",②選手情報入力!$P$6))))</f>
        <v/>
      </c>
      <c r="AG38" t="str">
        <f>IF(E38="","",IF(②選手情報入力!P46="","",0))</f>
        <v/>
      </c>
      <c r="AH38" t="str">
        <f>IF(E38="","",IF(②選手情報入力!P46="","",2))</f>
        <v/>
      </c>
    </row>
    <row r="39" spans="1:34">
      <c r="A39" t="str">
        <f>IF(E39="","",I39*1000000+①団体情報入力!$C$6*1000+②選手情報入力!A47)</f>
        <v/>
      </c>
      <c r="B39" t="str">
        <f>IF(E39="","",①団体情報入力!$C$6)</f>
        <v/>
      </c>
      <c r="E39" t="str">
        <f>IF(②選手情報入力!B47="","",②選手情報入力!B47)</f>
        <v/>
      </c>
      <c r="F39" t="str">
        <f>IF(E39="","",②選手情報入力!C47)</f>
        <v/>
      </c>
      <c r="G39" t="str">
        <f>IF(E39="","",②選手情報入力!D47)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IF(E39="","",IF(②選手情報入力!H47="","",IF(I39=1,VLOOKUP(②選手情報入力!H47,種目情報!$A$4:$B$31,2,FALSE),VLOOKUP(②選手情報入力!H47,種目情報!$E$4:$F$26,2,FALSE))))</f>
        <v/>
      </c>
      <c r="P39" t="str">
        <f>IF(E39="","",IF(②選手情報入力!I47="","",②選手情報入力!I47))</f>
        <v/>
      </c>
      <c r="Q39" s="35" t="str">
        <f>IF(E39="","",IF(②選手情報入力!H47="","",0))</f>
        <v/>
      </c>
      <c r="R39" t="str">
        <f>IF(E39="","",IF(②選手情報入力!H47="","",IF(I39=1,VLOOKUP(②選手情報入力!H47,種目情報!$A$4:$C$31,3,FALSE),VLOOKUP(②選手情報入力!H47,種目情報!$E$4:$G$24,3,FALSE))))</f>
        <v/>
      </c>
      <c r="S39" t="str">
        <f>IF(E39="","",IF(②選手情報入力!J47="","",IF(I39=1,VLOOKUP(②選手情報入力!J47,種目情報!$A$4:$B$31,2,FALSE),VLOOKUP(②選手情報入力!J47,種目情報!$E$4:$F$26,2,FALSE))))</f>
        <v/>
      </c>
      <c r="T39" t="str">
        <f>IF(E39="","",IF(②選手情報入力!K47="","",②選手情報入力!K47))</f>
        <v/>
      </c>
      <c r="U39" s="35" t="str">
        <f>IF(E39="","",IF(②選手情報入力!J47="","",0))</f>
        <v/>
      </c>
      <c r="V39" t="str">
        <f>IF(E39="","",IF(②選手情報入力!J47="","",IF(I39=1,VLOOKUP(②選手情報入力!J47,種目情報!$A$4:$C$31,3,FALSE),VLOOKUP(②選手情報入力!J47,種目情報!$E$4:$G$24,3,FALSE))))</f>
        <v/>
      </c>
      <c r="W39" t="str">
        <f>IF(E39="","",IF(②選手情報入力!N47="","",IF(I39=1,種目情報!$J$4,種目情報!$J$7)))</f>
        <v/>
      </c>
      <c r="X39" t="str">
        <f>IF(A39="","",IF(②選手情報入力!N47="","",IF(I39=1,IF(②選手情報入力!$N$5="","",②選手情報入力!$N$5),IF(②選手情報入力!$N$6="","",②選手情報入力!$N$6))))</f>
        <v/>
      </c>
      <c r="Y39" s="35" t="str">
        <f>IF(E39="","",IF(②選手情報入力!N47="","",0))</f>
        <v/>
      </c>
      <c r="Z39" t="str">
        <f>IF(E39="","",IF(②選手情報入力!N47="","",2))</f>
        <v/>
      </c>
      <c r="AA39" t="str">
        <f>IF(E39="","",IF(②選手情報入力!O47="","",IF(I39=1,種目情報!$J$5,種目情報!$J$8)))</f>
        <v/>
      </c>
      <c r="AB39" t="str">
        <f>IF(E39="","",IF(②選手情報入力!O47="","",IF(I39=1,IF(②選手情報入力!$O$5="","",②選手情報入力!$O$5),IF(②選手情報入力!$O$6="","",②選手情報入力!$O$6))))</f>
        <v/>
      </c>
      <c r="AC39" t="str">
        <f>IF(E39="","",IF(②選手情報入力!O47="","",0))</f>
        <v/>
      </c>
      <c r="AD39" t="str">
        <f>IF(E39="","",IF(②選手情報入力!O47="","",2))</f>
        <v/>
      </c>
      <c r="AE39" t="str">
        <f>IF(E39="","",IF(②選手情報入力!P47="","",IF(I39=1,種目情報!$J$6,種目情報!$J$9)))</f>
        <v/>
      </c>
      <c r="AF39" t="str">
        <f>IF(E39="","",IF(②選手情報入力!P47="","",IF(I39=1,IF(②選手情報入力!$P$5="","",②選手情報入力!$P$5),IF(②選手情報入力!$P$6="","",②選手情報入力!$P$6))))</f>
        <v/>
      </c>
      <c r="AG39" t="str">
        <f>IF(E39="","",IF(②選手情報入力!P47="","",0))</f>
        <v/>
      </c>
      <c r="AH39" t="str">
        <f>IF(E39="","",IF(②選手情報入力!P47="","",2))</f>
        <v/>
      </c>
    </row>
    <row r="40" spans="1:34">
      <c r="A40" t="str">
        <f>IF(E40="","",I40*1000000+①団体情報入力!$C$6*1000+②選手情報入力!A48)</f>
        <v/>
      </c>
      <c r="B40" t="str">
        <f>IF(E40="","",①団体情報入力!$C$6)</f>
        <v/>
      </c>
      <c r="E40" t="str">
        <f>IF(②選手情報入力!B48="","",②選手情報入力!B48)</f>
        <v/>
      </c>
      <c r="F40" t="str">
        <f>IF(E40="","",②選手情報入力!C48)</f>
        <v/>
      </c>
      <c r="G40" t="str">
        <f>IF(E40="","",②選手情報入力!D48)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IF(E40="","",IF(②選手情報入力!H48="","",IF(I40=1,VLOOKUP(②選手情報入力!H48,種目情報!$A$4:$B$31,2,FALSE),VLOOKUP(②選手情報入力!H48,種目情報!$E$4:$F$26,2,FALSE))))</f>
        <v/>
      </c>
      <c r="P40" t="str">
        <f>IF(E40="","",IF(②選手情報入力!I48="","",②選手情報入力!I48))</f>
        <v/>
      </c>
      <c r="Q40" s="35" t="str">
        <f>IF(E40="","",IF(②選手情報入力!H48="","",0))</f>
        <v/>
      </c>
      <c r="R40" t="str">
        <f>IF(E40="","",IF(②選手情報入力!H48="","",IF(I40=1,VLOOKUP(②選手情報入力!H48,種目情報!$A$4:$C$31,3,FALSE),VLOOKUP(②選手情報入力!H48,種目情報!$E$4:$G$24,3,FALSE))))</f>
        <v/>
      </c>
      <c r="S40" t="str">
        <f>IF(E40="","",IF(②選手情報入力!J48="","",IF(I40=1,VLOOKUP(②選手情報入力!J48,種目情報!$A$4:$B$31,2,FALSE),VLOOKUP(②選手情報入力!J48,種目情報!$E$4:$F$26,2,FALSE))))</f>
        <v/>
      </c>
      <c r="T40" t="str">
        <f>IF(E40="","",IF(②選手情報入力!K48="","",②選手情報入力!K48))</f>
        <v/>
      </c>
      <c r="U40" s="35" t="str">
        <f>IF(E40="","",IF(②選手情報入力!J48="","",0))</f>
        <v/>
      </c>
      <c r="V40" t="str">
        <f>IF(E40="","",IF(②選手情報入力!J48="","",IF(I40=1,VLOOKUP(②選手情報入力!J48,種目情報!$A$4:$C$31,3,FALSE),VLOOKUP(②選手情報入力!J48,種目情報!$E$4:$G$24,3,FALSE))))</f>
        <v/>
      </c>
      <c r="W40" t="str">
        <f>IF(E40="","",IF(②選手情報入力!N48="","",IF(I40=1,種目情報!$J$4,種目情報!$J$7)))</f>
        <v/>
      </c>
      <c r="X40" t="str">
        <f>IF(A40="","",IF(②選手情報入力!N48="","",IF(I40=1,IF(②選手情報入力!$N$5="","",②選手情報入力!$N$5),IF(②選手情報入力!$N$6="","",②選手情報入力!$N$6))))</f>
        <v/>
      </c>
      <c r="Y40" s="35" t="str">
        <f>IF(E40="","",IF(②選手情報入力!N48="","",0))</f>
        <v/>
      </c>
      <c r="Z40" t="str">
        <f>IF(E40="","",IF(②選手情報入力!N48="","",2))</f>
        <v/>
      </c>
      <c r="AA40" t="str">
        <f>IF(E40="","",IF(②選手情報入力!O48="","",IF(I40=1,種目情報!$J$5,種目情報!$J$8)))</f>
        <v/>
      </c>
      <c r="AB40" t="str">
        <f>IF(E40="","",IF(②選手情報入力!O48="","",IF(I40=1,IF(②選手情報入力!$O$5="","",②選手情報入力!$O$5),IF(②選手情報入力!$O$6="","",②選手情報入力!$O$6))))</f>
        <v/>
      </c>
      <c r="AC40" t="str">
        <f>IF(E40="","",IF(②選手情報入力!O48="","",0))</f>
        <v/>
      </c>
      <c r="AD40" t="str">
        <f>IF(E40="","",IF(②選手情報入力!O48="","",2))</f>
        <v/>
      </c>
      <c r="AE40" t="str">
        <f>IF(E40="","",IF(②選手情報入力!P48="","",IF(I40=1,種目情報!$J$6,種目情報!$J$9)))</f>
        <v/>
      </c>
      <c r="AF40" t="str">
        <f>IF(E40="","",IF(②選手情報入力!P48="","",IF(I40=1,IF(②選手情報入力!$P$5="","",②選手情報入力!$P$5),IF(②選手情報入力!$P$6="","",②選手情報入力!$P$6))))</f>
        <v/>
      </c>
      <c r="AG40" t="str">
        <f>IF(E40="","",IF(②選手情報入力!P48="","",0))</f>
        <v/>
      </c>
      <c r="AH40" t="str">
        <f>IF(E40="","",IF(②選手情報入力!P48="","",2))</f>
        <v/>
      </c>
    </row>
    <row r="41" spans="1:34">
      <c r="A41" t="str">
        <f>IF(E41="","",I41*1000000+①団体情報入力!$C$6*1000+②選手情報入力!A49)</f>
        <v/>
      </c>
      <c r="B41" t="str">
        <f>IF(E41="","",①団体情報入力!$C$6)</f>
        <v/>
      </c>
      <c r="E41" t="str">
        <f>IF(②選手情報入力!B49="","",②選手情報入力!B49)</f>
        <v/>
      </c>
      <c r="F41" t="str">
        <f>IF(E41="","",②選手情報入力!C49)</f>
        <v/>
      </c>
      <c r="G41" t="str">
        <f>IF(E41="","",②選手情報入力!D49)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IF(E41="","",IF(②選手情報入力!H49="","",IF(I41=1,VLOOKUP(②選手情報入力!H49,種目情報!$A$4:$B$31,2,FALSE),VLOOKUP(②選手情報入力!H49,種目情報!$E$4:$F$26,2,FALSE))))</f>
        <v/>
      </c>
      <c r="P41" t="str">
        <f>IF(E41="","",IF(②選手情報入力!I49="","",②選手情報入力!I49))</f>
        <v/>
      </c>
      <c r="Q41" s="35" t="str">
        <f>IF(E41="","",IF(②選手情報入力!H49="","",0))</f>
        <v/>
      </c>
      <c r="R41" t="str">
        <f>IF(E41="","",IF(②選手情報入力!H49="","",IF(I41=1,VLOOKUP(②選手情報入力!H49,種目情報!$A$4:$C$31,3,FALSE),VLOOKUP(②選手情報入力!H49,種目情報!$E$4:$G$24,3,FALSE))))</f>
        <v/>
      </c>
      <c r="S41" t="str">
        <f>IF(E41="","",IF(②選手情報入力!J49="","",IF(I41=1,VLOOKUP(②選手情報入力!J49,種目情報!$A$4:$B$31,2,FALSE),VLOOKUP(②選手情報入力!J49,種目情報!$E$4:$F$26,2,FALSE))))</f>
        <v/>
      </c>
      <c r="T41" t="str">
        <f>IF(E41="","",IF(②選手情報入力!K49="","",②選手情報入力!K49))</f>
        <v/>
      </c>
      <c r="U41" s="35" t="str">
        <f>IF(E41="","",IF(②選手情報入力!J49="","",0))</f>
        <v/>
      </c>
      <c r="V41" t="str">
        <f>IF(E41="","",IF(②選手情報入力!J49="","",IF(I41=1,VLOOKUP(②選手情報入力!J49,種目情報!$A$4:$C$31,3,FALSE),VLOOKUP(②選手情報入力!J49,種目情報!$E$4:$G$24,3,FALSE))))</f>
        <v/>
      </c>
      <c r="W41" t="str">
        <f>IF(E41="","",IF(②選手情報入力!N49="","",IF(I41=1,種目情報!$J$4,種目情報!$J$7)))</f>
        <v/>
      </c>
      <c r="X41" t="str">
        <f>IF(A41="","",IF(②選手情報入力!N49="","",IF(I41=1,IF(②選手情報入力!$N$5="","",②選手情報入力!$N$5),IF(②選手情報入力!$N$6="","",②選手情報入力!$N$6))))</f>
        <v/>
      </c>
      <c r="Y41" s="35" t="str">
        <f>IF(E41="","",IF(②選手情報入力!N49="","",0))</f>
        <v/>
      </c>
      <c r="Z41" t="str">
        <f>IF(E41="","",IF(②選手情報入力!N49="","",2))</f>
        <v/>
      </c>
      <c r="AA41" t="str">
        <f>IF(E41="","",IF(②選手情報入力!O49="","",IF(I41=1,種目情報!$J$5,種目情報!$J$8)))</f>
        <v/>
      </c>
      <c r="AB41" t="str">
        <f>IF(E41="","",IF(②選手情報入力!O49="","",IF(I41=1,IF(②選手情報入力!$O$5="","",②選手情報入力!$O$5),IF(②選手情報入力!$O$6="","",②選手情報入力!$O$6))))</f>
        <v/>
      </c>
      <c r="AC41" t="str">
        <f>IF(E41="","",IF(②選手情報入力!O49="","",0))</f>
        <v/>
      </c>
      <c r="AD41" t="str">
        <f>IF(E41="","",IF(②選手情報入力!O49="","",2))</f>
        <v/>
      </c>
      <c r="AE41" t="str">
        <f>IF(E41="","",IF(②選手情報入力!P49="","",IF(I41=1,種目情報!$J$6,種目情報!$J$9)))</f>
        <v/>
      </c>
      <c r="AF41" t="str">
        <f>IF(E41="","",IF(②選手情報入力!P49="","",IF(I41=1,IF(②選手情報入力!$P$5="","",②選手情報入力!$P$5),IF(②選手情報入力!$P$6="","",②選手情報入力!$P$6))))</f>
        <v/>
      </c>
      <c r="AG41" t="str">
        <f>IF(E41="","",IF(②選手情報入力!P49="","",0))</f>
        <v/>
      </c>
      <c r="AH41" t="str">
        <f>IF(E41="","",IF(②選手情報入力!P49="","",2))</f>
        <v/>
      </c>
    </row>
    <row r="42" spans="1:34">
      <c r="A42" t="str">
        <f>IF(E42="","",I42*1000000+①団体情報入力!$C$6*1000+②選手情報入力!A50)</f>
        <v/>
      </c>
      <c r="B42" t="str">
        <f>IF(E42="","",①団体情報入力!$C$6)</f>
        <v/>
      </c>
      <c r="E42" t="str">
        <f>IF(②選手情報入力!B50="","",②選手情報入力!B50)</f>
        <v/>
      </c>
      <c r="F42" t="str">
        <f>IF(E42="","",②選手情報入力!C50)</f>
        <v/>
      </c>
      <c r="G42" t="str">
        <f>IF(E42="","",②選手情報入力!D50)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IF(E42="","",IF(②選手情報入力!H50="","",IF(I42=1,VLOOKUP(②選手情報入力!H50,種目情報!$A$4:$B$31,2,FALSE),VLOOKUP(②選手情報入力!H50,種目情報!$E$4:$F$26,2,FALSE))))</f>
        <v/>
      </c>
      <c r="P42" t="str">
        <f>IF(E42="","",IF(②選手情報入力!I50="","",②選手情報入力!I50))</f>
        <v/>
      </c>
      <c r="Q42" s="35" t="str">
        <f>IF(E42="","",IF(②選手情報入力!H50="","",0))</f>
        <v/>
      </c>
      <c r="R42" t="str">
        <f>IF(E42="","",IF(②選手情報入力!H50="","",IF(I42=1,VLOOKUP(②選手情報入力!H50,種目情報!$A$4:$C$31,3,FALSE),VLOOKUP(②選手情報入力!H50,種目情報!$E$4:$G$24,3,FALSE))))</f>
        <v/>
      </c>
      <c r="S42" t="str">
        <f>IF(E42="","",IF(②選手情報入力!J50="","",IF(I42=1,VLOOKUP(②選手情報入力!J50,種目情報!$A$4:$B$31,2,FALSE),VLOOKUP(②選手情報入力!J50,種目情報!$E$4:$F$26,2,FALSE))))</f>
        <v/>
      </c>
      <c r="T42" t="str">
        <f>IF(E42="","",IF(②選手情報入力!K50="","",②選手情報入力!K50))</f>
        <v/>
      </c>
      <c r="U42" s="35" t="str">
        <f>IF(E42="","",IF(②選手情報入力!J50="","",0))</f>
        <v/>
      </c>
      <c r="V42" t="str">
        <f>IF(E42="","",IF(②選手情報入力!J50="","",IF(I42=1,VLOOKUP(②選手情報入力!J50,種目情報!$A$4:$C$31,3,FALSE),VLOOKUP(②選手情報入力!J50,種目情報!$E$4:$G$24,3,FALSE))))</f>
        <v/>
      </c>
      <c r="W42" t="str">
        <f>IF(E42="","",IF(②選手情報入力!N50="","",IF(I42=1,種目情報!$J$4,種目情報!$J$7)))</f>
        <v/>
      </c>
      <c r="X42" t="str">
        <f>IF(A42="","",IF(②選手情報入力!N50="","",IF(I42=1,IF(②選手情報入力!$N$5="","",②選手情報入力!$N$5),IF(②選手情報入力!$N$6="","",②選手情報入力!$N$6))))</f>
        <v/>
      </c>
      <c r="Y42" s="35" t="str">
        <f>IF(E42="","",IF(②選手情報入力!N50="","",0))</f>
        <v/>
      </c>
      <c r="Z42" t="str">
        <f>IF(E42="","",IF(②選手情報入力!N50="","",2))</f>
        <v/>
      </c>
      <c r="AA42" t="str">
        <f>IF(E42="","",IF(②選手情報入力!O50="","",IF(I42=1,種目情報!$J$5,種目情報!$J$8)))</f>
        <v/>
      </c>
      <c r="AB42" t="str">
        <f>IF(E42="","",IF(②選手情報入力!O50="","",IF(I42=1,IF(②選手情報入力!$O$5="","",②選手情報入力!$O$5),IF(②選手情報入力!$O$6="","",②選手情報入力!$O$6))))</f>
        <v/>
      </c>
      <c r="AC42" t="str">
        <f>IF(E42="","",IF(②選手情報入力!O50="","",0))</f>
        <v/>
      </c>
      <c r="AD42" t="str">
        <f>IF(E42="","",IF(②選手情報入力!O50="","",2))</f>
        <v/>
      </c>
      <c r="AE42" t="str">
        <f>IF(E42="","",IF(②選手情報入力!P50="","",IF(I42=1,種目情報!$J$6,種目情報!$J$9)))</f>
        <v/>
      </c>
      <c r="AF42" t="str">
        <f>IF(E42="","",IF(②選手情報入力!P50="","",IF(I42=1,IF(②選手情報入力!$P$5="","",②選手情報入力!$P$5),IF(②選手情報入力!$P$6="","",②選手情報入力!$P$6))))</f>
        <v/>
      </c>
      <c r="AG42" t="str">
        <f>IF(E42="","",IF(②選手情報入力!P50="","",0))</f>
        <v/>
      </c>
      <c r="AH42" t="str">
        <f>IF(E42="","",IF(②選手情報入力!P50="","",2))</f>
        <v/>
      </c>
    </row>
    <row r="43" spans="1:34">
      <c r="A43" t="str">
        <f>IF(E43="","",I43*1000000+①団体情報入力!$C$6*1000+②選手情報入力!A51)</f>
        <v/>
      </c>
      <c r="B43" t="str">
        <f>IF(E43="","",①団体情報入力!$C$6)</f>
        <v/>
      </c>
      <c r="E43" t="str">
        <f>IF(②選手情報入力!B51="","",②選手情報入力!B51)</f>
        <v/>
      </c>
      <c r="F43" t="str">
        <f>IF(E43="","",②選手情報入力!C51)</f>
        <v/>
      </c>
      <c r="G43" t="str">
        <f>IF(E43="","",②選手情報入力!D51)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IF(E43="","",IF(②選手情報入力!H51="","",IF(I43=1,VLOOKUP(②選手情報入力!H51,種目情報!$A$4:$B$31,2,FALSE),VLOOKUP(②選手情報入力!H51,種目情報!$E$4:$F$26,2,FALSE))))</f>
        <v/>
      </c>
      <c r="P43" t="str">
        <f>IF(E43="","",IF(②選手情報入力!I51="","",②選手情報入力!I51))</f>
        <v/>
      </c>
      <c r="Q43" s="35" t="str">
        <f>IF(E43="","",IF(②選手情報入力!H51="","",0))</f>
        <v/>
      </c>
      <c r="R43" t="str">
        <f>IF(E43="","",IF(②選手情報入力!H51="","",IF(I43=1,VLOOKUP(②選手情報入力!H51,種目情報!$A$4:$C$31,3,FALSE),VLOOKUP(②選手情報入力!H51,種目情報!$E$4:$G$24,3,FALSE))))</f>
        <v/>
      </c>
      <c r="S43" t="str">
        <f>IF(E43="","",IF(②選手情報入力!J51="","",IF(I43=1,VLOOKUP(②選手情報入力!J51,種目情報!$A$4:$B$31,2,FALSE),VLOOKUP(②選手情報入力!J51,種目情報!$E$4:$F$26,2,FALSE))))</f>
        <v/>
      </c>
      <c r="T43" t="str">
        <f>IF(E43="","",IF(②選手情報入力!K51="","",②選手情報入力!K51))</f>
        <v/>
      </c>
      <c r="U43" s="35" t="str">
        <f>IF(E43="","",IF(②選手情報入力!J51="","",0))</f>
        <v/>
      </c>
      <c r="V43" t="str">
        <f>IF(E43="","",IF(②選手情報入力!J51="","",IF(I43=1,VLOOKUP(②選手情報入力!J51,種目情報!$A$4:$C$31,3,FALSE),VLOOKUP(②選手情報入力!J51,種目情報!$E$4:$G$24,3,FALSE))))</f>
        <v/>
      </c>
      <c r="W43" t="str">
        <f>IF(E43="","",IF(②選手情報入力!N51="","",IF(I43=1,種目情報!$J$4,種目情報!$J$7)))</f>
        <v/>
      </c>
      <c r="X43" t="str">
        <f>IF(A43="","",IF(②選手情報入力!N51="","",IF(I43=1,IF(②選手情報入力!$N$5="","",②選手情報入力!$N$5),IF(②選手情報入力!$N$6="","",②選手情報入力!$N$6))))</f>
        <v/>
      </c>
      <c r="Y43" s="35" t="str">
        <f>IF(E43="","",IF(②選手情報入力!N51="","",0))</f>
        <v/>
      </c>
      <c r="Z43" t="str">
        <f>IF(E43="","",IF(②選手情報入力!N51="","",2))</f>
        <v/>
      </c>
      <c r="AA43" t="str">
        <f>IF(E43="","",IF(②選手情報入力!O51="","",IF(I43=1,種目情報!$J$5,種目情報!$J$8)))</f>
        <v/>
      </c>
      <c r="AB43" t="str">
        <f>IF(E43="","",IF(②選手情報入力!O51="","",IF(I43=1,IF(②選手情報入力!$O$5="","",②選手情報入力!$O$5),IF(②選手情報入力!$O$6="","",②選手情報入力!$O$6))))</f>
        <v/>
      </c>
      <c r="AC43" t="str">
        <f>IF(E43="","",IF(②選手情報入力!O51="","",0))</f>
        <v/>
      </c>
      <c r="AD43" t="str">
        <f>IF(E43="","",IF(②選手情報入力!O51="","",2))</f>
        <v/>
      </c>
      <c r="AE43" t="str">
        <f>IF(E43="","",IF(②選手情報入力!P51="","",IF(I43=1,種目情報!$J$6,種目情報!$J$9)))</f>
        <v/>
      </c>
      <c r="AF43" t="str">
        <f>IF(E43="","",IF(②選手情報入力!P51="","",IF(I43=1,IF(②選手情報入力!$P$5="","",②選手情報入力!$P$5),IF(②選手情報入力!$P$6="","",②選手情報入力!$P$6))))</f>
        <v/>
      </c>
      <c r="AG43" t="str">
        <f>IF(E43="","",IF(②選手情報入力!P51="","",0))</f>
        <v/>
      </c>
      <c r="AH43" t="str">
        <f>IF(E43="","",IF(②選手情報入力!P51="","",2))</f>
        <v/>
      </c>
    </row>
    <row r="44" spans="1:34">
      <c r="A44" t="str">
        <f>IF(E44="","",I44*1000000+①団体情報入力!$C$6*1000+②選手情報入力!A52)</f>
        <v/>
      </c>
      <c r="B44" t="str">
        <f>IF(E44="","",①団体情報入力!$C$6)</f>
        <v/>
      </c>
      <c r="E44" t="str">
        <f>IF(②選手情報入力!B52="","",②選手情報入力!B52)</f>
        <v/>
      </c>
      <c r="F44" t="str">
        <f>IF(E44="","",②選手情報入力!C52)</f>
        <v/>
      </c>
      <c r="G44" t="str">
        <f>IF(E44="","",②選手情報入力!D52)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IF(E44="","",IF(②選手情報入力!H52="","",IF(I44=1,VLOOKUP(②選手情報入力!H52,種目情報!$A$4:$B$31,2,FALSE),VLOOKUP(②選手情報入力!H52,種目情報!$E$4:$F$26,2,FALSE))))</f>
        <v/>
      </c>
      <c r="P44" t="str">
        <f>IF(E44="","",IF(②選手情報入力!I52="","",②選手情報入力!I52))</f>
        <v/>
      </c>
      <c r="Q44" s="35" t="str">
        <f>IF(E44="","",IF(②選手情報入力!H52="","",0))</f>
        <v/>
      </c>
      <c r="R44" t="str">
        <f>IF(E44="","",IF(②選手情報入力!H52="","",IF(I44=1,VLOOKUP(②選手情報入力!H52,種目情報!$A$4:$C$31,3,FALSE),VLOOKUP(②選手情報入力!H52,種目情報!$E$4:$G$24,3,FALSE))))</f>
        <v/>
      </c>
      <c r="S44" t="str">
        <f>IF(E44="","",IF(②選手情報入力!J52="","",IF(I44=1,VLOOKUP(②選手情報入力!J52,種目情報!$A$4:$B$31,2,FALSE),VLOOKUP(②選手情報入力!J52,種目情報!$E$4:$F$26,2,FALSE))))</f>
        <v/>
      </c>
      <c r="T44" t="str">
        <f>IF(E44="","",IF(②選手情報入力!K52="","",②選手情報入力!K52))</f>
        <v/>
      </c>
      <c r="U44" s="35" t="str">
        <f>IF(E44="","",IF(②選手情報入力!J52="","",0))</f>
        <v/>
      </c>
      <c r="V44" t="str">
        <f>IF(E44="","",IF(②選手情報入力!J52="","",IF(I44=1,VLOOKUP(②選手情報入力!J52,種目情報!$A$4:$C$31,3,FALSE),VLOOKUP(②選手情報入力!J52,種目情報!$E$4:$G$24,3,FALSE))))</f>
        <v/>
      </c>
      <c r="W44" t="str">
        <f>IF(E44="","",IF(②選手情報入力!N52="","",IF(I44=1,種目情報!$J$4,種目情報!$J$7)))</f>
        <v/>
      </c>
      <c r="X44" t="str">
        <f>IF(A44="","",IF(②選手情報入力!N52="","",IF(I44=1,IF(②選手情報入力!$N$5="","",②選手情報入力!$N$5),IF(②選手情報入力!$N$6="","",②選手情報入力!$N$6))))</f>
        <v/>
      </c>
      <c r="Y44" s="35" t="str">
        <f>IF(E44="","",IF(②選手情報入力!N52="","",0))</f>
        <v/>
      </c>
      <c r="Z44" t="str">
        <f>IF(E44="","",IF(②選手情報入力!N52="","",2))</f>
        <v/>
      </c>
      <c r="AA44" t="str">
        <f>IF(E44="","",IF(②選手情報入力!O52="","",IF(I44=1,種目情報!$J$5,種目情報!$J$8)))</f>
        <v/>
      </c>
      <c r="AB44" t="str">
        <f>IF(E44="","",IF(②選手情報入力!O52="","",IF(I44=1,IF(②選手情報入力!$O$5="","",②選手情報入力!$O$5),IF(②選手情報入力!$O$6="","",②選手情報入力!$O$6))))</f>
        <v/>
      </c>
      <c r="AC44" t="str">
        <f>IF(E44="","",IF(②選手情報入力!O52="","",0))</f>
        <v/>
      </c>
      <c r="AD44" t="str">
        <f>IF(E44="","",IF(②選手情報入力!O52="","",2))</f>
        <v/>
      </c>
      <c r="AE44" t="str">
        <f>IF(E44="","",IF(②選手情報入力!P52="","",IF(I44=1,種目情報!$J$6,種目情報!$J$9)))</f>
        <v/>
      </c>
      <c r="AF44" t="str">
        <f>IF(E44="","",IF(②選手情報入力!P52="","",IF(I44=1,IF(②選手情報入力!$P$5="","",②選手情報入力!$P$5),IF(②選手情報入力!$P$6="","",②選手情報入力!$P$6))))</f>
        <v/>
      </c>
      <c r="AG44" t="str">
        <f>IF(E44="","",IF(②選手情報入力!P52="","",0))</f>
        <v/>
      </c>
      <c r="AH44" t="str">
        <f>IF(E44="","",IF(②選手情報入力!P52="","",2))</f>
        <v/>
      </c>
    </row>
    <row r="45" spans="1:34">
      <c r="A45" t="str">
        <f>IF(E45="","",I45*1000000+①団体情報入力!$C$6*1000+②選手情報入力!A53)</f>
        <v/>
      </c>
      <c r="B45" t="str">
        <f>IF(E45="","",①団体情報入力!$C$6)</f>
        <v/>
      </c>
      <c r="E45" t="str">
        <f>IF(②選手情報入力!B53="","",②選手情報入力!B53)</f>
        <v/>
      </c>
      <c r="F45" t="str">
        <f>IF(E45="","",②選手情報入力!C53)</f>
        <v/>
      </c>
      <c r="G45" t="str">
        <f>IF(E45="","",②選手情報入力!D53)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IF(E45="","",IF(②選手情報入力!H53="","",IF(I45=1,VLOOKUP(②選手情報入力!H53,種目情報!$A$4:$B$31,2,FALSE),VLOOKUP(②選手情報入力!H53,種目情報!$E$4:$F$26,2,FALSE))))</f>
        <v/>
      </c>
      <c r="P45" t="str">
        <f>IF(E45="","",IF(②選手情報入力!I53="","",②選手情報入力!I53))</f>
        <v/>
      </c>
      <c r="Q45" s="35" t="str">
        <f>IF(E45="","",IF(②選手情報入力!H53="","",0))</f>
        <v/>
      </c>
      <c r="R45" t="str">
        <f>IF(E45="","",IF(②選手情報入力!H53="","",IF(I45=1,VLOOKUP(②選手情報入力!H53,種目情報!$A$4:$C$31,3,FALSE),VLOOKUP(②選手情報入力!H53,種目情報!$E$4:$G$24,3,FALSE))))</f>
        <v/>
      </c>
      <c r="S45" t="str">
        <f>IF(E45="","",IF(②選手情報入力!J53="","",IF(I45=1,VLOOKUP(②選手情報入力!J53,種目情報!$A$4:$B$31,2,FALSE),VLOOKUP(②選手情報入力!J53,種目情報!$E$4:$F$26,2,FALSE))))</f>
        <v/>
      </c>
      <c r="T45" t="str">
        <f>IF(E45="","",IF(②選手情報入力!K53="","",②選手情報入力!K53))</f>
        <v/>
      </c>
      <c r="U45" s="35" t="str">
        <f>IF(E45="","",IF(②選手情報入力!J53="","",0))</f>
        <v/>
      </c>
      <c r="V45" t="str">
        <f>IF(E45="","",IF(②選手情報入力!J53="","",IF(I45=1,VLOOKUP(②選手情報入力!J53,種目情報!$A$4:$C$31,3,FALSE),VLOOKUP(②選手情報入力!J53,種目情報!$E$4:$G$24,3,FALSE))))</f>
        <v/>
      </c>
      <c r="W45" t="str">
        <f>IF(E45="","",IF(②選手情報入力!N53="","",IF(I45=1,種目情報!$J$4,種目情報!$J$7)))</f>
        <v/>
      </c>
      <c r="X45" t="str">
        <f>IF(A45="","",IF(②選手情報入力!N53="","",IF(I45=1,IF(②選手情報入力!$N$5="","",②選手情報入力!$N$5),IF(②選手情報入力!$N$6="","",②選手情報入力!$N$6))))</f>
        <v/>
      </c>
      <c r="Y45" s="35" t="str">
        <f>IF(E45="","",IF(②選手情報入力!N53="","",0))</f>
        <v/>
      </c>
      <c r="Z45" t="str">
        <f>IF(E45="","",IF(②選手情報入力!N53="","",2))</f>
        <v/>
      </c>
      <c r="AA45" t="str">
        <f>IF(E45="","",IF(②選手情報入力!O53="","",IF(I45=1,種目情報!$J$5,種目情報!$J$8)))</f>
        <v/>
      </c>
      <c r="AB45" t="str">
        <f>IF(E45="","",IF(②選手情報入力!O53="","",IF(I45=1,IF(②選手情報入力!$O$5="","",②選手情報入力!$O$5),IF(②選手情報入力!$O$6="","",②選手情報入力!$O$6))))</f>
        <v/>
      </c>
      <c r="AC45" t="str">
        <f>IF(E45="","",IF(②選手情報入力!O53="","",0))</f>
        <v/>
      </c>
      <c r="AD45" t="str">
        <f>IF(E45="","",IF(②選手情報入力!O53="","",2))</f>
        <v/>
      </c>
      <c r="AE45" t="str">
        <f>IF(E45="","",IF(②選手情報入力!P53="","",IF(I45=1,種目情報!$J$6,種目情報!$J$9)))</f>
        <v/>
      </c>
      <c r="AF45" t="str">
        <f>IF(E45="","",IF(②選手情報入力!P53="","",IF(I45=1,IF(②選手情報入力!$P$5="","",②選手情報入力!$P$5),IF(②選手情報入力!$P$6="","",②選手情報入力!$P$6))))</f>
        <v/>
      </c>
      <c r="AG45" t="str">
        <f>IF(E45="","",IF(②選手情報入力!P53="","",0))</f>
        <v/>
      </c>
      <c r="AH45" t="str">
        <f>IF(E45="","",IF(②選手情報入力!P53="","",2))</f>
        <v/>
      </c>
    </row>
    <row r="46" spans="1:34">
      <c r="A46" t="str">
        <f>IF(E46="","",I46*1000000+①団体情報入力!$C$6*1000+②選手情報入力!A54)</f>
        <v/>
      </c>
      <c r="B46" t="str">
        <f>IF(E46="","",①団体情報入力!$C$6)</f>
        <v/>
      </c>
      <c r="E46" t="str">
        <f>IF(②選手情報入力!B54="","",②選手情報入力!B54)</f>
        <v/>
      </c>
      <c r="F46" t="str">
        <f>IF(E46="","",②選手情報入力!C54)</f>
        <v/>
      </c>
      <c r="G46" t="str">
        <f>IF(E46="","",②選手情報入力!D54)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IF(E46="","",IF(②選手情報入力!H54="","",IF(I46=1,VLOOKUP(②選手情報入力!H54,種目情報!$A$4:$B$31,2,FALSE),VLOOKUP(②選手情報入力!H54,種目情報!$E$4:$F$26,2,FALSE))))</f>
        <v/>
      </c>
      <c r="P46" t="str">
        <f>IF(E46="","",IF(②選手情報入力!I54="","",②選手情報入力!I54))</f>
        <v/>
      </c>
      <c r="Q46" s="35" t="str">
        <f>IF(E46="","",IF(②選手情報入力!H54="","",0))</f>
        <v/>
      </c>
      <c r="R46" t="str">
        <f>IF(E46="","",IF(②選手情報入力!H54="","",IF(I46=1,VLOOKUP(②選手情報入力!H54,種目情報!$A$4:$C$31,3,FALSE),VLOOKUP(②選手情報入力!H54,種目情報!$E$4:$G$24,3,FALSE))))</f>
        <v/>
      </c>
      <c r="S46" t="str">
        <f>IF(E46="","",IF(②選手情報入力!J54="","",IF(I46=1,VLOOKUP(②選手情報入力!J54,種目情報!$A$4:$B$31,2,FALSE),VLOOKUP(②選手情報入力!J54,種目情報!$E$4:$F$26,2,FALSE))))</f>
        <v/>
      </c>
      <c r="T46" t="str">
        <f>IF(E46="","",IF(②選手情報入力!K54="","",②選手情報入力!K54))</f>
        <v/>
      </c>
      <c r="U46" s="35" t="str">
        <f>IF(E46="","",IF(②選手情報入力!J54="","",0))</f>
        <v/>
      </c>
      <c r="V46" t="str">
        <f>IF(E46="","",IF(②選手情報入力!J54="","",IF(I46=1,VLOOKUP(②選手情報入力!J54,種目情報!$A$4:$C$31,3,FALSE),VLOOKUP(②選手情報入力!J54,種目情報!$E$4:$G$24,3,FALSE))))</f>
        <v/>
      </c>
      <c r="W46" t="str">
        <f>IF(E46="","",IF(②選手情報入力!N54="","",IF(I46=1,種目情報!$J$4,種目情報!$J$7)))</f>
        <v/>
      </c>
      <c r="X46" t="str">
        <f>IF(A46="","",IF(②選手情報入力!N54="","",IF(I46=1,IF(②選手情報入力!$N$5="","",②選手情報入力!$N$5),IF(②選手情報入力!$N$6="","",②選手情報入力!$N$6))))</f>
        <v/>
      </c>
      <c r="Y46" s="35" t="str">
        <f>IF(E46="","",IF(②選手情報入力!N54="","",0))</f>
        <v/>
      </c>
      <c r="Z46" t="str">
        <f>IF(E46="","",IF(②選手情報入力!N54="","",2))</f>
        <v/>
      </c>
      <c r="AA46" t="str">
        <f>IF(E46="","",IF(②選手情報入力!O54="","",IF(I46=1,種目情報!$J$5,種目情報!$J$8)))</f>
        <v/>
      </c>
      <c r="AB46" t="str">
        <f>IF(E46="","",IF(②選手情報入力!O54="","",IF(I46=1,IF(②選手情報入力!$O$5="","",②選手情報入力!$O$5),IF(②選手情報入力!$O$6="","",②選手情報入力!$O$6))))</f>
        <v/>
      </c>
      <c r="AC46" t="str">
        <f>IF(E46="","",IF(②選手情報入力!O54="","",0))</f>
        <v/>
      </c>
      <c r="AD46" t="str">
        <f>IF(E46="","",IF(②選手情報入力!O54="","",2))</f>
        <v/>
      </c>
      <c r="AE46" t="str">
        <f>IF(E46="","",IF(②選手情報入力!P54="","",IF(I46=1,種目情報!$J$6,種目情報!$J$9)))</f>
        <v/>
      </c>
      <c r="AF46" t="str">
        <f>IF(E46="","",IF(②選手情報入力!P54="","",IF(I46=1,IF(②選手情報入力!$P$5="","",②選手情報入力!$P$5),IF(②選手情報入力!$P$6="","",②選手情報入力!$P$6))))</f>
        <v/>
      </c>
      <c r="AG46" t="str">
        <f>IF(E46="","",IF(②選手情報入力!P54="","",0))</f>
        <v/>
      </c>
      <c r="AH46" t="str">
        <f>IF(E46="","",IF(②選手情報入力!P54="","",2))</f>
        <v/>
      </c>
    </row>
    <row r="47" spans="1:34">
      <c r="A47" t="str">
        <f>IF(E47="","",I47*1000000+①団体情報入力!$C$6*1000+②選手情報入力!A55)</f>
        <v/>
      </c>
      <c r="B47" t="str">
        <f>IF(E47="","",①団体情報入力!$C$6)</f>
        <v/>
      </c>
      <c r="E47" t="str">
        <f>IF(②選手情報入力!B55="","",②選手情報入力!B55)</f>
        <v/>
      </c>
      <c r="F47" t="str">
        <f>IF(E47="","",②選手情報入力!C55)</f>
        <v/>
      </c>
      <c r="G47" t="str">
        <f>IF(E47="","",②選手情報入力!D55)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IF(E47="","",IF(②選手情報入力!H55="","",IF(I47=1,VLOOKUP(②選手情報入力!H55,種目情報!$A$4:$B$31,2,FALSE),VLOOKUP(②選手情報入力!H55,種目情報!$E$4:$F$26,2,FALSE))))</f>
        <v/>
      </c>
      <c r="P47" t="str">
        <f>IF(E47="","",IF(②選手情報入力!I55="","",②選手情報入力!I55))</f>
        <v/>
      </c>
      <c r="Q47" s="35" t="str">
        <f>IF(E47="","",IF(②選手情報入力!H55="","",0))</f>
        <v/>
      </c>
      <c r="R47" t="str">
        <f>IF(E47="","",IF(②選手情報入力!H55="","",IF(I47=1,VLOOKUP(②選手情報入力!H55,種目情報!$A$4:$C$31,3,FALSE),VLOOKUP(②選手情報入力!H55,種目情報!$E$4:$G$24,3,FALSE))))</f>
        <v/>
      </c>
      <c r="S47" t="str">
        <f>IF(E47="","",IF(②選手情報入力!J55="","",IF(I47=1,VLOOKUP(②選手情報入力!J55,種目情報!$A$4:$B$31,2,FALSE),VLOOKUP(②選手情報入力!J55,種目情報!$E$4:$F$26,2,FALSE))))</f>
        <v/>
      </c>
      <c r="T47" t="str">
        <f>IF(E47="","",IF(②選手情報入力!K55="","",②選手情報入力!K55))</f>
        <v/>
      </c>
      <c r="U47" s="35" t="str">
        <f>IF(E47="","",IF(②選手情報入力!J55="","",0))</f>
        <v/>
      </c>
      <c r="V47" t="str">
        <f>IF(E47="","",IF(②選手情報入力!J55="","",IF(I47=1,VLOOKUP(②選手情報入力!J55,種目情報!$A$4:$C$31,3,FALSE),VLOOKUP(②選手情報入力!J55,種目情報!$E$4:$G$24,3,FALSE))))</f>
        <v/>
      </c>
      <c r="W47" t="str">
        <f>IF(E47="","",IF(②選手情報入力!N55="","",IF(I47=1,種目情報!$J$4,種目情報!$J$7)))</f>
        <v/>
      </c>
      <c r="X47" t="str">
        <f>IF(A47="","",IF(②選手情報入力!N55="","",IF(I47=1,IF(②選手情報入力!$N$5="","",②選手情報入力!$N$5),IF(②選手情報入力!$N$6="","",②選手情報入力!$N$6))))</f>
        <v/>
      </c>
      <c r="Y47" s="35" t="str">
        <f>IF(E47="","",IF(②選手情報入力!N55="","",0))</f>
        <v/>
      </c>
      <c r="Z47" t="str">
        <f>IF(E47="","",IF(②選手情報入力!N55="","",2))</f>
        <v/>
      </c>
      <c r="AA47" t="str">
        <f>IF(E47="","",IF(②選手情報入力!O55="","",IF(I47=1,種目情報!$J$5,種目情報!$J$8)))</f>
        <v/>
      </c>
      <c r="AB47" t="str">
        <f>IF(E47="","",IF(②選手情報入力!O55="","",IF(I47=1,IF(②選手情報入力!$O$5="","",②選手情報入力!$O$5),IF(②選手情報入力!$O$6="","",②選手情報入力!$O$6))))</f>
        <v/>
      </c>
      <c r="AC47" t="str">
        <f>IF(E47="","",IF(②選手情報入力!O55="","",0))</f>
        <v/>
      </c>
      <c r="AD47" t="str">
        <f>IF(E47="","",IF(②選手情報入力!O55="","",2))</f>
        <v/>
      </c>
      <c r="AE47" t="str">
        <f>IF(E47="","",IF(②選手情報入力!P55="","",IF(I47=1,種目情報!$J$6,種目情報!$J$9)))</f>
        <v/>
      </c>
      <c r="AF47" t="str">
        <f>IF(E47="","",IF(②選手情報入力!P55="","",IF(I47=1,IF(②選手情報入力!$P$5="","",②選手情報入力!$P$5),IF(②選手情報入力!$P$6="","",②選手情報入力!$P$6))))</f>
        <v/>
      </c>
      <c r="AG47" t="str">
        <f>IF(E47="","",IF(②選手情報入力!P55="","",0))</f>
        <v/>
      </c>
      <c r="AH47" t="str">
        <f>IF(E47="","",IF(②選手情報入力!P55="","",2))</f>
        <v/>
      </c>
    </row>
    <row r="48" spans="1:34">
      <c r="A48" t="str">
        <f>IF(E48="","",I48*1000000+①団体情報入力!$C$6*1000+②選手情報入力!A56)</f>
        <v/>
      </c>
      <c r="B48" t="str">
        <f>IF(E48="","",①団体情報入力!$C$6)</f>
        <v/>
      </c>
      <c r="E48" t="str">
        <f>IF(②選手情報入力!B56="","",②選手情報入力!B56)</f>
        <v/>
      </c>
      <c r="F48" t="str">
        <f>IF(E48="","",②選手情報入力!C56)</f>
        <v/>
      </c>
      <c r="G48" t="str">
        <f>IF(E48="","",②選手情報入力!D56)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IF(E48="","",IF(②選手情報入力!H56="","",IF(I48=1,VLOOKUP(②選手情報入力!H56,種目情報!$A$4:$B$31,2,FALSE),VLOOKUP(②選手情報入力!H56,種目情報!$E$4:$F$26,2,FALSE))))</f>
        <v/>
      </c>
      <c r="P48" t="str">
        <f>IF(E48="","",IF(②選手情報入力!I56="","",②選手情報入力!I56))</f>
        <v/>
      </c>
      <c r="Q48" s="35" t="str">
        <f>IF(E48="","",IF(②選手情報入力!H56="","",0))</f>
        <v/>
      </c>
      <c r="R48" t="str">
        <f>IF(E48="","",IF(②選手情報入力!H56="","",IF(I48=1,VLOOKUP(②選手情報入力!H56,種目情報!$A$4:$C$31,3,FALSE),VLOOKUP(②選手情報入力!H56,種目情報!$E$4:$G$24,3,FALSE))))</f>
        <v/>
      </c>
      <c r="S48" t="str">
        <f>IF(E48="","",IF(②選手情報入力!J56="","",IF(I48=1,VLOOKUP(②選手情報入力!J56,種目情報!$A$4:$B$31,2,FALSE),VLOOKUP(②選手情報入力!J56,種目情報!$E$4:$F$26,2,FALSE))))</f>
        <v/>
      </c>
      <c r="T48" t="str">
        <f>IF(E48="","",IF(②選手情報入力!K56="","",②選手情報入力!K56))</f>
        <v/>
      </c>
      <c r="U48" s="35" t="str">
        <f>IF(E48="","",IF(②選手情報入力!J56="","",0))</f>
        <v/>
      </c>
      <c r="V48" t="str">
        <f>IF(E48="","",IF(②選手情報入力!J56="","",IF(I48=1,VLOOKUP(②選手情報入力!J56,種目情報!$A$4:$C$31,3,FALSE),VLOOKUP(②選手情報入力!J56,種目情報!$E$4:$G$24,3,FALSE))))</f>
        <v/>
      </c>
      <c r="W48" t="str">
        <f>IF(E48="","",IF(②選手情報入力!N56="","",IF(I48=1,種目情報!$J$4,種目情報!$J$7)))</f>
        <v/>
      </c>
      <c r="X48" t="str">
        <f>IF(A48="","",IF(②選手情報入力!N56="","",IF(I48=1,IF(②選手情報入力!$N$5="","",②選手情報入力!$N$5),IF(②選手情報入力!$N$6="","",②選手情報入力!$N$6))))</f>
        <v/>
      </c>
      <c r="Y48" s="35" t="str">
        <f>IF(E48="","",IF(②選手情報入力!N56="","",0))</f>
        <v/>
      </c>
      <c r="Z48" t="str">
        <f>IF(E48="","",IF(②選手情報入力!N56="","",2))</f>
        <v/>
      </c>
      <c r="AA48" t="str">
        <f>IF(E48="","",IF(②選手情報入力!O56="","",IF(I48=1,種目情報!$J$5,種目情報!$J$8)))</f>
        <v/>
      </c>
      <c r="AB48" t="str">
        <f>IF(E48="","",IF(②選手情報入力!O56="","",IF(I48=1,IF(②選手情報入力!$O$5="","",②選手情報入力!$O$5),IF(②選手情報入力!$O$6="","",②選手情報入力!$O$6))))</f>
        <v/>
      </c>
      <c r="AC48" t="str">
        <f>IF(E48="","",IF(②選手情報入力!O56="","",0))</f>
        <v/>
      </c>
      <c r="AD48" t="str">
        <f>IF(E48="","",IF(②選手情報入力!O56="","",2))</f>
        <v/>
      </c>
      <c r="AE48" t="str">
        <f>IF(E48="","",IF(②選手情報入力!P56="","",IF(I48=1,種目情報!$J$6,種目情報!$J$9)))</f>
        <v/>
      </c>
      <c r="AF48" t="str">
        <f>IF(E48="","",IF(②選手情報入力!P56="","",IF(I48=1,IF(②選手情報入力!$P$5="","",②選手情報入力!$P$5),IF(②選手情報入力!$P$6="","",②選手情報入力!$P$6))))</f>
        <v/>
      </c>
      <c r="AG48" t="str">
        <f>IF(E48="","",IF(②選手情報入力!P56="","",0))</f>
        <v/>
      </c>
      <c r="AH48" t="str">
        <f>IF(E48="","",IF(②選手情報入力!P56="","",2))</f>
        <v/>
      </c>
    </row>
    <row r="49" spans="1:34">
      <c r="A49" t="str">
        <f>IF(E49="","",I49*1000000+①団体情報入力!$C$6*1000+②選手情報入力!A57)</f>
        <v/>
      </c>
      <c r="B49" t="str">
        <f>IF(E49="","",①団体情報入力!$C$6)</f>
        <v/>
      </c>
      <c r="E49" t="str">
        <f>IF(②選手情報入力!B57="","",②選手情報入力!B57)</f>
        <v/>
      </c>
      <c r="F49" t="str">
        <f>IF(E49="","",②選手情報入力!C57)</f>
        <v/>
      </c>
      <c r="G49" t="str">
        <f>IF(E49="","",②選手情報入力!D57)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IF(E49="","",IF(②選手情報入力!H57="","",IF(I49=1,VLOOKUP(②選手情報入力!H57,種目情報!$A$4:$B$31,2,FALSE),VLOOKUP(②選手情報入力!H57,種目情報!$E$4:$F$26,2,FALSE))))</f>
        <v/>
      </c>
      <c r="P49" t="str">
        <f>IF(E49="","",IF(②選手情報入力!I57="","",②選手情報入力!I57))</f>
        <v/>
      </c>
      <c r="Q49" s="35" t="str">
        <f>IF(E49="","",IF(②選手情報入力!H57="","",0))</f>
        <v/>
      </c>
      <c r="R49" t="str">
        <f>IF(E49="","",IF(②選手情報入力!H57="","",IF(I49=1,VLOOKUP(②選手情報入力!H57,種目情報!$A$4:$C$31,3,FALSE),VLOOKUP(②選手情報入力!H57,種目情報!$E$4:$G$24,3,FALSE))))</f>
        <v/>
      </c>
      <c r="S49" t="str">
        <f>IF(E49="","",IF(②選手情報入力!J57="","",IF(I49=1,VLOOKUP(②選手情報入力!J57,種目情報!$A$4:$B$31,2,FALSE),VLOOKUP(②選手情報入力!J57,種目情報!$E$4:$F$26,2,FALSE))))</f>
        <v/>
      </c>
      <c r="T49" t="str">
        <f>IF(E49="","",IF(②選手情報入力!K57="","",②選手情報入力!K57))</f>
        <v/>
      </c>
      <c r="U49" s="35" t="str">
        <f>IF(E49="","",IF(②選手情報入力!J57="","",0))</f>
        <v/>
      </c>
      <c r="V49" t="str">
        <f>IF(E49="","",IF(②選手情報入力!J57="","",IF(I49=1,VLOOKUP(②選手情報入力!J57,種目情報!$A$4:$C$31,3,FALSE),VLOOKUP(②選手情報入力!J57,種目情報!$E$4:$G$24,3,FALSE))))</f>
        <v/>
      </c>
      <c r="W49" t="str">
        <f>IF(E49="","",IF(②選手情報入力!N57="","",IF(I49=1,種目情報!$J$4,種目情報!$J$7)))</f>
        <v/>
      </c>
      <c r="X49" t="str">
        <f>IF(A49="","",IF(②選手情報入力!N57="","",IF(I49=1,IF(②選手情報入力!$N$5="","",②選手情報入力!$N$5),IF(②選手情報入力!$N$6="","",②選手情報入力!$N$6))))</f>
        <v/>
      </c>
      <c r="Y49" s="35" t="str">
        <f>IF(E49="","",IF(②選手情報入力!N57="","",0))</f>
        <v/>
      </c>
      <c r="Z49" t="str">
        <f>IF(E49="","",IF(②選手情報入力!N57="","",2))</f>
        <v/>
      </c>
      <c r="AA49" t="str">
        <f>IF(E49="","",IF(②選手情報入力!O57="","",IF(I49=1,種目情報!$J$5,種目情報!$J$8)))</f>
        <v/>
      </c>
      <c r="AB49" t="str">
        <f>IF(E49="","",IF(②選手情報入力!O57="","",IF(I49=1,IF(②選手情報入力!$O$5="","",②選手情報入力!$O$5),IF(②選手情報入力!$O$6="","",②選手情報入力!$O$6))))</f>
        <v/>
      </c>
      <c r="AC49" t="str">
        <f>IF(E49="","",IF(②選手情報入力!O57="","",0))</f>
        <v/>
      </c>
      <c r="AD49" t="str">
        <f>IF(E49="","",IF(②選手情報入力!O57="","",2))</f>
        <v/>
      </c>
      <c r="AE49" t="str">
        <f>IF(E49="","",IF(②選手情報入力!P57="","",IF(I49=1,種目情報!$J$6,種目情報!$J$9)))</f>
        <v/>
      </c>
      <c r="AF49" t="str">
        <f>IF(E49="","",IF(②選手情報入力!P57="","",IF(I49=1,IF(②選手情報入力!$P$5="","",②選手情報入力!$P$5),IF(②選手情報入力!$P$6="","",②選手情報入力!$P$6))))</f>
        <v/>
      </c>
      <c r="AG49" t="str">
        <f>IF(E49="","",IF(②選手情報入力!P57="","",0))</f>
        <v/>
      </c>
      <c r="AH49" t="str">
        <f>IF(E49="","",IF(②選手情報入力!P57="","",2))</f>
        <v/>
      </c>
    </row>
    <row r="50" spans="1:34">
      <c r="A50" t="str">
        <f>IF(E50="","",I50*1000000+①団体情報入力!$C$6*1000+②選手情報入力!A58)</f>
        <v/>
      </c>
      <c r="B50" t="str">
        <f>IF(E50="","",①団体情報入力!$C$6)</f>
        <v/>
      </c>
      <c r="E50" t="str">
        <f>IF(②選手情報入力!B58="","",②選手情報入力!B58)</f>
        <v/>
      </c>
      <c r="F50" t="str">
        <f>IF(E50="","",②選手情報入力!C58)</f>
        <v/>
      </c>
      <c r="G50" t="str">
        <f>IF(E50="","",②選手情報入力!D58)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IF(E50="","",IF(②選手情報入力!H58="","",IF(I50=1,VLOOKUP(②選手情報入力!H58,種目情報!$A$4:$B$31,2,FALSE),VLOOKUP(②選手情報入力!H58,種目情報!$E$4:$F$26,2,FALSE))))</f>
        <v/>
      </c>
      <c r="P50" t="str">
        <f>IF(E50="","",IF(②選手情報入力!I58="","",②選手情報入力!I58))</f>
        <v/>
      </c>
      <c r="Q50" s="35" t="str">
        <f>IF(E50="","",IF(②選手情報入力!H58="","",0))</f>
        <v/>
      </c>
      <c r="R50" t="str">
        <f>IF(E50="","",IF(②選手情報入力!H58="","",IF(I50=1,VLOOKUP(②選手情報入力!H58,種目情報!$A$4:$C$31,3,FALSE),VLOOKUP(②選手情報入力!H58,種目情報!$E$4:$G$24,3,FALSE))))</f>
        <v/>
      </c>
      <c r="S50" t="str">
        <f>IF(E50="","",IF(②選手情報入力!J58="","",IF(I50=1,VLOOKUP(②選手情報入力!J58,種目情報!$A$4:$B$31,2,FALSE),VLOOKUP(②選手情報入力!J58,種目情報!$E$4:$F$26,2,FALSE))))</f>
        <v/>
      </c>
      <c r="T50" t="str">
        <f>IF(E50="","",IF(②選手情報入力!K58="","",②選手情報入力!K58))</f>
        <v/>
      </c>
      <c r="U50" s="35" t="str">
        <f>IF(E50="","",IF(②選手情報入力!J58="","",0))</f>
        <v/>
      </c>
      <c r="V50" t="str">
        <f>IF(E50="","",IF(②選手情報入力!J58="","",IF(I50=1,VLOOKUP(②選手情報入力!J58,種目情報!$A$4:$C$31,3,FALSE),VLOOKUP(②選手情報入力!J58,種目情報!$E$4:$G$24,3,FALSE))))</f>
        <v/>
      </c>
      <c r="W50" t="str">
        <f>IF(E50="","",IF(②選手情報入力!N58="","",IF(I50=1,種目情報!$J$4,種目情報!$J$7)))</f>
        <v/>
      </c>
      <c r="X50" t="str">
        <f>IF(A50="","",IF(②選手情報入力!N58="","",IF(I50=1,IF(②選手情報入力!$N$5="","",②選手情報入力!$N$5),IF(②選手情報入力!$N$6="","",②選手情報入力!$N$6))))</f>
        <v/>
      </c>
      <c r="Y50" s="35" t="str">
        <f>IF(E50="","",IF(②選手情報入力!N58="","",0))</f>
        <v/>
      </c>
      <c r="Z50" t="str">
        <f>IF(E50="","",IF(②選手情報入力!N58="","",2))</f>
        <v/>
      </c>
      <c r="AA50" t="str">
        <f>IF(E50="","",IF(②選手情報入力!O58="","",IF(I50=1,種目情報!$J$5,種目情報!$J$8)))</f>
        <v/>
      </c>
      <c r="AB50" t="str">
        <f>IF(E50="","",IF(②選手情報入力!O58="","",IF(I50=1,IF(②選手情報入力!$O$5="","",②選手情報入力!$O$5),IF(②選手情報入力!$O$6="","",②選手情報入力!$O$6))))</f>
        <v/>
      </c>
      <c r="AC50" t="str">
        <f>IF(E50="","",IF(②選手情報入力!O58="","",0))</f>
        <v/>
      </c>
      <c r="AD50" t="str">
        <f>IF(E50="","",IF(②選手情報入力!O58="","",2))</f>
        <v/>
      </c>
      <c r="AE50" t="str">
        <f>IF(E50="","",IF(②選手情報入力!P58="","",IF(I50=1,種目情報!$J$6,種目情報!$J$9)))</f>
        <v/>
      </c>
      <c r="AF50" t="str">
        <f>IF(E50="","",IF(②選手情報入力!P58="","",IF(I50=1,IF(②選手情報入力!$P$5="","",②選手情報入力!$P$5),IF(②選手情報入力!$P$6="","",②選手情報入力!$P$6))))</f>
        <v/>
      </c>
      <c r="AG50" t="str">
        <f>IF(E50="","",IF(②選手情報入力!P58="","",0))</f>
        <v/>
      </c>
      <c r="AH50" t="str">
        <f>IF(E50="","",IF(②選手情報入力!P58="","",2))</f>
        <v/>
      </c>
    </row>
    <row r="51" spans="1:34">
      <c r="A51" t="str">
        <f>IF(E51="","",I51*1000000+①団体情報入力!$C$6*1000+②選手情報入力!A59)</f>
        <v/>
      </c>
      <c r="B51" t="str">
        <f>IF(E51="","",①団体情報入力!$C$6)</f>
        <v/>
      </c>
      <c r="E51" t="str">
        <f>IF(②選手情報入力!B59="","",②選手情報入力!B59)</f>
        <v/>
      </c>
      <c r="F51" t="str">
        <f>IF(E51="","",②選手情報入力!C59)</f>
        <v/>
      </c>
      <c r="G51" t="str">
        <f>IF(E51="","",②選手情報入力!D59)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IF(E51="","",IF(②選手情報入力!H59="","",IF(I51=1,VLOOKUP(②選手情報入力!H59,種目情報!$A$4:$B$31,2,FALSE),VLOOKUP(②選手情報入力!H59,種目情報!$E$4:$F$26,2,FALSE))))</f>
        <v/>
      </c>
      <c r="P51" t="str">
        <f>IF(E51="","",IF(②選手情報入力!I59="","",②選手情報入力!I59))</f>
        <v/>
      </c>
      <c r="Q51" s="35" t="str">
        <f>IF(E51="","",IF(②選手情報入力!H59="","",0))</f>
        <v/>
      </c>
      <c r="R51" t="str">
        <f>IF(E51="","",IF(②選手情報入力!H59="","",IF(I51=1,VLOOKUP(②選手情報入力!H59,種目情報!$A$4:$C$31,3,FALSE),VLOOKUP(②選手情報入力!H59,種目情報!$E$4:$G$24,3,FALSE))))</f>
        <v/>
      </c>
      <c r="S51" t="str">
        <f>IF(E51="","",IF(②選手情報入力!J59="","",IF(I51=1,VLOOKUP(②選手情報入力!J59,種目情報!$A$4:$B$31,2,FALSE),VLOOKUP(②選手情報入力!J59,種目情報!$E$4:$F$26,2,FALSE))))</f>
        <v/>
      </c>
      <c r="T51" t="str">
        <f>IF(E51="","",IF(②選手情報入力!K59="","",②選手情報入力!K59))</f>
        <v/>
      </c>
      <c r="U51" s="35" t="str">
        <f>IF(E51="","",IF(②選手情報入力!J59="","",0))</f>
        <v/>
      </c>
      <c r="V51" t="str">
        <f>IF(E51="","",IF(②選手情報入力!J59="","",IF(I51=1,VLOOKUP(②選手情報入力!J59,種目情報!$A$4:$C$31,3,FALSE),VLOOKUP(②選手情報入力!J59,種目情報!$E$4:$G$24,3,FALSE))))</f>
        <v/>
      </c>
      <c r="W51" t="str">
        <f>IF(E51="","",IF(②選手情報入力!N59="","",IF(I51=1,種目情報!$J$4,種目情報!$J$7)))</f>
        <v/>
      </c>
      <c r="X51" t="str">
        <f>IF(A51="","",IF(②選手情報入力!N59="","",IF(I51=1,IF(②選手情報入力!$N$5="","",②選手情報入力!$N$5),IF(②選手情報入力!$N$6="","",②選手情報入力!$N$6))))</f>
        <v/>
      </c>
      <c r="Y51" s="35" t="str">
        <f>IF(E51="","",IF(②選手情報入力!N59="","",0))</f>
        <v/>
      </c>
      <c r="Z51" t="str">
        <f>IF(E51="","",IF(②選手情報入力!N59="","",2))</f>
        <v/>
      </c>
      <c r="AA51" t="str">
        <f>IF(E51="","",IF(②選手情報入力!O59="","",IF(I51=1,種目情報!$J$5,種目情報!$J$8)))</f>
        <v/>
      </c>
      <c r="AB51" t="str">
        <f>IF(E51="","",IF(②選手情報入力!O59="","",IF(I51=1,IF(②選手情報入力!$O$5="","",②選手情報入力!$O$5),IF(②選手情報入力!$O$6="","",②選手情報入力!$O$6))))</f>
        <v/>
      </c>
      <c r="AC51" t="str">
        <f>IF(E51="","",IF(②選手情報入力!O59="","",0))</f>
        <v/>
      </c>
      <c r="AD51" t="str">
        <f>IF(E51="","",IF(②選手情報入力!O59="","",2))</f>
        <v/>
      </c>
      <c r="AE51" t="str">
        <f>IF(E51="","",IF(②選手情報入力!P59="","",IF(I51=1,種目情報!$J$6,種目情報!$J$9)))</f>
        <v/>
      </c>
      <c r="AF51" t="str">
        <f>IF(E51="","",IF(②選手情報入力!P59="","",IF(I51=1,IF(②選手情報入力!$P$5="","",②選手情報入力!$P$5),IF(②選手情報入力!$P$6="","",②選手情報入力!$P$6))))</f>
        <v/>
      </c>
      <c r="AG51" t="str">
        <f>IF(E51="","",IF(②選手情報入力!P59="","",0))</f>
        <v/>
      </c>
      <c r="AH51" t="str">
        <f>IF(E51="","",IF(②選手情報入力!P59="","",2))</f>
        <v/>
      </c>
    </row>
    <row r="52" spans="1:34">
      <c r="A52" t="str">
        <f>IF(E52="","",I52*1000000+①団体情報入力!$C$6*1000+②選手情報入力!A60)</f>
        <v/>
      </c>
      <c r="B52" t="str">
        <f>IF(E52="","",①団体情報入力!$C$6)</f>
        <v/>
      </c>
      <c r="E52" t="str">
        <f>IF(②選手情報入力!B60="","",②選手情報入力!B60)</f>
        <v/>
      </c>
      <c r="F52" t="str">
        <f>IF(E52="","",②選手情報入力!C60)</f>
        <v/>
      </c>
      <c r="G52" t="str">
        <f>IF(E52="","",②選手情報入力!D60)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IF(E52="","",IF(②選手情報入力!H60="","",IF(I52=1,VLOOKUP(②選手情報入力!H60,種目情報!$A$4:$B$31,2,FALSE),VLOOKUP(②選手情報入力!H60,種目情報!$E$4:$F$26,2,FALSE))))</f>
        <v/>
      </c>
      <c r="P52" t="str">
        <f>IF(E52="","",IF(②選手情報入力!I60="","",②選手情報入力!I60))</f>
        <v/>
      </c>
      <c r="Q52" s="35" t="str">
        <f>IF(E52="","",IF(②選手情報入力!H60="","",0))</f>
        <v/>
      </c>
      <c r="R52" t="str">
        <f>IF(E52="","",IF(②選手情報入力!H60="","",IF(I52=1,VLOOKUP(②選手情報入力!H60,種目情報!$A$4:$C$31,3,FALSE),VLOOKUP(②選手情報入力!H60,種目情報!$E$4:$G$24,3,FALSE))))</f>
        <v/>
      </c>
      <c r="S52" t="str">
        <f>IF(E52="","",IF(②選手情報入力!J60="","",IF(I52=1,VLOOKUP(②選手情報入力!J60,種目情報!$A$4:$B$31,2,FALSE),VLOOKUP(②選手情報入力!J60,種目情報!$E$4:$F$26,2,FALSE))))</f>
        <v/>
      </c>
      <c r="T52" t="str">
        <f>IF(E52="","",IF(②選手情報入力!K60="","",②選手情報入力!K60))</f>
        <v/>
      </c>
      <c r="U52" s="35" t="str">
        <f>IF(E52="","",IF(②選手情報入力!J60="","",0))</f>
        <v/>
      </c>
      <c r="V52" t="str">
        <f>IF(E52="","",IF(②選手情報入力!J60="","",IF(I52=1,VLOOKUP(②選手情報入力!J60,種目情報!$A$4:$C$31,3,FALSE),VLOOKUP(②選手情報入力!J60,種目情報!$E$4:$G$24,3,FALSE))))</f>
        <v/>
      </c>
      <c r="W52" t="str">
        <f>IF(E52="","",IF(②選手情報入力!N60="","",IF(I52=1,種目情報!$J$4,種目情報!$J$7)))</f>
        <v/>
      </c>
      <c r="X52" t="str">
        <f>IF(A52="","",IF(②選手情報入力!N60="","",IF(I52=1,IF(②選手情報入力!$N$5="","",②選手情報入力!$N$5),IF(②選手情報入力!$N$6="","",②選手情報入力!$N$6))))</f>
        <v/>
      </c>
      <c r="Y52" s="35" t="str">
        <f>IF(E52="","",IF(②選手情報入力!N60="","",0))</f>
        <v/>
      </c>
      <c r="Z52" t="str">
        <f>IF(E52="","",IF(②選手情報入力!N60="","",2))</f>
        <v/>
      </c>
      <c r="AA52" t="str">
        <f>IF(E52="","",IF(②選手情報入力!O60="","",IF(I52=1,種目情報!$J$5,種目情報!$J$8)))</f>
        <v/>
      </c>
      <c r="AB52" t="str">
        <f>IF(E52="","",IF(②選手情報入力!O60="","",IF(I52=1,IF(②選手情報入力!$O$5="","",②選手情報入力!$O$5),IF(②選手情報入力!$O$6="","",②選手情報入力!$O$6))))</f>
        <v/>
      </c>
      <c r="AC52" t="str">
        <f>IF(E52="","",IF(②選手情報入力!O60="","",0))</f>
        <v/>
      </c>
      <c r="AD52" t="str">
        <f>IF(E52="","",IF(②選手情報入力!O60="","",2))</f>
        <v/>
      </c>
      <c r="AE52" t="str">
        <f>IF(E52="","",IF(②選手情報入力!P60="","",IF(I52=1,種目情報!$J$6,種目情報!$J$9)))</f>
        <v/>
      </c>
      <c r="AF52" t="str">
        <f>IF(E52="","",IF(②選手情報入力!P60="","",IF(I52=1,IF(②選手情報入力!$P$5="","",②選手情報入力!$P$5),IF(②選手情報入力!$P$6="","",②選手情報入力!$P$6))))</f>
        <v/>
      </c>
      <c r="AG52" t="str">
        <f>IF(E52="","",IF(②選手情報入力!P60="","",0))</f>
        <v/>
      </c>
      <c r="AH52" t="str">
        <f>IF(E52="","",IF(②選手情報入力!P60="","",2))</f>
        <v/>
      </c>
    </row>
    <row r="53" spans="1:34">
      <c r="A53" t="str">
        <f>IF(E53="","",I53*1000000+①団体情報入力!$C$6*1000+②選手情報入力!A61)</f>
        <v/>
      </c>
      <c r="B53" t="str">
        <f>IF(E53="","",①団体情報入力!$C$6)</f>
        <v/>
      </c>
      <c r="E53" t="str">
        <f>IF(②選手情報入力!B61="","",②選手情報入力!B61)</f>
        <v/>
      </c>
      <c r="F53" t="str">
        <f>IF(E53="","",②選手情報入力!C61)</f>
        <v/>
      </c>
      <c r="G53" t="str">
        <f>IF(E53="","",②選手情報入力!D61)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IF(E53="","",IF(②選手情報入力!H61="","",IF(I53=1,VLOOKUP(②選手情報入力!H61,種目情報!$A$4:$B$31,2,FALSE),VLOOKUP(②選手情報入力!H61,種目情報!$E$4:$F$26,2,FALSE))))</f>
        <v/>
      </c>
      <c r="P53" t="str">
        <f>IF(E53="","",IF(②選手情報入力!I61="","",②選手情報入力!I61))</f>
        <v/>
      </c>
      <c r="Q53" s="35" t="str">
        <f>IF(E53="","",IF(②選手情報入力!H61="","",0))</f>
        <v/>
      </c>
      <c r="R53" t="str">
        <f>IF(E53="","",IF(②選手情報入力!H61="","",IF(I53=1,VLOOKUP(②選手情報入力!H61,種目情報!$A$4:$C$31,3,FALSE),VLOOKUP(②選手情報入力!H61,種目情報!$E$4:$G$24,3,FALSE))))</f>
        <v/>
      </c>
      <c r="S53" t="str">
        <f>IF(E53="","",IF(②選手情報入力!J61="","",IF(I53=1,VLOOKUP(②選手情報入力!J61,種目情報!$A$4:$B$31,2,FALSE),VLOOKUP(②選手情報入力!J61,種目情報!$E$4:$F$26,2,FALSE))))</f>
        <v/>
      </c>
      <c r="T53" t="str">
        <f>IF(E53="","",IF(②選手情報入力!K61="","",②選手情報入力!K61))</f>
        <v/>
      </c>
      <c r="U53" s="35" t="str">
        <f>IF(E53="","",IF(②選手情報入力!J61="","",0))</f>
        <v/>
      </c>
      <c r="V53" t="str">
        <f>IF(E53="","",IF(②選手情報入力!J61="","",IF(I53=1,VLOOKUP(②選手情報入力!J61,種目情報!$A$4:$C$31,3,FALSE),VLOOKUP(②選手情報入力!J61,種目情報!$E$4:$G$24,3,FALSE))))</f>
        <v/>
      </c>
      <c r="W53" t="str">
        <f>IF(E53="","",IF(②選手情報入力!N61="","",IF(I53=1,種目情報!$J$4,種目情報!$J$7)))</f>
        <v/>
      </c>
      <c r="X53" t="str">
        <f>IF(A53="","",IF(②選手情報入力!N61="","",IF(I53=1,IF(②選手情報入力!$N$5="","",②選手情報入力!$N$5),IF(②選手情報入力!$N$6="","",②選手情報入力!$N$6))))</f>
        <v/>
      </c>
      <c r="Y53" s="35" t="str">
        <f>IF(E53="","",IF(②選手情報入力!N61="","",0))</f>
        <v/>
      </c>
      <c r="Z53" t="str">
        <f>IF(E53="","",IF(②選手情報入力!N61="","",2))</f>
        <v/>
      </c>
      <c r="AA53" t="str">
        <f>IF(E53="","",IF(②選手情報入力!O61="","",IF(I53=1,種目情報!$J$5,種目情報!$J$8)))</f>
        <v/>
      </c>
      <c r="AB53" t="str">
        <f>IF(E53="","",IF(②選手情報入力!O61="","",IF(I53=1,IF(②選手情報入力!$O$5="","",②選手情報入力!$O$5),IF(②選手情報入力!$O$6="","",②選手情報入力!$O$6))))</f>
        <v/>
      </c>
      <c r="AC53" t="str">
        <f>IF(E53="","",IF(②選手情報入力!O61="","",0))</f>
        <v/>
      </c>
      <c r="AD53" t="str">
        <f>IF(E53="","",IF(②選手情報入力!O61="","",2))</f>
        <v/>
      </c>
      <c r="AE53" t="str">
        <f>IF(E53="","",IF(②選手情報入力!P61="","",IF(I53=1,種目情報!$J$6,種目情報!$J$9)))</f>
        <v/>
      </c>
      <c r="AF53" t="str">
        <f>IF(E53="","",IF(②選手情報入力!P61="","",IF(I53=1,IF(②選手情報入力!$P$5="","",②選手情報入力!$P$5),IF(②選手情報入力!$P$6="","",②選手情報入力!$P$6))))</f>
        <v/>
      </c>
      <c r="AG53" t="str">
        <f>IF(E53="","",IF(②選手情報入力!P61="","",0))</f>
        <v/>
      </c>
      <c r="AH53" t="str">
        <f>IF(E53="","",IF(②選手情報入力!P61="","",2))</f>
        <v/>
      </c>
    </row>
    <row r="54" spans="1:34">
      <c r="A54" t="str">
        <f>IF(E54="","",I54*1000000+①団体情報入力!$C$6*1000+②選手情報入力!A62)</f>
        <v/>
      </c>
      <c r="B54" t="str">
        <f>IF(E54="","",①団体情報入力!$C$6)</f>
        <v/>
      </c>
      <c r="E54" t="str">
        <f>IF(②選手情報入力!B62="","",②選手情報入力!B62)</f>
        <v/>
      </c>
      <c r="F54" t="str">
        <f>IF(E54="","",②選手情報入力!C62)</f>
        <v/>
      </c>
      <c r="G54" t="str">
        <f>IF(E54="","",②選手情報入力!D62)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IF(E54="","",IF(②選手情報入力!H62="","",IF(I54=1,VLOOKUP(②選手情報入力!H62,種目情報!$A$4:$B$31,2,FALSE),VLOOKUP(②選手情報入力!H62,種目情報!$E$4:$F$26,2,FALSE))))</f>
        <v/>
      </c>
      <c r="P54" t="str">
        <f>IF(E54="","",IF(②選手情報入力!I62="","",②選手情報入力!I62))</f>
        <v/>
      </c>
      <c r="Q54" s="35" t="str">
        <f>IF(E54="","",IF(②選手情報入力!H62="","",0))</f>
        <v/>
      </c>
      <c r="R54" t="str">
        <f>IF(E54="","",IF(②選手情報入力!H62="","",IF(I54=1,VLOOKUP(②選手情報入力!H62,種目情報!$A$4:$C$31,3,FALSE),VLOOKUP(②選手情報入力!H62,種目情報!$E$4:$G$24,3,FALSE))))</f>
        <v/>
      </c>
      <c r="S54" t="str">
        <f>IF(E54="","",IF(②選手情報入力!J62="","",IF(I54=1,VLOOKUP(②選手情報入力!J62,種目情報!$A$4:$B$31,2,FALSE),VLOOKUP(②選手情報入力!J62,種目情報!$E$4:$F$26,2,FALSE))))</f>
        <v/>
      </c>
      <c r="T54" t="str">
        <f>IF(E54="","",IF(②選手情報入力!K62="","",②選手情報入力!K62))</f>
        <v/>
      </c>
      <c r="U54" s="35" t="str">
        <f>IF(E54="","",IF(②選手情報入力!J62="","",0))</f>
        <v/>
      </c>
      <c r="V54" t="str">
        <f>IF(E54="","",IF(②選手情報入力!J62="","",IF(I54=1,VLOOKUP(②選手情報入力!J62,種目情報!$A$4:$C$31,3,FALSE),VLOOKUP(②選手情報入力!J62,種目情報!$E$4:$G$24,3,FALSE))))</f>
        <v/>
      </c>
      <c r="W54" t="str">
        <f>IF(E54="","",IF(②選手情報入力!N62="","",IF(I54=1,種目情報!$J$4,種目情報!$J$7)))</f>
        <v/>
      </c>
      <c r="X54" t="str">
        <f>IF(A54="","",IF(②選手情報入力!N62="","",IF(I54=1,IF(②選手情報入力!$N$5="","",②選手情報入力!$N$5),IF(②選手情報入力!$N$6="","",②選手情報入力!$N$6))))</f>
        <v/>
      </c>
      <c r="Y54" s="35" t="str">
        <f>IF(E54="","",IF(②選手情報入力!N62="","",0))</f>
        <v/>
      </c>
      <c r="Z54" t="str">
        <f>IF(E54="","",IF(②選手情報入力!N62="","",2))</f>
        <v/>
      </c>
      <c r="AA54" t="str">
        <f>IF(E54="","",IF(②選手情報入力!O62="","",IF(I54=1,種目情報!$J$5,種目情報!$J$8)))</f>
        <v/>
      </c>
      <c r="AB54" t="str">
        <f>IF(E54="","",IF(②選手情報入力!O62="","",IF(I54=1,IF(②選手情報入力!$O$5="","",②選手情報入力!$O$5),IF(②選手情報入力!$O$6="","",②選手情報入力!$O$6))))</f>
        <v/>
      </c>
      <c r="AC54" t="str">
        <f>IF(E54="","",IF(②選手情報入力!O62="","",0))</f>
        <v/>
      </c>
      <c r="AD54" t="str">
        <f>IF(E54="","",IF(②選手情報入力!O62="","",2))</f>
        <v/>
      </c>
      <c r="AE54" t="str">
        <f>IF(E54="","",IF(②選手情報入力!P62="","",IF(I54=1,種目情報!$J$6,種目情報!$J$9)))</f>
        <v/>
      </c>
      <c r="AF54" t="str">
        <f>IF(E54="","",IF(②選手情報入力!P62="","",IF(I54=1,IF(②選手情報入力!$P$5="","",②選手情報入力!$P$5),IF(②選手情報入力!$P$6="","",②選手情報入力!$P$6))))</f>
        <v/>
      </c>
      <c r="AG54" t="str">
        <f>IF(E54="","",IF(②選手情報入力!P62="","",0))</f>
        <v/>
      </c>
      <c r="AH54" t="str">
        <f>IF(E54="","",IF(②選手情報入力!P62="","",2))</f>
        <v/>
      </c>
    </row>
    <row r="55" spans="1:34">
      <c r="A55" t="str">
        <f>IF(E55="","",I55*1000000+①団体情報入力!$C$6*1000+②選手情報入力!A63)</f>
        <v/>
      </c>
      <c r="B55" t="str">
        <f>IF(E55="","",①団体情報入力!$C$6)</f>
        <v/>
      </c>
      <c r="E55" t="str">
        <f>IF(②選手情報入力!B63="","",②選手情報入力!B63)</f>
        <v/>
      </c>
      <c r="F55" t="str">
        <f>IF(E55="","",②選手情報入力!C63)</f>
        <v/>
      </c>
      <c r="G55" t="str">
        <f>IF(E55="","",②選手情報入力!D63)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IF(E55="","",IF(②選手情報入力!H63="","",IF(I55=1,VLOOKUP(②選手情報入力!H63,種目情報!$A$4:$B$31,2,FALSE),VLOOKUP(②選手情報入力!H63,種目情報!$E$4:$F$26,2,FALSE))))</f>
        <v/>
      </c>
      <c r="P55" t="str">
        <f>IF(E55="","",IF(②選手情報入力!I63="","",②選手情報入力!I63))</f>
        <v/>
      </c>
      <c r="Q55" s="35" t="str">
        <f>IF(E55="","",IF(②選手情報入力!H63="","",0))</f>
        <v/>
      </c>
      <c r="R55" t="str">
        <f>IF(E55="","",IF(②選手情報入力!H63="","",IF(I55=1,VLOOKUP(②選手情報入力!H63,種目情報!$A$4:$C$31,3,FALSE),VLOOKUP(②選手情報入力!H63,種目情報!$E$4:$G$24,3,FALSE))))</f>
        <v/>
      </c>
      <c r="S55" t="str">
        <f>IF(E55="","",IF(②選手情報入力!J63="","",IF(I55=1,VLOOKUP(②選手情報入力!J63,種目情報!$A$4:$B$31,2,FALSE),VLOOKUP(②選手情報入力!J63,種目情報!$E$4:$F$26,2,FALSE))))</f>
        <v/>
      </c>
      <c r="T55" t="str">
        <f>IF(E55="","",IF(②選手情報入力!K63="","",②選手情報入力!K63))</f>
        <v/>
      </c>
      <c r="U55" s="35" t="str">
        <f>IF(E55="","",IF(②選手情報入力!J63="","",0))</f>
        <v/>
      </c>
      <c r="V55" t="str">
        <f>IF(E55="","",IF(②選手情報入力!J63="","",IF(I55=1,VLOOKUP(②選手情報入力!J63,種目情報!$A$4:$C$31,3,FALSE),VLOOKUP(②選手情報入力!J63,種目情報!$E$4:$G$24,3,FALSE))))</f>
        <v/>
      </c>
      <c r="W55" t="str">
        <f>IF(E55="","",IF(②選手情報入力!N63="","",IF(I55=1,種目情報!$J$4,種目情報!$J$7)))</f>
        <v/>
      </c>
      <c r="X55" t="str">
        <f>IF(A55="","",IF(②選手情報入力!N63="","",IF(I55=1,IF(②選手情報入力!$N$5="","",②選手情報入力!$N$5),IF(②選手情報入力!$N$6="","",②選手情報入力!$N$6))))</f>
        <v/>
      </c>
      <c r="Y55" s="35" t="str">
        <f>IF(E55="","",IF(②選手情報入力!N63="","",0))</f>
        <v/>
      </c>
      <c r="Z55" t="str">
        <f>IF(E55="","",IF(②選手情報入力!N63="","",2))</f>
        <v/>
      </c>
      <c r="AA55" t="str">
        <f>IF(E55="","",IF(②選手情報入力!O63="","",IF(I55=1,種目情報!$J$5,種目情報!$J$8)))</f>
        <v/>
      </c>
      <c r="AB55" t="str">
        <f>IF(E55="","",IF(②選手情報入力!O63="","",IF(I55=1,IF(②選手情報入力!$O$5="","",②選手情報入力!$O$5),IF(②選手情報入力!$O$6="","",②選手情報入力!$O$6))))</f>
        <v/>
      </c>
      <c r="AC55" t="str">
        <f>IF(E55="","",IF(②選手情報入力!O63="","",0))</f>
        <v/>
      </c>
      <c r="AD55" t="str">
        <f>IF(E55="","",IF(②選手情報入力!O63="","",2))</f>
        <v/>
      </c>
      <c r="AE55" t="str">
        <f>IF(E55="","",IF(②選手情報入力!P63="","",IF(I55=1,種目情報!$J$6,種目情報!$J$9)))</f>
        <v/>
      </c>
      <c r="AF55" t="str">
        <f>IF(E55="","",IF(②選手情報入力!P63="","",IF(I55=1,IF(②選手情報入力!$P$5="","",②選手情報入力!$P$5),IF(②選手情報入力!$P$6="","",②選手情報入力!$P$6))))</f>
        <v/>
      </c>
      <c r="AG55" t="str">
        <f>IF(E55="","",IF(②選手情報入力!P63="","",0))</f>
        <v/>
      </c>
      <c r="AH55" t="str">
        <f>IF(E55="","",IF(②選手情報入力!P63="","",2))</f>
        <v/>
      </c>
    </row>
    <row r="56" spans="1:34">
      <c r="A56" t="str">
        <f>IF(E56="","",I56*1000000+①団体情報入力!$C$6*1000+②選手情報入力!A64)</f>
        <v/>
      </c>
      <c r="B56" t="str">
        <f>IF(E56="","",①団体情報入力!$C$6)</f>
        <v/>
      </c>
      <c r="E56" t="str">
        <f>IF(②選手情報入力!B64="","",②選手情報入力!B64)</f>
        <v/>
      </c>
      <c r="F56" t="str">
        <f>IF(E56="","",②選手情報入力!C64)</f>
        <v/>
      </c>
      <c r="G56" t="str">
        <f>IF(E56="","",②選手情報入力!D64)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IF(E56="","",IF(②選手情報入力!H64="","",IF(I56=1,VLOOKUP(②選手情報入力!H64,種目情報!$A$4:$B$31,2,FALSE),VLOOKUP(②選手情報入力!H64,種目情報!$E$4:$F$26,2,FALSE))))</f>
        <v/>
      </c>
      <c r="P56" t="str">
        <f>IF(E56="","",IF(②選手情報入力!I64="","",②選手情報入力!I64))</f>
        <v/>
      </c>
      <c r="Q56" s="35" t="str">
        <f>IF(E56="","",IF(②選手情報入力!H64="","",0))</f>
        <v/>
      </c>
      <c r="R56" t="str">
        <f>IF(E56="","",IF(②選手情報入力!H64="","",IF(I56=1,VLOOKUP(②選手情報入力!H64,種目情報!$A$4:$C$31,3,FALSE),VLOOKUP(②選手情報入力!H64,種目情報!$E$4:$G$24,3,FALSE))))</f>
        <v/>
      </c>
      <c r="S56" t="str">
        <f>IF(E56="","",IF(②選手情報入力!J64="","",IF(I56=1,VLOOKUP(②選手情報入力!J64,種目情報!$A$4:$B$31,2,FALSE),VLOOKUP(②選手情報入力!J64,種目情報!$E$4:$F$26,2,FALSE))))</f>
        <v/>
      </c>
      <c r="T56" t="str">
        <f>IF(E56="","",IF(②選手情報入力!K64="","",②選手情報入力!K64))</f>
        <v/>
      </c>
      <c r="U56" s="35" t="str">
        <f>IF(E56="","",IF(②選手情報入力!J64="","",0))</f>
        <v/>
      </c>
      <c r="V56" t="str">
        <f>IF(E56="","",IF(②選手情報入力!J64="","",IF(I56=1,VLOOKUP(②選手情報入力!J64,種目情報!$A$4:$C$31,3,FALSE),VLOOKUP(②選手情報入力!J64,種目情報!$E$4:$G$24,3,FALSE))))</f>
        <v/>
      </c>
      <c r="W56" t="str">
        <f>IF(E56="","",IF(②選手情報入力!N64="","",IF(I56=1,種目情報!$J$4,種目情報!$J$7)))</f>
        <v/>
      </c>
      <c r="X56" t="str">
        <f>IF(A56="","",IF(②選手情報入力!N64="","",IF(I56=1,IF(②選手情報入力!$N$5="","",②選手情報入力!$N$5),IF(②選手情報入力!$N$6="","",②選手情報入力!$N$6))))</f>
        <v/>
      </c>
      <c r="Y56" s="35" t="str">
        <f>IF(E56="","",IF(②選手情報入力!N64="","",0))</f>
        <v/>
      </c>
      <c r="Z56" t="str">
        <f>IF(E56="","",IF(②選手情報入力!N64="","",2))</f>
        <v/>
      </c>
      <c r="AA56" t="str">
        <f>IF(E56="","",IF(②選手情報入力!O64="","",IF(I56=1,種目情報!$J$5,種目情報!$J$8)))</f>
        <v/>
      </c>
      <c r="AB56" t="str">
        <f>IF(E56="","",IF(②選手情報入力!O64="","",IF(I56=1,IF(②選手情報入力!$O$5="","",②選手情報入力!$O$5),IF(②選手情報入力!$O$6="","",②選手情報入力!$O$6))))</f>
        <v/>
      </c>
      <c r="AC56" t="str">
        <f>IF(E56="","",IF(②選手情報入力!O64="","",0))</f>
        <v/>
      </c>
      <c r="AD56" t="str">
        <f>IF(E56="","",IF(②選手情報入力!O64="","",2))</f>
        <v/>
      </c>
      <c r="AE56" t="str">
        <f>IF(E56="","",IF(②選手情報入力!P64="","",IF(I56=1,種目情報!$J$6,種目情報!$J$9)))</f>
        <v/>
      </c>
      <c r="AF56" t="str">
        <f>IF(E56="","",IF(②選手情報入力!P64="","",IF(I56=1,IF(②選手情報入力!$P$5="","",②選手情報入力!$P$5),IF(②選手情報入力!$P$6="","",②選手情報入力!$P$6))))</f>
        <v/>
      </c>
      <c r="AG56" t="str">
        <f>IF(E56="","",IF(②選手情報入力!P64="","",0))</f>
        <v/>
      </c>
      <c r="AH56" t="str">
        <f>IF(E56="","",IF(②選手情報入力!P64="","",2))</f>
        <v/>
      </c>
    </row>
    <row r="57" spans="1:34">
      <c r="A57" t="str">
        <f>IF(E57="","",I57*1000000+①団体情報入力!$C$6*1000+②選手情報入力!A65)</f>
        <v/>
      </c>
      <c r="B57" t="str">
        <f>IF(E57="","",①団体情報入力!$C$6)</f>
        <v/>
      </c>
      <c r="E57" t="str">
        <f>IF(②選手情報入力!B65="","",②選手情報入力!B65)</f>
        <v/>
      </c>
      <c r="F57" t="str">
        <f>IF(E57="","",②選手情報入力!C65)</f>
        <v/>
      </c>
      <c r="G57" t="str">
        <f>IF(E57="","",②選手情報入力!D65)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IF(E57="","",IF(②選手情報入力!H65="","",IF(I57=1,VLOOKUP(②選手情報入力!H65,種目情報!$A$4:$B$31,2,FALSE),VLOOKUP(②選手情報入力!H65,種目情報!$E$4:$F$26,2,FALSE))))</f>
        <v/>
      </c>
      <c r="P57" t="str">
        <f>IF(E57="","",IF(②選手情報入力!I65="","",②選手情報入力!I65))</f>
        <v/>
      </c>
      <c r="Q57" s="35" t="str">
        <f>IF(E57="","",IF(②選手情報入力!H65="","",0))</f>
        <v/>
      </c>
      <c r="R57" t="str">
        <f>IF(E57="","",IF(②選手情報入力!H65="","",IF(I57=1,VLOOKUP(②選手情報入力!H65,種目情報!$A$4:$C$31,3,FALSE),VLOOKUP(②選手情報入力!H65,種目情報!$E$4:$G$24,3,FALSE))))</f>
        <v/>
      </c>
      <c r="S57" t="str">
        <f>IF(E57="","",IF(②選手情報入力!J65="","",IF(I57=1,VLOOKUP(②選手情報入力!J65,種目情報!$A$4:$B$31,2,FALSE),VLOOKUP(②選手情報入力!J65,種目情報!$E$4:$F$26,2,FALSE))))</f>
        <v/>
      </c>
      <c r="T57" t="str">
        <f>IF(E57="","",IF(②選手情報入力!K65="","",②選手情報入力!K65))</f>
        <v/>
      </c>
      <c r="U57" s="35" t="str">
        <f>IF(E57="","",IF(②選手情報入力!J65="","",0))</f>
        <v/>
      </c>
      <c r="V57" t="str">
        <f>IF(E57="","",IF(②選手情報入力!J65="","",IF(I57=1,VLOOKUP(②選手情報入力!J65,種目情報!$A$4:$C$31,3,FALSE),VLOOKUP(②選手情報入力!J65,種目情報!$E$4:$G$24,3,FALSE))))</f>
        <v/>
      </c>
      <c r="W57" t="str">
        <f>IF(E57="","",IF(②選手情報入力!N65="","",IF(I57=1,種目情報!$J$4,種目情報!$J$7)))</f>
        <v/>
      </c>
      <c r="X57" t="str">
        <f>IF(A57="","",IF(②選手情報入力!N65="","",IF(I57=1,IF(②選手情報入力!$N$5="","",②選手情報入力!$N$5),IF(②選手情報入力!$N$6="","",②選手情報入力!$N$6))))</f>
        <v/>
      </c>
      <c r="Y57" s="35" t="str">
        <f>IF(E57="","",IF(②選手情報入力!N65="","",0))</f>
        <v/>
      </c>
      <c r="Z57" t="str">
        <f>IF(E57="","",IF(②選手情報入力!N65="","",2))</f>
        <v/>
      </c>
      <c r="AA57" t="str">
        <f>IF(E57="","",IF(②選手情報入力!O65="","",IF(I57=1,種目情報!$J$5,種目情報!$J$8)))</f>
        <v/>
      </c>
      <c r="AB57" t="str">
        <f>IF(E57="","",IF(②選手情報入力!O65="","",IF(I57=1,IF(②選手情報入力!$O$5="","",②選手情報入力!$O$5),IF(②選手情報入力!$O$6="","",②選手情報入力!$O$6))))</f>
        <v/>
      </c>
      <c r="AC57" t="str">
        <f>IF(E57="","",IF(②選手情報入力!O65="","",0))</f>
        <v/>
      </c>
      <c r="AD57" t="str">
        <f>IF(E57="","",IF(②選手情報入力!O65="","",2))</f>
        <v/>
      </c>
      <c r="AE57" t="str">
        <f>IF(E57="","",IF(②選手情報入力!P65="","",IF(I57=1,種目情報!$J$6,種目情報!$J$9)))</f>
        <v/>
      </c>
      <c r="AF57" t="str">
        <f>IF(E57="","",IF(②選手情報入力!P65="","",IF(I57=1,IF(②選手情報入力!$P$5="","",②選手情報入力!$P$5),IF(②選手情報入力!$P$6="","",②選手情報入力!$P$6))))</f>
        <v/>
      </c>
      <c r="AG57" t="str">
        <f>IF(E57="","",IF(②選手情報入力!P65="","",0))</f>
        <v/>
      </c>
      <c r="AH57" t="str">
        <f>IF(E57="","",IF(②選手情報入力!P65="","",2))</f>
        <v/>
      </c>
    </row>
    <row r="58" spans="1:34">
      <c r="A58" t="str">
        <f>IF(E58="","",I58*1000000+①団体情報入力!$C$6*1000+②選手情報入力!A66)</f>
        <v/>
      </c>
      <c r="B58" t="str">
        <f>IF(E58="","",①団体情報入力!$C$6)</f>
        <v/>
      </c>
      <c r="E58" t="str">
        <f>IF(②選手情報入力!B66="","",②選手情報入力!B66)</f>
        <v/>
      </c>
      <c r="F58" t="str">
        <f>IF(E58="","",②選手情報入力!C66)</f>
        <v/>
      </c>
      <c r="G58" t="str">
        <f>IF(E58="","",②選手情報入力!D66)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IF(E58="","",IF(②選手情報入力!H66="","",IF(I58=1,VLOOKUP(②選手情報入力!H66,種目情報!$A$4:$B$31,2,FALSE),VLOOKUP(②選手情報入力!H66,種目情報!$E$4:$F$26,2,FALSE))))</f>
        <v/>
      </c>
      <c r="P58" t="str">
        <f>IF(E58="","",IF(②選手情報入力!I66="","",②選手情報入力!I66))</f>
        <v/>
      </c>
      <c r="Q58" s="35" t="str">
        <f>IF(E58="","",IF(②選手情報入力!H66="","",0))</f>
        <v/>
      </c>
      <c r="R58" t="str">
        <f>IF(E58="","",IF(②選手情報入力!H66="","",IF(I58=1,VLOOKUP(②選手情報入力!H66,種目情報!$A$4:$C$31,3,FALSE),VLOOKUP(②選手情報入力!H66,種目情報!$E$4:$G$24,3,FALSE))))</f>
        <v/>
      </c>
      <c r="S58" t="str">
        <f>IF(E58="","",IF(②選手情報入力!J66="","",IF(I58=1,VLOOKUP(②選手情報入力!J66,種目情報!$A$4:$B$31,2,FALSE),VLOOKUP(②選手情報入力!J66,種目情報!$E$4:$F$26,2,FALSE))))</f>
        <v/>
      </c>
      <c r="T58" t="str">
        <f>IF(E58="","",IF(②選手情報入力!K66="","",②選手情報入力!K66))</f>
        <v/>
      </c>
      <c r="U58" s="35" t="str">
        <f>IF(E58="","",IF(②選手情報入力!J66="","",0))</f>
        <v/>
      </c>
      <c r="V58" t="str">
        <f>IF(E58="","",IF(②選手情報入力!J66="","",IF(I58=1,VLOOKUP(②選手情報入力!J66,種目情報!$A$4:$C$31,3,FALSE),VLOOKUP(②選手情報入力!J66,種目情報!$E$4:$G$24,3,FALSE))))</f>
        <v/>
      </c>
      <c r="W58" t="str">
        <f>IF(E58="","",IF(②選手情報入力!N66="","",IF(I58=1,種目情報!$J$4,種目情報!$J$7)))</f>
        <v/>
      </c>
      <c r="X58" t="str">
        <f>IF(A58="","",IF(②選手情報入力!N66="","",IF(I58=1,IF(②選手情報入力!$N$5="","",②選手情報入力!$N$5),IF(②選手情報入力!$N$6="","",②選手情報入力!$N$6))))</f>
        <v/>
      </c>
      <c r="Y58" s="35" t="str">
        <f>IF(E58="","",IF(②選手情報入力!N66="","",0))</f>
        <v/>
      </c>
      <c r="Z58" t="str">
        <f>IF(E58="","",IF(②選手情報入力!N66="","",2))</f>
        <v/>
      </c>
      <c r="AA58" t="str">
        <f>IF(E58="","",IF(②選手情報入力!O66="","",IF(I58=1,種目情報!$J$5,種目情報!$J$8)))</f>
        <v/>
      </c>
      <c r="AB58" t="str">
        <f>IF(E58="","",IF(②選手情報入力!O66="","",IF(I58=1,IF(②選手情報入力!$O$5="","",②選手情報入力!$O$5),IF(②選手情報入力!$O$6="","",②選手情報入力!$O$6))))</f>
        <v/>
      </c>
      <c r="AC58" t="str">
        <f>IF(E58="","",IF(②選手情報入力!O66="","",0))</f>
        <v/>
      </c>
      <c r="AD58" t="str">
        <f>IF(E58="","",IF(②選手情報入力!O66="","",2))</f>
        <v/>
      </c>
      <c r="AE58" t="str">
        <f>IF(E58="","",IF(②選手情報入力!P66="","",IF(I58=1,種目情報!$J$6,種目情報!$J$9)))</f>
        <v/>
      </c>
      <c r="AF58" t="str">
        <f>IF(E58="","",IF(②選手情報入力!P66="","",IF(I58=1,IF(②選手情報入力!$P$5="","",②選手情報入力!$P$5),IF(②選手情報入力!$P$6="","",②選手情報入力!$P$6))))</f>
        <v/>
      </c>
      <c r="AG58" t="str">
        <f>IF(E58="","",IF(②選手情報入力!P66="","",0))</f>
        <v/>
      </c>
      <c r="AH58" t="str">
        <f>IF(E58="","",IF(②選手情報入力!P66="","",2))</f>
        <v/>
      </c>
    </row>
    <row r="59" spans="1:34">
      <c r="A59" t="str">
        <f>IF(E59="","",I59*1000000+①団体情報入力!$C$6*1000+②選手情報入力!A67)</f>
        <v/>
      </c>
      <c r="B59" t="str">
        <f>IF(E59="","",①団体情報入力!$C$6)</f>
        <v/>
      </c>
      <c r="E59" t="str">
        <f>IF(②選手情報入力!B67="","",②選手情報入力!B67)</f>
        <v/>
      </c>
      <c r="F59" t="str">
        <f>IF(E59="","",②選手情報入力!C67)</f>
        <v/>
      </c>
      <c r="G59" t="str">
        <f>IF(E59="","",②選手情報入力!D67)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IF(E59="","",IF(②選手情報入力!H67="","",IF(I59=1,VLOOKUP(②選手情報入力!H67,種目情報!$A$4:$B$31,2,FALSE),VLOOKUP(②選手情報入力!H67,種目情報!$E$4:$F$26,2,FALSE))))</f>
        <v/>
      </c>
      <c r="P59" t="str">
        <f>IF(E59="","",IF(②選手情報入力!I67="","",②選手情報入力!I67))</f>
        <v/>
      </c>
      <c r="Q59" s="35" t="str">
        <f>IF(E59="","",IF(②選手情報入力!H67="","",0))</f>
        <v/>
      </c>
      <c r="R59" t="str">
        <f>IF(E59="","",IF(②選手情報入力!H67="","",IF(I59=1,VLOOKUP(②選手情報入力!H67,種目情報!$A$4:$C$31,3,FALSE),VLOOKUP(②選手情報入力!H67,種目情報!$E$4:$G$24,3,FALSE))))</f>
        <v/>
      </c>
      <c r="S59" t="str">
        <f>IF(E59="","",IF(②選手情報入力!J67="","",IF(I59=1,VLOOKUP(②選手情報入力!J67,種目情報!$A$4:$B$31,2,FALSE),VLOOKUP(②選手情報入力!J67,種目情報!$E$4:$F$26,2,FALSE))))</f>
        <v/>
      </c>
      <c r="T59" t="str">
        <f>IF(E59="","",IF(②選手情報入力!K67="","",②選手情報入力!K67))</f>
        <v/>
      </c>
      <c r="U59" s="35" t="str">
        <f>IF(E59="","",IF(②選手情報入力!J67="","",0))</f>
        <v/>
      </c>
      <c r="V59" t="str">
        <f>IF(E59="","",IF(②選手情報入力!J67="","",IF(I59=1,VLOOKUP(②選手情報入力!J67,種目情報!$A$4:$C$31,3,FALSE),VLOOKUP(②選手情報入力!J67,種目情報!$E$4:$G$24,3,FALSE))))</f>
        <v/>
      </c>
      <c r="W59" t="str">
        <f>IF(E59="","",IF(②選手情報入力!N67="","",IF(I59=1,種目情報!$J$4,種目情報!$J$7)))</f>
        <v/>
      </c>
      <c r="X59" t="str">
        <f>IF(A59="","",IF(②選手情報入力!N67="","",IF(I59=1,IF(②選手情報入力!$N$5="","",②選手情報入力!$N$5),IF(②選手情報入力!$N$6="","",②選手情報入力!$N$6))))</f>
        <v/>
      </c>
      <c r="Y59" s="35" t="str">
        <f>IF(E59="","",IF(②選手情報入力!N67="","",0))</f>
        <v/>
      </c>
      <c r="Z59" t="str">
        <f>IF(E59="","",IF(②選手情報入力!N67="","",2))</f>
        <v/>
      </c>
      <c r="AA59" t="str">
        <f>IF(E59="","",IF(②選手情報入力!O67="","",IF(I59=1,種目情報!$J$5,種目情報!$J$8)))</f>
        <v/>
      </c>
      <c r="AB59" t="str">
        <f>IF(E59="","",IF(②選手情報入力!O67="","",IF(I59=1,IF(②選手情報入力!$O$5="","",②選手情報入力!$O$5),IF(②選手情報入力!$O$6="","",②選手情報入力!$O$6))))</f>
        <v/>
      </c>
      <c r="AC59" t="str">
        <f>IF(E59="","",IF(②選手情報入力!O67="","",0))</f>
        <v/>
      </c>
      <c r="AD59" t="str">
        <f>IF(E59="","",IF(②選手情報入力!O67="","",2))</f>
        <v/>
      </c>
      <c r="AE59" t="str">
        <f>IF(E59="","",IF(②選手情報入力!P67="","",IF(I59=1,種目情報!$J$6,種目情報!$J$9)))</f>
        <v/>
      </c>
      <c r="AF59" t="str">
        <f>IF(E59="","",IF(②選手情報入力!P67="","",IF(I59=1,IF(②選手情報入力!$P$5="","",②選手情報入力!$P$5),IF(②選手情報入力!$P$6="","",②選手情報入力!$P$6))))</f>
        <v/>
      </c>
      <c r="AG59" t="str">
        <f>IF(E59="","",IF(②選手情報入力!P67="","",0))</f>
        <v/>
      </c>
      <c r="AH59" t="str">
        <f>IF(E59="","",IF(②選手情報入力!P67="","",2))</f>
        <v/>
      </c>
    </row>
    <row r="60" spans="1:34">
      <c r="A60" t="str">
        <f>IF(E60="","",I60*1000000+①団体情報入力!$C$6*1000+②選手情報入力!A68)</f>
        <v/>
      </c>
      <c r="B60" t="str">
        <f>IF(E60="","",①団体情報入力!$C$6)</f>
        <v/>
      </c>
      <c r="E60" t="str">
        <f>IF(②選手情報入力!B68="","",②選手情報入力!B68)</f>
        <v/>
      </c>
      <c r="F60" t="str">
        <f>IF(E60="","",②選手情報入力!C68)</f>
        <v/>
      </c>
      <c r="G60" t="str">
        <f>IF(E60="","",②選手情報入力!D68)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IF(E60="","",IF(②選手情報入力!H68="","",IF(I60=1,VLOOKUP(②選手情報入力!H68,種目情報!$A$4:$B$31,2,FALSE),VLOOKUP(②選手情報入力!H68,種目情報!$E$4:$F$26,2,FALSE))))</f>
        <v/>
      </c>
      <c r="P60" t="str">
        <f>IF(E60="","",IF(②選手情報入力!I68="","",②選手情報入力!I68))</f>
        <v/>
      </c>
      <c r="Q60" s="35" t="str">
        <f>IF(E60="","",IF(②選手情報入力!H68="","",0))</f>
        <v/>
      </c>
      <c r="R60" t="str">
        <f>IF(E60="","",IF(②選手情報入力!H68="","",IF(I60=1,VLOOKUP(②選手情報入力!H68,種目情報!$A$4:$C$31,3,FALSE),VLOOKUP(②選手情報入力!H68,種目情報!$E$4:$G$24,3,FALSE))))</f>
        <v/>
      </c>
      <c r="S60" t="str">
        <f>IF(E60="","",IF(②選手情報入力!J68="","",IF(I60=1,VLOOKUP(②選手情報入力!J68,種目情報!$A$4:$B$31,2,FALSE),VLOOKUP(②選手情報入力!J68,種目情報!$E$4:$F$26,2,FALSE))))</f>
        <v/>
      </c>
      <c r="T60" t="str">
        <f>IF(E60="","",IF(②選手情報入力!K68="","",②選手情報入力!K68))</f>
        <v/>
      </c>
      <c r="U60" s="35" t="str">
        <f>IF(E60="","",IF(②選手情報入力!J68="","",0))</f>
        <v/>
      </c>
      <c r="V60" t="str">
        <f>IF(E60="","",IF(②選手情報入力!J68="","",IF(I60=1,VLOOKUP(②選手情報入力!J68,種目情報!$A$4:$C$31,3,FALSE),VLOOKUP(②選手情報入力!J68,種目情報!$E$4:$G$24,3,FALSE))))</f>
        <v/>
      </c>
      <c r="W60" t="str">
        <f>IF(E60="","",IF(②選手情報入力!N68="","",IF(I60=1,種目情報!$J$4,種目情報!$J$7)))</f>
        <v/>
      </c>
      <c r="X60" t="str">
        <f>IF(A60="","",IF(②選手情報入力!N68="","",IF(I60=1,IF(②選手情報入力!$N$5="","",②選手情報入力!$N$5),IF(②選手情報入力!$N$6="","",②選手情報入力!$N$6))))</f>
        <v/>
      </c>
      <c r="Y60" s="35" t="str">
        <f>IF(E60="","",IF(②選手情報入力!N68="","",0))</f>
        <v/>
      </c>
      <c r="Z60" t="str">
        <f>IF(E60="","",IF(②選手情報入力!N68="","",2))</f>
        <v/>
      </c>
      <c r="AA60" t="str">
        <f>IF(E60="","",IF(②選手情報入力!O68="","",IF(I60=1,種目情報!$J$5,種目情報!$J$8)))</f>
        <v/>
      </c>
      <c r="AB60" t="str">
        <f>IF(E60="","",IF(②選手情報入力!O68="","",IF(I60=1,IF(②選手情報入力!$O$5="","",②選手情報入力!$O$5),IF(②選手情報入力!$O$6="","",②選手情報入力!$O$6))))</f>
        <v/>
      </c>
      <c r="AC60" t="str">
        <f>IF(E60="","",IF(②選手情報入力!O68="","",0))</f>
        <v/>
      </c>
      <c r="AD60" t="str">
        <f>IF(E60="","",IF(②選手情報入力!O68="","",2))</f>
        <v/>
      </c>
      <c r="AE60" t="str">
        <f>IF(E60="","",IF(②選手情報入力!P68="","",IF(I60=1,種目情報!$J$6,種目情報!$J$9)))</f>
        <v/>
      </c>
      <c r="AF60" t="str">
        <f>IF(E60="","",IF(②選手情報入力!P68="","",IF(I60=1,IF(②選手情報入力!$P$5="","",②選手情報入力!$P$5),IF(②選手情報入力!$P$6="","",②選手情報入力!$P$6))))</f>
        <v/>
      </c>
      <c r="AG60" t="str">
        <f>IF(E60="","",IF(②選手情報入力!P68="","",0))</f>
        <v/>
      </c>
      <c r="AH60" t="str">
        <f>IF(E60="","",IF(②選手情報入力!P68="","",2))</f>
        <v/>
      </c>
    </row>
    <row r="61" spans="1:34">
      <c r="A61" t="str">
        <f>IF(E61="","",I61*1000000+①団体情報入力!$C$6*1000+②選手情報入力!A69)</f>
        <v/>
      </c>
      <c r="B61" t="str">
        <f>IF(E61="","",①団体情報入力!$C$6)</f>
        <v/>
      </c>
      <c r="E61" t="str">
        <f>IF(②選手情報入力!B69="","",②選手情報入力!B69)</f>
        <v/>
      </c>
      <c r="F61" t="str">
        <f>IF(E61="","",②選手情報入力!C69)</f>
        <v/>
      </c>
      <c r="G61" t="str">
        <f>IF(E61="","",②選手情報入力!D69)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IF(E61="","",IF(②選手情報入力!H69="","",IF(I61=1,VLOOKUP(②選手情報入力!H69,種目情報!$A$4:$B$31,2,FALSE),VLOOKUP(②選手情報入力!H69,種目情報!$E$4:$F$26,2,FALSE))))</f>
        <v/>
      </c>
      <c r="P61" t="str">
        <f>IF(E61="","",IF(②選手情報入力!I69="","",②選手情報入力!I69))</f>
        <v/>
      </c>
      <c r="Q61" s="35" t="str">
        <f>IF(E61="","",IF(②選手情報入力!H69="","",0))</f>
        <v/>
      </c>
      <c r="R61" t="str">
        <f>IF(E61="","",IF(②選手情報入力!H69="","",IF(I61=1,VLOOKUP(②選手情報入力!H69,種目情報!$A$4:$C$31,3,FALSE),VLOOKUP(②選手情報入力!H69,種目情報!$E$4:$G$24,3,FALSE))))</f>
        <v/>
      </c>
      <c r="S61" t="str">
        <f>IF(E61="","",IF(②選手情報入力!J69="","",IF(I61=1,VLOOKUP(②選手情報入力!J69,種目情報!$A$4:$B$31,2,FALSE),VLOOKUP(②選手情報入力!J69,種目情報!$E$4:$F$26,2,FALSE))))</f>
        <v/>
      </c>
      <c r="T61" t="str">
        <f>IF(E61="","",IF(②選手情報入力!K69="","",②選手情報入力!K69))</f>
        <v/>
      </c>
      <c r="U61" s="35" t="str">
        <f>IF(E61="","",IF(②選手情報入力!J69="","",0))</f>
        <v/>
      </c>
      <c r="V61" t="str">
        <f>IF(E61="","",IF(②選手情報入力!J69="","",IF(I61=1,VLOOKUP(②選手情報入力!J69,種目情報!$A$4:$C$31,3,FALSE),VLOOKUP(②選手情報入力!J69,種目情報!$E$4:$G$24,3,FALSE))))</f>
        <v/>
      </c>
      <c r="W61" t="str">
        <f>IF(E61="","",IF(②選手情報入力!N69="","",IF(I61=1,種目情報!$J$4,種目情報!$J$7)))</f>
        <v/>
      </c>
      <c r="X61" t="str">
        <f>IF(A61="","",IF(②選手情報入力!N69="","",IF(I61=1,IF(②選手情報入力!$N$5="","",②選手情報入力!$N$5),IF(②選手情報入力!$N$6="","",②選手情報入力!$N$6))))</f>
        <v/>
      </c>
      <c r="Y61" s="35" t="str">
        <f>IF(E61="","",IF(②選手情報入力!N69="","",0))</f>
        <v/>
      </c>
      <c r="Z61" t="str">
        <f>IF(E61="","",IF(②選手情報入力!N69="","",2))</f>
        <v/>
      </c>
      <c r="AA61" t="str">
        <f>IF(E61="","",IF(②選手情報入力!O69="","",IF(I61=1,種目情報!$J$5,種目情報!$J$8)))</f>
        <v/>
      </c>
      <c r="AB61" t="str">
        <f>IF(E61="","",IF(②選手情報入力!O69="","",IF(I61=1,IF(②選手情報入力!$O$5="","",②選手情報入力!$O$5),IF(②選手情報入力!$O$6="","",②選手情報入力!$O$6))))</f>
        <v/>
      </c>
      <c r="AC61" t="str">
        <f>IF(E61="","",IF(②選手情報入力!O69="","",0))</f>
        <v/>
      </c>
      <c r="AD61" t="str">
        <f>IF(E61="","",IF(②選手情報入力!O69="","",2))</f>
        <v/>
      </c>
      <c r="AE61" t="str">
        <f>IF(E61="","",IF(②選手情報入力!P69="","",IF(I61=1,種目情報!$J$6,種目情報!$J$9)))</f>
        <v/>
      </c>
      <c r="AF61" t="str">
        <f>IF(E61="","",IF(②選手情報入力!P69="","",IF(I61=1,IF(②選手情報入力!$P$5="","",②選手情報入力!$P$5),IF(②選手情報入力!$P$6="","",②選手情報入力!$P$6))))</f>
        <v/>
      </c>
      <c r="AG61" t="str">
        <f>IF(E61="","",IF(②選手情報入力!P69="","",0))</f>
        <v/>
      </c>
      <c r="AH61" t="str">
        <f>IF(E61="","",IF(②選手情報入力!P69="","",2))</f>
        <v/>
      </c>
    </row>
    <row r="62" spans="1:34">
      <c r="A62" t="str">
        <f>IF(E62="","",I62*1000000+①団体情報入力!$C$6*1000+②選手情報入力!A70)</f>
        <v/>
      </c>
      <c r="B62" t="str">
        <f>IF(E62="","",①団体情報入力!$C$6)</f>
        <v/>
      </c>
      <c r="E62" t="str">
        <f>IF(②選手情報入力!B70="","",②選手情報入力!B70)</f>
        <v/>
      </c>
      <c r="F62" t="str">
        <f>IF(E62="","",②選手情報入力!C70)</f>
        <v/>
      </c>
      <c r="G62" t="str">
        <f>IF(E62="","",②選手情報入力!D70)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IF(E62="","",IF(②選手情報入力!H70="","",IF(I62=1,VLOOKUP(②選手情報入力!H70,種目情報!$A$4:$B$31,2,FALSE),VLOOKUP(②選手情報入力!H70,種目情報!$E$4:$F$26,2,FALSE))))</f>
        <v/>
      </c>
      <c r="P62" t="str">
        <f>IF(E62="","",IF(②選手情報入力!I70="","",②選手情報入力!I70))</f>
        <v/>
      </c>
      <c r="Q62" s="35" t="str">
        <f>IF(E62="","",IF(②選手情報入力!H70="","",0))</f>
        <v/>
      </c>
      <c r="R62" t="str">
        <f>IF(E62="","",IF(②選手情報入力!H70="","",IF(I62=1,VLOOKUP(②選手情報入力!H70,種目情報!$A$4:$C$31,3,FALSE),VLOOKUP(②選手情報入力!H70,種目情報!$E$4:$G$24,3,FALSE))))</f>
        <v/>
      </c>
      <c r="S62" t="str">
        <f>IF(E62="","",IF(②選手情報入力!J70="","",IF(I62=1,VLOOKUP(②選手情報入力!J70,種目情報!$A$4:$B$31,2,FALSE),VLOOKUP(②選手情報入力!J70,種目情報!$E$4:$F$26,2,FALSE))))</f>
        <v/>
      </c>
      <c r="T62" t="str">
        <f>IF(E62="","",IF(②選手情報入力!K70="","",②選手情報入力!K70))</f>
        <v/>
      </c>
      <c r="U62" s="35" t="str">
        <f>IF(E62="","",IF(②選手情報入力!J70="","",0))</f>
        <v/>
      </c>
      <c r="V62" t="str">
        <f>IF(E62="","",IF(②選手情報入力!J70="","",IF(I62=1,VLOOKUP(②選手情報入力!J70,種目情報!$A$4:$C$31,3,FALSE),VLOOKUP(②選手情報入力!J70,種目情報!$E$4:$G$24,3,FALSE))))</f>
        <v/>
      </c>
      <c r="W62" t="str">
        <f>IF(E62="","",IF(②選手情報入力!N70="","",IF(I62=1,種目情報!$J$4,種目情報!$J$7)))</f>
        <v/>
      </c>
      <c r="X62" t="str">
        <f>IF(A62="","",IF(②選手情報入力!N70="","",IF(I62=1,IF(②選手情報入力!$N$5="","",②選手情報入力!$N$5),IF(②選手情報入力!$N$6="","",②選手情報入力!$N$6))))</f>
        <v/>
      </c>
      <c r="Y62" s="35" t="str">
        <f>IF(E62="","",IF(②選手情報入力!N70="","",0))</f>
        <v/>
      </c>
      <c r="Z62" t="str">
        <f>IF(E62="","",IF(②選手情報入力!N70="","",2))</f>
        <v/>
      </c>
      <c r="AA62" t="str">
        <f>IF(E62="","",IF(②選手情報入力!O70="","",IF(I62=1,種目情報!$J$5,種目情報!$J$8)))</f>
        <v/>
      </c>
      <c r="AB62" t="str">
        <f>IF(E62="","",IF(②選手情報入力!O70="","",IF(I62=1,IF(②選手情報入力!$O$5="","",②選手情報入力!$O$5),IF(②選手情報入力!$O$6="","",②選手情報入力!$O$6))))</f>
        <v/>
      </c>
      <c r="AC62" t="str">
        <f>IF(E62="","",IF(②選手情報入力!O70="","",0))</f>
        <v/>
      </c>
      <c r="AD62" t="str">
        <f>IF(E62="","",IF(②選手情報入力!O70="","",2))</f>
        <v/>
      </c>
      <c r="AE62" t="str">
        <f>IF(E62="","",IF(②選手情報入力!P70="","",IF(I62=1,種目情報!$J$6,種目情報!$J$9)))</f>
        <v/>
      </c>
      <c r="AF62" t="str">
        <f>IF(E62="","",IF(②選手情報入力!P70="","",IF(I62=1,IF(②選手情報入力!$P$5="","",②選手情報入力!$P$5),IF(②選手情報入力!$P$6="","",②選手情報入力!$P$6))))</f>
        <v/>
      </c>
      <c r="AG62" t="str">
        <f>IF(E62="","",IF(②選手情報入力!P70="","",0))</f>
        <v/>
      </c>
      <c r="AH62" t="str">
        <f>IF(E62="","",IF(②選手情報入力!P70="","",2))</f>
        <v/>
      </c>
    </row>
    <row r="63" spans="1:34">
      <c r="A63" t="str">
        <f>IF(E63="","",I63*1000000+①団体情報入力!$C$6*1000+②選手情報入力!A71)</f>
        <v/>
      </c>
      <c r="B63" t="str">
        <f>IF(E63="","",①団体情報入力!$C$6)</f>
        <v/>
      </c>
      <c r="E63" t="str">
        <f>IF(②選手情報入力!B71="","",②選手情報入力!B71)</f>
        <v/>
      </c>
      <c r="F63" t="str">
        <f>IF(E63="","",②選手情報入力!C71)</f>
        <v/>
      </c>
      <c r="G63" t="str">
        <f>IF(E63="","",②選手情報入力!D71)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IF(E63="","",IF(②選手情報入力!H71="","",IF(I63=1,VLOOKUP(②選手情報入力!H71,種目情報!$A$4:$B$31,2,FALSE),VLOOKUP(②選手情報入力!H71,種目情報!$E$4:$F$26,2,FALSE))))</f>
        <v/>
      </c>
      <c r="P63" t="str">
        <f>IF(E63="","",IF(②選手情報入力!I71="","",②選手情報入力!I71))</f>
        <v/>
      </c>
      <c r="Q63" s="35" t="str">
        <f>IF(E63="","",IF(②選手情報入力!H71="","",0))</f>
        <v/>
      </c>
      <c r="R63" t="str">
        <f>IF(E63="","",IF(②選手情報入力!H71="","",IF(I63=1,VLOOKUP(②選手情報入力!H71,種目情報!$A$4:$C$31,3,FALSE),VLOOKUP(②選手情報入力!H71,種目情報!$E$4:$G$24,3,FALSE))))</f>
        <v/>
      </c>
      <c r="S63" t="str">
        <f>IF(E63="","",IF(②選手情報入力!J71="","",IF(I63=1,VLOOKUP(②選手情報入力!J71,種目情報!$A$4:$B$31,2,FALSE),VLOOKUP(②選手情報入力!J71,種目情報!$E$4:$F$26,2,FALSE))))</f>
        <v/>
      </c>
      <c r="T63" t="str">
        <f>IF(E63="","",IF(②選手情報入力!K71="","",②選手情報入力!K71))</f>
        <v/>
      </c>
      <c r="U63" s="35" t="str">
        <f>IF(E63="","",IF(②選手情報入力!J71="","",0))</f>
        <v/>
      </c>
      <c r="V63" t="str">
        <f>IF(E63="","",IF(②選手情報入力!J71="","",IF(I63=1,VLOOKUP(②選手情報入力!J71,種目情報!$A$4:$C$31,3,FALSE),VLOOKUP(②選手情報入力!J71,種目情報!$E$4:$G$24,3,FALSE))))</f>
        <v/>
      </c>
      <c r="W63" t="str">
        <f>IF(E63="","",IF(②選手情報入力!N71="","",IF(I63=1,種目情報!$J$4,種目情報!$J$7)))</f>
        <v/>
      </c>
      <c r="X63" t="str">
        <f>IF(A63="","",IF(②選手情報入力!N71="","",IF(I63=1,IF(②選手情報入力!$N$5="","",②選手情報入力!$N$5),IF(②選手情報入力!$N$6="","",②選手情報入力!$N$6))))</f>
        <v/>
      </c>
      <c r="Y63" s="35" t="str">
        <f>IF(E63="","",IF(②選手情報入力!N71="","",0))</f>
        <v/>
      </c>
      <c r="Z63" t="str">
        <f>IF(E63="","",IF(②選手情報入力!N71="","",2))</f>
        <v/>
      </c>
      <c r="AA63" t="str">
        <f>IF(E63="","",IF(②選手情報入力!O71="","",IF(I63=1,種目情報!$J$5,種目情報!$J$8)))</f>
        <v/>
      </c>
      <c r="AB63" t="str">
        <f>IF(E63="","",IF(②選手情報入力!O71="","",IF(I63=1,IF(②選手情報入力!$O$5="","",②選手情報入力!$O$5),IF(②選手情報入力!$O$6="","",②選手情報入力!$O$6))))</f>
        <v/>
      </c>
      <c r="AC63" t="str">
        <f>IF(E63="","",IF(②選手情報入力!O71="","",0))</f>
        <v/>
      </c>
      <c r="AD63" t="str">
        <f>IF(E63="","",IF(②選手情報入力!O71="","",2))</f>
        <v/>
      </c>
      <c r="AE63" t="str">
        <f>IF(E63="","",IF(②選手情報入力!P71="","",IF(I63=1,種目情報!$J$6,種目情報!$J$9)))</f>
        <v/>
      </c>
      <c r="AF63" t="str">
        <f>IF(E63="","",IF(②選手情報入力!P71="","",IF(I63=1,IF(②選手情報入力!$P$5="","",②選手情報入力!$P$5),IF(②選手情報入力!$P$6="","",②選手情報入力!$P$6))))</f>
        <v/>
      </c>
      <c r="AG63" t="str">
        <f>IF(E63="","",IF(②選手情報入力!P71="","",0))</f>
        <v/>
      </c>
      <c r="AH63" t="str">
        <f>IF(E63="","",IF(②選手情報入力!P71="","",2))</f>
        <v/>
      </c>
    </row>
    <row r="64" spans="1:34">
      <c r="A64" t="str">
        <f>IF(E64="","",I64*1000000+①団体情報入力!$C$6*1000+②選手情報入力!A72)</f>
        <v/>
      </c>
      <c r="B64" t="str">
        <f>IF(E64="","",①団体情報入力!$C$6)</f>
        <v/>
      </c>
      <c r="E64" t="str">
        <f>IF(②選手情報入力!B72="","",②選手情報入力!B72)</f>
        <v/>
      </c>
      <c r="F64" t="str">
        <f>IF(E64="","",②選手情報入力!C72)</f>
        <v/>
      </c>
      <c r="G64" t="str">
        <f>IF(E64="","",②選手情報入力!D72)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IF(E64="","",IF(②選手情報入力!H72="","",IF(I64=1,VLOOKUP(②選手情報入力!H72,種目情報!$A$4:$B$31,2,FALSE),VLOOKUP(②選手情報入力!H72,種目情報!$E$4:$F$26,2,FALSE))))</f>
        <v/>
      </c>
      <c r="P64" t="str">
        <f>IF(E64="","",IF(②選手情報入力!I72="","",②選手情報入力!I72))</f>
        <v/>
      </c>
      <c r="Q64" s="35" t="str">
        <f>IF(E64="","",IF(②選手情報入力!H72="","",0))</f>
        <v/>
      </c>
      <c r="R64" t="str">
        <f>IF(E64="","",IF(②選手情報入力!H72="","",IF(I64=1,VLOOKUP(②選手情報入力!H72,種目情報!$A$4:$C$31,3,FALSE),VLOOKUP(②選手情報入力!H72,種目情報!$E$4:$G$24,3,FALSE))))</f>
        <v/>
      </c>
      <c r="S64" t="str">
        <f>IF(E64="","",IF(②選手情報入力!J72="","",IF(I64=1,VLOOKUP(②選手情報入力!J72,種目情報!$A$4:$B$31,2,FALSE),VLOOKUP(②選手情報入力!J72,種目情報!$E$4:$F$26,2,FALSE))))</f>
        <v/>
      </c>
      <c r="T64" t="str">
        <f>IF(E64="","",IF(②選手情報入力!K72="","",②選手情報入力!K72))</f>
        <v/>
      </c>
      <c r="U64" s="35" t="str">
        <f>IF(E64="","",IF(②選手情報入力!J72="","",0))</f>
        <v/>
      </c>
      <c r="V64" t="str">
        <f>IF(E64="","",IF(②選手情報入力!J72="","",IF(I64=1,VLOOKUP(②選手情報入力!J72,種目情報!$A$4:$C$31,3,FALSE),VLOOKUP(②選手情報入力!J72,種目情報!$E$4:$G$24,3,FALSE))))</f>
        <v/>
      </c>
      <c r="W64" t="str">
        <f>IF(E64="","",IF(②選手情報入力!N72="","",IF(I64=1,種目情報!$J$4,種目情報!$J$7)))</f>
        <v/>
      </c>
      <c r="X64" t="str">
        <f>IF(A64="","",IF(②選手情報入力!N72="","",IF(I64=1,IF(②選手情報入力!$N$5="","",②選手情報入力!$N$5),IF(②選手情報入力!$N$6="","",②選手情報入力!$N$6))))</f>
        <v/>
      </c>
      <c r="Y64" s="35" t="str">
        <f>IF(E64="","",IF(②選手情報入力!N72="","",0))</f>
        <v/>
      </c>
      <c r="Z64" t="str">
        <f>IF(E64="","",IF(②選手情報入力!N72="","",2))</f>
        <v/>
      </c>
      <c r="AA64" t="str">
        <f>IF(E64="","",IF(②選手情報入力!O72="","",IF(I64=1,種目情報!$J$5,種目情報!$J$8)))</f>
        <v/>
      </c>
      <c r="AB64" t="str">
        <f>IF(E64="","",IF(②選手情報入力!O72="","",IF(I64=1,IF(②選手情報入力!$O$5="","",②選手情報入力!$O$5),IF(②選手情報入力!$O$6="","",②選手情報入力!$O$6))))</f>
        <v/>
      </c>
      <c r="AC64" t="str">
        <f>IF(E64="","",IF(②選手情報入力!O72="","",0))</f>
        <v/>
      </c>
      <c r="AD64" t="str">
        <f>IF(E64="","",IF(②選手情報入力!O72="","",2))</f>
        <v/>
      </c>
      <c r="AE64" t="str">
        <f>IF(E64="","",IF(②選手情報入力!P72="","",IF(I64=1,種目情報!$J$6,種目情報!$J$9)))</f>
        <v/>
      </c>
      <c r="AF64" t="str">
        <f>IF(E64="","",IF(②選手情報入力!P72="","",IF(I64=1,IF(②選手情報入力!$P$5="","",②選手情報入力!$P$5),IF(②選手情報入力!$P$6="","",②選手情報入力!$P$6))))</f>
        <v/>
      </c>
      <c r="AG64" t="str">
        <f>IF(E64="","",IF(②選手情報入力!P72="","",0))</f>
        <v/>
      </c>
      <c r="AH64" t="str">
        <f>IF(E64="","",IF(②選手情報入力!P72="","",2))</f>
        <v/>
      </c>
    </row>
    <row r="65" spans="1:34">
      <c r="A65" t="str">
        <f>IF(E65="","",I65*1000000+①団体情報入力!$C$6*1000+②選手情報入力!A73)</f>
        <v/>
      </c>
      <c r="B65" t="str">
        <f>IF(E65="","",①団体情報入力!$C$6)</f>
        <v/>
      </c>
      <c r="E65" t="str">
        <f>IF(②選手情報入力!B73="","",②選手情報入力!B73)</f>
        <v/>
      </c>
      <c r="F65" t="str">
        <f>IF(E65="","",②選手情報入力!C73)</f>
        <v/>
      </c>
      <c r="G65" t="str">
        <f>IF(E65="","",②選手情報入力!D73)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IF(E65="","",IF(②選手情報入力!H73="","",IF(I65=1,VLOOKUP(②選手情報入力!H73,種目情報!$A$4:$B$31,2,FALSE),VLOOKUP(②選手情報入力!H73,種目情報!$E$4:$F$26,2,FALSE))))</f>
        <v/>
      </c>
      <c r="P65" t="str">
        <f>IF(E65="","",IF(②選手情報入力!I73="","",②選手情報入力!I73))</f>
        <v/>
      </c>
      <c r="Q65" s="35" t="str">
        <f>IF(E65="","",IF(②選手情報入力!H73="","",0))</f>
        <v/>
      </c>
      <c r="R65" t="str">
        <f>IF(E65="","",IF(②選手情報入力!H73="","",IF(I65=1,VLOOKUP(②選手情報入力!H73,種目情報!$A$4:$C$31,3,FALSE),VLOOKUP(②選手情報入力!H73,種目情報!$E$4:$G$24,3,FALSE))))</f>
        <v/>
      </c>
      <c r="S65" t="str">
        <f>IF(E65="","",IF(②選手情報入力!J73="","",IF(I65=1,VLOOKUP(②選手情報入力!J73,種目情報!$A$4:$B$31,2,FALSE),VLOOKUP(②選手情報入力!J73,種目情報!$E$4:$F$26,2,FALSE))))</f>
        <v/>
      </c>
      <c r="T65" t="str">
        <f>IF(E65="","",IF(②選手情報入力!K73="","",②選手情報入力!K73))</f>
        <v/>
      </c>
      <c r="U65" s="35" t="str">
        <f>IF(E65="","",IF(②選手情報入力!J73="","",0))</f>
        <v/>
      </c>
      <c r="V65" t="str">
        <f>IF(E65="","",IF(②選手情報入力!J73="","",IF(I65=1,VLOOKUP(②選手情報入力!J73,種目情報!$A$4:$C$31,3,FALSE),VLOOKUP(②選手情報入力!J73,種目情報!$E$4:$G$24,3,FALSE))))</f>
        <v/>
      </c>
      <c r="W65" t="str">
        <f>IF(E65="","",IF(②選手情報入力!N73="","",IF(I65=1,種目情報!$J$4,種目情報!$J$7)))</f>
        <v/>
      </c>
      <c r="X65" t="str">
        <f>IF(A65="","",IF(②選手情報入力!N73="","",IF(I65=1,IF(②選手情報入力!$N$5="","",②選手情報入力!$N$5),IF(②選手情報入力!$N$6="","",②選手情報入力!$N$6))))</f>
        <v/>
      </c>
      <c r="Y65" s="35" t="str">
        <f>IF(E65="","",IF(②選手情報入力!N73="","",0))</f>
        <v/>
      </c>
      <c r="Z65" t="str">
        <f>IF(E65="","",IF(②選手情報入力!N73="","",2))</f>
        <v/>
      </c>
      <c r="AA65" t="str">
        <f>IF(E65="","",IF(②選手情報入力!O73="","",IF(I65=1,種目情報!$J$5,種目情報!$J$8)))</f>
        <v/>
      </c>
      <c r="AB65" t="str">
        <f>IF(E65="","",IF(②選手情報入力!O73="","",IF(I65=1,IF(②選手情報入力!$O$5="","",②選手情報入力!$O$5),IF(②選手情報入力!$O$6="","",②選手情報入力!$O$6))))</f>
        <v/>
      </c>
      <c r="AC65" t="str">
        <f>IF(E65="","",IF(②選手情報入力!O73="","",0))</f>
        <v/>
      </c>
      <c r="AD65" t="str">
        <f>IF(E65="","",IF(②選手情報入力!O73="","",2))</f>
        <v/>
      </c>
      <c r="AE65" t="str">
        <f>IF(E65="","",IF(②選手情報入力!P73="","",IF(I65=1,種目情報!$J$6,種目情報!$J$9)))</f>
        <v/>
      </c>
      <c r="AF65" t="str">
        <f>IF(E65="","",IF(②選手情報入力!P73="","",IF(I65=1,IF(②選手情報入力!$P$5="","",②選手情報入力!$P$5),IF(②選手情報入力!$P$6="","",②選手情報入力!$P$6))))</f>
        <v/>
      </c>
      <c r="AG65" t="str">
        <f>IF(E65="","",IF(②選手情報入力!P73="","",0))</f>
        <v/>
      </c>
      <c r="AH65" t="str">
        <f>IF(E65="","",IF(②選手情報入力!P73="","",2))</f>
        <v/>
      </c>
    </row>
    <row r="66" spans="1:34">
      <c r="A66" t="str">
        <f>IF(E66="","",I66*1000000+①団体情報入力!$C$6*1000+②選手情報入力!A74)</f>
        <v/>
      </c>
      <c r="B66" t="str">
        <f>IF(E66="","",①団体情報入力!$C$6)</f>
        <v/>
      </c>
      <c r="E66" t="str">
        <f>IF(②選手情報入力!B74="","",②選手情報入力!B74)</f>
        <v/>
      </c>
      <c r="F66" t="str">
        <f>IF(E66="","",②選手情報入力!C74)</f>
        <v/>
      </c>
      <c r="G66" t="str">
        <f>IF(E66="","",②選手情報入力!D74)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IF(E66="","",IF(②選手情報入力!H74="","",IF(I66=1,VLOOKUP(②選手情報入力!H74,種目情報!$A$4:$B$31,2,FALSE),VLOOKUP(②選手情報入力!H74,種目情報!$E$4:$F$26,2,FALSE))))</f>
        <v/>
      </c>
      <c r="P66" t="str">
        <f>IF(E66="","",IF(②選手情報入力!I74="","",②選手情報入力!I74))</f>
        <v/>
      </c>
      <c r="Q66" s="35" t="str">
        <f>IF(E66="","",IF(②選手情報入力!H74="","",0))</f>
        <v/>
      </c>
      <c r="R66" t="str">
        <f>IF(E66="","",IF(②選手情報入力!H74="","",IF(I66=1,VLOOKUP(②選手情報入力!H74,種目情報!$A$4:$C$31,3,FALSE),VLOOKUP(②選手情報入力!H74,種目情報!$E$4:$G$24,3,FALSE))))</f>
        <v/>
      </c>
      <c r="S66" t="str">
        <f>IF(E66="","",IF(②選手情報入力!J74="","",IF(I66=1,VLOOKUP(②選手情報入力!J74,種目情報!$A$4:$B$31,2,FALSE),VLOOKUP(②選手情報入力!J74,種目情報!$E$4:$F$26,2,FALSE))))</f>
        <v/>
      </c>
      <c r="T66" t="str">
        <f>IF(E66="","",IF(②選手情報入力!K74="","",②選手情報入力!K74))</f>
        <v/>
      </c>
      <c r="U66" s="35" t="str">
        <f>IF(E66="","",IF(②選手情報入力!J74="","",0))</f>
        <v/>
      </c>
      <c r="V66" t="str">
        <f>IF(E66="","",IF(②選手情報入力!J74="","",IF(I66=1,VLOOKUP(②選手情報入力!J74,種目情報!$A$4:$C$31,3,FALSE),VLOOKUP(②選手情報入力!J74,種目情報!$E$4:$G$24,3,FALSE))))</f>
        <v/>
      </c>
      <c r="W66" t="str">
        <f>IF(E66="","",IF(②選手情報入力!N74="","",IF(I66=1,種目情報!$J$4,種目情報!$J$7)))</f>
        <v/>
      </c>
      <c r="X66" t="str">
        <f>IF(A66="","",IF(②選手情報入力!N74="","",IF(I66=1,IF(②選手情報入力!$N$5="","",②選手情報入力!$N$5),IF(②選手情報入力!$N$6="","",②選手情報入力!$N$6))))</f>
        <v/>
      </c>
      <c r="Y66" s="35" t="str">
        <f>IF(E66="","",IF(②選手情報入力!N74="","",0))</f>
        <v/>
      </c>
      <c r="Z66" t="str">
        <f>IF(E66="","",IF(②選手情報入力!N74="","",2))</f>
        <v/>
      </c>
      <c r="AA66" t="str">
        <f>IF(E66="","",IF(②選手情報入力!O74="","",IF(I66=1,種目情報!$J$5,種目情報!$J$8)))</f>
        <v/>
      </c>
      <c r="AB66" t="str">
        <f>IF(E66="","",IF(②選手情報入力!O74="","",IF(I66=1,IF(②選手情報入力!$O$5="","",②選手情報入力!$O$5),IF(②選手情報入力!$O$6="","",②選手情報入力!$O$6))))</f>
        <v/>
      </c>
      <c r="AC66" t="str">
        <f>IF(E66="","",IF(②選手情報入力!O74="","",0))</f>
        <v/>
      </c>
      <c r="AD66" t="str">
        <f>IF(E66="","",IF(②選手情報入力!O74="","",2))</f>
        <v/>
      </c>
      <c r="AE66" t="str">
        <f>IF(E66="","",IF(②選手情報入力!P74="","",IF(I66=1,種目情報!$J$6,種目情報!$J$9)))</f>
        <v/>
      </c>
      <c r="AF66" t="str">
        <f>IF(E66="","",IF(②選手情報入力!P74="","",IF(I66=1,IF(②選手情報入力!$P$5="","",②選手情報入力!$P$5),IF(②選手情報入力!$P$6="","",②選手情報入力!$P$6))))</f>
        <v/>
      </c>
      <c r="AG66" t="str">
        <f>IF(E66="","",IF(②選手情報入力!P74="","",0))</f>
        <v/>
      </c>
      <c r="AH66" t="str">
        <f>IF(E66="","",IF(②選手情報入力!P74="","",2))</f>
        <v/>
      </c>
    </row>
    <row r="67" spans="1:34">
      <c r="A67" t="str">
        <f>IF(E67="","",I67*1000000+①団体情報入力!$C$6*1000+②選手情報入力!A75)</f>
        <v/>
      </c>
      <c r="B67" t="str">
        <f>IF(E67="","",①団体情報入力!$C$6)</f>
        <v/>
      </c>
      <c r="E67" t="str">
        <f>IF(②選手情報入力!B75="","",②選手情報入力!B75)</f>
        <v/>
      </c>
      <c r="F67" t="str">
        <f>IF(E67="","",②選手情報入力!C75)</f>
        <v/>
      </c>
      <c r="G67" t="str">
        <f>IF(E67="","",②選手情報入力!D75)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IF(E67="","",IF(②選手情報入力!H75="","",IF(I67=1,VLOOKUP(②選手情報入力!H75,種目情報!$A$4:$B$31,2,FALSE),VLOOKUP(②選手情報入力!H75,種目情報!$E$4:$F$26,2,FALSE))))</f>
        <v/>
      </c>
      <c r="P67" t="str">
        <f>IF(E67="","",IF(②選手情報入力!I75="","",②選手情報入力!I75))</f>
        <v/>
      </c>
      <c r="Q67" s="35" t="str">
        <f>IF(E67="","",IF(②選手情報入力!H75="","",0))</f>
        <v/>
      </c>
      <c r="R67" t="str">
        <f>IF(E67="","",IF(②選手情報入力!H75="","",IF(I67=1,VLOOKUP(②選手情報入力!H75,種目情報!$A$4:$C$31,3,FALSE),VLOOKUP(②選手情報入力!H75,種目情報!$E$4:$G$24,3,FALSE))))</f>
        <v/>
      </c>
      <c r="S67" t="str">
        <f>IF(E67="","",IF(②選手情報入力!J75="","",IF(I67=1,VLOOKUP(②選手情報入力!J75,種目情報!$A$4:$B$31,2,FALSE),VLOOKUP(②選手情報入力!J75,種目情報!$E$4:$F$26,2,FALSE))))</f>
        <v/>
      </c>
      <c r="T67" t="str">
        <f>IF(E67="","",IF(②選手情報入力!K75="","",②選手情報入力!K75))</f>
        <v/>
      </c>
      <c r="U67" s="35" t="str">
        <f>IF(E67="","",IF(②選手情報入力!J75="","",0))</f>
        <v/>
      </c>
      <c r="V67" t="str">
        <f>IF(E67="","",IF(②選手情報入力!J75="","",IF(I67=1,VLOOKUP(②選手情報入力!J75,種目情報!$A$4:$C$31,3,FALSE),VLOOKUP(②選手情報入力!J75,種目情報!$E$4:$G$24,3,FALSE))))</f>
        <v/>
      </c>
      <c r="W67" t="str">
        <f>IF(E67="","",IF(②選手情報入力!N75="","",IF(I67=1,種目情報!$J$4,種目情報!$J$7)))</f>
        <v/>
      </c>
      <c r="X67" t="str">
        <f>IF(A67="","",IF(②選手情報入力!N75="","",IF(I67=1,IF(②選手情報入力!$N$5="","",②選手情報入力!$N$5),IF(②選手情報入力!$N$6="","",②選手情報入力!$N$6))))</f>
        <v/>
      </c>
      <c r="Y67" s="35" t="str">
        <f>IF(E67="","",IF(②選手情報入力!N75="","",0))</f>
        <v/>
      </c>
      <c r="Z67" t="str">
        <f>IF(E67="","",IF(②選手情報入力!N75="","",2))</f>
        <v/>
      </c>
      <c r="AA67" t="str">
        <f>IF(E67="","",IF(②選手情報入力!O75="","",IF(I67=1,種目情報!$J$5,種目情報!$J$8)))</f>
        <v/>
      </c>
      <c r="AB67" t="str">
        <f>IF(E67="","",IF(②選手情報入力!O75="","",IF(I67=1,IF(②選手情報入力!$O$5="","",②選手情報入力!$O$5),IF(②選手情報入力!$O$6="","",②選手情報入力!$O$6))))</f>
        <v/>
      </c>
      <c r="AC67" t="str">
        <f>IF(E67="","",IF(②選手情報入力!O75="","",0))</f>
        <v/>
      </c>
      <c r="AD67" t="str">
        <f>IF(E67="","",IF(②選手情報入力!O75="","",2))</f>
        <v/>
      </c>
      <c r="AE67" t="str">
        <f>IF(E67="","",IF(②選手情報入力!P75="","",IF(I67=1,種目情報!$J$6,種目情報!$J$9)))</f>
        <v/>
      </c>
      <c r="AF67" t="str">
        <f>IF(E67="","",IF(②選手情報入力!P75="","",IF(I67=1,IF(②選手情報入力!$P$5="","",②選手情報入力!$P$5),IF(②選手情報入力!$P$6="","",②選手情報入力!$P$6))))</f>
        <v/>
      </c>
      <c r="AG67" t="str">
        <f>IF(E67="","",IF(②選手情報入力!P75="","",0))</f>
        <v/>
      </c>
      <c r="AH67" t="str">
        <f>IF(E67="","",IF(②選手情報入力!P75="","",2))</f>
        <v/>
      </c>
    </row>
    <row r="68" spans="1:34">
      <c r="A68" t="str">
        <f>IF(E68="","",I68*1000000+①団体情報入力!$C$6*1000+②選手情報入力!A76)</f>
        <v/>
      </c>
      <c r="B68" t="str">
        <f>IF(E68="","",①団体情報入力!$C$6)</f>
        <v/>
      </c>
      <c r="E68" t="str">
        <f>IF(②選手情報入力!B76="","",②選手情報入力!B76)</f>
        <v/>
      </c>
      <c r="F68" t="str">
        <f>IF(E68="","",②選手情報入力!C76)</f>
        <v/>
      </c>
      <c r="G68" t="str">
        <f>IF(E68="","",②選手情報入力!D76)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IF(E68="","",IF(②選手情報入力!H76="","",IF(I68=1,VLOOKUP(②選手情報入力!H76,種目情報!$A$4:$B$31,2,FALSE),VLOOKUP(②選手情報入力!H76,種目情報!$E$4:$F$26,2,FALSE))))</f>
        <v/>
      </c>
      <c r="P68" t="str">
        <f>IF(E68="","",IF(②選手情報入力!I76="","",②選手情報入力!I76))</f>
        <v/>
      </c>
      <c r="Q68" s="35" t="str">
        <f>IF(E68="","",IF(②選手情報入力!H76="","",0))</f>
        <v/>
      </c>
      <c r="R68" t="str">
        <f>IF(E68="","",IF(②選手情報入力!H76="","",IF(I68=1,VLOOKUP(②選手情報入力!H76,種目情報!$A$4:$C$31,3,FALSE),VLOOKUP(②選手情報入力!H76,種目情報!$E$4:$G$24,3,FALSE))))</f>
        <v/>
      </c>
      <c r="S68" t="str">
        <f>IF(E68="","",IF(②選手情報入力!J76="","",IF(I68=1,VLOOKUP(②選手情報入力!J76,種目情報!$A$4:$B$31,2,FALSE),VLOOKUP(②選手情報入力!J76,種目情報!$E$4:$F$26,2,FALSE))))</f>
        <v/>
      </c>
      <c r="T68" t="str">
        <f>IF(E68="","",IF(②選手情報入力!K76="","",②選手情報入力!K76))</f>
        <v/>
      </c>
      <c r="U68" s="35" t="str">
        <f>IF(E68="","",IF(②選手情報入力!J76="","",0))</f>
        <v/>
      </c>
      <c r="V68" t="str">
        <f>IF(E68="","",IF(②選手情報入力!J76="","",IF(I68=1,VLOOKUP(②選手情報入力!J76,種目情報!$A$4:$C$31,3,FALSE),VLOOKUP(②選手情報入力!J76,種目情報!$E$4:$G$24,3,FALSE))))</f>
        <v/>
      </c>
      <c r="W68" t="str">
        <f>IF(E68="","",IF(②選手情報入力!N76="","",IF(I68=1,種目情報!$J$4,種目情報!$J$7)))</f>
        <v/>
      </c>
      <c r="X68" t="str">
        <f>IF(A68="","",IF(②選手情報入力!N76="","",IF(I68=1,IF(②選手情報入力!$N$5="","",②選手情報入力!$N$5),IF(②選手情報入力!$N$6="","",②選手情報入力!$N$6))))</f>
        <v/>
      </c>
      <c r="Y68" s="35" t="str">
        <f>IF(E68="","",IF(②選手情報入力!N76="","",0))</f>
        <v/>
      </c>
      <c r="Z68" t="str">
        <f>IF(E68="","",IF(②選手情報入力!N76="","",2))</f>
        <v/>
      </c>
      <c r="AA68" t="str">
        <f>IF(E68="","",IF(②選手情報入力!O76="","",IF(I68=1,種目情報!$J$5,種目情報!$J$8)))</f>
        <v/>
      </c>
      <c r="AB68" t="str">
        <f>IF(E68="","",IF(②選手情報入力!O76="","",IF(I68=1,IF(②選手情報入力!$O$5="","",②選手情報入力!$O$5),IF(②選手情報入力!$O$6="","",②選手情報入力!$O$6))))</f>
        <v/>
      </c>
      <c r="AC68" t="str">
        <f>IF(E68="","",IF(②選手情報入力!O76="","",0))</f>
        <v/>
      </c>
      <c r="AD68" t="str">
        <f>IF(E68="","",IF(②選手情報入力!O76="","",2))</f>
        <v/>
      </c>
      <c r="AE68" t="str">
        <f>IF(E68="","",IF(②選手情報入力!P76="","",IF(I68=1,種目情報!$J$6,種目情報!$J$9)))</f>
        <v/>
      </c>
      <c r="AF68" t="str">
        <f>IF(E68="","",IF(②選手情報入力!P76="","",IF(I68=1,IF(②選手情報入力!$P$5="","",②選手情報入力!$P$5),IF(②選手情報入力!$P$6="","",②選手情報入力!$P$6))))</f>
        <v/>
      </c>
      <c r="AG68" t="str">
        <f>IF(E68="","",IF(②選手情報入力!P76="","",0))</f>
        <v/>
      </c>
      <c r="AH68" t="str">
        <f>IF(E68="","",IF(②選手情報入力!P76="","",2))</f>
        <v/>
      </c>
    </row>
    <row r="69" spans="1:34">
      <c r="A69" t="str">
        <f>IF(E69="","",I69*1000000+①団体情報入力!$C$6*1000+②選手情報入力!A77)</f>
        <v/>
      </c>
      <c r="B69" t="str">
        <f>IF(E69="","",①団体情報入力!$C$6)</f>
        <v/>
      </c>
      <c r="E69" t="str">
        <f>IF(②選手情報入力!B77="","",②選手情報入力!B77)</f>
        <v/>
      </c>
      <c r="F69" t="str">
        <f>IF(E69="","",②選手情報入力!C77)</f>
        <v/>
      </c>
      <c r="G69" t="str">
        <f>IF(E69="","",②選手情報入力!D77)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IF(E69="","",IF(②選手情報入力!H77="","",IF(I69=1,VLOOKUP(②選手情報入力!H77,種目情報!$A$4:$B$31,2,FALSE),VLOOKUP(②選手情報入力!H77,種目情報!$E$4:$F$26,2,FALSE))))</f>
        <v/>
      </c>
      <c r="P69" t="str">
        <f>IF(E69="","",IF(②選手情報入力!I77="","",②選手情報入力!I77))</f>
        <v/>
      </c>
      <c r="Q69" s="35" t="str">
        <f>IF(E69="","",IF(②選手情報入力!H77="","",0))</f>
        <v/>
      </c>
      <c r="R69" t="str">
        <f>IF(E69="","",IF(②選手情報入力!H77="","",IF(I69=1,VLOOKUP(②選手情報入力!H77,種目情報!$A$4:$C$31,3,FALSE),VLOOKUP(②選手情報入力!H77,種目情報!$E$4:$G$24,3,FALSE))))</f>
        <v/>
      </c>
      <c r="S69" t="str">
        <f>IF(E69="","",IF(②選手情報入力!J77="","",IF(I69=1,VLOOKUP(②選手情報入力!J77,種目情報!$A$4:$B$31,2,FALSE),VLOOKUP(②選手情報入力!J77,種目情報!$E$4:$F$26,2,FALSE))))</f>
        <v/>
      </c>
      <c r="T69" t="str">
        <f>IF(E69="","",IF(②選手情報入力!K77="","",②選手情報入力!K77))</f>
        <v/>
      </c>
      <c r="U69" s="35" t="str">
        <f>IF(E69="","",IF(②選手情報入力!J77="","",0))</f>
        <v/>
      </c>
      <c r="V69" t="str">
        <f>IF(E69="","",IF(②選手情報入力!J77="","",IF(I69=1,VLOOKUP(②選手情報入力!J77,種目情報!$A$4:$C$31,3,FALSE),VLOOKUP(②選手情報入力!J77,種目情報!$E$4:$G$24,3,FALSE))))</f>
        <v/>
      </c>
      <c r="W69" t="str">
        <f>IF(E69="","",IF(②選手情報入力!N77="","",IF(I69=1,種目情報!$J$4,種目情報!$J$7)))</f>
        <v/>
      </c>
      <c r="X69" t="str">
        <f>IF(A69="","",IF(②選手情報入力!N77="","",IF(I69=1,IF(②選手情報入力!$N$5="","",②選手情報入力!$N$5),IF(②選手情報入力!$N$6="","",②選手情報入力!$N$6))))</f>
        <v/>
      </c>
      <c r="Y69" s="35" t="str">
        <f>IF(E69="","",IF(②選手情報入力!N77="","",0))</f>
        <v/>
      </c>
      <c r="Z69" t="str">
        <f>IF(E69="","",IF(②選手情報入力!N77="","",2))</f>
        <v/>
      </c>
      <c r="AA69" t="str">
        <f>IF(E69="","",IF(②選手情報入力!O77="","",IF(I69=1,種目情報!$J$5,種目情報!$J$8)))</f>
        <v/>
      </c>
      <c r="AB69" t="str">
        <f>IF(E69="","",IF(②選手情報入力!O77="","",IF(I69=1,IF(②選手情報入力!$O$5="","",②選手情報入力!$O$5),IF(②選手情報入力!$O$6="","",②選手情報入力!$O$6))))</f>
        <v/>
      </c>
      <c r="AC69" t="str">
        <f>IF(E69="","",IF(②選手情報入力!O77="","",0))</f>
        <v/>
      </c>
      <c r="AD69" t="str">
        <f>IF(E69="","",IF(②選手情報入力!O77="","",2))</f>
        <v/>
      </c>
      <c r="AE69" t="str">
        <f>IF(E69="","",IF(②選手情報入力!P77="","",IF(I69=1,種目情報!$J$6,種目情報!$J$9)))</f>
        <v/>
      </c>
      <c r="AF69" t="str">
        <f>IF(E69="","",IF(②選手情報入力!P77="","",IF(I69=1,IF(②選手情報入力!$P$5="","",②選手情報入力!$P$5),IF(②選手情報入力!$P$6="","",②選手情報入力!$P$6))))</f>
        <v/>
      </c>
      <c r="AG69" t="str">
        <f>IF(E69="","",IF(②選手情報入力!P77="","",0))</f>
        <v/>
      </c>
      <c r="AH69" t="str">
        <f>IF(E69="","",IF(②選手情報入力!P77="","",2))</f>
        <v/>
      </c>
    </row>
    <row r="70" spans="1:34">
      <c r="A70" t="str">
        <f>IF(E70="","",I70*1000000+①団体情報入力!$C$6*1000+②選手情報入力!A78)</f>
        <v/>
      </c>
      <c r="B70" t="str">
        <f>IF(E70="","",①団体情報入力!$C$6)</f>
        <v/>
      </c>
      <c r="E70" t="str">
        <f>IF(②選手情報入力!B78="","",②選手情報入力!B78)</f>
        <v/>
      </c>
      <c r="F70" t="str">
        <f>IF(E70="","",②選手情報入力!C78)</f>
        <v/>
      </c>
      <c r="G70" t="str">
        <f>IF(E70="","",②選手情報入力!D78)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IF(E70="","",IF(②選手情報入力!H78="","",IF(I70=1,VLOOKUP(②選手情報入力!H78,種目情報!$A$4:$B$31,2,FALSE),VLOOKUP(②選手情報入力!H78,種目情報!$E$4:$F$26,2,FALSE))))</f>
        <v/>
      </c>
      <c r="P70" t="str">
        <f>IF(E70="","",IF(②選手情報入力!I78="","",②選手情報入力!I78))</f>
        <v/>
      </c>
      <c r="Q70" s="35" t="str">
        <f>IF(E70="","",IF(②選手情報入力!H78="","",0))</f>
        <v/>
      </c>
      <c r="R70" t="str">
        <f>IF(E70="","",IF(②選手情報入力!H78="","",IF(I70=1,VLOOKUP(②選手情報入力!H78,種目情報!$A$4:$C$31,3,FALSE),VLOOKUP(②選手情報入力!H78,種目情報!$E$4:$G$24,3,FALSE))))</f>
        <v/>
      </c>
      <c r="S70" t="str">
        <f>IF(E70="","",IF(②選手情報入力!J78="","",IF(I70=1,VLOOKUP(②選手情報入力!J78,種目情報!$A$4:$B$31,2,FALSE),VLOOKUP(②選手情報入力!J78,種目情報!$E$4:$F$26,2,FALSE))))</f>
        <v/>
      </c>
      <c r="T70" t="str">
        <f>IF(E70="","",IF(②選手情報入力!K78="","",②選手情報入力!K78))</f>
        <v/>
      </c>
      <c r="U70" s="35" t="str">
        <f>IF(E70="","",IF(②選手情報入力!J78="","",0))</f>
        <v/>
      </c>
      <c r="V70" t="str">
        <f>IF(E70="","",IF(②選手情報入力!J78="","",IF(I70=1,VLOOKUP(②選手情報入力!J78,種目情報!$A$4:$C$31,3,FALSE),VLOOKUP(②選手情報入力!J78,種目情報!$E$4:$G$24,3,FALSE))))</f>
        <v/>
      </c>
      <c r="W70" t="str">
        <f>IF(E70="","",IF(②選手情報入力!N78="","",IF(I70=1,種目情報!$J$4,種目情報!$J$7)))</f>
        <v/>
      </c>
      <c r="X70" t="str">
        <f>IF(A70="","",IF(②選手情報入力!N78="","",IF(I70=1,IF(②選手情報入力!$N$5="","",②選手情報入力!$N$5),IF(②選手情報入力!$N$6="","",②選手情報入力!$N$6))))</f>
        <v/>
      </c>
      <c r="Y70" s="35" t="str">
        <f>IF(E70="","",IF(②選手情報入力!N78="","",0))</f>
        <v/>
      </c>
      <c r="Z70" t="str">
        <f>IF(E70="","",IF(②選手情報入力!N78="","",2))</f>
        <v/>
      </c>
      <c r="AA70" t="str">
        <f>IF(E70="","",IF(②選手情報入力!O78="","",IF(I70=1,種目情報!$J$5,種目情報!$J$8)))</f>
        <v/>
      </c>
      <c r="AB70" t="str">
        <f>IF(E70="","",IF(②選手情報入力!O78="","",IF(I70=1,IF(②選手情報入力!$O$5="","",②選手情報入力!$O$5),IF(②選手情報入力!$O$6="","",②選手情報入力!$O$6))))</f>
        <v/>
      </c>
      <c r="AC70" t="str">
        <f>IF(E70="","",IF(②選手情報入力!O78="","",0))</f>
        <v/>
      </c>
      <c r="AD70" t="str">
        <f>IF(E70="","",IF(②選手情報入力!O78="","",2))</f>
        <v/>
      </c>
      <c r="AE70" t="str">
        <f>IF(E70="","",IF(②選手情報入力!P78="","",IF(I70=1,種目情報!$J$6,種目情報!$J$9)))</f>
        <v/>
      </c>
      <c r="AF70" t="str">
        <f>IF(E70="","",IF(②選手情報入力!P78="","",IF(I70=1,IF(②選手情報入力!$P$5="","",②選手情報入力!$P$5),IF(②選手情報入力!$P$6="","",②選手情報入力!$P$6))))</f>
        <v/>
      </c>
      <c r="AG70" t="str">
        <f>IF(E70="","",IF(②選手情報入力!P78="","",0))</f>
        <v/>
      </c>
      <c r="AH70" t="str">
        <f>IF(E70="","",IF(②選手情報入力!P78="","",2))</f>
        <v/>
      </c>
    </row>
    <row r="71" spans="1:34">
      <c r="A71" t="str">
        <f>IF(E71="","",I71*1000000+①団体情報入力!$C$6*1000+②選手情報入力!A79)</f>
        <v/>
      </c>
      <c r="B71" t="str">
        <f>IF(E71="","",①団体情報入力!$C$6)</f>
        <v/>
      </c>
      <c r="E71" t="str">
        <f>IF(②選手情報入力!B79="","",②選手情報入力!B79)</f>
        <v/>
      </c>
      <c r="F71" t="str">
        <f>IF(E71="","",②選手情報入力!C79)</f>
        <v/>
      </c>
      <c r="G71" t="str">
        <f>IF(E71="","",②選手情報入力!D79)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IF(E71="","",IF(②選手情報入力!H79="","",IF(I71=1,VLOOKUP(②選手情報入力!H79,種目情報!$A$4:$B$31,2,FALSE),VLOOKUP(②選手情報入力!H79,種目情報!$E$4:$F$26,2,FALSE))))</f>
        <v/>
      </c>
      <c r="P71" t="str">
        <f>IF(E71="","",IF(②選手情報入力!I79="","",②選手情報入力!I79))</f>
        <v/>
      </c>
      <c r="Q71" s="35" t="str">
        <f>IF(E71="","",IF(②選手情報入力!H79="","",0))</f>
        <v/>
      </c>
      <c r="R71" t="str">
        <f>IF(E71="","",IF(②選手情報入力!H79="","",IF(I71=1,VLOOKUP(②選手情報入力!H79,種目情報!$A$4:$C$31,3,FALSE),VLOOKUP(②選手情報入力!H79,種目情報!$E$4:$G$24,3,FALSE))))</f>
        <v/>
      </c>
      <c r="S71" t="str">
        <f>IF(E71="","",IF(②選手情報入力!J79="","",IF(I71=1,VLOOKUP(②選手情報入力!J79,種目情報!$A$4:$B$31,2,FALSE),VLOOKUP(②選手情報入力!J79,種目情報!$E$4:$F$26,2,FALSE))))</f>
        <v/>
      </c>
      <c r="T71" t="str">
        <f>IF(E71="","",IF(②選手情報入力!K79="","",②選手情報入力!K79))</f>
        <v/>
      </c>
      <c r="U71" s="35" t="str">
        <f>IF(E71="","",IF(②選手情報入力!J79="","",0))</f>
        <v/>
      </c>
      <c r="V71" t="str">
        <f>IF(E71="","",IF(②選手情報入力!J79="","",IF(I71=1,VLOOKUP(②選手情報入力!J79,種目情報!$A$4:$C$31,3,FALSE),VLOOKUP(②選手情報入力!J79,種目情報!$E$4:$G$24,3,FALSE))))</f>
        <v/>
      </c>
      <c r="W71" t="str">
        <f>IF(E71="","",IF(②選手情報入力!N79="","",IF(I71=1,種目情報!$J$4,種目情報!$J$7)))</f>
        <v/>
      </c>
      <c r="X71" t="str">
        <f>IF(A71="","",IF(②選手情報入力!N79="","",IF(I71=1,IF(②選手情報入力!$N$5="","",②選手情報入力!$N$5),IF(②選手情報入力!$N$6="","",②選手情報入力!$N$6))))</f>
        <v/>
      </c>
      <c r="Y71" s="35" t="str">
        <f>IF(E71="","",IF(②選手情報入力!N79="","",0))</f>
        <v/>
      </c>
      <c r="Z71" t="str">
        <f>IF(E71="","",IF(②選手情報入力!N79="","",2))</f>
        <v/>
      </c>
      <c r="AA71" t="str">
        <f>IF(E71="","",IF(②選手情報入力!O79="","",IF(I71=1,種目情報!$J$5,種目情報!$J$8)))</f>
        <v/>
      </c>
      <c r="AB71" t="str">
        <f>IF(E71="","",IF(②選手情報入力!O79="","",IF(I71=1,IF(②選手情報入力!$O$5="","",②選手情報入力!$O$5),IF(②選手情報入力!$O$6="","",②選手情報入力!$O$6))))</f>
        <v/>
      </c>
      <c r="AC71" t="str">
        <f>IF(E71="","",IF(②選手情報入力!O79="","",0))</f>
        <v/>
      </c>
      <c r="AD71" t="str">
        <f>IF(E71="","",IF(②選手情報入力!O79="","",2))</f>
        <v/>
      </c>
      <c r="AE71" t="str">
        <f>IF(E71="","",IF(②選手情報入力!P79="","",IF(I71=1,種目情報!$J$6,種目情報!$J$9)))</f>
        <v/>
      </c>
      <c r="AF71" t="str">
        <f>IF(E71="","",IF(②選手情報入力!P79="","",IF(I71=1,IF(②選手情報入力!$P$5="","",②選手情報入力!$P$5),IF(②選手情報入力!$P$6="","",②選手情報入力!$P$6))))</f>
        <v/>
      </c>
      <c r="AG71" t="str">
        <f>IF(E71="","",IF(②選手情報入力!P79="","",0))</f>
        <v/>
      </c>
      <c r="AH71" t="str">
        <f>IF(E71="","",IF(②選手情報入力!P79="","",2))</f>
        <v/>
      </c>
    </row>
    <row r="72" spans="1:34">
      <c r="A72" t="str">
        <f>IF(E72="","",I72*1000000+①団体情報入力!$C$6*1000+②選手情報入力!A80)</f>
        <v/>
      </c>
      <c r="B72" t="str">
        <f>IF(E72="","",①団体情報入力!$C$6)</f>
        <v/>
      </c>
      <c r="E72" t="str">
        <f>IF(②選手情報入力!B80="","",②選手情報入力!B80)</f>
        <v/>
      </c>
      <c r="F72" t="str">
        <f>IF(E72="","",②選手情報入力!C80)</f>
        <v/>
      </c>
      <c r="G72" t="str">
        <f>IF(E72="","",②選手情報入力!D80)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IF(E72="","",IF(②選手情報入力!H80="","",IF(I72=1,VLOOKUP(②選手情報入力!H80,種目情報!$A$4:$B$31,2,FALSE),VLOOKUP(②選手情報入力!H80,種目情報!$E$4:$F$26,2,FALSE))))</f>
        <v/>
      </c>
      <c r="P72" t="str">
        <f>IF(E72="","",IF(②選手情報入力!I80="","",②選手情報入力!I80))</f>
        <v/>
      </c>
      <c r="Q72" s="35" t="str">
        <f>IF(E72="","",IF(②選手情報入力!H80="","",0))</f>
        <v/>
      </c>
      <c r="R72" t="str">
        <f>IF(E72="","",IF(②選手情報入力!H80="","",IF(I72=1,VLOOKUP(②選手情報入力!H80,種目情報!$A$4:$C$31,3,FALSE),VLOOKUP(②選手情報入力!H80,種目情報!$E$4:$G$24,3,FALSE))))</f>
        <v/>
      </c>
      <c r="S72" t="str">
        <f>IF(E72="","",IF(②選手情報入力!J80="","",IF(I72=1,VLOOKUP(②選手情報入力!J80,種目情報!$A$4:$B$31,2,FALSE),VLOOKUP(②選手情報入力!J80,種目情報!$E$4:$F$26,2,FALSE))))</f>
        <v/>
      </c>
      <c r="T72" t="str">
        <f>IF(E72="","",IF(②選手情報入力!K80="","",②選手情報入力!K80))</f>
        <v/>
      </c>
      <c r="U72" s="35" t="str">
        <f>IF(E72="","",IF(②選手情報入力!J80="","",0))</f>
        <v/>
      </c>
      <c r="V72" t="str">
        <f>IF(E72="","",IF(②選手情報入力!J80="","",IF(I72=1,VLOOKUP(②選手情報入力!J80,種目情報!$A$4:$C$31,3,FALSE),VLOOKUP(②選手情報入力!J80,種目情報!$E$4:$G$24,3,FALSE))))</f>
        <v/>
      </c>
      <c r="W72" t="str">
        <f>IF(E72="","",IF(②選手情報入力!N80="","",IF(I72=1,種目情報!$J$4,種目情報!$J$7)))</f>
        <v/>
      </c>
      <c r="X72" t="str">
        <f>IF(A72="","",IF(②選手情報入力!N80="","",IF(I72=1,IF(②選手情報入力!$N$5="","",②選手情報入力!$N$5),IF(②選手情報入力!$N$6="","",②選手情報入力!$N$6))))</f>
        <v/>
      </c>
      <c r="Y72" s="35" t="str">
        <f>IF(E72="","",IF(②選手情報入力!N80="","",0))</f>
        <v/>
      </c>
      <c r="Z72" t="str">
        <f>IF(E72="","",IF(②選手情報入力!N80="","",2))</f>
        <v/>
      </c>
      <c r="AA72" t="str">
        <f>IF(E72="","",IF(②選手情報入力!O80="","",IF(I72=1,種目情報!$J$5,種目情報!$J$8)))</f>
        <v/>
      </c>
      <c r="AB72" t="str">
        <f>IF(E72="","",IF(②選手情報入力!O80="","",IF(I72=1,IF(②選手情報入力!$O$5="","",②選手情報入力!$O$5),IF(②選手情報入力!$O$6="","",②選手情報入力!$O$6))))</f>
        <v/>
      </c>
      <c r="AC72" t="str">
        <f>IF(E72="","",IF(②選手情報入力!O80="","",0))</f>
        <v/>
      </c>
      <c r="AD72" t="str">
        <f>IF(E72="","",IF(②選手情報入力!O80="","",2))</f>
        <v/>
      </c>
      <c r="AE72" t="str">
        <f>IF(E72="","",IF(②選手情報入力!P80="","",IF(I72=1,種目情報!$J$6,種目情報!$J$9)))</f>
        <v/>
      </c>
      <c r="AF72" t="str">
        <f>IF(E72="","",IF(②選手情報入力!P80="","",IF(I72=1,IF(②選手情報入力!$P$5="","",②選手情報入力!$P$5),IF(②選手情報入力!$P$6="","",②選手情報入力!$P$6))))</f>
        <v/>
      </c>
      <c r="AG72" t="str">
        <f>IF(E72="","",IF(②選手情報入力!P80="","",0))</f>
        <v/>
      </c>
      <c r="AH72" t="str">
        <f>IF(E72="","",IF(②選手情報入力!P80="","",2))</f>
        <v/>
      </c>
    </row>
    <row r="73" spans="1:34">
      <c r="A73" t="str">
        <f>IF(E73="","",I73*1000000+①団体情報入力!$C$6*1000+②選手情報入力!A81)</f>
        <v/>
      </c>
      <c r="B73" t="str">
        <f>IF(E73="","",①団体情報入力!$C$6)</f>
        <v/>
      </c>
      <c r="E73" t="str">
        <f>IF(②選手情報入力!B81="","",②選手情報入力!B81)</f>
        <v/>
      </c>
      <c r="F73" t="str">
        <f>IF(E73="","",②選手情報入力!C81)</f>
        <v/>
      </c>
      <c r="G73" t="str">
        <f>IF(E73="","",②選手情報入力!D81)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IF(E73="","",IF(②選手情報入力!H81="","",IF(I73=1,VLOOKUP(②選手情報入力!H81,種目情報!$A$4:$B$31,2,FALSE),VLOOKUP(②選手情報入力!H81,種目情報!$E$4:$F$26,2,FALSE))))</f>
        <v/>
      </c>
      <c r="P73" t="str">
        <f>IF(E73="","",IF(②選手情報入力!I81="","",②選手情報入力!I81))</f>
        <v/>
      </c>
      <c r="Q73" s="35" t="str">
        <f>IF(E73="","",IF(②選手情報入力!H81="","",0))</f>
        <v/>
      </c>
      <c r="R73" t="str">
        <f>IF(E73="","",IF(②選手情報入力!H81="","",IF(I73=1,VLOOKUP(②選手情報入力!H81,種目情報!$A$4:$C$31,3,FALSE),VLOOKUP(②選手情報入力!H81,種目情報!$E$4:$G$24,3,FALSE))))</f>
        <v/>
      </c>
      <c r="S73" t="str">
        <f>IF(E73="","",IF(②選手情報入力!J81="","",IF(I73=1,VLOOKUP(②選手情報入力!J81,種目情報!$A$4:$B$31,2,FALSE),VLOOKUP(②選手情報入力!J81,種目情報!$E$4:$F$26,2,FALSE))))</f>
        <v/>
      </c>
      <c r="T73" t="str">
        <f>IF(E73="","",IF(②選手情報入力!K81="","",②選手情報入力!K81))</f>
        <v/>
      </c>
      <c r="U73" s="35" t="str">
        <f>IF(E73="","",IF(②選手情報入力!J81="","",0))</f>
        <v/>
      </c>
      <c r="V73" t="str">
        <f>IF(E73="","",IF(②選手情報入力!J81="","",IF(I73=1,VLOOKUP(②選手情報入力!J81,種目情報!$A$4:$C$31,3,FALSE),VLOOKUP(②選手情報入力!J81,種目情報!$E$4:$G$24,3,FALSE))))</f>
        <v/>
      </c>
      <c r="W73" t="str">
        <f>IF(E73="","",IF(②選手情報入力!N81="","",IF(I73=1,種目情報!$J$4,種目情報!$J$7)))</f>
        <v/>
      </c>
      <c r="X73" t="str">
        <f>IF(A73="","",IF(②選手情報入力!N81="","",IF(I73=1,IF(②選手情報入力!$N$5="","",②選手情報入力!$N$5),IF(②選手情報入力!$N$6="","",②選手情報入力!$N$6))))</f>
        <v/>
      </c>
      <c r="Y73" s="35" t="str">
        <f>IF(E73="","",IF(②選手情報入力!N81="","",0))</f>
        <v/>
      </c>
      <c r="Z73" t="str">
        <f>IF(E73="","",IF(②選手情報入力!N81="","",2))</f>
        <v/>
      </c>
      <c r="AA73" t="str">
        <f>IF(E73="","",IF(②選手情報入力!O81="","",IF(I73=1,種目情報!$J$5,種目情報!$J$8)))</f>
        <v/>
      </c>
      <c r="AB73" t="str">
        <f>IF(E73="","",IF(②選手情報入力!O81="","",IF(I73=1,IF(②選手情報入力!$O$5="","",②選手情報入力!$O$5),IF(②選手情報入力!$O$6="","",②選手情報入力!$O$6))))</f>
        <v/>
      </c>
      <c r="AC73" t="str">
        <f>IF(E73="","",IF(②選手情報入力!O81="","",0))</f>
        <v/>
      </c>
      <c r="AD73" t="str">
        <f>IF(E73="","",IF(②選手情報入力!O81="","",2))</f>
        <v/>
      </c>
      <c r="AE73" t="str">
        <f>IF(E73="","",IF(②選手情報入力!P81="","",IF(I73=1,種目情報!$J$6,種目情報!$J$9)))</f>
        <v/>
      </c>
      <c r="AF73" t="str">
        <f>IF(E73="","",IF(②選手情報入力!P81="","",IF(I73=1,IF(②選手情報入力!$P$5="","",②選手情報入力!$P$5),IF(②選手情報入力!$P$6="","",②選手情報入力!$P$6))))</f>
        <v/>
      </c>
      <c r="AG73" t="str">
        <f>IF(E73="","",IF(②選手情報入力!P81="","",0))</f>
        <v/>
      </c>
      <c r="AH73" t="str">
        <f>IF(E73="","",IF(②選手情報入力!P81="","",2))</f>
        <v/>
      </c>
    </row>
    <row r="74" spans="1:34">
      <c r="A74" t="str">
        <f>IF(E74="","",I74*1000000+①団体情報入力!$C$6*1000+②選手情報入力!A82)</f>
        <v/>
      </c>
      <c r="B74" t="str">
        <f>IF(E74="","",①団体情報入力!$C$6)</f>
        <v/>
      </c>
      <c r="E74" t="str">
        <f>IF(②選手情報入力!B82="","",②選手情報入力!B82)</f>
        <v/>
      </c>
      <c r="F74" t="str">
        <f>IF(E74="","",②選手情報入力!C82)</f>
        <v/>
      </c>
      <c r="G74" t="str">
        <f>IF(E74="","",②選手情報入力!D82)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IF(E74="","",IF(②選手情報入力!H82="","",IF(I74=1,VLOOKUP(②選手情報入力!H82,種目情報!$A$4:$B$31,2,FALSE),VLOOKUP(②選手情報入力!H82,種目情報!$E$4:$F$26,2,FALSE))))</f>
        <v/>
      </c>
      <c r="P74" t="str">
        <f>IF(E74="","",IF(②選手情報入力!I82="","",②選手情報入力!I82))</f>
        <v/>
      </c>
      <c r="Q74" s="35" t="str">
        <f>IF(E74="","",IF(②選手情報入力!H82="","",0))</f>
        <v/>
      </c>
      <c r="R74" t="str">
        <f>IF(E74="","",IF(②選手情報入力!H82="","",IF(I74=1,VLOOKUP(②選手情報入力!H82,種目情報!$A$4:$C$31,3,FALSE),VLOOKUP(②選手情報入力!H82,種目情報!$E$4:$G$24,3,FALSE))))</f>
        <v/>
      </c>
      <c r="S74" t="str">
        <f>IF(E74="","",IF(②選手情報入力!J82="","",IF(I74=1,VLOOKUP(②選手情報入力!J82,種目情報!$A$4:$B$31,2,FALSE),VLOOKUP(②選手情報入力!J82,種目情報!$E$4:$F$26,2,FALSE))))</f>
        <v/>
      </c>
      <c r="T74" t="str">
        <f>IF(E74="","",IF(②選手情報入力!K82="","",②選手情報入力!K82))</f>
        <v/>
      </c>
      <c r="U74" s="35" t="str">
        <f>IF(E74="","",IF(②選手情報入力!J82="","",0))</f>
        <v/>
      </c>
      <c r="V74" t="str">
        <f>IF(E74="","",IF(②選手情報入力!J82="","",IF(I74=1,VLOOKUP(②選手情報入力!J82,種目情報!$A$4:$C$31,3,FALSE),VLOOKUP(②選手情報入力!J82,種目情報!$E$4:$G$24,3,FALSE))))</f>
        <v/>
      </c>
      <c r="W74" t="str">
        <f>IF(E74="","",IF(②選手情報入力!N82="","",IF(I74=1,種目情報!$J$4,種目情報!$J$7)))</f>
        <v/>
      </c>
      <c r="X74" t="str">
        <f>IF(A74="","",IF(②選手情報入力!N82="","",IF(I74=1,IF(②選手情報入力!$N$5="","",②選手情報入力!$N$5),IF(②選手情報入力!$N$6="","",②選手情報入力!$N$6))))</f>
        <v/>
      </c>
      <c r="Y74" s="35" t="str">
        <f>IF(E74="","",IF(②選手情報入力!N82="","",0))</f>
        <v/>
      </c>
      <c r="Z74" t="str">
        <f>IF(E74="","",IF(②選手情報入力!N82="","",2))</f>
        <v/>
      </c>
      <c r="AA74" t="str">
        <f>IF(E74="","",IF(②選手情報入力!O82="","",IF(I74=1,種目情報!$J$5,種目情報!$J$8)))</f>
        <v/>
      </c>
      <c r="AB74" t="str">
        <f>IF(E74="","",IF(②選手情報入力!O82="","",IF(I74=1,IF(②選手情報入力!$O$5="","",②選手情報入力!$O$5),IF(②選手情報入力!$O$6="","",②選手情報入力!$O$6))))</f>
        <v/>
      </c>
      <c r="AC74" t="str">
        <f>IF(E74="","",IF(②選手情報入力!O82="","",0))</f>
        <v/>
      </c>
      <c r="AD74" t="str">
        <f>IF(E74="","",IF(②選手情報入力!O82="","",2))</f>
        <v/>
      </c>
      <c r="AE74" t="str">
        <f>IF(E74="","",IF(②選手情報入力!P82="","",IF(I74=1,種目情報!$J$6,種目情報!$J$9)))</f>
        <v/>
      </c>
      <c r="AF74" t="str">
        <f>IF(E74="","",IF(②選手情報入力!P82="","",IF(I74=1,IF(②選手情報入力!$P$5="","",②選手情報入力!$P$5),IF(②選手情報入力!$P$6="","",②選手情報入力!$P$6))))</f>
        <v/>
      </c>
      <c r="AG74" t="str">
        <f>IF(E74="","",IF(②選手情報入力!P82="","",0))</f>
        <v/>
      </c>
      <c r="AH74" t="str">
        <f>IF(E74="","",IF(②選手情報入力!P82="","",2))</f>
        <v/>
      </c>
    </row>
    <row r="75" spans="1:34">
      <c r="A75" t="str">
        <f>IF(E75="","",I75*1000000+①団体情報入力!$C$6*1000+②選手情報入力!A83)</f>
        <v/>
      </c>
      <c r="B75" t="str">
        <f>IF(E75="","",①団体情報入力!$C$6)</f>
        <v/>
      </c>
      <c r="E75" t="str">
        <f>IF(②選手情報入力!B83="","",②選手情報入力!B83)</f>
        <v/>
      </c>
      <c r="F75" t="str">
        <f>IF(E75="","",②選手情報入力!C83)</f>
        <v/>
      </c>
      <c r="G75" t="str">
        <f>IF(E75="","",②選手情報入力!D83)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IF(E75="","",IF(②選手情報入力!H83="","",IF(I75=1,VLOOKUP(②選手情報入力!H83,種目情報!$A$4:$B$31,2,FALSE),VLOOKUP(②選手情報入力!H83,種目情報!$E$4:$F$26,2,FALSE))))</f>
        <v/>
      </c>
      <c r="P75" t="str">
        <f>IF(E75="","",IF(②選手情報入力!I83="","",②選手情報入力!I83))</f>
        <v/>
      </c>
      <c r="Q75" s="35" t="str">
        <f>IF(E75="","",IF(②選手情報入力!H83="","",0))</f>
        <v/>
      </c>
      <c r="R75" t="str">
        <f>IF(E75="","",IF(②選手情報入力!H83="","",IF(I75=1,VLOOKUP(②選手情報入力!H83,種目情報!$A$4:$C$31,3,FALSE),VLOOKUP(②選手情報入力!H83,種目情報!$E$4:$G$24,3,FALSE))))</f>
        <v/>
      </c>
      <c r="S75" t="str">
        <f>IF(E75="","",IF(②選手情報入力!J83="","",IF(I75=1,VLOOKUP(②選手情報入力!J83,種目情報!$A$4:$B$31,2,FALSE),VLOOKUP(②選手情報入力!J83,種目情報!$E$4:$F$26,2,FALSE))))</f>
        <v/>
      </c>
      <c r="T75" t="str">
        <f>IF(E75="","",IF(②選手情報入力!K83="","",②選手情報入力!K83))</f>
        <v/>
      </c>
      <c r="U75" s="35" t="str">
        <f>IF(E75="","",IF(②選手情報入力!J83="","",0))</f>
        <v/>
      </c>
      <c r="V75" t="str">
        <f>IF(E75="","",IF(②選手情報入力!J83="","",IF(I75=1,VLOOKUP(②選手情報入力!J83,種目情報!$A$4:$C$31,3,FALSE),VLOOKUP(②選手情報入力!J83,種目情報!$E$4:$G$24,3,FALSE))))</f>
        <v/>
      </c>
      <c r="W75" t="str">
        <f>IF(E75="","",IF(②選手情報入力!N83="","",IF(I75=1,種目情報!$J$4,種目情報!$J$7)))</f>
        <v/>
      </c>
      <c r="X75" t="str">
        <f>IF(A75="","",IF(②選手情報入力!N83="","",IF(I75=1,IF(②選手情報入力!$N$5="","",②選手情報入力!$N$5),IF(②選手情報入力!$N$6="","",②選手情報入力!$N$6))))</f>
        <v/>
      </c>
      <c r="Y75" s="35" t="str">
        <f>IF(E75="","",IF(②選手情報入力!N83="","",0))</f>
        <v/>
      </c>
      <c r="Z75" t="str">
        <f>IF(E75="","",IF(②選手情報入力!N83="","",2))</f>
        <v/>
      </c>
      <c r="AA75" t="str">
        <f>IF(E75="","",IF(②選手情報入力!O83="","",IF(I75=1,種目情報!$J$5,種目情報!$J$8)))</f>
        <v/>
      </c>
      <c r="AB75" t="str">
        <f>IF(E75="","",IF(②選手情報入力!O83="","",IF(I75=1,IF(②選手情報入力!$O$5="","",②選手情報入力!$O$5),IF(②選手情報入力!$O$6="","",②選手情報入力!$O$6))))</f>
        <v/>
      </c>
      <c r="AC75" t="str">
        <f>IF(E75="","",IF(②選手情報入力!O83="","",0))</f>
        <v/>
      </c>
      <c r="AD75" t="str">
        <f>IF(E75="","",IF(②選手情報入力!O83="","",2))</f>
        <v/>
      </c>
      <c r="AE75" t="str">
        <f>IF(E75="","",IF(②選手情報入力!P83="","",IF(I75=1,種目情報!$J$6,種目情報!$J$9)))</f>
        <v/>
      </c>
      <c r="AF75" t="str">
        <f>IF(E75="","",IF(②選手情報入力!P83="","",IF(I75=1,IF(②選手情報入力!$P$5="","",②選手情報入力!$P$5),IF(②選手情報入力!$P$6="","",②選手情報入力!$P$6))))</f>
        <v/>
      </c>
      <c r="AG75" t="str">
        <f>IF(E75="","",IF(②選手情報入力!P83="","",0))</f>
        <v/>
      </c>
      <c r="AH75" t="str">
        <f>IF(E75="","",IF(②選手情報入力!P83="","",2))</f>
        <v/>
      </c>
    </row>
    <row r="76" spans="1:34">
      <c r="A76" t="str">
        <f>IF(E76="","",I76*1000000+①団体情報入力!$C$6*1000+②選手情報入力!A84)</f>
        <v/>
      </c>
      <c r="B76" t="str">
        <f>IF(E76="","",①団体情報入力!$C$6)</f>
        <v/>
      </c>
      <c r="E76" t="str">
        <f>IF(②選手情報入力!B84="","",②選手情報入力!B84)</f>
        <v/>
      </c>
      <c r="F76" t="str">
        <f>IF(E76="","",②選手情報入力!C84)</f>
        <v/>
      </c>
      <c r="G76" t="str">
        <f>IF(E76="","",②選手情報入力!D84)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IF(E76="","",IF(②選手情報入力!H84="","",IF(I76=1,VLOOKUP(②選手情報入力!H84,種目情報!$A$4:$B$31,2,FALSE),VLOOKUP(②選手情報入力!H84,種目情報!$E$4:$F$26,2,FALSE))))</f>
        <v/>
      </c>
      <c r="P76" t="str">
        <f>IF(E76="","",IF(②選手情報入力!I84="","",②選手情報入力!I84))</f>
        <v/>
      </c>
      <c r="Q76" s="35" t="str">
        <f>IF(E76="","",IF(②選手情報入力!H84="","",0))</f>
        <v/>
      </c>
      <c r="R76" t="str">
        <f>IF(E76="","",IF(②選手情報入力!H84="","",IF(I76=1,VLOOKUP(②選手情報入力!H84,種目情報!$A$4:$C$31,3,FALSE),VLOOKUP(②選手情報入力!H84,種目情報!$E$4:$G$24,3,FALSE))))</f>
        <v/>
      </c>
      <c r="S76" t="str">
        <f>IF(E76="","",IF(②選手情報入力!J84="","",IF(I76=1,VLOOKUP(②選手情報入力!J84,種目情報!$A$4:$B$31,2,FALSE),VLOOKUP(②選手情報入力!J84,種目情報!$E$4:$F$26,2,FALSE))))</f>
        <v/>
      </c>
      <c r="T76" t="str">
        <f>IF(E76="","",IF(②選手情報入力!K84="","",②選手情報入力!K84))</f>
        <v/>
      </c>
      <c r="U76" s="35" t="str">
        <f>IF(E76="","",IF(②選手情報入力!J84="","",0))</f>
        <v/>
      </c>
      <c r="V76" t="str">
        <f>IF(E76="","",IF(②選手情報入力!J84="","",IF(I76=1,VLOOKUP(②選手情報入力!J84,種目情報!$A$4:$C$31,3,FALSE),VLOOKUP(②選手情報入力!J84,種目情報!$E$4:$G$24,3,FALSE))))</f>
        <v/>
      </c>
      <c r="W76" t="str">
        <f>IF(E76="","",IF(②選手情報入力!N84="","",IF(I76=1,種目情報!$J$4,種目情報!$J$7)))</f>
        <v/>
      </c>
      <c r="X76" t="str">
        <f>IF(A76="","",IF(②選手情報入力!N84="","",IF(I76=1,IF(②選手情報入力!$N$5="","",②選手情報入力!$N$5),IF(②選手情報入力!$N$6="","",②選手情報入力!$N$6))))</f>
        <v/>
      </c>
      <c r="Y76" s="35" t="str">
        <f>IF(E76="","",IF(②選手情報入力!N84="","",0))</f>
        <v/>
      </c>
      <c r="Z76" t="str">
        <f>IF(E76="","",IF(②選手情報入力!N84="","",2))</f>
        <v/>
      </c>
      <c r="AA76" t="str">
        <f>IF(E76="","",IF(②選手情報入力!O84="","",IF(I76=1,種目情報!$J$5,種目情報!$J$8)))</f>
        <v/>
      </c>
      <c r="AB76" t="str">
        <f>IF(E76="","",IF(②選手情報入力!O84="","",IF(I76=1,IF(②選手情報入力!$O$5="","",②選手情報入力!$O$5),IF(②選手情報入力!$O$6="","",②選手情報入力!$O$6))))</f>
        <v/>
      </c>
      <c r="AC76" t="str">
        <f>IF(E76="","",IF(②選手情報入力!O84="","",0))</f>
        <v/>
      </c>
      <c r="AD76" t="str">
        <f>IF(E76="","",IF(②選手情報入力!O84="","",2))</f>
        <v/>
      </c>
      <c r="AE76" t="str">
        <f>IF(E76="","",IF(②選手情報入力!P84="","",IF(I76=1,種目情報!$J$6,種目情報!$J$9)))</f>
        <v/>
      </c>
      <c r="AF76" t="str">
        <f>IF(E76="","",IF(②選手情報入力!P84="","",IF(I76=1,IF(②選手情報入力!$P$5="","",②選手情報入力!$P$5),IF(②選手情報入力!$P$6="","",②選手情報入力!$P$6))))</f>
        <v/>
      </c>
      <c r="AG76" t="str">
        <f>IF(E76="","",IF(②選手情報入力!P84="","",0))</f>
        <v/>
      </c>
      <c r="AH76" t="str">
        <f>IF(E76="","",IF(②選手情報入力!P84="","",2))</f>
        <v/>
      </c>
    </row>
    <row r="77" spans="1:34">
      <c r="A77" t="str">
        <f>IF(E77="","",I77*1000000+①団体情報入力!$C$6*1000+②選手情報入力!A85)</f>
        <v/>
      </c>
      <c r="B77" t="str">
        <f>IF(E77="","",①団体情報入力!$C$6)</f>
        <v/>
      </c>
      <c r="E77" t="str">
        <f>IF(②選手情報入力!B85="","",②選手情報入力!B85)</f>
        <v/>
      </c>
      <c r="F77" t="str">
        <f>IF(E77="","",②選手情報入力!C85)</f>
        <v/>
      </c>
      <c r="G77" t="str">
        <f>IF(E77="","",②選手情報入力!D85)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IF(E77="","",IF(②選手情報入力!H85="","",IF(I77=1,VLOOKUP(②選手情報入力!H85,種目情報!$A$4:$B$31,2,FALSE),VLOOKUP(②選手情報入力!H85,種目情報!$E$4:$F$26,2,FALSE))))</f>
        <v/>
      </c>
      <c r="P77" t="str">
        <f>IF(E77="","",IF(②選手情報入力!I85="","",②選手情報入力!I85))</f>
        <v/>
      </c>
      <c r="Q77" s="35" t="str">
        <f>IF(E77="","",IF(②選手情報入力!H85="","",0))</f>
        <v/>
      </c>
      <c r="R77" t="str">
        <f>IF(E77="","",IF(②選手情報入力!H85="","",IF(I77=1,VLOOKUP(②選手情報入力!H85,種目情報!$A$4:$C$31,3,FALSE),VLOOKUP(②選手情報入力!H85,種目情報!$E$4:$G$24,3,FALSE))))</f>
        <v/>
      </c>
      <c r="S77" t="str">
        <f>IF(E77="","",IF(②選手情報入力!J85="","",IF(I77=1,VLOOKUP(②選手情報入力!J85,種目情報!$A$4:$B$31,2,FALSE),VLOOKUP(②選手情報入力!J85,種目情報!$E$4:$F$26,2,FALSE))))</f>
        <v/>
      </c>
      <c r="T77" t="str">
        <f>IF(E77="","",IF(②選手情報入力!K85="","",②選手情報入力!K85))</f>
        <v/>
      </c>
      <c r="U77" s="35" t="str">
        <f>IF(E77="","",IF(②選手情報入力!J85="","",0))</f>
        <v/>
      </c>
      <c r="V77" t="str">
        <f>IF(E77="","",IF(②選手情報入力!J85="","",IF(I77=1,VLOOKUP(②選手情報入力!J85,種目情報!$A$4:$C$31,3,FALSE),VLOOKUP(②選手情報入力!J85,種目情報!$E$4:$G$24,3,FALSE))))</f>
        <v/>
      </c>
      <c r="W77" t="str">
        <f>IF(E77="","",IF(②選手情報入力!N85="","",IF(I77=1,種目情報!$J$4,種目情報!$J$7)))</f>
        <v/>
      </c>
      <c r="X77" t="str">
        <f>IF(A77="","",IF(②選手情報入力!N85="","",IF(I77=1,IF(②選手情報入力!$N$5="","",②選手情報入力!$N$5),IF(②選手情報入力!$N$6="","",②選手情報入力!$N$6))))</f>
        <v/>
      </c>
      <c r="Y77" s="35" t="str">
        <f>IF(E77="","",IF(②選手情報入力!N85="","",0))</f>
        <v/>
      </c>
      <c r="Z77" t="str">
        <f>IF(E77="","",IF(②選手情報入力!N85="","",2))</f>
        <v/>
      </c>
      <c r="AA77" t="str">
        <f>IF(E77="","",IF(②選手情報入力!O85="","",IF(I77=1,種目情報!$J$5,種目情報!$J$8)))</f>
        <v/>
      </c>
      <c r="AB77" t="str">
        <f>IF(E77="","",IF(②選手情報入力!O85="","",IF(I77=1,IF(②選手情報入力!$O$5="","",②選手情報入力!$O$5),IF(②選手情報入力!$O$6="","",②選手情報入力!$O$6))))</f>
        <v/>
      </c>
      <c r="AC77" t="str">
        <f>IF(E77="","",IF(②選手情報入力!O85="","",0))</f>
        <v/>
      </c>
      <c r="AD77" t="str">
        <f>IF(E77="","",IF(②選手情報入力!O85="","",2))</f>
        <v/>
      </c>
      <c r="AE77" t="str">
        <f>IF(E77="","",IF(②選手情報入力!P85="","",IF(I77=1,種目情報!$J$6,種目情報!$J$9)))</f>
        <v/>
      </c>
      <c r="AF77" t="str">
        <f>IF(E77="","",IF(②選手情報入力!P85="","",IF(I77=1,IF(②選手情報入力!$P$5="","",②選手情報入力!$P$5),IF(②選手情報入力!$P$6="","",②選手情報入力!$P$6))))</f>
        <v/>
      </c>
      <c r="AG77" t="str">
        <f>IF(E77="","",IF(②選手情報入力!P85="","",0))</f>
        <v/>
      </c>
      <c r="AH77" t="str">
        <f>IF(E77="","",IF(②選手情報入力!P85="","",2))</f>
        <v/>
      </c>
    </row>
    <row r="78" spans="1:34">
      <c r="A78" t="str">
        <f>IF(E78="","",I78*1000000+①団体情報入力!$C$6*1000+②選手情報入力!A86)</f>
        <v/>
      </c>
      <c r="B78" t="str">
        <f>IF(E78="","",①団体情報入力!$C$6)</f>
        <v/>
      </c>
      <c r="E78" t="str">
        <f>IF(②選手情報入力!B86="","",②選手情報入力!B86)</f>
        <v/>
      </c>
      <c r="F78" t="str">
        <f>IF(E78="","",②選手情報入力!C86)</f>
        <v/>
      </c>
      <c r="G78" t="str">
        <f>IF(E78="","",②選手情報入力!D86)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IF(E78="","",IF(②選手情報入力!H86="","",IF(I78=1,VLOOKUP(②選手情報入力!H86,種目情報!$A$4:$B$31,2,FALSE),VLOOKUP(②選手情報入力!H86,種目情報!$E$4:$F$26,2,FALSE))))</f>
        <v/>
      </c>
      <c r="P78" t="str">
        <f>IF(E78="","",IF(②選手情報入力!I86="","",②選手情報入力!I86))</f>
        <v/>
      </c>
      <c r="Q78" s="35" t="str">
        <f>IF(E78="","",IF(②選手情報入力!H86="","",0))</f>
        <v/>
      </c>
      <c r="R78" t="str">
        <f>IF(E78="","",IF(②選手情報入力!H86="","",IF(I78=1,VLOOKUP(②選手情報入力!H86,種目情報!$A$4:$C$31,3,FALSE),VLOOKUP(②選手情報入力!H86,種目情報!$E$4:$G$24,3,FALSE))))</f>
        <v/>
      </c>
      <c r="S78" t="str">
        <f>IF(E78="","",IF(②選手情報入力!J86="","",IF(I78=1,VLOOKUP(②選手情報入力!J86,種目情報!$A$4:$B$31,2,FALSE),VLOOKUP(②選手情報入力!J86,種目情報!$E$4:$F$26,2,FALSE))))</f>
        <v/>
      </c>
      <c r="T78" t="str">
        <f>IF(E78="","",IF(②選手情報入力!K86="","",②選手情報入力!K86))</f>
        <v/>
      </c>
      <c r="U78" s="35" t="str">
        <f>IF(E78="","",IF(②選手情報入力!J86="","",0))</f>
        <v/>
      </c>
      <c r="V78" t="str">
        <f>IF(E78="","",IF(②選手情報入力!J86="","",IF(I78=1,VLOOKUP(②選手情報入力!J86,種目情報!$A$4:$C$31,3,FALSE),VLOOKUP(②選手情報入力!J86,種目情報!$E$4:$G$24,3,FALSE))))</f>
        <v/>
      </c>
      <c r="W78" t="str">
        <f>IF(E78="","",IF(②選手情報入力!N86="","",IF(I78=1,種目情報!$J$4,種目情報!$J$7)))</f>
        <v/>
      </c>
      <c r="X78" t="str">
        <f>IF(A78="","",IF(②選手情報入力!N86="","",IF(I78=1,IF(②選手情報入力!$N$5="","",②選手情報入力!$N$5),IF(②選手情報入力!$N$6="","",②選手情報入力!$N$6))))</f>
        <v/>
      </c>
      <c r="Y78" s="35" t="str">
        <f>IF(E78="","",IF(②選手情報入力!N86="","",0))</f>
        <v/>
      </c>
      <c r="Z78" t="str">
        <f>IF(E78="","",IF(②選手情報入力!N86="","",2))</f>
        <v/>
      </c>
      <c r="AA78" t="str">
        <f>IF(E78="","",IF(②選手情報入力!O86="","",IF(I78=1,種目情報!$J$5,種目情報!$J$8)))</f>
        <v/>
      </c>
      <c r="AB78" t="str">
        <f>IF(E78="","",IF(②選手情報入力!O86="","",IF(I78=1,IF(②選手情報入力!$O$5="","",②選手情報入力!$O$5),IF(②選手情報入力!$O$6="","",②選手情報入力!$O$6))))</f>
        <v/>
      </c>
      <c r="AC78" t="str">
        <f>IF(E78="","",IF(②選手情報入力!O86="","",0))</f>
        <v/>
      </c>
      <c r="AD78" t="str">
        <f>IF(E78="","",IF(②選手情報入力!O86="","",2))</f>
        <v/>
      </c>
      <c r="AE78" t="str">
        <f>IF(E78="","",IF(②選手情報入力!P86="","",IF(I78=1,種目情報!$J$6,種目情報!$J$9)))</f>
        <v/>
      </c>
      <c r="AF78" t="str">
        <f>IF(E78="","",IF(②選手情報入力!P86="","",IF(I78=1,IF(②選手情報入力!$P$5="","",②選手情報入力!$P$5),IF(②選手情報入力!$P$6="","",②選手情報入力!$P$6))))</f>
        <v/>
      </c>
      <c r="AG78" t="str">
        <f>IF(E78="","",IF(②選手情報入力!P86="","",0))</f>
        <v/>
      </c>
      <c r="AH78" t="str">
        <f>IF(E78="","",IF(②選手情報入力!P86="","",2))</f>
        <v/>
      </c>
    </row>
    <row r="79" spans="1:34">
      <c r="A79" t="str">
        <f>IF(E79="","",I79*1000000+①団体情報入力!$C$6*1000+②選手情報入力!A87)</f>
        <v/>
      </c>
      <c r="B79" t="str">
        <f>IF(E79="","",①団体情報入力!$C$6)</f>
        <v/>
      </c>
      <c r="E79" t="str">
        <f>IF(②選手情報入力!B87="","",②選手情報入力!B87)</f>
        <v/>
      </c>
      <c r="F79" t="str">
        <f>IF(E79="","",②選手情報入力!C87)</f>
        <v/>
      </c>
      <c r="G79" t="str">
        <f>IF(E79="","",②選手情報入力!D87)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IF(E79="","",IF(②選手情報入力!H87="","",IF(I79=1,VLOOKUP(②選手情報入力!H87,種目情報!$A$4:$B$31,2,FALSE),VLOOKUP(②選手情報入力!H87,種目情報!$E$4:$F$26,2,FALSE))))</f>
        <v/>
      </c>
      <c r="P79" t="str">
        <f>IF(E79="","",IF(②選手情報入力!I87="","",②選手情報入力!I87))</f>
        <v/>
      </c>
      <c r="Q79" s="35" t="str">
        <f>IF(E79="","",IF(②選手情報入力!H87="","",0))</f>
        <v/>
      </c>
      <c r="R79" t="str">
        <f>IF(E79="","",IF(②選手情報入力!H87="","",IF(I79=1,VLOOKUP(②選手情報入力!H87,種目情報!$A$4:$C$31,3,FALSE),VLOOKUP(②選手情報入力!H87,種目情報!$E$4:$G$24,3,FALSE))))</f>
        <v/>
      </c>
      <c r="S79" t="str">
        <f>IF(E79="","",IF(②選手情報入力!J87="","",IF(I79=1,VLOOKUP(②選手情報入力!J87,種目情報!$A$4:$B$31,2,FALSE),VLOOKUP(②選手情報入力!J87,種目情報!$E$4:$F$26,2,FALSE))))</f>
        <v/>
      </c>
      <c r="T79" t="str">
        <f>IF(E79="","",IF(②選手情報入力!K87="","",②選手情報入力!K87))</f>
        <v/>
      </c>
      <c r="U79" s="35" t="str">
        <f>IF(E79="","",IF(②選手情報入力!J87="","",0))</f>
        <v/>
      </c>
      <c r="V79" t="str">
        <f>IF(E79="","",IF(②選手情報入力!J87="","",IF(I79=1,VLOOKUP(②選手情報入力!J87,種目情報!$A$4:$C$31,3,FALSE),VLOOKUP(②選手情報入力!J87,種目情報!$E$4:$G$24,3,FALSE))))</f>
        <v/>
      </c>
      <c r="W79" t="str">
        <f>IF(E79="","",IF(②選手情報入力!N87="","",IF(I79=1,種目情報!$J$4,種目情報!$J$7)))</f>
        <v/>
      </c>
      <c r="X79" t="str">
        <f>IF(A79="","",IF(②選手情報入力!N87="","",IF(I79=1,IF(②選手情報入力!$N$5="","",②選手情報入力!$N$5),IF(②選手情報入力!$N$6="","",②選手情報入力!$N$6))))</f>
        <v/>
      </c>
      <c r="Y79" s="35" t="str">
        <f>IF(E79="","",IF(②選手情報入力!N87="","",0))</f>
        <v/>
      </c>
      <c r="Z79" t="str">
        <f>IF(E79="","",IF(②選手情報入力!N87="","",2))</f>
        <v/>
      </c>
      <c r="AA79" t="str">
        <f>IF(E79="","",IF(②選手情報入力!O87="","",IF(I79=1,種目情報!$J$5,種目情報!$J$8)))</f>
        <v/>
      </c>
      <c r="AB79" t="str">
        <f>IF(E79="","",IF(②選手情報入力!O87="","",IF(I79=1,IF(②選手情報入力!$O$5="","",②選手情報入力!$O$5),IF(②選手情報入力!$O$6="","",②選手情報入力!$O$6))))</f>
        <v/>
      </c>
      <c r="AC79" t="str">
        <f>IF(E79="","",IF(②選手情報入力!O87="","",0))</f>
        <v/>
      </c>
      <c r="AD79" t="str">
        <f>IF(E79="","",IF(②選手情報入力!O87="","",2))</f>
        <v/>
      </c>
      <c r="AE79" t="str">
        <f>IF(E79="","",IF(②選手情報入力!P87="","",IF(I79=1,種目情報!$J$6,種目情報!$J$9)))</f>
        <v/>
      </c>
      <c r="AF79" t="str">
        <f>IF(E79="","",IF(②選手情報入力!P87="","",IF(I79=1,IF(②選手情報入力!$P$5="","",②選手情報入力!$P$5),IF(②選手情報入力!$P$6="","",②選手情報入力!$P$6))))</f>
        <v/>
      </c>
      <c r="AG79" t="str">
        <f>IF(E79="","",IF(②選手情報入力!P87="","",0))</f>
        <v/>
      </c>
      <c r="AH79" t="str">
        <f>IF(E79="","",IF(②選手情報入力!P87="","",2))</f>
        <v/>
      </c>
    </row>
    <row r="80" spans="1:34">
      <c r="A80" t="str">
        <f>IF(E80="","",I80*1000000+①団体情報入力!$C$6*1000+②選手情報入力!A88)</f>
        <v/>
      </c>
      <c r="B80" t="str">
        <f>IF(E80="","",①団体情報入力!$C$6)</f>
        <v/>
      </c>
      <c r="E80" t="str">
        <f>IF(②選手情報入力!B88="","",②選手情報入力!B88)</f>
        <v/>
      </c>
      <c r="F80" t="str">
        <f>IF(E80="","",②選手情報入力!C88)</f>
        <v/>
      </c>
      <c r="G80" t="str">
        <f>IF(E80="","",②選手情報入力!D88)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IF(E80="","",IF(②選手情報入力!H88="","",IF(I80=1,VLOOKUP(②選手情報入力!H88,種目情報!$A$4:$B$31,2,FALSE),VLOOKUP(②選手情報入力!H88,種目情報!$E$4:$F$26,2,FALSE))))</f>
        <v/>
      </c>
      <c r="P80" t="str">
        <f>IF(E80="","",IF(②選手情報入力!I88="","",②選手情報入力!I88))</f>
        <v/>
      </c>
      <c r="Q80" s="35" t="str">
        <f>IF(E80="","",IF(②選手情報入力!H88="","",0))</f>
        <v/>
      </c>
      <c r="R80" t="str">
        <f>IF(E80="","",IF(②選手情報入力!H88="","",IF(I80=1,VLOOKUP(②選手情報入力!H88,種目情報!$A$4:$C$31,3,FALSE),VLOOKUP(②選手情報入力!H88,種目情報!$E$4:$G$24,3,FALSE))))</f>
        <v/>
      </c>
      <c r="S80" t="str">
        <f>IF(E80="","",IF(②選手情報入力!J88="","",IF(I80=1,VLOOKUP(②選手情報入力!J88,種目情報!$A$4:$B$31,2,FALSE),VLOOKUP(②選手情報入力!J88,種目情報!$E$4:$F$26,2,FALSE))))</f>
        <v/>
      </c>
      <c r="T80" t="str">
        <f>IF(E80="","",IF(②選手情報入力!K88="","",②選手情報入力!K88))</f>
        <v/>
      </c>
      <c r="U80" s="35" t="str">
        <f>IF(E80="","",IF(②選手情報入力!J88="","",0))</f>
        <v/>
      </c>
      <c r="V80" t="str">
        <f>IF(E80="","",IF(②選手情報入力!J88="","",IF(I80=1,VLOOKUP(②選手情報入力!J88,種目情報!$A$4:$C$31,3,FALSE),VLOOKUP(②選手情報入力!J88,種目情報!$E$4:$G$24,3,FALSE))))</f>
        <v/>
      </c>
      <c r="W80" t="str">
        <f>IF(E80="","",IF(②選手情報入力!N88="","",IF(I80=1,種目情報!$J$4,種目情報!$J$7)))</f>
        <v/>
      </c>
      <c r="X80" t="str">
        <f>IF(A80="","",IF(②選手情報入力!N88="","",IF(I80=1,IF(②選手情報入力!$N$5="","",②選手情報入力!$N$5),IF(②選手情報入力!$N$6="","",②選手情報入力!$N$6))))</f>
        <v/>
      </c>
      <c r="Y80" s="35" t="str">
        <f>IF(E80="","",IF(②選手情報入力!N88="","",0))</f>
        <v/>
      </c>
      <c r="Z80" t="str">
        <f>IF(E80="","",IF(②選手情報入力!N88="","",2))</f>
        <v/>
      </c>
      <c r="AA80" t="str">
        <f>IF(E80="","",IF(②選手情報入力!O88="","",IF(I80=1,種目情報!$J$5,種目情報!$J$8)))</f>
        <v/>
      </c>
      <c r="AB80" t="str">
        <f>IF(E80="","",IF(②選手情報入力!O88="","",IF(I80=1,IF(②選手情報入力!$O$5="","",②選手情報入力!$O$5),IF(②選手情報入力!$O$6="","",②選手情報入力!$O$6))))</f>
        <v/>
      </c>
      <c r="AC80" t="str">
        <f>IF(E80="","",IF(②選手情報入力!O88="","",0))</f>
        <v/>
      </c>
      <c r="AD80" t="str">
        <f>IF(E80="","",IF(②選手情報入力!O88="","",2))</f>
        <v/>
      </c>
      <c r="AE80" t="str">
        <f>IF(E80="","",IF(②選手情報入力!P88="","",IF(I80=1,種目情報!$J$6,種目情報!$J$9)))</f>
        <v/>
      </c>
      <c r="AF80" t="str">
        <f>IF(E80="","",IF(②選手情報入力!P88="","",IF(I80=1,IF(②選手情報入力!$P$5="","",②選手情報入力!$P$5),IF(②選手情報入力!$P$6="","",②選手情報入力!$P$6))))</f>
        <v/>
      </c>
      <c r="AG80" t="str">
        <f>IF(E80="","",IF(②選手情報入力!P88="","",0))</f>
        <v/>
      </c>
      <c r="AH80" t="str">
        <f>IF(E80="","",IF(②選手情報入力!P88="","",2))</f>
        <v/>
      </c>
    </row>
    <row r="81" spans="1:35">
      <c r="A81" t="str">
        <f>IF(E81="","",I81*1000000+①団体情報入力!$C$6*1000+②選手情報入力!A89)</f>
        <v/>
      </c>
      <c r="B81" t="str">
        <f>IF(E81="","",①団体情報入力!$C$6)</f>
        <v/>
      </c>
      <c r="E81" t="str">
        <f>IF(②選手情報入力!B89="","",②選手情報入力!B89)</f>
        <v/>
      </c>
      <c r="F81" t="str">
        <f>IF(E81="","",②選手情報入力!C89)</f>
        <v/>
      </c>
      <c r="G81" t="str">
        <f>IF(E81="","",②選手情報入力!D89)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IF(E81="","",IF(②選手情報入力!H89="","",IF(I81=1,VLOOKUP(②選手情報入力!H89,種目情報!$A$4:$B$31,2,FALSE),VLOOKUP(②選手情報入力!H89,種目情報!$E$4:$F$26,2,FALSE))))</f>
        <v/>
      </c>
      <c r="P81" t="str">
        <f>IF(E81="","",IF(②選手情報入力!I89="","",②選手情報入力!I89))</f>
        <v/>
      </c>
      <c r="Q81" s="35" t="str">
        <f>IF(E81="","",IF(②選手情報入力!H89="","",0))</f>
        <v/>
      </c>
      <c r="R81" t="str">
        <f>IF(E81="","",IF(②選手情報入力!H89="","",IF(I81=1,VLOOKUP(②選手情報入力!H89,種目情報!$A$4:$C$31,3,FALSE),VLOOKUP(②選手情報入力!H89,種目情報!$E$4:$G$24,3,FALSE))))</f>
        <v/>
      </c>
      <c r="S81" t="str">
        <f>IF(E81="","",IF(②選手情報入力!J89="","",IF(I81=1,VLOOKUP(②選手情報入力!J89,種目情報!$A$4:$B$31,2,FALSE),VLOOKUP(②選手情報入力!J89,種目情報!$E$4:$F$26,2,FALSE))))</f>
        <v/>
      </c>
      <c r="T81" t="str">
        <f>IF(E81="","",IF(②選手情報入力!K89="","",②選手情報入力!K89))</f>
        <v/>
      </c>
      <c r="U81" s="35" t="str">
        <f>IF(E81="","",IF(②選手情報入力!J89="","",0))</f>
        <v/>
      </c>
      <c r="V81" t="str">
        <f>IF(E81="","",IF(②選手情報入力!J89="","",IF(I81=1,VLOOKUP(②選手情報入力!J89,種目情報!$A$4:$C$31,3,FALSE),VLOOKUP(②選手情報入力!J89,種目情報!$E$4:$G$24,3,FALSE))))</f>
        <v/>
      </c>
      <c r="W81" t="str">
        <f>IF(E81="","",IF(②選手情報入力!N89="","",IF(I81=1,種目情報!$J$4,種目情報!$J$7)))</f>
        <v/>
      </c>
      <c r="X81" t="str">
        <f>IF(A81="","",IF(②選手情報入力!N89="","",IF(I81=1,IF(②選手情報入力!$N$5="","",②選手情報入力!$N$5),IF(②選手情報入力!$N$6="","",②選手情報入力!$N$6))))</f>
        <v/>
      </c>
      <c r="Y81" s="35" t="str">
        <f>IF(E81="","",IF(②選手情報入力!N89="","",0))</f>
        <v/>
      </c>
      <c r="Z81" t="str">
        <f>IF(E81="","",IF(②選手情報入力!N89="","",2))</f>
        <v/>
      </c>
      <c r="AA81" t="str">
        <f>IF(E81="","",IF(②選手情報入力!O89="","",IF(I81=1,種目情報!$J$5,種目情報!$J$8)))</f>
        <v/>
      </c>
      <c r="AB81" t="str">
        <f>IF(E81="","",IF(②選手情報入力!O89="","",IF(I81=1,IF(②選手情報入力!$O$5="","",②選手情報入力!$O$5),IF(②選手情報入力!$O$6="","",②選手情報入力!$O$6))))</f>
        <v/>
      </c>
      <c r="AC81" t="str">
        <f>IF(E81="","",IF(②選手情報入力!O89="","",0))</f>
        <v/>
      </c>
      <c r="AD81" t="str">
        <f>IF(E81="","",IF(②選手情報入力!O89="","",2))</f>
        <v/>
      </c>
      <c r="AE81" t="str">
        <f>IF(E81="","",IF(②選手情報入力!P89="","",IF(I81=1,種目情報!$J$6,種目情報!$J$9)))</f>
        <v/>
      </c>
      <c r="AF81" t="str">
        <f>IF(E81="","",IF(②選手情報入力!P89="","",IF(I81=1,IF(②選手情報入力!$P$5="","",②選手情報入力!$P$5),IF(②選手情報入力!$P$6="","",②選手情報入力!$P$6))))</f>
        <v/>
      </c>
      <c r="AG81" t="str">
        <f>IF(E81="","",IF(②選手情報入力!P89="","",0))</f>
        <v/>
      </c>
      <c r="AH81" t="str">
        <f>IF(E81="","",IF(②選手情報入力!P89="","",2))</f>
        <v/>
      </c>
    </row>
    <row r="82" spans="1:35">
      <c r="A82" t="str">
        <f>IF(E82="","",I82*1000000+①団体情報入力!$C$6*1000+②選手情報入力!A90)</f>
        <v/>
      </c>
      <c r="B82" t="str">
        <f>IF(E82="","",①団体情報入力!$C$6)</f>
        <v/>
      </c>
      <c r="E82" t="str">
        <f>IF(②選手情報入力!B90="","",②選手情報入力!B90)</f>
        <v/>
      </c>
      <c r="F82" t="str">
        <f>IF(E82="","",②選手情報入力!C90)</f>
        <v/>
      </c>
      <c r="G82" t="str">
        <f>IF(E82="","",②選手情報入力!D90)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IF(E82="","",IF(②選手情報入力!H90="","",IF(I82=1,VLOOKUP(②選手情報入力!H90,種目情報!$A$4:$B$31,2,FALSE),VLOOKUP(②選手情報入力!H90,種目情報!$E$4:$F$26,2,FALSE))))</f>
        <v/>
      </c>
      <c r="P82" t="str">
        <f>IF(E82="","",IF(②選手情報入力!I90="","",②選手情報入力!I90))</f>
        <v/>
      </c>
      <c r="Q82" s="35" t="str">
        <f>IF(E82="","",IF(②選手情報入力!H90="","",0))</f>
        <v/>
      </c>
      <c r="R82" t="str">
        <f>IF(E82="","",IF(②選手情報入力!H90="","",IF(I82=1,VLOOKUP(②選手情報入力!H90,種目情報!$A$4:$C$31,3,FALSE),VLOOKUP(②選手情報入力!H90,種目情報!$E$4:$G$24,3,FALSE))))</f>
        <v/>
      </c>
      <c r="S82" t="str">
        <f>IF(E82="","",IF(②選手情報入力!J90="","",IF(I82=1,VLOOKUP(②選手情報入力!J90,種目情報!$A$4:$B$31,2,FALSE),VLOOKUP(②選手情報入力!J90,種目情報!$E$4:$F$26,2,FALSE))))</f>
        <v/>
      </c>
      <c r="T82" t="str">
        <f>IF(E82="","",IF(②選手情報入力!K90="","",②選手情報入力!K90))</f>
        <v/>
      </c>
      <c r="U82" s="35" t="str">
        <f>IF(E82="","",IF(②選手情報入力!J90="","",0))</f>
        <v/>
      </c>
      <c r="V82" t="str">
        <f>IF(E82="","",IF(②選手情報入力!J90="","",IF(I82=1,VLOOKUP(②選手情報入力!J90,種目情報!$A$4:$C$31,3,FALSE),VLOOKUP(②選手情報入力!J90,種目情報!$E$4:$G$24,3,FALSE))))</f>
        <v/>
      </c>
      <c r="W82" t="str">
        <f>IF(E82="","",IF(②選手情報入力!N90="","",IF(I82=1,種目情報!$J$4,種目情報!$J$7)))</f>
        <v/>
      </c>
      <c r="X82" t="str">
        <f>IF(A82="","",IF(②選手情報入力!N90="","",IF(I82=1,IF(②選手情報入力!$N$5="","",②選手情報入力!$N$5),IF(②選手情報入力!$N$6="","",②選手情報入力!$N$6))))</f>
        <v/>
      </c>
      <c r="Y82" s="35" t="str">
        <f>IF(E82="","",IF(②選手情報入力!N90="","",0))</f>
        <v/>
      </c>
      <c r="Z82" t="str">
        <f>IF(E82="","",IF(②選手情報入力!N90="","",2))</f>
        <v/>
      </c>
      <c r="AA82" t="str">
        <f>IF(E82="","",IF(②選手情報入力!O90="","",IF(I82=1,種目情報!$J$5,種目情報!$J$8)))</f>
        <v/>
      </c>
      <c r="AB82" t="str">
        <f>IF(E82="","",IF(②選手情報入力!O90="","",IF(I82=1,IF(②選手情報入力!$O$5="","",②選手情報入力!$O$5),IF(②選手情報入力!$O$6="","",②選手情報入力!$O$6))))</f>
        <v/>
      </c>
      <c r="AC82" t="str">
        <f>IF(E82="","",IF(②選手情報入力!O90="","",0))</f>
        <v/>
      </c>
      <c r="AD82" t="str">
        <f>IF(E82="","",IF(②選手情報入力!O90="","",2))</f>
        <v/>
      </c>
      <c r="AE82" t="str">
        <f>IF(E82="","",IF(②選手情報入力!P90="","",IF(I82=1,種目情報!$J$6,種目情報!$J$9)))</f>
        <v/>
      </c>
      <c r="AF82" t="str">
        <f>IF(E82="","",IF(②選手情報入力!P90="","",IF(I82=1,IF(②選手情報入力!$P$5="","",②選手情報入力!$P$5),IF(②選手情報入力!$P$6="","",②選手情報入力!$P$6))))</f>
        <v/>
      </c>
      <c r="AG82" t="str">
        <f>IF(E82="","",IF(②選手情報入力!P90="","",0))</f>
        <v/>
      </c>
      <c r="AH82" t="str">
        <f>IF(E82="","",IF(②選手情報入力!P90="","",2))</f>
        <v/>
      </c>
    </row>
    <row r="83" spans="1:35">
      <c r="A83" t="str">
        <f>IF(E83="","",I83*1000000+①団体情報入力!$C$6*1000+②選手情報入力!A91)</f>
        <v/>
      </c>
      <c r="B83" t="str">
        <f>IF(E83="","",①団体情報入力!$C$6)</f>
        <v/>
      </c>
      <c r="E83" t="str">
        <f>IF(②選手情報入力!B91="","",②選手情報入力!B91)</f>
        <v/>
      </c>
      <c r="F83" t="str">
        <f>IF(E83="","",②選手情報入力!C91)</f>
        <v/>
      </c>
      <c r="G83" t="str">
        <f>IF(E83="","",②選手情報入力!D91)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IF(E83="","",IF(②選手情報入力!H91="","",IF(I83=1,VLOOKUP(②選手情報入力!H91,種目情報!$A$4:$B$31,2,FALSE),VLOOKUP(②選手情報入力!H91,種目情報!$E$4:$F$26,2,FALSE))))</f>
        <v/>
      </c>
      <c r="P83" t="str">
        <f>IF(E83="","",IF(②選手情報入力!I91="","",②選手情報入力!I91))</f>
        <v/>
      </c>
      <c r="Q83" s="35" t="str">
        <f>IF(E83="","",IF(②選手情報入力!H91="","",0))</f>
        <v/>
      </c>
      <c r="R83" t="str">
        <f>IF(E83="","",IF(②選手情報入力!H91="","",IF(I83=1,VLOOKUP(②選手情報入力!H91,種目情報!$A$4:$C$31,3,FALSE),VLOOKUP(②選手情報入力!H91,種目情報!$E$4:$G$24,3,FALSE))))</f>
        <v/>
      </c>
      <c r="S83" t="str">
        <f>IF(E83="","",IF(②選手情報入力!J91="","",IF(I83=1,VLOOKUP(②選手情報入力!J91,種目情報!$A$4:$B$31,2,FALSE),VLOOKUP(②選手情報入力!J91,種目情報!$E$4:$F$26,2,FALSE))))</f>
        <v/>
      </c>
      <c r="T83" t="str">
        <f>IF(E83="","",IF(②選手情報入力!K91="","",②選手情報入力!K91))</f>
        <v/>
      </c>
      <c r="U83" s="35" t="str">
        <f>IF(E83="","",IF(②選手情報入力!J91="","",0))</f>
        <v/>
      </c>
      <c r="V83" t="str">
        <f>IF(E83="","",IF(②選手情報入力!J91="","",IF(I83=1,VLOOKUP(②選手情報入力!J91,種目情報!$A$4:$C$31,3,FALSE),VLOOKUP(②選手情報入力!J91,種目情報!$E$4:$G$24,3,FALSE))))</f>
        <v/>
      </c>
      <c r="W83" t="str">
        <f>IF(E83="","",IF(②選手情報入力!N91="","",IF(I83=1,種目情報!$J$4,種目情報!$J$7)))</f>
        <v/>
      </c>
      <c r="X83" t="str">
        <f>IF(A83="","",IF(②選手情報入力!N91="","",IF(I83=1,IF(②選手情報入力!$N$5="","",②選手情報入力!$N$5),IF(②選手情報入力!$N$6="","",②選手情報入力!$N$6))))</f>
        <v/>
      </c>
      <c r="Y83" s="35" t="str">
        <f>IF(E83="","",IF(②選手情報入力!N91="","",0))</f>
        <v/>
      </c>
      <c r="Z83" t="str">
        <f>IF(E83="","",IF(②選手情報入力!N91="","",2))</f>
        <v/>
      </c>
      <c r="AA83" t="str">
        <f>IF(E83="","",IF(②選手情報入力!O91="","",IF(I83=1,種目情報!$J$5,種目情報!$J$8)))</f>
        <v/>
      </c>
      <c r="AB83" t="str">
        <f>IF(E83="","",IF(②選手情報入力!O91="","",IF(I83=1,IF(②選手情報入力!$O$5="","",②選手情報入力!$O$5),IF(②選手情報入力!$O$6="","",②選手情報入力!$O$6))))</f>
        <v/>
      </c>
      <c r="AC83" t="str">
        <f>IF(E83="","",IF(②選手情報入力!O91="","",0))</f>
        <v/>
      </c>
      <c r="AD83" t="str">
        <f>IF(E83="","",IF(②選手情報入力!O91="","",2))</f>
        <v/>
      </c>
      <c r="AE83" t="str">
        <f>IF(E83="","",IF(②選手情報入力!P91="","",IF(I83=1,種目情報!$J$6,種目情報!$J$9)))</f>
        <v/>
      </c>
      <c r="AF83" t="str">
        <f>IF(E83="","",IF(②選手情報入力!P91="","",IF(I83=1,IF(②選手情報入力!$P$5="","",②選手情報入力!$P$5),IF(②選手情報入力!$P$6="","",②選手情報入力!$P$6))))</f>
        <v/>
      </c>
      <c r="AG83" t="str">
        <f>IF(E83="","",IF(②選手情報入力!P91="","",0))</f>
        <v/>
      </c>
      <c r="AH83" t="str">
        <f>IF(E83="","",IF(②選手情報入力!P91="","",2))</f>
        <v/>
      </c>
    </row>
    <row r="84" spans="1:35">
      <c r="A84" t="str">
        <f>IF(E84="","",I84*1000000+①団体情報入力!$C$6*1000+②選手情報入力!A92)</f>
        <v/>
      </c>
      <c r="B84" t="str">
        <f>IF(E84="","",①団体情報入力!$C$6)</f>
        <v/>
      </c>
      <c r="E84" t="str">
        <f>IF(②選手情報入力!B92="","",②選手情報入力!B92)</f>
        <v/>
      </c>
      <c r="F84" t="str">
        <f>IF(E84="","",②選手情報入力!C92)</f>
        <v/>
      </c>
      <c r="G84" t="str">
        <f>IF(E84="","",②選手情報入力!D92)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IF(E84="","",IF(②選手情報入力!H92="","",IF(I84=1,VLOOKUP(②選手情報入力!H92,種目情報!$A$4:$B$31,2,FALSE),VLOOKUP(②選手情報入力!H92,種目情報!$E$4:$F$26,2,FALSE))))</f>
        <v/>
      </c>
      <c r="P84" t="str">
        <f>IF(E84="","",IF(②選手情報入力!I92="","",②選手情報入力!I92))</f>
        <v/>
      </c>
      <c r="Q84" s="35" t="str">
        <f>IF(E84="","",IF(②選手情報入力!H92="","",0))</f>
        <v/>
      </c>
      <c r="R84" t="str">
        <f>IF(E84="","",IF(②選手情報入力!H92="","",IF(I84=1,VLOOKUP(②選手情報入力!H92,種目情報!$A$4:$C$31,3,FALSE),VLOOKUP(②選手情報入力!H92,種目情報!$E$4:$G$24,3,FALSE))))</f>
        <v/>
      </c>
      <c r="S84" t="str">
        <f>IF(E84="","",IF(②選手情報入力!J92="","",IF(I84=1,VLOOKUP(②選手情報入力!J92,種目情報!$A$4:$B$31,2,FALSE),VLOOKUP(②選手情報入力!J92,種目情報!$E$4:$F$26,2,FALSE))))</f>
        <v/>
      </c>
      <c r="T84" t="str">
        <f>IF(E84="","",IF(②選手情報入力!K92="","",②選手情報入力!K92))</f>
        <v/>
      </c>
      <c r="U84" s="35" t="str">
        <f>IF(E84="","",IF(②選手情報入力!J92="","",0))</f>
        <v/>
      </c>
      <c r="V84" t="str">
        <f>IF(E84="","",IF(②選手情報入力!J92="","",IF(I84=1,VLOOKUP(②選手情報入力!J92,種目情報!$A$4:$C$31,3,FALSE),VLOOKUP(②選手情報入力!J92,種目情報!$E$4:$G$24,3,FALSE))))</f>
        <v/>
      </c>
      <c r="W84" t="str">
        <f>IF(E84="","",IF(②選手情報入力!N92="","",IF(I84=1,種目情報!$J$4,種目情報!$J$7)))</f>
        <v/>
      </c>
      <c r="X84" t="str">
        <f>IF(A84="","",IF(②選手情報入力!N92="","",IF(I84=1,IF(②選手情報入力!$N$5="","",②選手情報入力!$N$5),IF(②選手情報入力!$N$6="","",②選手情報入力!$N$6))))</f>
        <v/>
      </c>
      <c r="Y84" s="35" t="str">
        <f>IF(E84="","",IF(②選手情報入力!N92="","",0))</f>
        <v/>
      </c>
      <c r="Z84" t="str">
        <f>IF(E84="","",IF(②選手情報入力!N92="","",2))</f>
        <v/>
      </c>
      <c r="AA84" t="str">
        <f>IF(E84="","",IF(②選手情報入力!O92="","",IF(I84=1,種目情報!$J$5,種目情報!$J$8)))</f>
        <v/>
      </c>
      <c r="AB84" t="str">
        <f>IF(E84="","",IF(②選手情報入力!O92="","",IF(I84=1,IF(②選手情報入力!$O$5="","",②選手情報入力!$O$5),IF(②選手情報入力!$O$6="","",②選手情報入力!$O$6))))</f>
        <v/>
      </c>
      <c r="AC84" t="str">
        <f>IF(E84="","",IF(②選手情報入力!O92="","",0))</f>
        <v/>
      </c>
      <c r="AD84" t="str">
        <f>IF(E84="","",IF(②選手情報入力!O92="","",2))</f>
        <v/>
      </c>
      <c r="AE84" t="str">
        <f>IF(E84="","",IF(②選手情報入力!P92="","",IF(I84=1,種目情報!$J$6,種目情報!$J$9)))</f>
        <v/>
      </c>
      <c r="AF84" t="str">
        <f>IF(E84="","",IF(②選手情報入力!P92="","",IF(I84=1,IF(②選手情報入力!$P$5="","",②選手情報入力!$P$5),IF(②選手情報入力!$P$6="","",②選手情報入力!$P$6))))</f>
        <v/>
      </c>
      <c r="AG84" t="str">
        <f>IF(E84="","",IF(②選手情報入力!P92="","",0))</f>
        <v/>
      </c>
      <c r="AH84" t="str">
        <f>IF(E84="","",IF(②選手情報入力!P92="","",2))</f>
        <v/>
      </c>
    </row>
    <row r="85" spans="1:35">
      <c r="A85" t="str">
        <f>IF(E85="","",I85*1000000+①団体情報入力!$C$6*1000+②選手情報入力!A93)</f>
        <v/>
      </c>
      <c r="B85" t="str">
        <f>IF(E85="","",①団体情報入力!$C$6)</f>
        <v/>
      </c>
      <c r="E85" t="str">
        <f>IF(②選手情報入力!B93="","",②選手情報入力!B93)</f>
        <v/>
      </c>
      <c r="F85" t="str">
        <f>IF(E85="","",②選手情報入力!C93)</f>
        <v/>
      </c>
      <c r="G85" t="str">
        <f>IF(E85="","",②選手情報入力!D93)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IF(E85="","",IF(②選手情報入力!H93="","",IF(I85=1,VLOOKUP(②選手情報入力!H93,種目情報!$A$4:$B$31,2,FALSE),VLOOKUP(②選手情報入力!H93,種目情報!$E$4:$F$26,2,FALSE))))</f>
        <v/>
      </c>
      <c r="P85" t="str">
        <f>IF(E85="","",IF(②選手情報入力!I93="","",②選手情報入力!I93))</f>
        <v/>
      </c>
      <c r="Q85" s="35" t="str">
        <f>IF(E85="","",IF(②選手情報入力!H93="","",0))</f>
        <v/>
      </c>
      <c r="R85" t="str">
        <f>IF(E85="","",IF(②選手情報入力!H93="","",IF(I85=1,VLOOKUP(②選手情報入力!H93,種目情報!$A$4:$C$31,3,FALSE),VLOOKUP(②選手情報入力!H93,種目情報!$E$4:$G$24,3,FALSE))))</f>
        <v/>
      </c>
      <c r="S85" t="str">
        <f>IF(E85="","",IF(②選手情報入力!J93="","",IF(I85=1,VLOOKUP(②選手情報入力!J93,種目情報!$A$4:$B$31,2,FALSE),VLOOKUP(②選手情報入力!J93,種目情報!$E$4:$F$26,2,FALSE))))</f>
        <v/>
      </c>
      <c r="T85" t="str">
        <f>IF(E85="","",IF(②選手情報入力!K93="","",②選手情報入力!K93))</f>
        <v/>
      </c>
      <c r="U85" s="35" t="str">
        <f>IF(E85="","",IF(②選手情報入力!J93="","",0))</f>
        <v/>
      </c>
      <c r="V85" t="str">
        <f>IF(E85="","",IF(②選手情報入力!J93="","",IF(I85=1,VLOOKUP(②選手情報入力!J93,種目情報!$A$4:$C$31,3,FALSE),VLOOKUP(②選手情報入力!J93,種目情報!$E$4:$G$24,3,FALSE))))</f>
        <v/>
      </c>
      <c r="W85" t="str">
        <f>IF(E85="","",IF(②選手情報入力!N93="","",IF(I85=1,種目情報!$J$4,種目情報!$J$7)))</f>
        <v/>
      </c>
      <c r="X85" t="str">
        <f>IF(A85="","",IF(②選手情報入力!N93="","",IF(I85=1,IF(②選手情報入力!$N$5="","",②選手情報入力!$N$5),IF(②選手情報入力!$N$6="","",②選手情報入力!$N$6))))</f>
        <v/>
      </c>
      <c r="Y85" s="35" t="str">
        <f>IF(E85="","",IF(②選手情報入力!N93="","",0))</f>
        <v/>
      </c>
      <c r="Z85" t="str">
        <f>IF(E85="","",IF(②選手情報入力!N93="","",2))</f>
        <v/>
      </c>
      <c r="AA85" t="str">
        <f>IF(E85="","",IF(②選手情報入力!O93="","",IF(I85=1,種目情報!$J$5,種目情報!$J$8)))</f>
        <v/>
      </c>
      <c r="AB85" t="str">
        <f>IF(E85="","",IF(②選手情報入力!O93="","",IF(I85=1,IF(②選手情報入力!$O$5="","",②選手情報入力!$O$5),IF(②選手情報入力!$O$6="","",②選手情報入力!$O$6))))</f>
        <v/>
      </c>
      <c r="AC85" t="str">
        <f>IF(E85="","",IF(②選手情報入力!O93="","",0))</f>
        <v/>
      </c>
      <c r="AD85" t="str">
        <f>IF(E85="","",IF(②選手情報入力!O93="","",2))</f>
        <v/>
      </c>
      <c r="AE85" t="str">
        <f>IF(E85="","",IF(②選手情報入力!P93="","",IF(I85=1,種目情報!$J$6,種目情報!$J$9)))</f>
        <v/>
      </c>
      <c r="AF85" t="str">
        <f>IF(E85="","",IF(②選手情報入力!P93="","",IF(I85=1,IF(②選手情報入力!$P$5="","",②選手情報入力!$P$5),IF(②選手情報入力!$P$6="","",②選手情報入力!$P$6))))</f>
        <v/>
      </c>
      <c r="AG85" t="str">
        <f>IF(E85="","",IF(②選手情報入力!P93="","",0))</f>
        <v/>
      </c>
      <c r="AH85" t="str">
        <f>IF(E85="","",IF(②選手情報入力!P93="","",2))</f>
        <v/>
      </c>
    </row>
    <row r="86" spans="1:35">
      <c r="A86" t="str">
        <f>IF(E86="","",I86*1000000+①団体情報入力!$C$6*1000+②選手情報入力!A94)</f>
        <v/>
      </c>
      <c r="B86" t="str">
        <f>IF(E86="","",①団体情報入力!$C$6)</f>
        <v/>
      </c>
      <c r="E86" t="str">
        <f>IF(②選手情報入力!B94="","",②選手情報入力!B94)</f>
        <v/>
      </c>
      <c r="F86" t="str">
        <f>IF(E86="","",②選手情報入力!C94)</f>
        <v/>
      </c>
      <c r="G86" t="str">
        <f>IF(E86="","",②選手情報入力!D94)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IF(E86="","",IF(②選手情報入力!H94="","",IF(I86=1,VLOOKUP(②選手情報入力!H94,種目情報!$A$4:$B$31,2,FALSE),VLOOKUP(②選手情報入力!H94,種目情報!$E$4:$F$26,2,FALSE))))</f>
        <v/>
      </c>
      <c r="P86" t="str">
        <f>IF(E86="","",IF(②選手情報入力!I94="","",②選手情報入力!I94))</f>
        <v/>
      </c>
      <c r="Q86" s="35" t="str">
        <f>IF(E86="","",IF(②選手情報入力!H94="","",0))</f>
        <v/>
      </c>
      <c r="R86" t="str">
        <f>IF(E86="","",IF(②選手情報入力!H94="","",IF(I86=1,VLOOKUP(②選手情報入力!H94,種目情報!$A$4:$C$31,3,FALSE),VLOOKUP(②選手情報入力!H94,種目情報!$E$4:$G$24,3,FALSE))))</f>
        <v/>
      </c>
      <c r="S86" t="str">
        <f>IF(E86="","",IF(②選手情報入力!J94="","",IF(I86=1,VLOOKUP(②選手情報入力!J94,種目情報!$A$4:$B$31,2,FALSE),VLOOKUP(②選手情報入力!J94,種目情報!$E$4:$F$26,2,FALSE))))</f>
        <v/>
      </c>
      <c r="T86" t="str">
        <f>IF(E86="","",IF(②選手情報入力!K94="","",②選手情報入力!K94))</f>
        <v/>
      </c>
      <c r="U86" s="35" t="str">
        <f>IF(E86="","",IF(②選手情報入力!J94="","",0))</f>
        <v/>
      </c>
      <c r="V86" t="str">
        <f>IF(E86="","",IF(②選手情報入力!J94="","",IF(I86=1,VLOOKUP(②選手情報入力!J94,種目情報!$A$4:$C$31,3,FALSE),VLOOKUP(②選手情報入力!J94,種目情報!$E$4:$G$24,3,FALSE))))</f>
        <v/>
      </c>
      <c r="W86" t="str">
        <f>IF(E86="","",IF(②選手情報入力!N94="","",IF(I86=1,種目情報!$J$4,種目情報!$J$7)))</f>
        <v/>
      </c>
      <c r="X86" t="str">
        <f>IF(A86="","",IF(②選手情報入力!N94="","",IF(I86=1,IF(②選手情報入力!$N$5="","",②選手情報入力!$N$5),IF(②選手情報入力!$N$6="","",②選手情報入力!$N$6))))</f>
        <v/>
      </c>
      <c r="Y86" s="35" t="str">
        <f>IF(E86="","",IF(②選手情報入力!N94="","",0))</f>
        <v/>
      </c>
      <c r="Z86" t="str">
        <f>IF(E86="","",IF(②選手情報入力!N94="","",2))</f>
        <v/>
      </c>
      <c r="AA86" t="str">
        <f>IF(E86="","",IF(②選手情報入力!O94="","",IF(I86=1,種目情報!$J$5,種目情報!$J$8)))</f>
        <v/>
      </c>
      <c r="AB86" t="str">
        <f>IF(E86="","",IF(②選手情報入力!O94="","",IF(I86=1,IF(②選手情報入力!$O$5="","",②選手情報入力!$O$5),IF(②選手情報入力!$O$6="","",②選手情報入力!$O$6))))</f>
        <v/>
      </c>
      <c r="AC86" t="str">
        <f>IF(E86="","",IF(②選手情報入力!O94="","",0))</f>
        <v/>
      </c>
      <c r="AD86" t="str">
        <f>IF(E86="","",IF(②選手情報入力!O94="","",2))</f>
        <v/>
      </c>
      <c r="AE86" t="str">
        <f>IF(E86="","",IF(②選手情報入力!P94="","",IF(I86=1,種目情報!$J$6,種目情報!$J$9)))</f>
        <v/>
      </c>
      <c r="AF86" t="str">
        <f>IF(E86="","",IF(②選手情報入力!P94="","",IF(I86=1,IF(②選手情報入力!$P$5="","",②選手情報入力!$P$5),IF(②選手情報入力!$P$6="","",②選手情報入力!$P$6))))</f>
        <v/>
      </c>
      <c r="AG86" t="str">
        <f>IF(E86="","",IF(②選手情報入力!P94="","",0))</f>
        <v/>
      </c>
      <c r="AH86" t="str">
        <f>IF(E86="","",IF(②選手情報入力!P94="","",2))</f>
        <v/>
      </c>
    </row>
    <row r="87" spans="1:35">
      <c r="A87" t="str">
        <f>IF(E87="","",I87*1000000+①団体情報入力!$C$6*1000+②選手情報入力!A95)</f>
        <v/>
      </c>
      <c r="B87" t="str">
        <f>IF(E87="","",①団体情報入力!$C$6)</f>
        <v/>
      </c>
      <c r="E87" t="str">
        <f>IF(②選手情報入力!B95="","",②選手情報入力!B95)</f>
        <v/>
      </c>
      <c r="F87" t="str">
        <f>IF(E87="","",②選手情報入力!C95)</f>
        <v/>
      </c>
      <c r="G87" t="str">
        <f>IF(E87="","",②選手情報入力!D95)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IF(E87="","",IF(②選手情報入力!H95="","",IF(I87=1,VLOOKUP(②選手情報入力!H95,種目情報!$A$4:$B$31,2,FALSE),VLOOKUP(②選手情報入力!H95,種目情報!$E$4:$F$26,2,FALSE))))</f>
        <v/>
      </c>
      <c r="P87" t="str">
        <f>IF(E87="","",IF(②選手情報入力!I95="","",②選手情報入力!I95))</f>
        <v/>
      </c>
      <c r="Q87" s="35" t="str">
        <f>IF(E87="","",IF(②選手情報入力!H95="","",0))</f>
        <v/>
      </c>
      <c r="R87" t="str">
        <f>IF(E87="","",IF(②選手情報入力!H95="","",IF(I87=1,VLOOKUP(②選手情報入力!H95,種目情報!$A$4:$C$31,3,FALSE),VLOOKUP(②選手情報入力!H95,種目情報!$E$4:$G$24,3,FALSE))))</f>
        <v/>
      </c>
      <c r="S87" t="str">
        <f>IF(E87="","",IF(②選手情報入力!J95="","",IF(I87=1,VLOOKUP(②選手情報入力!J95,種目情報!$A$4:$B$31,2,FALSE),VLOOKUP(②選手情報入力!J95,種目情報!$E$4:$F$26,2,FALSE))))</f>
        <v/>
      </c>
      <c r="T87" t="str">
        <f>IF(E87="","",IF(②選手情報入力!K95="","",②選手情報入力!K95))</f>
        <v/>
      </c>
      <c r="U87" s="35" t="str">
        <f>IF(E87="","",IF(②選手情報入力!J95="","",0))</f>
        <v/>
      </c>
      <c r="V87" t="str">
        <f>IF(E87="","",IF(②選手情報入力!J95="","",IF(I87=1,VLOOKUP(②選手情報入力!J95,種目情報!$A$4:$C$31,3,FALSE),VLOOKUP(②選手情報入力!J95,種目情報!$E$4:$G$24,3,FALSE))))</f>
        <v/>
      </c>
      <c r="W87" t="str">
        <f>IF(E87="","",IF(②選手情報入力!N95="","",IF(I87=1,種目情報!$J$4,種目情報!$J$7)))</f>
        <v/>
      </c>
      <c r="X87" t="str">
        <f>IF(A87="","",IF(②選手情報入力!N95="","",IF(I87=1,IF(②選手情報入力!$N$5="","",②選手情報入力!$N$5),IF(②選手情報入力!$N$6="","",②選手情報入力!$N$6))))</f>
        <v/>
      </c>
      <c r="Y87" s="35" t="str">
        <f>IF(E87="","",IF(②選手情報入力!N95="","",0))</f>
        <v/>
      </c>
      <c r="Z87" t="str">
        <f>IF(E87="","",IF(②選手情報入力!N95="","",2))</f>
        <v/>
      </c>
      <c r="AA87" t="str">
        <f>IF(E87="","",IF(②選手情報入力!O95="","",IF(I87=1,種目情報!$J$5,種目情報!$J$8)))</f>
        <v/>
      </c>
      <c r="AB87" t="str">
        <f>IF(E87="","",IF(②選手情報入力!O95="","",IF(I87=1,IF(②選手情報入力!$O$5="","",②選手情報入力!$O$5),IF(②選手情報入力!$O$6="","",②選手情報入力!$O$6))))</f>
        <v/>
      </c>
      <c r="AC87" t="str">
        <f>IF(E87="","",IF(②選手情報入力!O95="","",0))</f>
        <v/>
      </c>
      <c r="AD87" t="str">
        <f>IF(E87="","",IF(②選手情報入力!O95="","",2))</f>
        <v/>
      </c>
      <c r="AE87" t="str">
        <f>IF(E87="","",IF(②選手情報入力!P95="","",IF(I87=1,種目情報!$J$6,種目情報!$J$9)))</f>
        <v/>
      </c>
      <c r="AF87" t="str">
        <f>IF(E87="","",IF(②選手情報入力!P95="","",IF(I87=1,IF(②選手情報入力!$P$5="","",②選手情報入力!$P$5),IF(②選手情報入力!$P$6="","",②選手情報入力!$P$6))))</f>
        <v/>
      </c>
      <c r="AG87" t="str">
        <f>IF(E87="","",IF(②選手情報入力!P95="","",0))</f>
        <v/>
      </c>
      <c r="AH87" t="str">
        <f>IF(E87="","",IF(②選手情報入力!P95="","",2))</f>
        <v/>
      </c>
    </row>
    <row r="88" spans="1:35">
      <c r="A88" t="str">
        <f>IF(E88="","",I88*1000000+①団体情報入力!$C$6*1000+②選手情報入力!A96)</f>
        <v/>
      </c>
      <c r="B88" t="str">
        <f>IF(E88="","",①団体情報入力!$C$6)</f>
        <v/>
      </c>
      <c r="E88" t="str">
        <f>IF(②選手情報入力!B96="","",②選手情報入力!B96)</f>
        <v/>
      </c>
      <c r="F88" t="str">
        <f>IF(E88="","",②選手情報入力!C96)</f>
        <v/>
      </c>
      <c r="G88" t="str">
        <f>IF(E88="","",②選手情報入力!D96)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IF(E88="","",IF(②選手情報入力!H96="","",IF(I88=1,VLOOKUP(②選手情報入力!H96,種目情報!$A$4:$B$31,2,FALSE),VLOOKUP(②選手情報入力!H96,種目情報!$E$4:$F$26,2,FALSE))))</f>
        <v/>
      </c>
      <c r="P88" t="str">
        <f>IF(E88="","",IF(②選手情報入力!I96="","",②選手情報入力!I96))</f>
        <v/>
      </c>
      <c r="Q88" s="35" t="str">
        <f>IF(E88="","",IF(②選手情報入力!H96="","",0))</f>
        <v/>
      </c>
      <c r="R88" t="str">
        <f>IF(E88="","",IF(②選手情報入力!H96="","",IF(I88=1,VLOOKUP(②選手情報入力!H96,種目情報!$A$4:$C$31,3,FALSE),VLOOKUP(②選手情報入力!H96,種目情報!$E$4:$G$24,3,FALSE))))</f>
        <v/>
      </c>
      <c r="S88" t="str">
        <f>IF(E88="","",IF(②選手情報入力!J96="","",IF(I88=1,VLOOKUP(②選手情報入力!J96,種目情報!$A$4:$B$31,2,FALSE),VLOOKUP(②選手情報入力!J96,種目情報!$E$4:$F$26,2,FALSE))))</f>
        <v/>
      </c>
      <c r="T88" t="str">
        <f>IF(E88="","",IF(②選手情報入力!K96="","",②選手情報入力!K96))</f>
        <v/>
      </c>
      <c r="U88" s="35" t="str">
        <f>IF(E88="","",IF(②選手情報入力!J96="","",0))</f>
        <v/>
      </c>
      <c r="V88" t="str">
        <f>IF(E88="","",IF(②選手情報入力!J96="","",IF(I88=1,VLOOKUP(②選手情報入力!J96,種目情報!$A$4:$C$31,3,FALSE),VLOOKUP(②選手情報入力!J96,種目情報!$E$4:$G$24,3,FALSE))))</f>
        <v/>
      </c>
      <c r="W88" t="str">
        <f>IF(E88="","",IF(②選手情報入力!N96="","",IF(I88=1,種目情報!$J$4,種目情報!$J$7)))</f>
        <v/>
      </c>
      <c r="X88" t="str">
        <f>IF(A88="","",IF(②選手情報入力!N96="","",IF(I88=1,IF(②選手情報入力!$N$5="","",②選手情報入力!$N$5),IF(②選手情報入力!$N$6="","",②選手情報入力!$N$6))))</f>
        <v/>
      </c>
      <c r="Y88" s="35" t="str">
        <f>IF(E88="","",IF(②選手情報入力!N96="","",0))</f>
        <v/>
      </c>
      <c r="Z88" t="str">
        <f>IF(E88="","",IF(②選手情報入力!N96="","",2))</f>
        <v/>
      </c>
      <c r="AA88" t="str">
        <f>IF(E88="","",IF(②選手情報入力!O96="","",IF(I88=1,種目情報!$J$5,種目情報!$J$8)))</f>
        <v/>
      </c>
      <c r="AB88" t="str">
        <f>IF(E88="","",IF(②選手情報入力!O96="","",IF(I88=1,IF(②選手情報入力!$O$5="","",②選手情報入力!$O$5),IF(②選手情報入力!$O$6="","",②選手情報入力!$O$6))))</f>
        <v/>
      </c>
      <c r="AC88" t="str">
        <f>IF(E88="","",IF(②選手情報入力!O96="","",0))</f>
        <v/>
      </c>
      <c r="AD88" t="str">
        <f>IF(E88="","",IF(②選手情報入力!O96="","",2))</f>
        <v/>
      </c>
      <c r="AE88" t="str">
        <f>IF(E88="","",IF(②選手情報入力!P96="","",IF(I88=1,種目情報!$J$6,種目情報!$J$9)))</f>
        <v/>
      </c>
      <c r="AF88" t="str">
        <f>IF(E88="","",IF(②選手情報入力!P96="","",IF(I88=1,IF(②選手情報入力!$P$5="","",②選手情報入力!$P$5),IF(②選手情報入力!$P$6="","",②選手情報入力!$P$6))))</f>
        <v/>
      </c>
      <c r="AG88" t="str">
        <f>IF(E88="","",IF(②選手情報入力!P96="","",0))</f>
        <v/>
      </c>
      <c r="AH88" t="str">
        <f>IF(E88="","",IF(②選手情報入力!P96="","",2))</f>
        <v/>
      </c>
    </row>
    <row r="89" spans="1:35">
      <c r="A89" t="str">
        <f>IF(E89="","",I89*1000000+①団体情報入力!$C$6*1000+②選手情報入力!A97)</f>
        <v/>
      </c>
      <c r="B89" t="str">
        <f>IF(E89="","",①団体情報入力!$C$6)</f>
        <v/>
      </c>
      <c r="E89" t="str">
        <f>IF(②選手情報入力!B97="","",②選手情報入力!B97)</f>
        <v/>
      </c>
      <c r="F89" t="str">
        <f>IF(E89="","",②選手情報入力!C97)</f>
        <v/>
      </c>
      <c r="G89" t="str">
        <f>IF(E89="","",②選手情報入力!D97)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IF(E89="","",IF(②選手情報入力!H97="","",IF(I89=1,VLOOKUP(②選手情報入力!H97,種目情報!$A$4:$B$31,2,FALSE),VLOOKUP(②選手情報入力!H97,種目情報!$E$4:$F$26,2,FALSE))))</f>
        <v/>
      </c>
      <c r="P89" t="str">
        <f>IF(E89="","",IF(②選手情報入力!I97="","",②選手情報入力!I97))</f>
        <v/>
      </c>
      <c r="Q89" s="35" t="str">
        <f>IF(E89="","",IF(②選手情報入力!H97="","",0))</f>
        <v/>
      </c>
      <c r="R89" t="str">
        <f>IF(E89="","",IF(②選手情報入力!H97="","",IF(I89=1,VLOOKUP(②選手情報入力!H97,種目情報!$A$4:$C$31,3,FALSE),VLOOKUP(②選手情報入力!H97,種目情報!$E$4:$G$24,3,FALSE))))</f>
        <v/>
      </c>
      <c r="S89" t="str">
        <f>IF(E89="","",IF(②選手情報入力!J97="","",IF(I89=1,VLOOKUP(②選手情報入力!J97,種目情報!$A$4:$B$31,2,FALSE),VLOOKUP(②選手情報入力!J97,種目情報!$E$4:$F$26,2,FALSE))))</f>
        <v/>
      </c>
      <c r="T89" t="str">
        <f>IF(E89="","",IF(②選手情報入力!K97="","",②選手情報入力!K97))</f>
        <v/>
      </c>
      <c r="U89" s="35" t="str">
        <f>IF(E89="","",IF(②選手情報入力!J97="","",0))</f>
        <v/>
      </c>
      <c r="V89" t="str">
        <f>IF(E89="","",IF(②選手情報入力!J97="","",IF(I89=1,VLOOKUP(②選手情報入力!J97,種目情報!$A$4:$C$31,3,FALSE),VLOOKUP(②選手情報入力!J97,種目情報!$E$4:$G$24,3,FALSE))))</f>
        <v/>
      </c>
      <c r="W89" t="str">
        <f>IF(E89="","",IF(②選手情報入力!N97="","",IF(I89=1,種目情報!$J$4,種目情報!$J$7)))</f>
        <v/>
      </c>
      <c r="X89" t="str">
        <f>IF(A89="","",IF(②選手情報入力!N97="","",IF(I89=1,IF(②選手情報入力!$N$5="","",②選手情報入力!$N$5),IF(②選手情報入力!$N$6="","",②選手情報入力!$N$6))))</f>
        <v/>
      </c>
      <c r="Y89" s="35" t="str">
        <f>IF(E89="","",IF(②選手情報入力!N97="","",0))</f>
        <v/>
      </c>
      <c r="Z89" t="str">
        <f>IF(E89="","",IF(②選手情報入力!N97="","",2))</f>
        <v/>
      </c>
      <c r="AA89" t="str">
        <f>IF(E89="","",IF(②選手情報入力!O97="","",IF(I89=1,種目情報!$J$5,種目情報!$J$8)))</f>
        <v/>
      </c>
      <c r="AB89" t="str">
        <f>IF(E89="","",IF(②選手情報入力!O97="","",IF(I89=1,IF(②選手情報入力!$O$5="","",②選手情報入力!$O$5),IF(②選手情報入力!$O$6="","",②選手情報入力!$O$6))))</f>
        <v/>
      </c>
      <c r="AC89" t="str">
        <f>IF(E89="","",IF(②選手情報入力!O97="","",0))</f>
        <v/>
      </c>
      <c r="AD89" t="str">
        <f>IF(E89="","",IF(②選手情報入力!O97="","",2))</f>
        <v/>
      </c>
      <c r="AE89" t="str">
        <f>IF(E89="","",IF(②選手情報入力!P97="","",IF(I89=1,種目情報!$J$6,種目情報!$J$9)))</f>
        <v/>
      </c>
      <c r="AF89" t="str">
        <f>IF(E89="","",IF(②選手情報入力!P97="","",IF(I89=1,IF(②選手情報入力!$P$5="","",②選手情報入力!$P$5),IF(②選手情報入力!$P$6="","",②選手情報入力!$P$6))))</f>
        <v/>
      </c>
      <c r="AG89" t="str">
        <f>IF(E89="","",IF(②選手情報入力!P97="","",0))</f>
        <v/>
      </c>
      <c r="AH89" t="str">
        <f>IF(E89="","",IF(②選手情報入力!P97="","",2))</f>
        <v/>
      </c>
    </row>
    <row r="90" spans="1:35">
      <c r="A90" t="str">
        <f>IF(E90="","",I90*1000000+①団体情報入力!$C$6*1000+②選手情報入力!A98)</f>
        <v/>
      </c>
      <c r="B90" t="str">
        <f>IF(E90="","",①団体情報入力!$C$6)</f>
        <v/>
      </c>
      <c r="E90" t="str">
        <f>IF(②選手情報入力!B98="","",②選手情報入力!B98)</f>
        <v/>
      </c>
      <c r="F90" t="str">
        <f>IF(E90="","",②選手情報入力!C98)</f>
        <v/>
      </c>
      <c r="G90" t="str">
        <f>IF(E90="","",②選手情報入力!D98)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IF(E90="","",IF(②選手情報入力!H98="","",IF(I90=1,VLOOKUP(②選手情報入力!H98,種目情報!$A$4:$B$31,2,FALSE),VLOOKUP(②選手情報入力!H98,種目情報!$E$4:$F$26,2,FALSE))))</f>
        <v/>
      </c>
      <c r="P90" t="str">
        <f>IF(E90="","",IF(②選手情報入力!I98="","",②選手情報入力!I98))</f>
        <v/>
      </c>
      <c r="Q90" s="35" t="str">
        <f>IF(E90="","",IF(②選手情報入力!H98="","",0))</f>
        <v/>
      </c>
      <c r="R90" t="str">
        <f>IF(E90="","",IF(②選手情報入力!H98="","",IF(I90=1,VLOOKUP(②選手情報入力!H98,種目情報!$A$4:$C$31,3,FALSE),VLOOKUP(②選手情報入力!H98,種目情報!$E$4:$G$24,3,FALSE))))</f>
        <v/>
      </c>
      <c r="S90" t="str">
        <f>IF(E90="","",IF(②選手情報入力!J98="","",IF(I90=1,VLOOKUP(②選手情報入力!J98,種目情報!$A$4:$B$31,2,FALSE),VLOOKUP(②選手情報入力!J98,種目情報!$E$4:$F$26,2,FALSE))))</f>
        <v/>
      </c>
      <c r="T90" t="str">
        <f>IF(E90="","",IF(②選手情報入力!K98="","",②選手情報入力!K98))</f>
        <v/>
      </c>
      <c r="U90" s="35" t="str">
        <f>IF(E90="","",IF(②選手情報入力!J98="","",0))</f>
        <v/>
      </c>
      <c r="V90" t="str">
        <f>IF(E90="","",IF(②選手情報入力!J98="","",IF(I90=1,VLOOKUP(②選手情報入力!J98,種目情報!$A$4:$C$31,3,FALSE),VLOOKUP(②選手情報入力!J98,種目情報!$E$4:$G$24,3,FALSE))))</f>
        <v/>
      </c>
      <c r="W90" t="str">
        <f>IF(E90="","",IF(②選手情報入力!N98="","",IF(I90=1,種目情報!$J$4,種目情報!$J$7)))</f>
        <v/>
      </c>
      <c r="X90" t="str">
        <f>IF(A90="","",IF(②選手情報入力!N98="","",IF(I90=1,IF(②選手情報入力!$N$5="","",②選手情報入力!$N$5),IF(②選手情報入力!$N$6="","",②選手情報入力!$N$6))))</f>
        <v/>
      </c>
      <c r="Y90" s="35" t="str">
        <f>IF(E90="","",IF(②選手情報入力!N98="","",0))</f>
        <v/>
      </c>
      <c r="Z90" t="str">
        <f>IF(E90="","",IF(②選手情報入力!N98="","",2))</f>
        <v/>
      </c>
      <c r="AA90" t="str">
        <f>IF(E90="","",IF(②選手情報入力!O98="","",IF(I90=1,種目情報!$J$5,種目情報!$J$8)))</f>
        <v/>
      </c>
      <c r="AB90" t="str">
        <f>IF(E90="","",IF(②選手情報入力!O98="","",IF(I90=1,IF(②選手情報入力!$O$5="","",②選手情報入力!$O$5),IF(②選手情報入力!$O$6="","",②選手情報入力!$O$6))))</f>
        <v/>
      </c>
      <c r="AC90" t="str">
        <f>IF(E90="","",IF(②選手情報入力!O98="","",0))</f>
        <v/>
      </c>
      <c r="AD90" t="str">
        <f>IF(E90="","",IF(②選手情報入力!O98="","",2))</f>
        <v/>
      </c>
      <c r="AE90" t="str">
        <f>IF(E90="","",IF(②選手情報入力!P98="","",IF(I90=1,種目情報!$J$6,種目情報!$J$9)))</f>
        <v/>
      </c>
      <c r="AF90" t="str">
        <f>IF(E90="","",IF(②選手情報入力!P98="","",IF(I90=1,IF(②選手情報入力!$P$5="","",②選手情報入力!$P$5),IF(②選手情報入力!$P$6="","",②選手情報入力!$P$6))))</f>
        <v/>
      </c>
      <c r="AG90" t="str">
        <f>IF(E90="","",IF(②選手情報入力!P98="","",0))</f>
        <v/>
      </c>
      <c r="AH90" t="str">
        <f>IF(E90="","",IF(②選手情報入力!P98="","",2))</f>
        <v/>
      </c>
    </row>
    <row r="91" spans="1:35">
      <c r="A91" t="str">
        <f>IF(E91="","",I91*1000000+①団体情報入力!$C$6*1000+②選手情報入力!A99)</f>
        <v/>
      </c>
      <c r="B91" t="str">
        <f>IF(E91="","",①団体情報入力!$C$6)</f>
        <v/>
      </c>
      <c r="E91" t="str">
        <f>IF(②選手情報入力!B99="","",②選手情報入力!B99)</f>
        <v/>
      </c>
      <c r="F91" t="str">
        <f>IF(E91="","",②選手情報入力!C99)</f>
        <v/>
      </c>
      <c r="G91" t="str">
        <f>IF(E91="","",②選手情報入力!D99)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IF(E91="","",IF(②選手情報入力!H99="","",IF(I91=1,VLOOKUP(②選手情報入力!H99,種目情報!$A$4:$B$31,2,FALSE),VLOOKUP(②選手情報入力!H99,種目情報!$E$4:$F$26,2,FALSE))))</f>
        <v/>
      </c>
      <c r="P91" t="str">
        <f>IF(E91="","",IF(②選手情報入力!I99="","",②選手情報入力!I99))</f>
        <v/>
      </c>
      <c r="Q91" s="35" t="str">
        <f>IF(E91="","",IF(②選手情報入力!H99="","",0))</f>
        <v/>
      </c>
      <c r="R91" t="str">
        <f>IF(E91="","",IF(②選手情報入力!H99="","",IF(I91=1,VLOOKUP(②選手情報入力!H99,種目情報!$A$4:$C$31,3,FALSE),VLOOKUP(②選手情報入力!H99,種目情報!$E$4:$G$24,3,FALSE))))</f>
        <v/>
      </c>
      <c r="S91" t="str">
        <f>IF(E91="","",IF(②選手情報入力!J99="","",IF(I91=1,VLOOKUP(②選手情報入力!J99,種目情報!$A$4:$B$31,2,FALSE),VLOOKUP(②選手情報入力!J99,種目情報!$E$4:$F$26,2,FALSE))))</f>
        <v/>
      </c>
      <c r="T91" t="str">
        <f>IF(E91="","",IF(②選手情報入力!K99="","",②選手情報入力!K99))</f>
        <v/>
      </c>
      <c r="U91" s="35" t="str">
        <f>IF(E91="","",IF(②選手情報入力!J99="","",0))</f>
        <v/>
      </c>
      <c r="V91" t="str">
        <f>IF(E91="","",IF(②選手情報入力!J99="","",IF(I91=1,VLOOKUP(②選手情報入力!J99,種目情報!$A$4:$C$31,3,FALSE),VLOOKUP(②選手情報入力!J99,種目情報!$E$4:$G$24,3,FALSE))))</f>
        <v/>
      </c>
      <c r="W91" t="str">
        <f>IF(E91="","",IF(②選手情報入力!N99="","",IF(I91=1,種目情報!$J$4,種目情報!$J$7)))</f>
        <v/>
      </c>
      <c r="X91" t="str">
        <f>IF(A91="","",IF(②選手情報入力!N99="","",IF(I91=1,IF(②選手情報入力!$N$5="","",②選手情報入力!$N$5),IF(②選手情報入力!$N$6="","",②選手情報入力!$N$6))))</f>
        <v/>
      </c>
      <c r="Y91" s="35" t="str">
        <f>IF(E91="","",IF(②選手情報入力!N99="","",0))</f>
        <v/>
      </c>
      <c r="Z91" t="str">
        <f>IF(E91="","",IF(②選手情報入力!N99="","",2))</f>
        <v/>
      </c>
      <c r="AA91" t="str">
        <f>IF(E91="","",IF(②選手情報入力!O99="","",IF(I91=1,種目情報!$J$5,種目情報!$J$8)))</f>
        <v/>
      </c>
      <c r="AB91" t="str">
        <f>IF(E91="","",IF(②選手情報入力!O99="","",IF(I91=1,IF(②選手情報入力!$O$5="","",②選手情報入力!$O$5),IF(②選手情報入力!$O$6="","",②選手情報入力!$O$6))))</f>
        <v/>
      </c>
      <c r="AC91" t="str">
        <f>IF(E91="","",IF(②選手情報入力!O99="","",0))</f>
        <v/>
      </c>
      <c r="AD91" t="str">
        <f>IF(E91="","",IF(②選手情報入力!O99="","",2))</f>
        <v/>
      </c>
      <c r="AE91" t="str">
        <f>IF(E91="","",IF(②選手情報入力!P99="","",IF(I91=1,種目情報!$J$6,種目情報!$J$9)))</f>
        <v/>
      </c>
      <c r="AF91" t="str">
        <f>IF(E91="","",IF(②選手情報入力!P99="","",IF(I91=1,IF(②選手情報入力!$P$5="","",②選手情報入力!$P$5),IF(②選手情報入力!$P$6="","",②選手情報入力!$P$6))))</f>
        <v/>
      </c>
      <c r="AG91" t="str">
        <f>IF(E91="","",IF(②選手情報入力!P99="","",0))</f>
        <v/>
      </c>
      <c r="AH91" t="str">
        <f>IF(E91="","",IF(②選手情報入力!P99="","",2))</f>
        <v/>
      </c>
    </row>
    <row r="92" spans="1:3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row>
  </sheetData>
  <phoneticPr fontId="2"/>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pane ySplit="1" topLeftCell="A2" activePane="bottomLeft" state="frozen"/>
      <selection pane="bottomLeft" activeCell="P30" sqref="P30"/>
    </sheetView>
  </sheetViews>
  <sheetFormatPr defaultRowHeight="13.5"/>
  <cols>
    <col min="8" max="8" width="10.5" bestFit="1" customWidth="1"/>
  </cols>
  <sheetData>
    <row r="1" spans="1:13">
      <c r="A1" t="s">
        <v>56</v>
      </c>
      <c r="B1" t="s">
        <v>57</v>
      </c>
      <c r="C1" t="s">
        <v>58</v>
      </c>
      <c r="D1" t="s">
        <v>59</v>
      </c>
      <c r="E1" t="s">
        <v>60</v>
      </c>
      <c r="F1" t="s">
        <v>61</v>
      </c>
      <c r="G1" t="s">
        <v>62</v>
      </c>
      <c r="H1" t="s">
        <v>3</v>
      </c>
      <c r="I1" t="s">
        <v>8</v>
      </c>
      <c r="J1" t="s">
        <v>63</v>
      </c>
      <c r="K1" t="s">
        <v>64</v>
      </c>
      <c r="L1" t="s">
        <v>65</v>
      </c>
      <c r="M1" t="s">
        <v>66</v>
      </c>
    </row>
    <row r="2" spans="1:13">
      <c r="A2" t="str">
        <f>IF(③リレー情報確認!C8="","",440000+①団体情報入力!$C$6*10)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IF(③リレー情報確認!C9="","",440000+①団体情報入力!$C$6*10)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IF(③リレー情報確認!C10="","",440000+①団体情報入力!$C$6*10)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IF(③リレー情報確認!C11="","",440000+①団体情報入力!$C$6*10)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IF(③リレー情報確認!C12="","",440000+①団体情報入力!$C$6*10)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IF(③リレー情報確認!C13="","",440000+①団体情報入力!$C$6*10)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IF(③リレー情報確認!I8="","",550000+①団体情報入力!$C$6*10)</f>
        <v/>
      </c>
      <c r="B8" s="12" t="str">
        <f>IF(A8="","",①団体情報入力!$C$4)</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IF(③リレー情報確認!I9="","",550000+①団体情報入力!$C$6*10)</f>
        <v/>
      </c>
      <c r="B9" s="12" t="str">
        <f>IF(A9="","",①団体情報入力!$C$4)</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IF(③リレー情報確認!I10="","",550000+①団体情報入力!$C$6*10)</f>
        <v/>
      </c>
      <c r="B10" s="12" t="str">
        <f>IF(A10="","",①団体情報入力!$C$4)</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IF(③リレー情報確認!I11="","",550000+①団体情報入力!$C$6*10)</f>
        <v/>
      </c>
      <c r="B11" s="12" t="str">
        <f>IF(A11="","",①団体情報入力!$C$4)</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IF(③リレー情報確認!I12="","",550000+①団体情報入力!$C$6*10)</f>
        <v/>
      </c>
      <c r="B12" s="12" t="str">
        <f>IF(A12="","",①団体情報入力!$C$4)</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IF(③リレー情報確認!I13="","",550000+①団体情報入力!$C$6*10)</f>
        <v/>
      </c>
      <c r="B13" s="12" t="str">
        <f>IF(A13="","",①団体情報入力!$C$4)</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IF(③リレー情報確認!O8="","",660000+①団体情報入力!$C$6*10)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IF(③リレー情報確認!O9="","",660000+①団体情報入力!$C$6*10)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37" si="2">IF(A15="","",0)</f>
        <v/>
      </c>
      <c r="M15" t="str">
        <f>IF(A15="","",種目情報!$K$6)</f>
        <v/>
      </c>
    </row>
    <row r="16" spans="1:13">
      <c r="A16" t="str">
        <f>IF(③リレー情報確認!O10="","",660000+①団体情報入力!$C$6*10)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IF(③リレー情報確認!O11="","",660000+①団体情報入力!$C$6*10)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IF(③リレー情報確認!O12="","",660000+①団体情報入力!$C$6*10)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IF(③リレー情報確認!O13="","",660000+①団体情報入力!$C$6*10)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IF(③リレー情報確認!U8="","",490000+①団体情報入力!$C$6*10)</f>
        <v/>
      </c>
      <c r="B20" s="11" t="str">
        <f>IF(A20="","",①団体情報入力!$C$4)</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si="2"/>
        <v/>
      </c>
      <c r="M20" s="11" t="str">
        <f>IF(A20="","",種目情報!$K$7)</f>
        <v/>
      </c>
    </row>
    <row r="21" spans="1:13">
      <c r="A21" s="11" t="str">
        <f>IF(③リレー情報確認!U9="","",490000+①団体情報入力!$C$6*10)</f>
        <v/>
      </c>
      <c r="B21" s="11" t="str">
        <f>IF(A21="","",①団体情報入力!$C$4)</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si="2"/>
        <v/>
      </c>
      <c r="M21" s="11" t="str">
        <f>IF(A21="","",種目情報!$K$7)</f>
        <v/>
      </c>
    </row>
    <row r="22" spans="1:13">
      <c r="A22" s="11" t="str">
        <f>IF(③リレー情報確認!U10="","",490000+①団体情報入力!$C$6*10)</f>
        <v/>
      </c>
      <c r="B22" s="11" t="str">
        <f>IF(A22="","",①団体情報入力!$C$4)</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2"/>
        <v/>
      </c>
      <c r="M22" s="11" t="str">
        <f>IF(A22="","",種目情報!$K$7)</f>
        <v/>
      </c>
    </row>
    <row r="23" spans="1:13">
      <c r="A23" s="11" t="str">
        <f>IF(③リレー情報確認!U11="","",490000+①団体情報入力!$C$6*10)</f>
        <v/>
      </c>
      <c r="B23" s="11" t="str">
        <f>IF(A23="","",①団体情報入力!$C$4)</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2"/>
        <v/>
      </c>
      <c r="M23" s="11" t="str">
        <f>IF(A23="","",種目情報!$K$7)</f>
        <v/>
      </c>
    </row>
    <row r="24" spans="1:13">
      <c r="A24" s="11" t="str">
        <f>IF(③リレー情報確認!U12="","",490000+①団体情報入力!$C$6*10)</f>
        <v/>
      </c>
      <c r="B24" s="11" t="str">
        <f>IF(A24="","",①団体情報入力!$C$4)</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2"/>
        <v/>
      </c>
      <c r="M24" s="11" t="str">
        <f>IF(A24="","",種目情報!$K$7)</f>
        <v/>
      </c>
    </row>
    <row r="25" spans="1:13">
      <c r="A25" s="11" t="str">
        <f>IF(③リレー情報確認!U13="","",490000+①団体情報入力!$C$6*10)</f>
        <v/>
      </c>
      <c r="B25" s="11" t="str">
        <f>IF(A25="","",①団体情報入力!$C$4)</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2"/>
        <v/>
      </c>
      <c r="M25" s="11" t="str">
        <f>IF(A25="","",種目情報!$K$7)</f>
        <v/>
      </c>
    </row>
    <row r="26" spans="1:13">
      <c r="A26" s="6" t="str">
        <f>IF(③リレー情報確認!C20="","",590000+①団体情報入力!$C$6*10)</f>
        <v/>
      </c>
      <c r="B26" t="str">
        <f>IF(A26="","",①団体情報入力!$C$4)</f>
        <v/>
      </c>
      <c r="C26" t="str">
        <f>IF(A26="","",③リレー情報確認!$J$1)</f>
        <v/>
      </c>
      <c r="D26" t="str">
        <f>IF(A26="","",③リレー情報確認!$P$1)</f>
        <v/>
      </c>
      <c r="G26">
        <v>1</v>
      </c>
      <c r="H26" t="str">
        <f>IF(A26="","",③リレー情報確認!E20)</f>
        <v/>
      </c>
      <c r="I26" t="str">
        <f>IF(A26="","",③リレー情報確認!D20)</f>
        <v/>
      </c>
      <c r="J26" t="str">
        <f>IF(A26="","",種目情報!$J$8)</f>
        <v/>
      </c>
      <c r="K26" t="str">
        <f>IF(A26="","",③リレー情報確認!$F$20)</f>
        <v/>
      </c>
      <c r="L26" t="str">
        <f t="shared" si="2"/>
        <v/>
      </c>
      <c r="M26" t="str">
        <f>IF(A26="","",種目情報!$K$8)</f>
        <v/>
      </c>
    </row>
    <row r="27" spans="1:13">
      <c r="A27" s="6" t="str">
        <f>IF(③リレー情報確認!C21="","",590000+①団体情報入力!$C$6*10)</f>
        <v/>
      </c>
      <c r="B27" t="str">
        <f>IF(A27="","",①団体情報入力!$C$4)</f>
        <v/>
      </c>
      <c r="C27" t="str">
        <f>IF(A27="","",③リレー情報確認!$J$1)</f>
        <v/>
      </c>
      <c r="D27" t="str">
        <f>IF(A27="","",③リレー情報確認!$P$1)</f>
        <v/>
      </c>
      <c r="G27">
        <v>2</v>
      </c>
      <c r="H27" t="str">
        <f>IF(A27="","",③リレー情報確認!E21)</f>
        <v/>
      </c>
      <c r="I27" t="str">
        <f>IF(A27="","",③リレー情報確認!D21)</f>
        <v/>
      </c>
      <c r="J27" t="str">
        <f>IF(A27="","",種目情報!$J$8)</f>
        <v/>
      </c>
      <c r="K27" t="str">
        <f>IF(A27="","",③リレー情報確認!$F$20)</f>
        <v/>
      </c>
      <c r="L27" t="str">
        <f t="shared" si="2"/>
        <v/>
      </c>
      <c r="M27" t="str">
        <f>IF(A27="","",種目情報!$K$8)</f>
        <v/>
      </c>
    </row>
    <row r="28" spans="1:13">
      <c r="A28" s="6" t="str">
        <f>IF(③リレー情報確認!C22="","",590000+①団体情報入力!$C$6*10)</f>
        <v/>
      </c>
      <c r="B28" t="str">
        <f>IF(A28="","",①団体情報入力!$C$4)</f>
        <v/>
      </c>
      <c r="C28" t="str">
        <f>IF(A28="","",③リレー情報確認!$J$1)</f>
        <v/>
      </c>
      <c r="D28" t="str">
        <f>IF(A28="","",③リレー情報確認!$P$1)</f>
        <v/>
      </c>
      <c r="G28">
        <v>3</v>
      </c>
      <c r="H28" t="str">
        <f>IF(A28="","",③リレー情報確認!E22)</f>
        <v/>
      </c>
      <c r="I28" t="str">
        <f>IF(A28="","",③リレー情報確認!D22)</f>
        <v/>
      </c>
      <c r="J28" t="str">
        <f>IF(A28="","",種目情報!$J$8)</f>
        <v/>
      </c>
      <c r="K28" t="str">
        <f>IF(A28="","",③リレー情報確認!$F$20)</f>
        <v/>
      </c>
      <c r="L28" t="str">
        <f t="shared" si="2"/>
        <v/>
      </c>
      <c r="M28" t="str">
        <f>IF(A28="","",種目情報!$K$8)</f>
        <v/>
      </c>
    </row>
    <row r="29" spans="1:13">
      <c r="A29" s="6" t="str">
        <f>IF(③リレー情報確認!C23="","",590000+①団体情報入力!$C$6*10)</f>
        <v/>
      </c>
      <c r="B29" t="str">
        <f>IF(A29="","",①団体情報入力!$C$4)</f>
        <v/>
      </c>
      <c r="C29" t="str">
        <f>IF(A29="","",③リレー情報確認!$J$1)</f>
        <v/>
      </c>
      <c r="D29" t="str">
        <f>IF(A29="","",③リレー情報確認!$P$1)</f>
        <v/>
      </c>
      <c r="G29">
        <v>4</v>
      </c>
      <c r="H29" t="str">
        <f>IF(A29="","",③リレー情報確認!E23)</f>
        <v/>
      </c>
      <c r="I29" t="str">
        <f>IF(A29="","",③リレー情報確認!D23)</f>
        <v/>
      </c>
      <c r="J29" t="str">
        <f>IF(A29="","",種目情報!$J$8)</f>
        <v/>
      </c>
      <c r="K29" t="str">
        <f>IF(A29="","",③リレー情報確認!$F$20)</f>
        <v/>
      </c>
      <c r="L29" t="str">
        <f t="shared" si="2"/>
        <v/>
      </c>
      <c r="M29" t="str">
        <f>IF(A29="","",種目情報!$K$8)</f>
        <v/>
      </c>
    </row>
    <row r="30" spans="1:13">
      <c r="A30" s="6" t="str">
        <f>IF(③リレー情報確認!C24="","",590000+①団体情報入力!$C$6*10)</f>
        <v/>
      </c>
      <c r="B30" t="str">
        <f>IF(A30="","",①団体情報入力!$C$4)</f>
        <v/>
      </c>
      <c r="C30" t="str">
        <f>IF(A30="","",③リレー情報確認!$J$1)</f>
        <v/>
      </c>
      <c r="D30" t="str">
        <f>IF(A30="","",③リレー情報確認!$P$1)</f>
        <v/>
      </c>
      <c r="G30">
        <v>5</v>
      </c>
      <c r="H30" t="str">
        <f>IF(A30="","",③リレー情報確認!E24)</f>
        <v/>
      </c>
      <c r="I30" t="str">
        <f>IF(A30="","",③リレー情報確認!D24)</f>
        <v/>
      </c>
      <c r="J30" t="str">
        <f>IF(A30="","",種目情報!$J$8)</f>
        <v/>
      </c>
      <c r="K30" t="str">
        <f>IF(A30="","",③リレー情報確認!$F$20)</f>
        <v/>
      </c>
      <c r="L30" t="str">
        <f t="shared" si="2"/>
        <v/>
      </c>
      <c r="M30" t="str">
        <f>IF(A30="","",種目情報!$K$8)</f>
        <v/>
      </c>
    </row>
    <row r="31" spans="1:13">
      <c r="A31" s="6" t="str">
        <f>IF(③リレー情報確認!C25="","",590000+①団体情報入力!$C$6*10)</f>
        <v/>
      </c>
      <c r="B31" t="str">
        <f>IF(A31="","",①団体情報入力!$C$4)</f>
        <v/>
      </c>
      <c r="C31" t="str">
        <f>IF(A31="","",③リレー情報確認!$J$1)</f>
        <v/>
      </c>
      <c r="D31" t="str">
        <f>IF(A31="","",③リレー情報確認!$P$1)</f>
        <v/>
      </c>
      <c r="G31">
        <v>6</v>
      </c>
      <c r="H31" t="str">
        <f>IF(A31="","",③リレー情報確認!E25)</f>
        <v/>
      </c>
      <c r="I31" t="str">
        <f>IF(A31="","",③リレー情報確認!D25)</f>
        <v/>
      </c>
      <c r="J31" t="str">
        <f>IF(A31="","",種目情報!$J$8)</f>
        <v/>
      </c>
      <c r="K31" t="str">
        <f>IF(A31="","",③リレー情報確認!$F$20)</f>
        <v/>
      </c>
      <c r="L31" t="str">
        <f t="shared" si="2"/>
        <v/>
      </c>
      <c r="M31" t="str">
        <f>IF(A31="","",種目情報!$K$8)</f>
        <v/>
      </c>
    </row>
    <row r="32" spans="1:13">
      <c r="A32" s="228" t="str">
        <f>IF(③リレー情報確認!I20="","",690000+①団体情報入力!$C$6*10)</f>
        <v/>
      </c>
      <c r="B32" s="228" t="str">
        <f>IF(A32="","",①団体情報入力!$C$4)</f>
        <v/>
      </c>
      <c r="C32" s="228" t="str">
        <f>IF(A32="","",③リレー情報確認!$J$1)</f>
        <v/>
      </c>
      <c r="D32" s="228" t="str">
        <f>IF(A32="","",③リレー情報確認!$P$1)</f>
        <v/>
      </c>
      <c r="E32" s="228"/>
      <c r="F32" s="228"/>
      <c r="G32" s="228">
        <v>1</v>
      </c>
      <c r="H32" s="228" t="str">
        <f>IF(A32="","",③リレー情報確認!K20)</f>
        <v/>
      </c>
      <c r="I32" s="228" t="str">
        <f>IF(A32="","",③リレー情報確認!J20)</f>
        <v/>
      </c>
      <c r="J32" s="228" t="str">
        <f>IF(A32="","",種目情報!$J$9)</f>
        <v/>
      </c>
      <c r="K32" s="229" t="str">
        <f>IF(A32="","",③リレー情報確認!$L$20)</f>
        <v/>
      </c>
      <c r="L32" s="228" t="str">
        <f t="shared" si="2"/>
        <v/>
      </c>
      <c r="M32" s="228" t="str">
        <f>IF(A32="","",種目情報!$K$9)</f>
        <v/>
      </c>
    </row>
    <row r="33" spans="1:13">
      <c r="A33" s="228" t="str">
        <f>IF(③リレー情報確認!I21="","",690000+①団体情報入力!$C$6*10)</f>
        <v/>
      </c>
      <c r="B33" s="228" t="str">
        <f>IF(A33="","",①団体情報入力!$C$4)</f>
        <v/>
      </c>
      <c r="C33" s="228" t="str">
        <f>IF(A33="","",③リレー情報確認!$J$1)</f>
        <v/>
      </c>
      <c r="D33" s="228" t="str">
        <f>IF(A33="","",③リレー情報確認!$P$1)</f>
        <v/>
      </c>
      <c r="E33" s="228"/>
      <c r="F33" s="228"/>
      <c r="G33" s="228">
        <v>2</v>
      </c>
      <c r="H33" s="228" t="str">
        <f>IF(A33="","",③リレー情報確認!K21)</f>
        <v/>
      </c>
      <c r="I33" s="228" t="str">
        <f>IF(A33="","",③リレー情報確認!J21)</f>
        <v/>
      </c>
      <c r="J33" s="228" t="str">
        <f>IF(A33="","",種目情報!$J$9)</f>
        <v/>
      </c>
      <c r="K33" s="229" t="str">
        <f>IF(A33="","",③リレー情報確認!$L$20)</f>
        <v/>
      </c>
      <c r="L33" s="228" t="str">
        <f t="shared" si="2"/>
        <v/>
      </c>
      <c r="M33" s="228" t="str">
        <f>IF(A33="","",種目情報!$K$9)</f>
        <v/>
      </c>
    </row>
    <row r="34" spans="1:13">
      <c r="A34" s="228" t="str">
        <f>IF(③リレー情報確認!I22="","",690000+①団体情報入力!$C$6*10)</f>
        <v/>
      </c>
      <c r="B34" s="228" t="str">
        <f>IF(A34="","",①団体情報入力!$C$4)</f>
        <v/>
      </c>
      <c r="C34" s="228" t="str">
        <f>IF(A34="","",③リレー情報確認!$J$1)</f>
        <v/>
      </c>
      <c r="D34" s="228" t="str">
        <f>IF(A34="","",③リレー情報確認!$P$1)</f>
        <v/>
      </c>
      <c r="E34" s="228"/>
      <c r="F34" s="228"/>
      <c r="G34" s="228">
        <v>3</v>
      </c>
      <c r="H34" s="228" t="str">
        <f>IF(A34="","",③リレー情報確認!K22)</f>
        <v/>
      </c>
      <c r="I34" s="228" t="str">
        <f>IF(A34="","",③リレー情報確認!J22)</f>
        <v/>
      </c>
      <c r="J34" s="228" t="str">
        <f>IF(A34="","",種目情報!$J$9)</f>
        <v/>
      </c>
      <c r="K34" s="229" t="str">
        <f>IF(A34="","",③リレー情報確認!$L$20)</f>
        <v/>
      </c>
      <c r="L34" s="228" t="str">
        <f t="shared" si="2"/>
        <v/>
      </c>
      <c r="M34" s="228" t="str">
        <f>IF(A34="","",種目情報!$K$9)</f>
        <v/>
      </c>
    </row>
    <row r="35" spans="1:13">
      <c r="A35" s="228" t="str">
        <f>IF(③リレー情報確認!I23="","",690000+①団体情報入力!$C$6*10)</f>
        <v/>
      </c>
      <c r="B35" s="228" t="str">
        <f>IF(A35="","",①団体情報入力!$C$4)</f>
        <v/>
      </c>
      <c r="C35" s="228" t="str">
        <f>IF(A35="","",③リレー情報確認!$J$1)</f>
        <v/>
      </c>
      <c r="D35" s="228" t="str">
        <f>IF(A35="","",③リレー情報確認!$P$1)</f>
        <v/>
      </c>
      <c r="E35" s="228"/>
      <c r="F35" s="228"/>
      <c r="G35" s="228">
        <v>4</v>
      </c>
      <c r="H35" s="228" t="str">
        <f>IF(A35="","",③リレー情報確認!K23)</f>
        <v/>
      </c>
      <c r="I35" s="228" t="str">
        <f>IF(A35="","",③リレー情報確認!J23)</f>
        <v/>
      </c>
      <c r="J35" s="228" t="str">
        <f>IF(A35="","",種目情報!$J$9)</f>
        <v/>
      </c>
      <c r="K35" s="229" t="str">
        <f>IF(A35="","",③リレー情報確認!$L$20)</f>
        <v/>
      </c>
      <c r="L35" s="228" t="str">
        <f t="shared" si="2"/>
        <v/>
      </c>
      <c r="M35" s="228" t="str">
        <f>IF(A35="","",種目情報!$K$9)</f>
        <v/>
      </c>
    </row>
    <row r="36" spans="1:13">
      <c r="A36" s="228" t="str">
        <f>IF(③リレー情報確認!I24="","",690000+①団体情報入力!$C$6*10)</f>
        <v/>
      </c>
      <c r="B36" s="228" t="str">
        <f>IF(A36="","",①団体情報入力!$C$4)</f>
        <v/>
      </c>
      <c r="C36" s="228" t="str">
        <f>IF(A36="","",③リレー情報確認!$J$1)</f>
        <v/>
      </c>
      <c r="D36" s="228" t="str">
        <f>IF(A36="","",③リレー情報確認!$P$1)</f>
        <v/>
      </c>
      <c r="E36" s="228"/>
      <c r="F36" s="228"/>
      <c r="G36" s="228">
        <v>5</v>
      </c>
      <c r="H36" s="228" t="str">
        <f>IF(A36="","",③リレー情報確認!K24)</f>
        <v/>
      </c>
      <c r="I36" s="228" t="str">
        <f>IF(A36="","",③リレー情報確認!J24)</f>
        <v/>
      </c>
      <c r="J36" s="228" t="str">
        <f>IF(A36="","",種目情報!$J$9)</f>
        <v/>
      </c>
      <c r="K36" s="229" t="str">
        <f>IF(A36="","",③リレー情報確認!$L$20)</f>
        <v/>
      </c>
      <c r="L36" s="228" t="str">
        <f t="shared" si="2"/>
        <v/>
      </c>
      <c r="M36" s="228" t="str">
        <f>IF(A36="","",種目情報!$K$9)</f>
        <v/>
      </c>
    </row>
    <row r="37" spans="1:13">
      <c r="A37" s="228" t="str">
        <f>IF(③リレー情報確認!I25="","",690000+①団体情報入力!$C$6*10)</f>
        <v/>
      </c>
      <c r="B37" s="228" t="str">
        <f>IF(A37="","",①団体情報入力!$C$4)</f>
        <v/>
      </c>
      <c r="C37" s="228" t="str">
        <f>IF(A37="","",③リレー情報確認!$J$1)</f>
        <v/>
      </c>
      <c r="D37" s="228" t="str">
        <f>IF(A37="","",③リレー情報確認!$P$1)</f>
        <v/>
      </c>
      <c r="E37" s="228"/>
      <c r="F37" s="228"/>
      <c r="G37" s="228">
        <v>6</v>
      </c>
      <c r="H37" s="228" t="str">
        <f>IF(A37="","",③リレー情報確認!K25)</f>
        <v/>
      </c>
      <c r="I37" s="228" t="str">
        <f>IF(A37="","",③リレー情報確認!J25)</f>
        <v/>
      </c>
      <c r="J37" s="228" t="str">
        <f>IF(A37="","",種目情報!$J$9)</f>
        <v/>
      </c>
      <c r="K37" s="229" t="str">
        <f>IF(A37="","",③リレー情報確認!$L$20)</f>
        <v/>
      </c>
      <c r="L37" s="228" t="str">
        <f t="shared" si="2"/>
        <v/>
      </c>
      <c r="M37" s="228" t="str">
        <f>IF(A37="","",種目情報!$K$9)</f>
        <v/>
      </c>
    </row>
  </sheetData>
  <phoneticPr fontId="39"/>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8"/>
  <sheetViews>
    <sheetView topLeftCell="A238" workbookViewId="0">
      <selection activeCell="F267" sqref="F267"/>
    </sheetView>
  </sheetViews>
  <sheetFormatPr defaultRowHeight="13.5"/>
  <cols>
    <col min="1" max="1" width="9" style="270"/>
    <col min="2" max="4" width="16.25" customWidth="1"/>
    <col min="5" max="5" width="21.625" style="270" customWidth="1"/>
    <col min="6" max="6" width="9" style="270"/>
    <col min="260" max="260" width="16.25" customWidth="1"/>
    <col min="261" max="261" width="21.625" customWidth="1"/>
    <col min="516" max="516" width="16.25" customWidth="1"/>
    <col min="517" max="517" width="21.625" customWidth="1"/>
    <col min="772" max="772" width="16.25" customWidth="1"/>
    <col min="773" max="773" width="21.625" customWidth="1"/>
    <col min="1028" max="1028" width="16.25" customWidth="1"/>
    <col min="1029" max="1029" width="21.625" customWidth="1"/>
    <col min="1284" max="1284" width="16.25" customWidth="1"/>
    <col min="1285" max="1285" width="21.625" customWidth="1"/>
    <col min="1540" max="1540" width="16.25" customWidth="1"/>
    <col min="1541" max="1541" width="21.625" customWidth="1"/>
    <col min="1796" max="1796" width="16.25" customWidth="1"/>
    <col min="1797" max="1797" width="21.625" customWidth="1"/>
    <col min="2052" max="2052" width="16.25" customWidth="1"/>
    <col min="2053" max="2053" width="21.625" customWidth="1"/>
    <col min="2308" max="2308" width="16.25" customWidth="1"/>
    <col min="2309" max="2309" width="21.625" customWidth="1"/>
    <col min="2564" max="2564" width="16.25" customWidth="1"/>
    <col min="2565" max="2565" width="21.625" customWidth="1"/>
    <col min="2820" max="2820" width="16.25" customWidth="1"/>
    <col min="2821" max="2821" width="21.625" customWidth="1"/>
    <col min="3076" max="3076" width="16.25" customWidth="1"/>
    <col min="3077" max="3077" width="21.625" customWidth="1"/>
    <col min="3332" max="3332" width="16.25" customWidth="1"/>
    <col min="3333" max="3333" width="21.625" customWidth="1"/>
    <col min="3588" max="3588" width="16.25" customWidth="1"/>
    <col min="3589" max="3589" width="21.625" customWidth="1"/>
    <col min="3844" max="3844" width="16.25" customWidth="1"/>
    <col min="3845" max="3845" width="21.625" customWidth="1"/>
    <col min="4100" max="4100" width="16.25" customWidth="1"/>
    <col min="4101" max="4101" width="21.625" customWidth="1"/>
    <col min="4356" max="4356" width="16.25" customWidth="1"/>
    <col min="4357" max="4357" width="21.625" customWidth="1"/>
    <col min="4612" max="4612" width="16.25" customWidth="1"/>
    <col min="4613" max="4613" width="21.625" customWidth="1"/>
    <col min="4868" max="4868" width="16.25" customWidth="1"/>
    <col min="4869" max="4869" width="21.625" customWidth="1"/>
    <col min="5124" max="5124" width="16.25" customWidth="1"/>
    <col min="5125" max="5125" width="21.625" customWidth="1"/>
    <col min="5380" max="5380" width="16.25" customWidth="1"/>
    <col min="5381" max="5381" width="21.625" customWidth="1"/>
    <col min="5636" max="5636" width="16.25" customWidth="1"/>
    <col min="5637" max="5637" width="21.625" customWidth="1"/>
    <col min="5892" max="5892" width="16.25" customWidth="1"/>
    <col min="5893" max="5893" width="21.625" customWidth="1"/>
    <col min="6148" max="6148" width="16.25" customWidth="1"/>
    <col min="6149" max="6149" width="21.625" customWidth="1"/>
    <col min="6404" max="6404" width="16.25" customWidth="1"/>
    <col min="6405" max="6405" width="21.625" customWidth="1"/>
    <col min="6660" max="6660" width="16.25" customWidth="1"/>
    <col min="6661" max="6661" width="21.625" customWidth="1"/>
    <col min="6916" max="6916" width="16.25" customWidth="1"/>
    <col min="6917" max="6917" width="21.625" customWidth="1"/>
    <col min="7172" max="7172" width="16.25" customWidth="1"/>
    <col min="7173" max="7173" width="21.625" customWidth="1"/>
    <col min="7428" max="7428" width="16.25" customWidth="1"/>
    <col min="7429" max="7429" width="21.625" customWidth="1"/>
    <col min="7684" max="7684" width="16.25" customWidth="1"/>
    <col min="7685" max="7685" width="21.625" customWidth="1"/>
    <col min="7940" max="7940" width="16.25" customWidth="1"/>
    <col min="7941" max="7941" width="21.625" customWidth="1"/>
    <col min="8196" max="8196" width="16.25" customWidth="1"/>
    <col min="8197" max="8197" width="21.625" customWidth="1"/>
    <col min="8452" max="8452" width="16.25" customWidth="1"/>
    <col min="8453" max="8453" width="21.625" customWidth="1"/>
    <col min="8708" max="8708" width="16.25" customWidth="1"/>
    <col min="8709" max="8709" width="21.625" customWidth="1"/>
    <col min="8964" max="8964" width="16.25" customWidth="1"/>
    <col min="8965" max="8965" width="21.625" customWidth="1"/>
    <col min="9220" max="9220" width="16.25" customWidth="1"/>
    <col min="9221" max="9221" width="21.625" customWidth="1"/>
    <col min="9476" max="9476" width="16.25" customWidth="1"/>
    <col min="9477" max="9477" width="21.625" customWidth="1"/>
    <col min="9732" max="9732" width="16.25" customWidth="1"/>
    <col min="9733" max="9733" width="21.625" customWidth="1"/>
    <col min="9988" max="9988" width="16.25" customWidth="1"/>
    <col min="9989" max="9989" width="21.625" customWidth="1"/>
    <col min="10244" max="10244" width="16.25" customWidth="1"/>
    <col min="10245" max="10245" width="21.625" customWidth="1"/>
    <col min="10500" max="10500" width="16.25" customWidth="1"/>
    <col min="10501" max="10501" width="21.625" customWidth="1"/>
    <col min="10756" max="10756" width="16.25" customWidth="1"/>
    <col min="10757" max="10757" width="21.625" customWidth="1"/>
    <col min="11012" max="11012" width="16.25" customWidth="1"/>
    <col min="11013" max="11013" width="21.625" customWidth="1"/>
    <col min="11268" max="11268" width="16.25" customWidth="1"/>
    <col min="11269" max="11269" width="21.625" customWidth="1"/>
    <col min="11524" max="11524" width="16.25" customWidth="1"/>
    <col min="11525" max="11525" width="21.625" customWidth="1"/>
    <col min="11780" max="11780" width="16.25" customWidth="1"/>
    <col min="11781" max="11781" width="21.625" customWidth="1"/>
    <col min="12036" max="12036" width="16.25" customWidth="1"/>
    <col min="12037" max="12037" width="21.625" customWidth="1"/>
    <col min="12292" max="12292" width="16.25" customWidth="1"/>
    <col min="12293" max="12293" width="21.625" customWidth="1"/>
    <col min="12548" max="12548" width="16.25" customWidth="1"/>
    <col min="12549" max="12549" width="21.625" customWidth="1"/>
    <col min="12804" max="12804" width="16.25" customWidth="1"/>
    <col min="12805" max="12805" width="21.625" customWidth="1"/>
    <col min="13060" max="13060" width="16.25" customWidth="1"/>
    <col min="13061" max="13061" width="21.625" customWidth="1"/>
    <col min="13316" max="13316" width="16.25" customWidth="1"/>
    <col min="13317" max="13317" width="21.625" customWidth="1"/>
    <col min="13572" max="13572" width="16.25" customWidth="1"/>
    <col min="13573" max="13573" width="21.625" customWidth="1"/>
    <col min="13828" max="13828" width="16.25" customWidth="1"/>
    <col min="13829" max="13829" width="21.625" customWidth="1"/>
    <col min="14084" max="14084" width="16.25" customWidth="1"/>
    <col min="14085" max="14085" width="21.625" customWidth="1"/>
    <col min="14340" max="14340" width="16.25" customWidth="1"/>
    <col min="14341" max="14341" width="21.625" customWidth="1"/>
    <col min="14596" max="14596" width="16.25" customWidth="1"/>
    <col min="14597" max="14597" width="21.625" customWidth="1"/>
    <col min="14852" max="14852" width="16.25" customWidth="1"/>
    <col min="14853" max="14853" width="21.625" customWidth="1"/>
    <col min="15108" max="15108" width="16.25" customWidth="1"/>
    <col min="15109" max="15109" width="21.625" customWidth="1"/>
    <col min="15364" max="15364" width="16.25" customWidth="1"/>
    <col min="15365" max="15365" width="21.625" customWidth="1"/>
    <col min="15620" max="15620" width="16.25" customWidth="1"/>
    <col min="15621" max="15621" width="21.625" customWidth="1"/>
    <col min="15876" max="15876" width="16.25" customWidth="1"/>
    <col min="15877" max="15877" width="21.625" customWidth="1"/>
    <col min="16132" max="16132" width="16.25" customWidth="1"/>
    <col min="16133" max="16133" width="21.625" customWidth="1"/>
  </cols>
  <sheetData>
    <row r="1" spans="1:6">
      <c r="A1" s="270" t="s">
        <v>339</v>
      </c>
      <c r="B1" s="270" t="s">
        <v>340</v>
      </c>
      <c r="C1" s="270" t="s">
        <v>341</v>
      </c>
      <c r="D1" s="270" t="s">
        <v>342</v>
      </c>
      <c r="E1" s="270" t="s">
        <v>343</v>
      </c>
      <c r="F1" s="270" t="s">
        <v>339</v>
      </c>
    </row>
    <row r="2" spans="1:6">
      <c r="A2" s="270">
        <v>1</v>
      </c>
      <c r="B2" s="398" t="s">
        <v>344</v>
      </c>
      <c r="C2" s="399">
        <v>236001</v>
      </c>
      <c r="D2" s="398" t="s">
        <v>345</v>
      </c>
      <c r="E2" s="270" t="s">
        <v>346</v>
      </c>
      <c r="F2" s="270">
        <v>1</v>
      </c>
    </row>
    <row r="3" spans="1:6">
      <c r="A3" s="270">
        <v>2</v>
      </c>
      <c r="B3" s="398" t="s">
        <v>347</v>
      </c>
      <c r="C3" s="399">
        <v>236002</v>
      </c>
      <c r="D3" s="398" t="s">
        <v>348</v>
      </c>
      <c r="E3" s="270" t="s">
        <v>349</v>
      </c>
      <c r="F3" s="270">
        <v>2</v>
      </c>
    </row>
    <row r="4" spans="1:6">
      <c r="A4" s="270">
        <v>3</v>
      </c>
      <c r="B4" s="398" t="s">
        <v>350</v>
      </c>
      <c r="C4" s="399">
        <v>236003</v>
      </c>
      <c r="D4" s="398" t="s">
        <v>351</v>
      </c>
      <c r="E4" s="270" t="s">
        <v>352</v>
      </c>
      <c r="F4" s="270">
        <v>3</v>
      </c>
    </row>
    <row r="5" spans="1:6">
      <c r="A5" s="270">
        <v>4</v>
      </c>
      <c r="B5" s="398" t="s">
        <v>353</v>
      </c>
      <c r="C5" s="399">
        <v>236004</v>
      </c>
      <c r="D5" s="398" t="s">
        <v>353</v>
      </c>
      <c r="E5" s="270" t="s">
        <v>354</v>
      </c>
      <c r="F5" s="270">
        <v>4</v>
      </c>
    </row>
    <row r="6" spans="1:6">
      <c r="A6" s="270">
        <v>5</v>
      </c>
      <c r="B6" s="398" t="s">
        <v>355</v>
      </c>
      <c r="C6" s="399">
        <v>236005</v>
      </c>
      <c r="D6" s="398" t="s">
        <v>356</v>
      </c>
      <c r="E6" s="270" t="s">
        <v>357</v>
      </c>
      <c r="F6" s="270">
        <v>5</v>
      </c>
    </row>
    <row r="7" spans="1:6">
      <c r="A7" s="270">
        <v>6</v>
      </c>
      <c r="B7" s="398" t="s">
        <v>358</v>
      </c>
      <c r="C7" s="399">
        <v>236006</v>
      </c>
      <c r="D7" s="398" t="s">
        <v>358</v>
      </c>
      <c r="E7" s="270" t="s">
        <v>359</v>
      </c>
      <c r="F7" s="270">
        <v>6</v>
      </c>
    </row>
    <row r="8" spans="1:6">
      <c r="A8" s="270">
        <v>7</v>
      </c>
      <c r="B8" s="398" t="s">
        <v>360</v>
      </c>
      <c r="C8" s="399">
        <v>236007</v>
      </c>
      <c r="D8" s="398" t="s">
        <v>361</v>
      </c>
      <c r="E8" s="270" t="s">
        <v>362</v>
      </c>
      <c r="F8" s="270">
        <v>7</v>
      </c>
    </row>
    <row r="9" spans="1:6">
      <c r="A9" s="270">
        <v>8</v>
      </c>
      <c r="B9" s="398" t="s">
        <v>363</v>
      </c>
      <c r="C9" s="399">
        <v>236008</v>
      </c>
      <c r="D9" s="398" t="s">
        <v>363</v>
      </c>
      <c r="E9" s="270" t="s">
        <v>364</v>
      </c>
      <c r="F9" s="270">
        <v>8</v>
      </c>
    </row>
    <row r="10" spans="1:6">
      <c r="A10" s="270">
        <v>9</v>
      </c>
      <c r="B10" s="398" t="s">
        <v>365</v>
      </c>
      <c r="C10" s="399">
        <v>236009</v>
      </c>
      <c r="D10" s="398" t="s">
        <v>366</v>
      </c>
      <c r="E10" s="270" t="s">
        <v>367</v>
      </c>
      <c r="F10" s="270">
        <v>9</v>
      </c>
    </row>
    <row r="11" spans="1:6">
      <c r="A11" s="270">
        <v>10</v>
      </c>
      <c r="B11" s="398" t="s">
        <v>368</v>
      </c>
      <c r="C11" s="399">
        <v>236010</v>
      </c>
      <c r="D11" s="398" t="s">
        <v>368</v>
      </c>
      <c r="E11" s="270" t="s">
        <v>369</v>
      </c>
      <c r="F11" s="270">
        <v>10</v>
      </c>
    </row>
    <row r="12" spans="1:6">
      <c r="A12" s="270">
        <v>11</v>
      </c>
      <c r="B12" s="398" t="s">
        <v>370</v>
      </c>
      <c r="C12" s="399">
        <v>236011</v>
      </c>
      <c r="D12" s="398" t="s">
        <v>371</v>
      </c>
      <c r="E12" s="270" t="s">
        <v>372</v>
      </c>
      <c r="F12" s="270">
        <v>11</v>
      </c>
    </row>
    <row r="13" spans="1:6">
      <c r="A13" s="270">
        <v>12</v>
      </c>
      <c r="B13" s="398" t="s">
        <v>373</v>
      </c>
      <c r="C13" s="399">
        <v>236012</v>
      </c>
      <c r="D13" s="398" t="s">
        <v>373</v>
      </c>
      <c r="E13" s="270" t="s">
        <v>374</v>
      </c>
      <c r="F13" s="270">
        <v>12</v>
      </c>
    </row>
    <row r="14" spans="1:6">
      <c r="A14" s="270">
        <v>13</v>
      </c>
      <c r="B14" s="398" t="s">
        <v>375</v>
      </c>
      <c r="C14" s="399">
        <v>236013</v>
      </c>
      <c r="D14" s="398" t="s">
        <v>375</v>
      </c>
      <c r="E14" s="270" t="s">
        <v>376</v>
      </c>
      <c r="F14" s="270">
        <v>13</v>
      </c>
    </row>
    <row r="15" spans="1:6">
      <c r="A15" s="270">
        <v>14</v>
      </c>
      <c r="B15" s="398" t="s">
        <v>377</v>
      </c>
      <c r="C15" s="399">
        <v>236014</v>
      </c>
      <c r="D15" s="398" t="s">
        <v>378</v>
      </c>
      <c r="E15" s="270" t="s">
        <v>379</v>
      </c>
      <c r="F15" s="270">
        <v>14</v>
      </c>
    </row>
    <row r="16" spans="1:6">
      <c r="A16" s="270">
        <v>15</v>
      </c>
      <c r="B16" s="398" t="s">
        <v>380</v>
      </c>
      <c r="C16" s="399">
        <v>236015</v>
      </c>
      <c r="D16" s="398" t="s">
        <v>380</v>
      </c>
      <c r="E16" s="270" t="s">
        <v>381</v>
      </c>
      <c r="F16" s="270">
        <v>15</v>
      </c>
    </row>
    <row r="17" spans="1:6">
      <c r="A17" s="270">
        <v>16</v>
      </c>
      <c r="B17" s="398" t="s">
        <v>382</v>
      </c>
      <c r="C17" s="399">
        <v>236016</v>
      </c>
      <c r="D17" s="398" t="s">
        <v>382</v>
      </c>
      <c r="E17" s="270" t="s">
        <v>383</v>
      </c>
      <c r="F17" s="270">
        <v>16</v>
      </c>
    </row>
    <row r="18" spans="1:6">
      <c r="A18" s="270">
        <v>17</v>
      </c>
      <c r="B18" s="398" t="s">
        <v>384</v>
      </c>
      <c r="C18" s="399">
        <v>236017</v>
      </c>
      <c r="D18" s="398" t="s">
        <v>384</v>
      </c>
      <c r="E18" s="270" t="s">
        <v>385</v>
      </c>
      <c r="F18" s="270">
        <v>17</v>
      </c>
    </row>
    <row r="19" spans="1:6">
      <c r="A19" s="270">
        <v>18</v>
      </c>
      <c r="B19" s="398" t="s">
        <v>386</v>
      </c>
      <c r="C19" s="399">
        <v>236018</v>
      </c>
      <c r="D19" s="398" t="s">
        <v>387</v>
      </c>
      <c r="E19" s="270" t="s">
        <v>388</v>
      </c>
      <c r="F19" s="270">
        <v>18</v>
      </c>
    </row>
    <row r="20" spans="1:6">
      <c r="A20" s="270">
        <v>19</v>
      </c>
      <c r="B20" s="398" t="s">
        <v>389</v>
      </c>
      <c r="C20" s="399">
        <v>236019</v>
      </c>
      <c r="D20" s="398" t="s">
        <v>390</v>
      </c>
      <c r="E20" s="270" t="s">
        <v>391</v>
      </c>
      <c r="F20" s="270">
        <v>19</v>
      </c>
    </row>
    <row r="21" spans="1:6">
      <c r="A21" s="270">
        <v>20</v>
      </c>
      <c r="B21" s="398" t="s">
        <v>392</v>
      </c>
      <c r="C21" s="399">
        <v>236020</v>
      </c>
      <c r="D21" s="398" t="s">
        <v>393</v>
      </c>
      <c r="E21" s="270" t="s">
        <v>394</v>
      </c>
      <c r="F21" s="270">
        <v>20</v>
      </c>
    </row>
    <row r="22" spans="1:6">
      <c r="A22" s="270">
        <v>21</v>
      </c>
      <c r="B22" s="398" t="s">
        <v>395</v>
      </c>
      <c r="C22" s="399">
        <v>236021</v>
      </c>
      <c r="D22" s="398" t="s">
        <v>396</v>
      </c>
      <c r="E22" s="270" t="s">
        <v>397</v>
      </c>
      <c r="F22" s="270">
        <v>21</v>
      </c>
    </row>
    <row r="23" spans="1:6">
      <c r="A23" s="270">
        <v>22</v>
      </c>
      <c r="B23" s="398" t="s">
        <v>398</v>
      </c>
      <c r="C23" s="399">
        <v>236022</v>
      </c>
      <c r="D23" s="398" t="s">
        <v>399</v>
      </c>
      <c r="E23" s="270" t="s">
        <v>400</v>
      </c>
      <c r="F23" s="270">
        <v>22</v>
      </c>
    </row>
    <row r="24" spans="1:6">
      <c r="A24" s="270">
        <v>23</v>
      </c>
      <c r="B24" s="398" t="s">
        <v>401</v>
      </c>
      <c r="C24" s="399">
        <v>236023</v>
      </c>
      <c r="D24" s="398" t="s">
        <v>401</v>
      </c>
      <c r="E24" s="270" t="s">
        <v>402</v>
      </c>
      <c r="F24" s="270">
        <v>23</v>
      </c>
    </row>
    <row r="25" spans="1:6">
      <c r="A25" s="270">
        <v>24</v>
      </c>
      <c r="B25" s="398" t="s">
        <v>403</v>
      </c>
      <c r="C25" s="399">
        <v>236024</v>
      </c>
      <c r="D25" s="398" t="s">
        <v>403</v>
      </c>
      <c r="E25" s="270" t="s">
        <v>404</v>
      </c>
      <c r="F25" s="270">
        <v>24</v>
      </c>
    </row>
    <row r="26" spans="1:6">
      <c r="A26" s="270">
        <v>25</v>
      </c>
      <c r="B26" s="398" t="s">
        <v>405</v>
      </c>
      <c r="C26" s="399">
        <v>236025</v>
      </c>
      <c r="D26" s="398" t="s">
        <v>405</v>
      </c>
      <c r="E26" s="270" t="s">
        <v>406</v>
      </c>
      <c r="F26" s="270">
        <v>25</v>
      </c>
    </row>
    <row r="27" spans="1:6">
      <c r="A27" s="270">
        <v>26</v>
      </c>
      <c r="B27" s="398" t="s">
        <v>407</v>
      </c>
      <c r="C27" s="399">
        <v>236026</v>
      </c>
      <c r="D27" s="398" t="s">
        <v>407</v>
      </c>
      <c r="E27" s="270" t="s">
        <v>408</v>
      </c>
      <c r="F27" s="270">
        <v>26</v>
      </c>
    </row>
    <row r="28" spans="1:6">
      <c r="A28" s="270">
        <v>27</v>
      </c>
      <c r="B28" s="398" t="s">
        <v>409</v>
      </c>
      <c r="C28" s="399">
        <v>236027</v>
      </c>
      <c r="D28" s="398" t="s">
        <v>409</v>
      </c>
      <c r="E28" s="270" t="s">
        <v>410</v>
      </c>
      <c r="F28" s="270">
        <v>27</v>
      </c>
    </row>
    <row r="29" spans="1:6">
      <c r="A29" s="270">
        <v>28</v>
      </c>
      <c r="B29" s="398" t="s">
        <v>411</v>
      </c>
      <c r="C29" s="399">
        <v>236028</v>
      </c>
      <c r="D29" s="398" t="s">
        <v>412</v>
      </c>
      <c r="E29" s="270" t="s">
        <v>413</v>
      </c>
      <c r="F29" s="270">
        <v>28</v>
      </c>
    </row>
    <row r="30" spans="1:6">
      <c r="A30" s="270">
        <v>29</v>
      </c>
      <c r="B30" s="400" t="s">
        <v>414</v>
      </c>
      <c r="C30" s="399">
        <v>236029</v>
      </c>
      <c r="D30" s="400" t="s">
        <v>415</v>
      </c>
      <c r="E30" s="270" t="s">
        <v>416</v>
      </c>
      <c r="F30" s="270">
        <v>29</v>
      </c>
    </row>
    <row r="31" spans="1:6">
      <c r="A31" s="270">
        <v>30</v>
      </c>
      <c r="B31" s="400" t="s">
        <v>417</v>
      </c>
      <c r="C31" s="399">
        <v>236030</v>
      </c>
      <c r="D31" s="400" t="s">
        <v>417</v>
      </c>
      <c r="E31" s="270" t="s">
        <v>418</v>
      </c>
      <c r="F31" s="270">
        <v>30</v>
      </c>
    </row>
    <row r="32" spans="1:6">
      <c r="A32" s="270">
        <v>31</v>
      </c>
      <c r="B32" s="400" t="s">
        <v>419</v>
      </c>
      <c r="C32" s="399">
        <v>236031</v>
      </c>
      <c r="D32" s="400" t="s">
        <v>420</v>
      </c>
      <c r="E32" s="270" t="s">
        <v>421</v>
      </c>
      <c r="F32" s="270">
        <v>31</v>
      </c>
    </row>
    <row r="33" spans="1:6">
      <c r="A33" s="270">
        <v>32</v>
      </c>
      <c r="B33" s="400" t="s">
        <v>422</v>
      </c>
      <c r="C33" s="399">
        <v>236032</v>
      </c>
      <c r="D33" s="400" t="s">
        <v>423</v>
      </c>
      <c r="E33" s="270" t="s">
        <v>424</v>
      </c>
      <c r="F33" s="270">
        <v>32</v>
      </c>
    </row>
    <row r="34" spans="1:6">
      <c r="A34" s="270">
        <v>33</v>
      </c>
      <c r="B34" s="400" t="s">
        <v>425</v>
      </c>
      <c r="C34" s="399">
        <v>236033</v>
      </c>
      <c r="D34" s="400" t="s">
        <v>425</v>
      </c>
      <c r="E34" s="270" t="s">
        <v>426</v>
      </c>
      <c r="F34" s="270">
        <v>33</v>
      </c>
    </row>
    <row r="35" spans="1:6">
      <c r="A35" s="270">
        <v>34</v>
      </c>
      <c r="B35" s="400" t="s">
        <v>427</v>
      </c>
      <c r="C35" s="399">
        <v>236034</v>
      </c>
      <c r="D35" s="400" t="s">
        <v>427</v>
      </c>
      <c r="E35" s="270" t="s">
        <v>428</v>
      </c>
      <c r="F35" s="270">
        <v>34</v>
      </c>
    </row>
    <row r="36" spans="1:6">
      <c r="A36" s="270">
        <v>35</v>
      </c>
      <c r="B36" s="401" t="s">
        <v>429</v>
      </c>
      <c r="C36" s="399">
        <v>236035</v>
      </c>
      <c r="D36" s="401" t="s">
        <v>429</v>
      </c>
      <c r="E36" s="270" t="s">
        <v>430</v>
      </c>
      <c r="F36" s="270">
        <v>35</v>
      </c>
    </row>
    <row r="37" spans="1:6">
      <c r="A37" s="270">
        <v>36</v>
      </c>
      <c r="B37" s="400" t="s">
        <v>431</v>
      </c>
      <c r="C37" s="399">
        <v>236036</v>
      </c>
      <c r="D37" s="400" t="s">
        <v>431</v>
      </c>
      <c r="E37" s="270" t="s">
        <v>432</v>
      </c>
      <c r="F37" s="270">
        <v>36</v>
      </c>
    </row>
    <row r="38" spans="1:6">
      <c r="A38" s="270">
        <v>37</v>
      </c>
      <c r="B38" s="400" t="s">
        <v>433</v>
      </c>
      <c r="C38" s="399">
        <v>236037</v>
      </c>
      <c r="D38" s="400" t="s">
        <v>434</v>
      </c>
      <c r="E38" s="270" t="s">
        <v>435</v>
      </c>
      <c r="F38" s="270">
        <v>37</v>
      </c>
    </row>
    <row r="39" spans="1:6">
      <c r="A39" s="270">
        <v>38</v>
      </c>
      <c r="B39" s="402" t="s">
        <v>436</v>
      </c>
      <c r="C39" s="399">
        <v>236038</v>
      </c>
      <c r="D39" s="402" t="s">
        <v>436</v>
      </c>
      <c r="E39" s="270" t="s">
        <v>437</v>
      </c>
      <c r="F39" s="270">
        <v>38</v>
      </c>
    </row>
    <row r="40" spans="1:6">
      <c r="A40" s="270">
        <v>39</v>
      </c>
      <c r="B40" s="403" t="s">
        <v>438</v>
      </c>
      <c r="C40" s="399">
        <v>236039</v>
      </c>
      <c r="D40" s="403" t="s">
        <v>438</v>
      </c>
      <c r="E40" s="270" t="s">
        <v>439</v>
      </c>
      <c r="F40" s="270">
        <v>39</v>
      </c>
    </row>
    <row r="41" spans="1:6">
      <c r="A41" s="270">
        <v>40</v>
      </c>
      <c r="B41" s="404" t="s">
        <v>440</v>
      </c>
      <c r="C41" s="399">
        <v>236040</v>
      </c>
      <c r="D41" s="404" t="s">
        <v>440</v>
      </c>
      <c r="E41" s="270" t="s">
        <v>441</v>
      </c>
      <c r="F41" s="270">
        <v>40</v>
      </c>
    </row>
    <row r="42" spans="1:6">
      <c r="A42" s="270">
        <v>41</v>
      </c>
      <c r="B42" s="404" t="s">
        <v>442</v>
      </c>
      <c r="C42" s="399">
        <v>236041</v>
      </c>
      <c r="D42" s="404" t="s">
        <v>442</v>
      </c>
      <c r="E42" s="270" t="s">
        <v>443</v>
      </c>
      <c r="F42" s="270">
        <v>41</v>
      </c>
    </row>
    <row r="43" spans="1:6">
      <c r="A43" s="270">
        <v>42</v>
      </c>
      <c r="B43" s="404" t="s">
        <v>444</v>
      </c>
      <c r="C43" s="399">
        <v>236042</v>
      </c>
      <c r="D43" s="404" t="s">
        <v>444</v>
      </c>
      <c r="E43" s="270" t="s">
        <v>445</v>
      </c>
      <c r="F43" s="270">
        <v>42</v>
      </c>
    </row>
    <row r="44" spans="1:6">
      <c r="A44" s="270">
        <v>43</v>
      </c>
      <c r="B44" s="404" t="s">
        <v>446</v>
      </c>
      <c r="C44" s="399">
        <v>236043</v>
      </c>
      <c r="D44" s="404" t="s">
        <v>446</v>
      </c>
      <c r="E44" s="270" t="s">
        <v>447</v>
      </c>
      <c r="F44" s="270">
        <v>43</v>
      </c>
    </row>
    <row r="45" spans="1:6">
      <c r="A45" s="270">
        <v>44</v>
      </c>
      <c r="B45" s="404" t="s">
        <v>448</v>
      </c>
      <c r="C45" s="399">
        <v>236044</v>
      </c>
      <c r="D45" s="404" t="s">
        <v>448</v>
      </c>
      <c r="E45" s="270" t="s">
        <v>430</v>
      </c>
      <c r="F45" s="270">
        <v>44</v>
      </c>
    </row>
    <row r="46" spans="1:6">
      <c r="A46" s="270">
        <v>45</v>
      </c>
      <c r="B46" s="404" t="s">
        <v>449</v>
      </c>
      <c r="C46" s="399">
        <v>236045</v>
      </c>
      <c r="D46" s="404" t="s">
        <v>449</v>
      </c>
      <c r="E46" s="270" t="s">
        <v>450</v>
      </c>
      <c r="F46" s="270">
        <v>45</v>
      </c>
    </row>
    <row r="47" spans="1:6">
      <c r="A47" s="270">
        <v>46</v>
      </c>
      <c r="B47" s="404" t="s">
        <v>451</v>
      </c>
      <c r="C47" s="399">
        <v>236046</v>
      </c>
      <c r="D47" s="404" t="s">
        <v>451</v>
      </c>
      <c r="E47" s="270" t="s">
        <v>452</v>
      </c>
      <c r="F47" s="270">
        <v>46</v>
      </c>
    </row>
    <row r="48" spans="1:6">
      <c r="A48" s="270">
        <v>47</v>
      </c>
      <c r="B48" s="404" t="s">
        <v>453</v>
      </c>
      <c r="C48" s="399">
        <v>236047</v>
      </c>
      <c r="D48" s="404" t="s">
        <v>453</v>
      </c>
      <c r="E48" s="270" t="s">
        <v>454</v>
      </c>
      <c r="F48" s="270">
        <v>47</v>
      </c>
    </row>
    <row r="49" spans="1:6">
      <c r="A49" s="270">
        <v>48</v>
      </c>
      <c r="B49" s="404" t="s">
        <v>455</v>
      </c>
      <c r="C49" s="399">
        <v>236048</v>
      </c>
      <c r="D49" s="404" t="s">
        <v>455</v>
      </c>
      <c r="E49" s="270" t="s">
        <v>456</v>
      </c>
      <c r="F49" s="270">
        <v>48</v>
      </c>
    </row>
    <row r="50" spans="1:6">
      <c r="A50" s="270">
        <v>49</v>
      </c>
      <c r="B50" s="404" t="s">
        <v>457</v>
      </c>
      <c r="C50" s="399">
        <v>236049</v>
      </c>
      <c r="D50" s="404" t="s">
        <v>458</v>
      </c>
      <c r="E50" s="270" t="s">
        <v>459</v>
      </c>
      <c r="F50" s="270">
        <v>49</v>
      </c>
    </row>
    <row r="51" spans="1:6">
      <c r="A51" s="270">
        <v>50</v>
      </c>
      <c r="B51" s="404" t="s">
        <v>460</v>
      </c>
      <c r="C51" s="399">
        <v>236050</v>
      </c>
      <c r="D51" s="404" t="s">
        <v>461</v>
      </c>
      <c r="E51" s="270" t="s">
        <v>462</v>
      </c>
      <c r="F51" s="270">
        <v>50</v>
      </c>
    </row>
    <row r="52" spans="1:6">
      <c r="A52" s="270">
        <v>51</v>
      </c>
      <c r="B52" s="404" t="s">
        <v>463</v>
      </c>
      <c r="C52" s="399">
        <v>236051</v>
      </c>
      <c r="D52" s="404" t="s">
        <v>463</v>
      </c>
      <c r="E52" s="270" t="s">
        <v>464</v>
      </c>
      <c r="F52" s="270">
        <v>51</v>
      </c>
    </row>
    <row r="53" spans="1:6">
      <c r="A53" s="270">
        <v>52</v>
      </c>
      <c r="B53" s="404" t="s">
        <v>465</v>
      </c>
      <c r="C53" s="399">
        <v>236052</v>
      </c>
      <c r="D53" s="404" t="s">
        <v>465</v>
      </c>
      <c r="E53" s="270" t="s">
        <v>466</v>
      </c>
      <c r="F53" s="270">
        <v>52</v>
      </c>
    </row>
    <row r="54" spans="1:6">
      <c r="A54" s="270">
        <v>53</v>
      </c>
      <c r="B54" s="404" t="s">
        <v>467</v>
      </c>
      <c r="C54" s="399">
        <v>236053</v>
      </c>
      <c r="D54" s="404" t="s">
        <v>468</v>
      </c>
      <c r="E54" s="270" t="s">
        <v>469</v>
      </c>
      <c r="F54" s="270">
        <v>53</v>
      </c>
    </row>
    <row r="55" spans="1:6">
      <c r="A55" s="270">
        <v>54</v>
      </c>
      <c r="B55" s="404" t="s">
        <v>470</v>
      </c>
      <c r="C55" s="399">
        <v>236054</v>
      </c>
      <c r="D55" s="404" t="s">
        <v>471</v>
      </c>
      <c r="E55" s="270" t="s">
        <v>472</v>
      </c>
      <c r="F55" s="270">
        <v>54</v>
      </c>
    </row>
    <row r="56" spans="1:6">
      <c r="A56" s="270">
        <v>55</v>
      </c>
      <c r="B56" s="404" t="s">
        <v>473</v>
      </c>
      <c r="C56" s="399">
        <v>236055</v>
      </c>
      <c r="D56" s="404" t="s">
        <v>473</v>
      </c>
      <c r="E56" s="270" t="s">
        <v>474</v>
      </c>
      <c r="F56" s="270">
        <v>55</v>
      </c>
    </row>
    <row r="57" spans="1:6">
      <c r="A57" s="270">
        <v>56</v>
      </c>
      <c r="B57" s="404" t="s">
        <v>475</v>
      </c>
      <c r="C57" s="399">
        <v>236056</v>
      </c>
      <c r="D57" s="404" t="s">
        <v>476</v>
      </c>
      <c r="E57" s="270" t="s">
        <v>477</v>
      </c>
      <c r="F57" s="270">
        <v>56</v>
      </c>
    </row>
    <row r="58" spans="1:6">
      <c r="A58" s="270">
        <v>57</v>
      </c>
      <c r="B58" s="404" t="s">
        <v>478</v>
      </c>
      <c r="C58" s="399">
        <v>236057</v>
      </c>
      <c r="D58" s="404" t="s">
        <v>479</v>
      </c>
      <c r="E58" s="270" t="s">
        <v>480</v>
      </c>
      <c r="F58" s="270">
        <v>57</v>
      </c>
    </row>
    <row r="59" spans="1:6">
      <c r="A59" s="270">
        <v>58</v>
      </c>
      <c r="B59" s="404" t="s">
        <v>481</v>
      </c>
      <c r="C59" s="399">
        <v>236058</v>
      </c>
      <c r="D59" s="404" t="s">
        <v>481</v>
      </c>
      <c r="E59" s="270" t="s">
        <v>482</v>
      </c>
      <c r="F59" s="270">
        <v>58</v>
      </c>
    </row>
    <row r="60" spans="1:6">
      <c r="A60" s="270">
        <v>59</v>
      </c>
      <c r="B60" s="404" t="s">
        <v>483</v>
      </c>
      <c r="C60" s="399">
        <v>236059</v>
      </c>
      <c r="D60" s="404" t="s">
        <v>483</v>
      </c>
      <c r="E60" s="270" t="s">
        <v>484</v>
      </c>
      <c r="F60" s="270">
        <v>59</v>
      </c>
    </row>
    <row r="61" spans="1:6">
      <c r="A61" s="270">
        <v>60</v>
      </c>
      <c r="B61" s="404" t="s">
        <v>485</v>
      </c>
      <c r="C61" s="399">
        <v>236060</v>
      </c>
      <c r="D61" s="404" t="s">
        <v>486</v>
      </c>
      <c r="E61" s="270" t="s">
        <v>487</v>
      </c>
      <c r="F61" s="270">
        <v>60</v>
      </c>
    </row>
    <row r="62" spans="1:6">
      <c r="A62" s="270">
        <v>61</v>
      </c>
      <c r="B62" s="404" t="s">
        <v>488</v>
      </c>
      <c r="C62" s="399">
        <v>236061</v>
      </c>
      <c r="D62" s="404" t="s">
        <v>488</v>
      </c>
      <c r="E62" s="270" t="s">
        <v>489</v>
      </c>
      <c r="F62" s="270">
        <v>61</v>
      </c>
    </row>
    <row r="63" spans="1:6">
      <c r="A63" s="270">
        <v>62</v>
      </c>
      <c r="B63" s="405" t="s">
        <v>490</v>
      </c>
      <c r="C63" s="399">
        <v>236062</v>
      </c>
      <c r="D63" s="405" t="s">
        <v>491</v>
      </c>
      <c r="E63" s="270" t="s">
        <v>492</v>
      </c>
      <c r="F63" s="270">
        <v>62</v>
      </c>
    </row>
    <row r="64" spans="1:6">
      <c r="A64" s="270">
        <v>63</v>
      </c>
      <c r="B64" s="405" t="s">
        <v>493</v>
      </c>
      <c r="C64" s="399">
        <v>236063</v>
      </c>
      <c r="D64" s="405" t="s">
        <v>493</v>
      </c>
      <c r="E64" s="270" t="s">
        <v>494</v>
      </c>
      <c r="F64" s="270">
        <v>63</v>
      </c>
    </row>
    <row r="65" spans="1:6">
      <c r="A65" s="270">
        <v>64</v>
      </c>
      <c r="B65" s="405" t="s">
        <v>495</v>
      </c>
      <c r="C65" s="399">
        <v>236064</v>
      </c>
      <c r="D65" s="405" t="s">
        <v>496</v>
      </c>
      <c r="E65" s="270" t="s">
        <v>497</v>
      </c>
      <c r="F65" s="270">
        <v>64</v>
      </c>
    </row>
    <row r="66" spans="1:6">
      <c r="A66" s="270">
        <v>65</v>
      </c>
      <c r="B66" s="405" t="s">
        <v>498</v>
      </c>
      <c r="C66" s="399">
        <v>236065</v>
      </c>
      <c r="D66" s="405" t="s">
        <v>499</v>
      </c>
      <c r="E66" s="270" t="s">
        <v>500</v>
      </c>
      <c r="F66" s="270">
        <v>65</v>
      </c>
    </row>
    <row r="67" spans="1:6">
      <c r="A67" s="270">
        <v>66</v>
      </c>
      <c r="B67" s="405" t="s">
        <v>501</v>
      </c>
      <c r="C67" s="399">
        <v>236066</v>
      </c>
      <c r="D67" s="405" t="s">
        <v>502</v>
      </c>
      <c r="E67" s="270" t="s">
        <v>503</v>
      </c>
      <c r="F67" s="270">
        <v>66</v>
      </c>
    </row>
    <row r="68" spans="1:6">
      <c r="A68" s="270">
        <v>67</v>
      </c>
      <c r="B68" s="405" t="s">
        <v>504</v>
      </c>
      <c r="C68" s="399">
        <v>236067</v>
      </c>
      <c r="D68" s="405" t="s">
        <v>505</v>
      </c>
      <c r="E68" s="270" t="s">
        <v>506</v>
      </c>
      <c r="F68" s="270">
        <v>67</v>
      </c>
    </row>
    <row r="69" spans="1:6">
      <c r="A69" s="270">
        <v>68</v>
      </c>
      <c r="B69" s="405" t="s">
        <v>507</v>
      </c>
      <c r="C69" s="399">
        <v>236068</v>
      </c>
      <c r="D69" s="405" t="s">
        <v>507</v>
      </c>
      <c r="E69" s="270" t="s">
        <v>508</v>
      </c>
      <c r="F69" s="270">
        <v>68</v>
      </c>
    </row>
    <row r="70" spans="1:6">
      <c r="A70" s="270">
        <v>69</v>
      </c>
      <c r="B70" s="405" t="s">
        <v>509</v>
      </c>
      <c r="C70" s="399">
        <v>236069</v>
      </c>
      <c r="D70" s="405" t="s">
        <v>509</v>
      </c>
      <c r="E70" s="270" t="s">
        <v>510</v>
      </c>
      <c r="F70" s="270">
        <v>69</v>
      </c>
    </row>
    <row r="71" spans="1:6">
      <c r="A71" s="270">
        <v>70</v>
      </c>
      <c r="B71" s="405" t="s">
        <v>511</v>
      </c>
      <c r="C71" s="399">
        <v>236070</v>
      </c>
      <c r="D71" s="405" t="s">
        <v>511</v>
      </c>
      <c r="E71" s="270" t="s">
        <v>512</v>
      </c>
      <c r="F71" s="270">
        <v>70</v>
      </c>
    </row>
    <row r="72" spans="1:6">
      <c r="A72" s="270">
        <v>71</v>
      </c>
      <c r="B72" s="405" t="s">
        <v>513</v>
      </c>
      <c r="C72" s="399">
        <v>236071</v>
      </c>
      <c r="D72" s="405" t="s">
        <v>513</v>
      </c>
      <c r="E72" s="270" t="s">
        <v>514</v>
      </c>
      <c r="F72" s="270">
        <v>71</v>
      </c>
    </row>
    <row r="73" spans="1:6">
      <c r="A73" s="270">
        <v>72</v>
      </c>
      <c r="B73" s="405" t="s">
        <v>515</v>
      </c>
      <c r="C73" s="399">
        <v>236072</v>
      </c>
      <c r="D73" s="405" t="s">
        <v>515</v>
      </c>
      <c r="E73" s="270" t="s">
        <v>516</v>
      </c>
      <c r="F73" s="270">
        <v>72</v>
      </c>
    </row>
    <row r="74" spans="1:6">
      <c r="A74" s="270">
        <v>73</v>
      </c>
      <c r="B74" s="405" t="s">
        <v>517</v>
      </c>
      <c r="C74" s="399">
        <v>236073</v>
      </c>
      <c r="D74" s="405" t="s">
        <v>517</v>
      </c>
      <c r="E74" s="270" t="s">
        <v>518</v>
      </c>
      <c r="F74" s="270">
        <v>73</v>
      </c>
    </row>
    <row r="75" spans="1:6">
      <c r="A75" s="270">
        <v>74</v>
      </c>
      <c r="B75" s="405" t="s">
        <v>519</v>
      </c>
      <c r="C75" s="399">
        <v>236074</v>
      </c>
      <c r="D75" s="405" t="s">
        <v>519</v>
      </c>
      <c r="E75" s="270" t="s">
        <v>520</v>
      </c>
      <c r="F75" s="270">
        <v>74</v>
      </c>
    </row>
    <row r="76" spans="1:6">
      <c r="A76" s="270">
        <v>75</v>
      </c>
      <c r="B76" s="405" t="s">
        <v>521</v>
      </c>
      <c r="C76" s="399">
        <v>236075</v>
      </c>
      <c r="D76" s="405" t="s">
        <v>521</v>
      </c>
      <c r="E76" s="270" t="s">
        <v>522</v>
      </c>
      <c r="F76" s="270">
        <v>75</v>
      </c>
    </row>
    <row r="77" spans="1:6">
      <c r="A77" s="270">
        <v>76</v>
      </c>
      <c r="B77" s="405" t="s">
        <v>523</v>
      </c>
      <c r="C77" s="399">
        <v>236076</v>
      </c>
      <c r="D77" s="405" t="s">
        <v>523</v>
      </c>
      <c r="E77" s="270" t="s">
        <v>524</v>
      </c>
      <c r="F77" s="270">
        <v>76</v>
      </c>
    </row>
    <row r="78" spans="1:6">
      <c r="A78" s="270">
        <v>77</v>
      </c>
      <c r="B78" s="406" t="s">
        <v>525</v>
      </c>
      <c r="C78" s="399">
        <v>236077</v>
      </c>
      <c r="D78" s="406" t="s">
        <v>525</v>
      </c>
      <c r="E78" s="270" t="s">
        <v>526</v>
      </c>
      <c r="F78" s="270">
        <v>77</v>
      </c>
    </row>
    <row r="79" spans="1:6">
      <c r="A79" s="270">
        <v>78</v>
      </c>
      <c r="B79" s="407" t="s">
        <v>527</v>
      </c>
      <c r="C79" s="399">
        <v>236078</v>
      </c>
      <c r="D79" s="407" t="s">
        <v>527</v>
      </c>
      <c r="E79" s="270" t="s">
        <v>528</v>
      </c>
      <c r="F79" s="270">
        <v>78</v>
      </c>
    </row>
    <row r="80" spans="1:6">
      <c r="A80" s="270">
        <v>79</v>
      </c>
      <c r="B80" s="407" t="s">
        <v>529</v>
      </c>
      <c r="C80" s="399">
        <v>236079</v>
      </c>
      <c r="D80" s="407" t="s">
        <v>529</v>
      </c>
      <c r="E80" s="270" t="s">
        <v>530</v>
      </c>
      <c r="F80" s="270">
        <v>79</v>
      </c>
    </row>
    <row r="81" spans="1:6">
      <c r="A81" s="270">
        <v>80</v>
      </c>
      <c r="B81" s="407" t="s">
        <v>531</v>
      </c>
      <c r="C81" s="399">
        <v>236080</v>
      </c>
      <c r="D81" s="407" t="s">
        <v>532</v>
      </c>
      <c r="E81" s="270" t="s">
        <v>533</v>
      </c>
      <c r="F81" s="270">
        <v>80</v>
      </c>
    </row>
    <row r="82" spans="1:6">
      <c r="A82" s="270">
        <v>81</v>
      </c>
      <c r="B82" s="407" t="s">
        <v>534</v>
      </c>
      <c r="C82" s="399">
        <v>236081</v>
      </c>
      <c r="D82" s="407" t="s">
        <v>534</v>
      </c>
      <c r="E82" s="270" t="s">
        <v>535</v>
      </c>
      <c r="F82" s="270">
        <v>81</v>
      </c>
    </row>
    <row r="83" spans="1:6">
      <c r="A83" s="270">
        <v>82</v>
      </c>
      <c r="B83" s="407" t="s">
        <v>536</v>
      </c>
      <c r="C83" s="399">
        <v>236082</v>
      </c>
      <c r="D83" s="407" t="s">
        <v>536</v>
      </c>
      <c r="E83" s="270" t="s">
        <v>537</v>
      </c>
      <c r="F83" s="270">
        <v>82</v>
      </c>
    </row>
    <row r="84" spans="1:6">
      <c r="A84" s="270">
        <v>83</v>
      </c>
      <c r="B84" s="407" t="s">
        <v>538</v>
      </c>
      <c r="C84" s="399">
        <v>236083</v>
      </c>
      <c r="D84" s="407" t="s">
        <v>538</v>
      </c>
      <c r="E84" s="270" t="s">
        <v>539</v>
      </c>
      <c r="F84" s="270">
        <v>83</v>
      </c>
    </row>
    <row r="85" spans="1:6">
      <c r="A85" s="270">
        <v>84</v>
      </c>
      <c r="B85" s="407" t="s">
        <v>540</v>
      </c>
      <c r="C85" s="399">
        <v>236084</v>
      </c>
      <c r="D85" s="407" t="s">
        <v>541</v>
      </c>
      <c r="E85" s="270" t="s">
        <v>542</v>
      </c>
      <c r="F85" s="270">
        <v>84</v>
      </c>
    </row>
    <row r="86" spans="1:6">
      <c r="A86" s="270">
        <v>85</v>
      </c>
      <c r="B86" s="407" t="s">
        <v>543</v>
      </c>
      <c r="C86" s="399">
        <v>236085</v>
      </c>
      <c r="D86" s="407" t="s">
        <v>544</v>
      </c>
      <c r="E86" s="270" t="s">
        <v>545</v>
      </c>
      <c r="F86" s="270">
        <v>85</v>
      </c>
    </row>
    <row r="87" spans="1:6">
      <c r="A87" s="270">
        <v>86</v>
      </c>
      <c r="B87" s="407" t="s">
        <v>546</v>
      </c>
      <c r="C87" s="399">
        <v>236086</v>
      </c>
      <c r="D87" s="407" t="s">
        <v>546</v>
      </c>
      <c r="E87" s="270" t="s">
        <v>547</v>
      </c>
      <c r="F87" s="270">
        <v>86</v>
      </c>
    </row>
    <row r="88" spans="1:6">
      <c r="A88" s="270">
        <v>87</v>
      </c>
      <c r="B88" s="407" t="s">
        <v>548</v>
      </c>
      <c r="C88" s="399">
        <v>236087</v>
      </c>
      <c r="D88" s="407" t="s">
        <v>548</v>
      </c>
      <c r="E88" s="270" t="s">
        <v>549</v>
      </c>
      <c r="F88" s="270">
        <v>87</v>
      </c>
    </row>
    <row r="89" spans="1:6">
      <c r="A89" s="270">
        <v>88</v>
      </c>
      <c r="B89" s="408" t="s">
        <v>550</v>
      </c>
      <c r="C89" s="399">
        <v>236088</v>
      </c>
      <c r="D89" s="408" t="s">
        <v>550</v>
      </c>
      <c r="E89" s="270" t="s">
        <v>551</v>
      </c>
      <c r="F89" s="270">
        <v>88</v>
      </c>
    </row>
    <row r="90" spans="1:6">
      <c r="A90" s="270">
        <v>89</v>
      </c>
      <c r="B90" s="408" t="s">
        <v>552</v>
      </c>
      <c r="C90" s="399">
        <v>236089</v>
      </c>
      <c r="D90" s="408" t="s">
        <v>552</v>
      </c>
      <c r="E90" s="270" t="s">
        <v>553</v>
      </c>
      <c r="F90" s="270">
        <v>89</v>
      </c>
    </row>
    <row r="91" spans="1:6">
      <c r="A91" s="270">
        <v>90</v>
      </c>
      <c r="B91" s="408" t="s">
        <v>554</v>
      </c>
      <c r="C91" s="399">
        <v>236090</v>
      </c>
      <c r="D91" s="408" t="s">
        <v>554</v>
      </c>
      <c r="E91" s="270" t="s">
        <v>555</v>
      </c>
      <c r="F91" s="270">
        <v>90</v>
      </c>
    </row>
    <row r="92" spans="1:6">
      <c r="A92" s="270">
        <v>91</v>
      </c>
      <c r="B92" s="408" t="s">
        <v>556</v>
      </c>
      <c r="C92" s="399">
        <v>236091</v>
      </c>
      <c r="D92" s="408" t="s">
        <v>556</v>
      </c>
      <c r="E92" s="270" t="s">
        <v>557</v>
      </c>
      <c r="F92" s="270">
        <v>91</v>
      </c>
    </row>
    <row r="93" spans="1:6">
      <c r="A93" s="270">
        <v>92</v>
      </c>
      <c r="B93" s="407" t="s">
        <v>558</v>
      </c>
      <c r="C93" s="399">
        <v>236092</v>
      </c>
      <c r="D93" s="407" t="s">
        <v>558</v>
      </c>
      <c r="E93" s="270" t="s">
        <v>559</v>
      </c>
      <c r="F93" s="270">
        <v>92</v>
      </c>
    </row>
    <row r="94" spans="1:6">
      <c r="A94" s="270">
        <v>93</v>
      </c>
      <c r="B94" s="407" t="s">
        <v>560</v>
      </c>
      <c r="C94" s="399">
        <v>236093</v>
      </c>
      <c r="D94" s="407" t="s">
        <v>560</v>
      </c>
      <c r="E94" s="270" t="s">
        <v>561</v>
      </c>
      <c r="F94" s="270">
        <v>93</v>
      </c>
    </row>
    <row r="95" spans="1:6">
      <c r="A95" s="270">
        <v>94</v>
      </c>
      <c r="B95" s="407" t="s">
        <v>562</v>
      </c>
      <c r="C95" s="399">
        <v>236094</v>
      </c>
      <c r="D95" s="407" t="s">
        <v>562</v>
      </c>
      <c r="E95" s="270" t="s">
        <v>563</v>
      </c>
      <c r="F95" s="270">
        <v>94</v>
      </c>
    </row>
    <row r="96" spans="1:6">
      <c r="A96" s="270">
        <v>95</v>
      </c>
      <c r="B96" s="409" t="s">
        <v>564</v>
      </c>
      <c r="C96" s="399">
        <v>236095</v>
      </c>
      <c r="D96" s="409" t="s">
        <v>564</v>
      </c>
      <c r="E96" s="270" t="s">
        <v>565</v>
      </c>
      <c r="F96" s="270">
        <v>95</v>
      </c>
    </row>
    <row r="97" spans="1:6">
      <c r="A97" s="270">
        <v>96</v>
      </c>
      <c r="B97" s="407" t="s">
        <v>566</v>
      </c>
      <c r="C97" s="399">
        <v>236096</v>
      </c>
      <c r="D97" s="407" t="s">
        <v>566</v>
      </c>
      <c r="E97" s="270" t="s">
        <v>567</v>
      </c>
      <c r="F97" s="270">
        <v>96</v>
      </c>
    </row>
    <row r="98" spans="1:6">
      <c r="A98" s="270">
        <v>97</v>
      </c>
      <c r="B98" s="407" t="s">
        <v>568</v>
      </c>
      <c r="C98" s="399">
        <v>236097</v>
      </c>
      <c r="D98" s="407" t="s">
        <v>568</v>
      </c>
      <c r="E98" s="270" t="s">
        <v>569</v>
      </c>
      <c r="F98" s="270">
        <v>97</v>
      </c>
    </row>
    <row r="99" spans="1:6">
      <c r="A99" s="270">
        <v>98</v>
      </c>
      <c r="B99" s="407" t="s">
        <v>570</v>
      </c>
      <c r="C99" s="399">
        <v>236098</v>
      </c>
      <c r="D99" s="407" t="s">
        <v>570</v>
      </c>
      <c r="E99" s="270" t="s">
        <v>571</v>
      </c>
      <c r="F99" s="270">
        <v>98</v>
      </c>
    </row>
    <row r="100" spans="1:6">
      <c r="A100" s="270">
        <v>99</v>
      </c>
      <c r="B100" s="407" t="s">
        <v>572</v>
      </c>
      <c r="C100" s="399">
        <v>236099</v>
      </c>
      <c r="D100" s="407" t="s">
        <v>572</v>
      </c>
      <c r="E100" s="270" t="s">
        <v>573</v>
      </c>
      <c r="F100" s="270">
        <v>99</v>
      </c>
    </row>
    <row r="101" spans="1:6">
      <c r="A101" s="270">
        <v>100</v>
      </c>
      <c r="B101" s="407" t="s">
        <v>574</v>
      </c>
      <c r="C101" s="399">
        <v>236100</v>
      </c>
      <c r="D101" s="407" t="s">
        <v>575</v>
      </c>
      <c r="E101" s="270" t="s">
        <v>576</v>
      </c>
      <c r="F101" s="270">
        <v>100</v>
      </c>
    </row>
    <row r="102" spans="1:6">
      <c r="A102" s="270">
        <v>101</v>
      </c>
      <c r="B102" s="407" t="s">
        <v>577</v>
      </c>
      <c r="C102" s="399">
        <v>236101</v>
      </c>
      <c r="D102" s="407" t="s">
        <v>578</v>
      </c>
      <c r="E102" s="270" t="s">
        <v>579</v>
      </c>
      <c r="F102" s="270">
        <v>101</v>
      </c>
    </row>
    <row r="103" spans="1:6">
      <c r="A103" s="270">
        <v>102</v>
      </c>
      <c r="B103" s="407" t="s">
        <v>580</v>
      </c>
      <c r="C103" s="399">
        <v>236102</v>
      </c>
      <c r="D103" s="407" t="s">
        <v>581</v>
      </c>
      <c r="E103" s="270" t="s">
        <v>582</v>
      </c>
      <c r="F103" s="270">
        <v>102</v>
      </c>
    </row>
    <row r="104" spans="1:6">
      <c r="A104" s="270">
        <v>103</v>
      </c>
      <c r="B104" s="407" t="s">
        <v>583</v>
      </c>
      <c r="C104" s="399">
        <v>236103</v>
      </c>
      <c r="D104" s="407" t="s">
        <v>583</v>
      </c>
      <c r="E104" s="270" t="s">
        <v>584</v>
      </c>
      <c r="F104" s="270">
        <v>103</v>
      </c>
    </row>
    <row r="105" spans="1:6">
      <c r="A105" s="270">
        <v>104</v>
      </c>
      <c r="B105" s="407" t="s">
        <v>585</v>
      </c>
      <c r="C105" s="399">
        <v>236104</v>
      </c>
      <c r="D105" s="407" t="s">
        <v>585</v>
      </c>
      <c r="E105" s="270" t="s">
        <v>586</v>
      </c>
      <c r="F105" s="270">
        <v>104</v>
      </c>
    </row>
    <row r="106" spans="1:6">
      <c r="A106" s="270">
        <v>105</v>
      </c>
      <c r="B106" s="407" t="s">
        <v>587</v>
      </c>
      <c r="C106" s="399">
        <v>236105</v>
      </c>
      <c r="D106" s="407" t="s">
        <v>587</v>
      </c>
      <c r="E106" s="270" t="s">
        <v>588</v>
      </c>
      <c r="F106" s="270">
        <v>105</v>
      </c>
    </row>
    <row r="107" spans="1:6">
      <c r="A107" s="270">
        <v>106</v>
      </c>
      <c r="B107" s="407" t="s">
        <v>589</v>
      </c>
      <c r="C107" s="399">
        <v>236106</v>
      </c>
      <c r="D107" s="407" t="s">
        <v>590</v>
      </c>
      <c r="E107" s="270" t="s">
        <v>591</v>
      </c>
      <c r="F107" s="270">
        <v>106</v>
      </c>
    </row>
    <row r="108" spans="1:6">
      <c r="A108" s="270">
        <v>107</v>
      </c>
      <c r="B108" s="407" t="s">
        <v>592</v>
      </c>
      <c r="C108" s="399">
        <v>236107</v>
      </c>
      <c r="D108" s="407" t="s">
        <v>592</v>
      </c>
      <c r="E108" s="270" t="s">
        <v>593</v>
      </c>
      <c r="F108" s="270">
        <v>107</v>
      </c>
    </row>
    <row r="109" spans="1:6">
      <c r="A109" s="270">
        <v>108</v>
      </c>
      <c r="B109" s="407" t="s">
        <v>594</v>
      </c>
      <c r="C109" s="399">
        <v>236108</v>
      </c>
      <c r="D109" s="407" t="s">
        <v>594</v>
      </c>
      <c r="E109" s="270" t="s">
        <v>595</v>
      </c>
      <c r="F109" s="270">
        <v>108</v>
      </c>
    </row>
    <row r="110" spans="1:6">
      <c r="A110" s="270">
        <v>109</v>
      </c>
      <c r="B110" s="407" t="s">
        <v>596</v>
      </c>
      <c r="C110" s="399">
        <v>236109</v>
      </c>
      <c r="D110" s="407" t="s">
        <v>596</v>
      </c>
      <c r="E110" s="270" t="s">
        <v>597</v>
      </c>
      <c r="F110" s="270">
        <v>109</v>
      </c>
    </row>
    <row r="111" spans="1:6">
      <c r="A111" s="270">
        <v>110</v>
      </c>
      <c r="B111" s="407" t="s">
        <v>598</v>
      </c>
      <c r="C111" s="399">
        <v>236110</v>
      </c>
      <c r="D111" s="407" t="s">
        <v>598</v>
      </c>
      <c r="E111" s="270" t="s">
        <v>599</v>
      </c>
      <c r="F111" s="270">
        <v>110</v>
      </c>
    </row>
    <row r="112" spans="1:6">
      <c r="A112" s="270">
        <v>111</v>
      </c>
      <c r="B112" s="407" t="s">
        <v>600</v>
      </c>
      <c r="C112" s="399">
        <v>236111</v>
      </c>
      <c r="D112" s="407" t="s">
        <v>600</v>
      </c>
      <c r="E112" s="270" t="s">
        <v>601</v>
      </c>
      <c r="F112" s="270">
        <v>111</v>
      </c>
    </row>
    <row r="113" spans="1:6">
      <c r="A113" s="270">
        <v>112</v>
      </c>
      <c r="B113" s="407" t="s">
        <v>602</v>
      </c>
      <c r="C113" s="399">
        <v>236112</v>
      </c>
      <c r="D113" s="407" t="s">
        <v>602</v>
      </c>
      <c r="E113" s="270" t="s">
        <v>603</v>
      </c>
      <c r="F113" s="270">
        <v>112</v>
      </c>
    </row>
    <row r="114" spans="1:6">
      <c r="A114" s="270">
        <v>113</v>
      </c>
      <c r="B114" s="407" t="s">
        <v>604</v>
      </c>
      <c r="C114" s="399">
        <v>236113</v>
      </c>
      <c r="D114" s="407" t="s">
        <v>605</v>
      </c>
      <c r="E114" s="270" t="s">
        <v>606</v>
      </c>
      <c r="F114" s="270">
        <v>113</v>
      </c>
    </row>
    <row r="115" spans="1:6">
      <c r="A115" s="270">
        <v>114</v>
      </c>
      <c r="B115" s="407" t="s">
        <v>607</v>
      </c>
      <c r="C115" s="399">
        <v>236114</v>
      </c>
      <c r="D115" s="407" t="s">
        <v>607</v>
      </c>
      <c r="E115" s="270" t="s">
        <v>608</v>
      </c>
      <c r="F115" s="270">
        <v>114</v>
      </c>
    </row>
    <row r="116" spans="1:6">
      <c r="A116" s="270">
        <v>115</v>
      </c>
      <c r="B116" s="407" t="s">
        <v>609</v>
      </c>
      <c r="C116" s="399">
        <v>236115</v>
      </c>
      <c r="D116" s="407" t="s">
        <v>609</v>
      </c>
      <c r="E116" s="270" t="s">
        <v>610</v>
      </c>
      <c r="F116" s="270">
        <v>115</v>
      </c>
    </row>
    <row r="117" spans="1:6">
      <c r="A117" s="270">
        <v>116</v>
      </c>
      <c r="B117" s="410" t="s">
        <v>611</v>
      </c>
      <c r="C117" s="399">
        <v>236116</v>
      </c>
      <c r="D117" s="410" t="s">
        <v>611</v>
      </c>
      <c r="E117" s="270" t="s">
        <v>612</v>
      </c>
      <c r="F117" s="270">
        <v>116</v>
      </c>
    </row>
    <row r="118" spans="1:6">
      <c r="A118" s="270">
        <v>117</v>
      </c>
      <c r="B118" s="411" t="s">
        <v>613</v>
      </c>
      <c r="C118" s="399">
        <v>236117</v>
      </c>
      <c r="D118" s="411" t="s">
        <v>613</v>
      </c>
      <c r="E118" s="270" t="s">
        <v>614</v>
      </c>
      <c r="F118" s="270">
        <v>117</v>
      </c>
    </row>
    <row r="119" spans="1:6">
      <c r="A119" s="270">
        <v>118</v>
      </c>
      <c r="B119" s="411" t="s">
        <v>615</v>
      </c>
      <c r="C119" s="399">
        <v>236118</v>
      </c>
      <c r="D119" s="411" t="s">
        <v>615</v>
      </c>
      <c r="E119" s="270" t="s">
        <v>616</v>
      </c>
      <c r="F119" s="270">
        <v>118</v>
      </c>
    </row>
    <row r="120" spans="1:6">
      <c r="A120" s="270">
        <v>119</v>
      </c>
      <c r="B120" s="411" t="s">
        <v>617</v>
      </c>
      <c r="C120" s="399">
        <v>236119</v>
      </c>
      <c r="D120" s="411" t="s">
        <v>618</v>
      </c>
      <c r="E120" s="270" t="s">
        <v>619</v>
      </c>
      <c r="F120" s="270">
        <v>119</v>
      </c>
    </row>
    <row r="121" spans="1:6">
      <c r="A121" s="270">
        <v>120</v>
      </c>
      <c r="B121" s="411" t="s">
        <v>620</v>
      </c>
      <c r="C121" s="399">
        <v>236120</v>
      </c>
      <c r="D121" s="411" t="s">
        <v>620</v>
      </c>
      <c r="E121" s="270" t="s">
        <v>621</v>
      </c>
      <c r="F121" s="270">
        <v>120</v>
      </c>
    </row>
    <row r="122" spans="1:6">
      <c r="A122" s="270">
        <v>121</v>
      </c>
      <c r="B122" s="411" t="s">
        <v>622</v>
      </c>
      <c r="C122" s="399">
        <v>236121</v>
      </c>
      <c r="D122" s="411" t="s">
        <v>622</v>
      </c>
      <c r="E122" s="270" t="s">
        <v>623</v>
      </c>
      <c r="F122" s="270">
        <v>121</v>
      </c>
    </row>
    <row r="123" spans="1:6">
      <c r="A123" s="270">
        <v>122</v>
      </c>
      <c r="B123" s="411" t="s">
        <v>624</v>
      </c>
      <c r="C123" s="399">
        <v>236122</v>
      </c>
      <c r="D123" s="411" t="s">
        <v>624</v>
      </c>
      <c r="E123" s="270" t="s">
        <v>625</v>
      </c>
      <c r="F123" s="270">
        <v>122</v>
      </c>
    </row>
    <row r="124" spans="1:6">
      <c r="A124" s="270">
        <v>123</v>
      </c>
      <c r="B124" s="411" t="s">
        <v>626</v>
      </c>
      <c r="C124" s="399">
        <v>236123</v>
      </c>
      <c r="D124" s="411" t="s">
        <v>626</v>
      </c>
      <c r="E124" s="270" t="s">
        <v>627</v>
      </c>
      <c r="F124" s="270">
        <v>123</v>
      </c>
    </row>
    <row r="125" spans="1:6">
      <c r="A125" s="270">
        <v>124</v>
      </c>
      <c r="B125" s="411" t="s">
        <v>628</v>
      </c>
      <c r="C125" s="399">
        <v>236124</v>
      </c>
      <c r="D125" s="411" t="s">
        <v>628</v>
      </c>
      <c r="E125" s="270" t="s">
        <v>629</v>
      </c>
      <c r="F125" s="270">
        <v>124</v>
      </c>
    </row>
    <row r="126" spans="1:6">
      <c r="A126" s="270">
        <v>125</v>
      </c>
      <c r="B126" s="411" t="s">
        <v>630</v>
      </c>
      <c r="C126" s="399">
        <v>236125</v>
      </c>
      <c r="D126" s="411" t="s">
        <v>630</v>
      </c>
      <c r="E126" s="270" t="s">
        <v>631</v>
      </c>
      <c r="F126" s="270">
        <v>125</v>
      </c>
    </row>
    <row r="127" spans="1:6">
      <c r="A127" s="270">
        <v>126</v>
      </c>
      <c r="B127" s="411" t="s">
        <v>632</v>
      </c>
      <c r="C127" s="399">
        <v>236126</v>
      </c>
      <c r="D127" s="411" t="s">
        <v>632</v>
      </c>
      <c r="E127" s="270" t="s">
        <v>633</v>
      </c>
      <c r="F127" s="270">
        <v>126</v>
      </c>
    </row>
    <row r="128" spans="1:6">
      <c r="A128" s="270">
        <v>127</v>
      </c>
      <c r="B128" s="411" t="s">
        <v>634</v>
      </c>
      <c r="C128" s="399">
        <v>236127</v>
      </c>
      <c r="D128" s="411" t="s">
        <v>634</v>
      </c>
      <c r="E128" s="270" t="s">
        <v>635</v>
      </c>
      <c r="F128" s="270">
        <v>127</v>
      </c>
    </row>
    <row r="129" spans="1:6">
      <c r="A129" s="270">
        <v>128</v>
      </c>
      <c r="B129" s="411" t="s">
        <v>636</v>
      </c>
      <c r="C129" s="399">
        <v>236128</v>
      </c>
      <c r="D129" s="411" t="s">
        <v>636</v>
      </c>
      <c r="E129" s="270" t="s">
        <v>637</v>
      </c>
      <c r="F129" s="270">
        <v>128</v>
      </c>
    </row>
    <row r="130" spans="1:6">
      <c r="A130" s="270">
        <v>129</v>
      </c>
      <c r="B130" s="411" t="s">
        <v>638</v>
      </c>
      <c r="C130" s="399">
        <v>236129</v>
      </c>
      <c r="D130" s="411" t="s">
        <v>639</v>
      </c>
      <c r="E130" s="270" t="s">
        <v>640</v>
      </c>
      <c r="F130" s="270">
        <v>129</v>
      </c>
    </row>
    <row r="131" spans="1:6">
      <c r="A131" s="270">
        <v>130</v>
      </c>
      <c r="B131" s="411" t="s">
        <v>641</v>
      </c>
      <c r="C131" s="399">
        <v>236130</v>
      </c>
      <c r="D131" s="411" t="s">
        <v>642</v>
      </c>
      <c r="E131" s="270" t="s">
        <v>643</v>
      </c>
      <c r="F131" s="270">
        <v>130</v>
      </c>
    </row>
    <row r="132" spans="1:6">
      <c r="A132" s="270">
        <v>131</v>
      </c>
      <c r="B132" s="411" t="s">
        <v>644</v>
      </c>
      <c r="C132" s="399">
        <v>236131</v>
      </c>
      <c r="D132" s="411" t="s">
        <v>644</v>
      </c>
      <c r="E132" s="270" t="s">
        <v>645</v>
      </c>
      <c r="F132" s="270">
        <v>131</v>
      </c>
    </row>
    <row r="133" spans="1:6">
      <c r="A133" s="270">
        <v>132</v>
      </c>
      <c r="B133" s="411" t="s">
        <v>646</v>
      </c>
      <c r="C133" s="399">
        <v>236132</v>
      </c>
      <c r="D133" s="411" t="s">
        <v>646</v>
      </c>
      <c r="E133" s="270" t="s">
        <v>647</v>
      </c>
      <c r="F133" s="270">
        <v>132</v>
      </c>
    </row>
    <row r="134" spans="1:6">
      <c r="A134" s="270">
        <v>133</v>
      </c>
      <c r="B134" s="411" t="s">
        <v>648</v>
      </c>
      <c r="C134" s="399">
        <v>236133</v>
      </c>
      <c r="D134" s="411" t="s">
        <v>648</v>
      </c>
      <c r="E134" s="270" t="s">
        <v>649</v>
      </c>
      <c r="F134" s="270">
        <v>133</v>
      </c>
    </row>
    <row r="135" spans="1:6">
      <c r="A135" s="270">
        <v>134</v>
      </c>
      <c r="B135" s="411" t="s">
        <v>650</v>
      </c>
      <c r="C135" s="399">
        <v>236134</v>
      </c>
      <c r="D135" s="411" t="s">
        <v>650</v>
      </c>
      <c r="E135" s="270" t="s">
        <v>651</v>
      </c>
      <c r="F135" s="270">
        <v>134</v>
      </c>
    </row>
    <row r="136" spans="1:6">
      <c r="A136" s="270">
        <v>135</v>
      </c>
      <c r="B136" s="411" t="s">
        <v>652</v>
      </c>
      <c r="C136" s="399">
        <v>236135</v>
      </c>
      <c r="D136" s="411" t="s">
        <v>652</v>
      </c>
      <c r="E136" s="270" t="s">
        <v>653</v>
      </c>
      <c r="F136" s="270">
        <v>135</v>
      </c>
    </row>
    <row r="137" spans="1:6">
      <c r="A137" s="270">
        <v>136</v>
      </c>
      <c r="B137" s="411" t="s">
        <v>654</v>
      </c>
      <c r="C137" s="399">
        <v>236136</v>
      </c>
      <c r="D137" s="411" t="s">
        <v>655</v>
      </c>
      <c r="E137" s="270" t="s">
        <v>656</v>
      </c>
      <c r="F137" s="270">
        <v>136</v>
      </c>
    </row>
    <row r="138" spans="1:6">
      <c r="A138" s="270">
        <v>137</v>
      </c>
      <c r="B138" s="411" t="s">
        <v>657</v>
      </c>
      <c r="C138" s="399">
        <v>236137</v>
      </c>
      <c r="D138" s="411" t="s">
        <v>657</v>
      </c>
      <c r="E138" s="270" t="s">
        <v>658</v>
      </c>
      <c r="F138" s="270">
        <v>137</v>
      </c>
    </row>
    <row r="139" spans="1:6">
      <c r="A139" s="270">
        <v>138</v>
      </c>
      <c r="B139" s="411" t="s">
        <v>659</v>
      </c>
      <c r="C139" s="399">
        <v>236138</v>
      </c>
      <c r="D139" s="411" t="s">
        <v>659</v>
      </c>
      <c r="E139" s="270" t="s">
        <v>660</v>
      </c>
      <c r="F139" s="270">
        <v>138</v>
      </c>
    </row>
    <row r="140" spans="1:6">
      <c r="A140" s="270">
        <v>139</v>
      </c>
      <c r="B140" s="411" t="s">
        <v>661</v>
      </c>
      <c r="C140" s="399">
        <v>236139</v>
      </c>
      <c r="D140" s="411" t="s">
        <v>661</v>
      </c>
      <c r="E140" s="270" t="s">
        <v>662</v>
      </c>
      <c r="F140" s="270">
        <v>139</v>
      </c>
    </row>
    <row r="141" spans="1:6">
      <c r="A141" s="270">
        <v>140</v>
      </c>
      <c r="B141" s="411" t="s">
        <v>663</v>
      </c>
      <c r="C141" s="399">
        <v>236140</v>
      </c>
      <c r="D141" s="411" t="s">
        <v>663</v>
      </c>
      <c r="E141" s="270" t="s">
        <v>664</v>
      </c>
      <c r="F141" s="270">
        <v>140</v>
      </c>
    </row>
    <row r="142" spans="1:6">
      <c r="A142" s="270">
        <v>141</v>
      </c>
      <c r="B142" s="411" t="s">
        <v>665</v>
      </c>
      <c r="C142" s="399">
        <v>236141</v>
      </c>
      <c r="D142" s="411" t="s">
        <v>665</v>
      </c>
      <c r="E142" s="270" t="s">
        <v>666</v>
      </c>
      <c r="F142" s="270">
        <v>141</v>
      </c>
    </row>
    <row r="143" spans="1:6">
      <c r="A143" s="270">
        <v>142</v>
      </c>
      <c r="B143" s="411" t="s">
        <v>667</v>
      </c>
      <c r="C143" s="399">
        <v>236142</v>
      </c>
      <c r="D143" s="411" t="s">
        <v>667</v>
      </c>
      <c r="E143" s="270" t="s">
        <v>668</v>
      </c>
      <c r="F143" s="270">
        <v>142</v>
      </c>
    </row>
    <row r="144" spans="1:6">
      <c r="A144" s="270">
        <v>143</v>
      </c>
      <c r="B144" s="411" t="s">
        <v>669</v>
      </c>
      <c r="C144" s="399">
        <v>236143</v>
      </c>
      <c r="D144" s="411" t="s">
        <v>669</v>
      </c>
      <c r="E144" s="270" t="s">
        <v>670</v>
      </c>
      <c r="F144" s="270">
        <v>143</v>
      </c>
    </row>
    <row r="145" spans="1:6">
      <c r="A145" s="270">
        <v>144</v>
      </c>
      <c r="B145" s="411" t="s">
        <v>671</v>
      </c>
      <c r="C145" s="399">
        <v>236144</v>
      </c>
      <c r="D145" s="411" t="s">
        <v>671</v>
      </c>
      <c r="E145" s="270" t="s">
        <v>672</v>
      </c>
      <c r="F145" s="270">
        <v>144</v>
      </c>
    </row>
    <row r="146" spans="1:6">
      <c r="A146" s="270">
        <v>145</v>
      </c>
      <c r="B146" s="411" t="s">
        <v>673</v>
      </c>
      <c r="C146" s="399">
        <v>236145</v>
      </c>
      <c r="D146" s="411" t="s">
        <v>673</v>
      </c>
      <c r="E146" s="270" t="s">
        <v>674</v>
      </c>
      <c r="F146" s="270">
        <v>145</v>
      </c>
    </row>
    <row r="147" spans="1:6">
      <c r="A147" s="270">
        <v>146</v>
      </c>
      <c r="B147" s="411" t="s">
        <v>675</v>
      </c>
      <c r="C147" s="399">
        <v>236146</v>
      </c>
      <c r="D147" s="411" t="s">
        <v>675</v>
      </c>
      <c r="E147" s="270" t="s">
        <v>676</v>
      </c>
      <c r="F147" s="270">
        <v>146</v>
      </c>
    </row>
    <row r="148" spans="1:6">
      <c r="A148" s="270">
        <v>147</v>
      </c>
      <c r="B148" s="411" t="s">
        <v>677</v>
      </c>
      <c r="C148" s="399">
        <v>236147</v>
      </c>
      <c r="D148" s="411" t="s">
        <v>677</v>
      </c>
      <c r="E148" s="270" t="s">
        <v>678</v>
      </c>
      <c r="F148" s="270">
        <v>147</v>
      </c>
    </row>
    <row r="149" spans="1:6">
      <c r="A149" s="270">
        <v>148</v>
      </c>
      <c r="B149" s="411" t="s">
        <v>679</v>
      </c>
      <c r="C149" s="399">
        <v>236148</v>
      </c>
      <c r="D149" s="411" t="s">
        <v>679</v>
      </c>
      <c r="E149" s="270" t="s">
        <v>680</v>
      </c>
      <c r="F149" s="270">
        <v>148</v>
      </c>
    </row>
    <row r="150" spans="1:6">
      <c r="A150" s="270">
        <v>149</v>
      </c>
      <c r="B150" s="411" t="s">
        <v>681</v>
      </c>
      <c r="C150" s="399">
        <v>236149</v>
      </c>
      <c r="D150" s="411" t="s">
        <v>681</v>
      </c>
      <c r="E150" s="270" t="s">
        <v>682</v>
      </c>
      <c r="F150" s="270">
        <v>149</v>
      </c>
    </row>
    <row r="151" spans="1:6">
      <c r="A151" s="270">
        <v>150</v>
      </c>
      <c r="B151" s="411" t="s">
        <v>683</v>
      </c>
      <c r="C151" s="399">
        <v>236150</v>
      </c>
      <c r="D151" s="411" t="s">
        <v>683</v>
      </c>
      <c r="E151" s="270" t="s">
        <v>684</v>
      </c>
      <c r="F151" s="270">
        <v>150</v>
      </c>
    </row>
    <row r="152" spans="1:6">
      <c r="A152" s="270">
        <v>151</v>
      </c>
      <c r="B152" s="411" t="s">
        <v>685</v>
      </c>
      <c r="C152" s="399">
        <v>236151</v>
      </c>
      <c r="D152" s="411" t="s">
        <v>685</v>
      </c>
      <c r="E152" s="270" t="s">
        <v>686</v>
      </c>
      <c r="F152" s="270">
        <v>151</v>
      </c>
    </row>
    <row r="153" spans="1:6">
      <c r="A153" s="270">
        <v>152</v>
      </c>
      <c r="B153" s="411" t="s">
        <v>687</v>
      </c>
      <c r="C153" s="399">
        <v>236152</v>
      </c>
      <c r="D153" s="411" t="s">
        <v>687</v>
      </c>
      <c r="E153" s="270" t="s">
        <v>688</v>
      </c>
      <c r="F153" s="270">
        <v>152</v>
      </c>
    </row>
    <row r="154" spans="1:6">
      <c r="A154" s="270">
        <v>153</v>
      </c>
      <c r="B154" s="411" t="s">
        <v>689</v>
      </c>
      <c r="C154" s="399">
        <v>236153</v>
      </c>
      <c r="D154" s="411" t="s">
        <v>689</v>
      </c>
      <c r="E154" s="270" t="s">
        <v>690</v>
      </c>
      <c r="F154" s="270">
        <v>153</v>
      </c>
    </row>
    <row r="155" spans="1:6">
      <c r="A155" s="270">
        <v>154</v>
      </c>
      <c r="B155" s="411" t="s">
        <v>691</v>
      </c>
      <c r="C155" s="399">
        <v>236154</v>
      </c>
      <c r="D155" s="411" t="s">
        <v>692</v>
      </c>
      <c r="E155" s="270" t="s">
        <v>693</v>
      </c>
      <c r="F155" s="270">
        <v>154</v>
      </c>
    </row>
    <row r="156" spans="1:6">
      <c r="A156" s="270">
        <v>155</v>
      </c>
      <c r="B156" s="411" t="s">
        <v>694</v>
      </c>
      <c r="C156" s="399">
        <v>236155</v>
      </c>
      <c r="D156" s="411" t="s">
        <v>694</v>
      </c>
      <c r="E156" s="270" t="s">
        <v>695</v>
      </c>
      <c r="F156" s="270">
        <v>155</v>
      </c>
    </row>
    <row r="157" spans="1:6">
      <c r="A157" s="270">
        <v>156</v>
      </c>
      <c r="B157" s="411" t="s">
        <v>696</v>
      </c>
      <c r="C157" s="399">
        <v>236156</v>
      </c>
      <c r="D157" s="411" t="s">
        <v>696</v>
      </c>
      <c r="E157" s="270" t="s">
        <v>697</v>
      </c>
      <c r="F157" s="270">
        <v>156</v>
      </c>
    </row>
    <row r="158" spans="1:6">
      <c r="A158" s="270">
        <v>157</v>
      </c>
      <c r="B158" s="411" t="s">
        <v>698</v>
      </c>
      <c r="C158" s="399">
        <v>236157</v>
      </c>
      <c r="D158" s="411" t="s">
        <v>698</v>
      </c>
      <c r="E158" s="270" t="s">
        <v>699</v>
      </c>
      <c r="F158" s="270">
        <v>157</v>
      </c>
    </row>
    <row r="159" spans="1:6">
      <c r="A159" s="270">
        <v>158</v>
      </c>
      <c r="B159" s="411" t="s">
        <v>700</v>
      </c>
      <c r="C159" s="399">
        <v>236158</v>
      </c>
      <c r="D159" s="411" t="s">
        <v>700</v>
      </c>
      <c r="E159" s="270" t="s">
        <v>701</v>
      </c>
      <c r="F159" s="270">
        <v>158</v>
      </c>
    </row>
    <row r="160" spans="1:6">
      <c r="A160" s="270">
        <v>159</v>
      </c>
      <c r="B160" s="412" t="s">
        <v>702</v>
      </c>
      <c r="C160" s="399">
        <v>236159</v>
      </c>
      <c r="D160" s="412" t="s">
        <v>702</v>
      </c>
      <c r="E160" s="270" t="s">
        <v>703</v>
      </c>
      <c r="F160" s="270">
        <v>159</v>
      </c>
    </row>
    <row r="161" spans="1:6">
      <c r="A161" s="270">
        <v>160</v>
      </c>
      <c r="B161" s="413" t="s">
        <v>704</v>
      </c>
      <c r="C161" s="399">
        <v>236160</v>
      </c>
      <c r="D161" s="413" t="s">
        <v>704</v>
      </c>
      <c r="E161" s="270" t="s">
        <v>705</v>
      </c>
      <c r="F161" s="270">
        <v>160</v>
      </c>
    </row>
    <row r="162" spans="1:6">
      <c r="A162" s="270">
        <v>161</v>
      </c>
      <c r="B162" s="413" t="s">
        <v>706</v>
      </c>
      <c r="C162" s="399">
        <v>236161</v>
      </c>
      <c r="D162" s="413" t="s">
        <v>706</v>
      </c>
      <c r="E162" s="270" t="s">
        <v>707</v>
      </c>
      <c r="F162" s="270">
        <v>161</v>
      </c>
    </row>
    <row r="163" spans="1:6">
      <c r="A163" s="270">
        <v>162</v>
      </c>
      <c r="B163" s="413" t="s">
        <v>708</v>
      </c>
      <c r="C163" s="399">
        <v>236162</v>
      </c>
      <c r="D163" s="413" t="s">
        <v>709</v>
      </c>
      <c r="E163" s="270" t="s">
        <v>710</v>
      </c>
      <c r="F163" s="270">
        <v>162</v>
      </c>
    </row>
    <row r="164" spans="1:6">
      <c r="A164" s="270">
        <v>163</v>
      </c>
      <c r="B164" s="413" t="s">
        <v>711</v>
      </c>
      <c r="C164" s="399">
        <v>236163</v>
      </c>
      <c r="D164" s="413" t="s">
        <v>711</v>
      </c>
      <c r="E164" s="270" t="s">
        <v>712</v>
      </c>
      <c r="F164" s="270">
        <v>163</v>
      </c>
    </row>
    <row r="165" spans="1:6">
      <c r="A165" s="270">
        <v>164</v>
      </c>
      <c r="B165" s="413" t="s">
        <v>713</v>
      </c>
      <c r="C165" s="399">
        <v>236164</v>
      </c>
      <c r="D165" s="413" t="s">
        <v>714</v>
      </c>
      <c r="E165" s="270" t="s">
        <v>715</v>
      </c>
      <c r="F165" s="270">
        <v>164</v>
      </c>
    </row>
    <row r="166" spans="1:6">
      <c r="A166" s="270">
        <v>165</v>
      </c>
      <c r="B166" s="413" t="s">
        <v>716</v>
      </c>
      <c r="C166" s="399">
        <v>236165</v>
      </c>
      <c r="D166" s="413" t="s">
        <v>716</v>
      </c>
      <c r="E166" s="270" t="s">
        <v>717</v>
      </c>
      <c r="F166" s="270">
        <v>165</v>
      </c>
    </row>
    <row r="167" spans="1:6">
      <c r="A167" s="270">
        <v>166</v>
      </c>
      <c r="B167" s="413" t="s">
        <v>718</v>
      </c>
      <c r="C167" s="399">
        <v>236166</v>
      </c>
      <c r="D167" s="413" t="s">
        <v>718</v>
      </c>
      <c r="E167" s="270" t="s">
        <v>719</v>
      </c>
      <c r="F167" s="270">
        <v>166</v>
      </c>
    </row>
    <row r="168" spans="1:6">
      <c r="A168" s="270">
        <v>167</v>
      </c>
      <c r="B168" s="413" t="s">
        <v>720</v>
      </c>
      <c r="C168" s="399">
        <v>236167</v>
      </c>
      <c r="D168" s="413" t="s">
        <v>720</v>
      </c>
      <c r="E168" s="270" t="s">
        <v>721</v>
      </c>
      <c r="F168" s="270">
        <v>167</v>
      </c>
    </row>
    <row r="169" spans="1:6">
      <c r="A169" s="270">
        <v>168</v>
      </c>
      <c r="B169" s="413" t="s">
        <v>722</v>
      </c>
      <c r="C169" s="399">
        <v>236168</v>
      </c>
      <c r="D169" s="413" t="s">
        <v>722</v>
      </c>
      <c r="E169" s="270" t="s">
        <v>723</v>
      </c>
      <c r="F169" s="270">
        <v>168</v>
      </c>
    </row>
    <row r="170" spans="1:6">
      <c r="A170" s="270">
        <v>169</v>
      </c>
      <c r="B170" s="413" t="s">
        <v>724</v>
      </c>
      <c r="C170" s="399">
        <v>236169</v>
      </c>
      <c r="D170" s="413" t="s">
        <v>724</v>
      </c>
      <c r="E170" s="270" t="s">
        <v>725</v>
      </c>
      <c r="F170" s="270">
        <v>169</v>
      </c>
    </row>
    <row r="171" spans="1:6">
      <c r="A171" s="270">
        <v>170</v>
      </c>
      <c r="B171" s="413" t="s">
        <v>726</v>
      </c>
      <c r="C171" s="399">
        <v>236170</v>
      </c>
      <c r="D171" s="413" t="s">
        <v>726</v>
      </c>
      <c r="E171" s="270" t="s">
        <v>727</v>
      </c>
      <c r="F171" s="270">
        <v>170</v>
      </c>
    </row>
    <row r="172" spans="1:6">
      <c r="A172" s="270">
        <v>171</v>
      </c>
      <c r="B172" s="413" t="s">
        <v>728</v>
      </c>
      <c r="C172" s="399">
        <v>236171</v>
      </c>
      <c r="D172" s="413" t="s">
        <v>728</v>
      </c>
      <c r="E172" s="270" t="s">
        <v>729</v>
      </c>
      <c r="F172" s="270">
        <v>171</v>
      </c>
    </row>
    <row r="173" spans="1:6">
      <c r="A173" s="270">
        <v>172</v>
      </c>
      <c r="B173" s="413" t="s">
        <v>730</v>
      </c>
      <c r="C173" s="399">
        <v>236172</v>
      </c>
      <c r="D173" s="413" t="s">
        <v>731</v>
      </c>
      <c r="E173" s="270" t="s">
        <v>732</v>
      </c>
      <c r="F173" s="270">
        <v>172</v>
      </c>
    </row>
    <row r="174" spans="1:6">
      <c r="A174" s="270">
        <v>173</v>
      </c>
      <c r="B174" s="413" t="s">
        <v>733</v>
      </c>
      <c r="C174" s="399">
        <v>236173</v>
      </c>
      <c r="D174" s="413" t="s">
        <v>733</v>
      </c>
      <c r="E174" s="270" t="s">
        <v>734</v>
      </c>
      <c r="F174" s="270">
        <v>173</v>
      </c>
    </row>
    <row r="175" spans="1:6">
      <c r="A175" s="270">
        <v>174</v>
      </c>
      <c r="B175" s="413" t="s">
        <v>735</v>
      </c>
      <c r="C175" s="399">
        <v>236174</v>
      </c>
      <c r="D175" s="413" t="s">
        <v>735</v>
      </c>
      <c r="E175" s="270" t="s">
        <v>736</v>
      </c>
      <c r="F175" s="270">
        <v>174</v>
      </c>
    </row>
    <row r="176" spans="1:6">
      <c r="A176" s="270">
        <v>175</v>
      </c>
      <c r="B176" s="413" t="s">
        <v>737</v>
      </c>
      <c r="C176" s="399">
        <v>236175</v>
      </c>
      <c r="D176" s="413" t="s">
        <v>737</v>
      </c>
      <c r="E176" s="270" t="s">
        <v>738</v>
      </c>
      <c r="F176" s="270">
        <v>175</v>
      </c>
    </row>
    <row r="177" spans="1:6">
      <c r="A177" s="270">
        <v>176</v>
      </c>
      <c r="B177" s="413" t="s">
        <v>739</v>
      </c>
      <c r="C177" s="399">
        <v>236176</v>
      </c>
      <c r="D177" s="413" t="s">
        <v>739</v>
      </c>
      <c r="E177" s="270" t="s">
        <v>740</v>
      </c>
      <c r="F177" s="270">
        <v>176</v>
      </c>
    </row>
    <row r="178" spans="1:6">
      <c r="A178" s="270">
        <v>177</v>
      </c>
      <c r="B178" s="413" t="s">
        <v>741</v>
      </c>
      <c r="C178" s="399">
        <v>236177</v>
      </c>
      <c r="D178" s="413" t="s">
        <v>742</v>
      </c>
      <c r="E178" s="270" t="s">
        <v>743</v>
      </c>
      <c r="F178" s="270">
        <v>177</v>
      </c>
    </row>
    <row r="179" spans="1:6">
      <c r="A179" s="270">
        <v>178</v>
      </c>
      <c r="B179" s="413" t="s">
        <v>744</v>
      </c>
      <c r="C179" s="399">
        <v>236178</v>
      </c>
      <c r="D179" s="413" t="s">
        <v>744</v>
      </c>
      <c r="E179" s="270" t="s">
        <v>745</v>
      </c>
      <c r="F179" s="270">
        <v>178</v>
      </c>
    </row>
    <row r="180" spans="1:6">
      <c r="A180" s="270">
        <v>179</v>
      </c>
      <c r="B180" s="413" t="s">
        <v>746</v>
      </c>
      <c r="C180" s="399">
        <v>236179</v>
      </c>
      <c r="D180" s="413" t="s">
        <v>746</v>
      </c>
      <c r="E180" s="270" t="s">
        <v>747</v>
      </c>
      <c r="F180" s="270">
        <v>179</v>
      </c>
    </row>
    <row r="181" spans="1:6">
      <c r="A181" s="270">
        <v>180</v>
      </c>
      <c r="B181" s="413" t="s">
        <v>748</v>
      </c>
      <c r="C181" s="399">
        <v>236180</v>
      </c>
      <c r="D181" s="413" t="s">
        <v>748</v>
      </c>
      <c r="E181" s="270" t="s">
        <v>749</v>
      </c>
      <c r="F181" s="270">
        <v>180</v>
      </c>
    </row>
    <row r="182" spans="1:6">
      <c r="A182" s="270">
        <v>181</v>
      </c>
      <c r="B182" s="413" t="s">
        <v>750</v>
      </c>
      <c r="C182" s="399">
        <v>236181</v>
      </c>
      <c r="D182" s="413" t="s">
        <v>750</v>
      </c>
      <c r="E182" s="270" t="s">
        <v>751</v>
      </c>
      <c r="F182" s="270">
        <v>181</v>
      </c>
    </row>
    <row r="183" spans="1:6">
      <c r="A183" s="270">
        <v>182</v>
      </c>
      <c r="B183" s="413" t="s">
        <v>752</v>
      </c>
      <c r="C183" s="399">
        <v>236182</v>
      </c>
      <c r="D183" s="413" t="s">
        <v>752</v>
      </c>
      <c r="E183" s="270" t="s">
        <v>753</v>
      </c>
      <c r="F183" s="270">
        <v>182</v>
      </c>
    </row>
    <row r="184" spans="1:6">
      <c r="A184" s="270">
        <v>183</v>
      </c>
      <c r="B184" s="413" t="s">
        <v>754</v>
      </c>
      <c r="C184" s="399">
        <v>236183</v>
      </c>
      <c r="D184" s="413" t="s">
        <v>754</v>
      </c>
      <c r="E184" s="270" t="s">
        <v>755</v>
      </c>
      <c r="F184" s="270">
        <v>183</v>
      </c>
    </row>
    <row r="185" spans="1:6">
      <c r="A185" s="270">
        <v>184</v>
      </c>
      <c r="B185" s="413" t="s">
        <v>756</v>
      </c>
      <c r="C185" s="399">
        <v>236184</v>
      </c>
      <c r="D185" s="413" t="s">
        <v>756</v>
      </c>
      <c r="E185" s="270" t="s">
        <v>757</v>
      </c>
      <c r="F185" s="270">
        <v>184</v>
      </c>
    </row>
    <row r="186" spans="1:6">
      <c r="A186" s="270">
        <v>185</v>
      </c>
      <c r="B186" s="413" t="s">
        <v>758</v>
      </c>
      <c r="C186" s="399">
        <v>236185</v>
      </c>
      <c r="D186" s="413" t="s">
        <v>758</v>
      </c>
      <c r="E186" s="270" t="s">
        <v>759</v>
      </c>
      <c r="F186" s="270">
        <v>185</v>
      </c>
    </row>
    <row r="187" spans="1:6">
      <c r="A187" s="270">
        <v>186</v>
      </c>
      <c r="B187" s="413" t="s">
        <v>760</v>
      </c>
      <c r="C187" s="399">
        <v>236186</v>
      </c>
      <c r="D187" s="413" t="s">
        <v>760</v>
      </c>
      <c r="E187" s="270" t="s">
        <v>761</v>
      </c>
      <c r="F187" s="270">
        <v>186</v>
      </c>
    </row>
    <row r="188" spans="1:6">
      <c r="A188" s="270">
        <v>187</v>
      </c>
      <c r="B188" s="413" t="s">
        <v>762</v>
      </c>
      <c r="C188" s="399">
        <v>236187</v>
      </c>
      <c r="D188" s="413" t="s">
        <v>762</v>
      </c>
      <c r="E188" s="270" t="s">
        <v>763</v>
      </c>
      <c r="F188" s="270">
        <v>187</v>
      </c>
    </row>
    <row r="189" spans="1:6">
      <c r="A189" s="270">
        <v>188</v>
      </c>
      <c r="B189" s="413" t="s">
        <v>764</v>
      </c>
      <c r="C189" s="399">
        <v>236188</v>
      </c>
      <c r="D189" s="413" t="s">
        <v>765</v>
      </c>
      <c r="E189" s="270" t="s">
        <v>766</v>
      </c>
      <c r="F189" s="270">
        <v>188</v>
      </c>
    </row>
    <row r="190" spans="1:6">
      <c r="A190" s="270">
        <v>189</v>
      </c>
      <c r="B190" s="413" t="s">
        <v>767</v>
      </c>
      <c r="C190" s="399">
        <v>236189</v>
      </c>
      <c r="D190" s="413" t="s">
        <v>767</v>
      </c>
      <c r="E190" s="270" t="s">
        <v>768</v>
      </c>
      <c r="F190" s="270">
        <v>189</v>
      </c>
    </row>
    <row r="191" spans="1:6">
      <c r="A191" s="270">
        <v>190</v>
      </c>
      <c r="B191" s="413" t="s">
        <v>769</v>
      </c>
      <c r="C191" s="399">
        <v>236190</v>
      </c>
      <c r="D191" s="413" t="s">
        <v>769</v>
      </c>
      <c r="E191" s="270" t="s">
        <v>770</v>
      </c>
      <c r="F191" s="270">
        <v>190</v>
      </c>
    </row>
    <row r="192" spans="1:6">
      <c r="A192" s="270">
        <v>191</v>
      </c>
      <c r="B192" s="413" t="s">
        <v>771</v>
      </c>
      <c r="C192" s="399">
        <v>236191</v>
      </c>
      <c r="D192" s="413" t="s">
        <v>771</v>
      </c>
      <c r="E192" s="270" t="s">
        <v>772</v>
      </c>
      <c r="F192" s="270">
        <v>191</v>
      </c>
    </row>
    <row r="193" spans="1:6">
      <c r="A193" s="270">
        <v>192</v>
      </c>
      <c r="B193" s="413" t="s">
        <v>773</v>
      </c>
      <c r="C193" s="399">
        <v>236192</v>
      </c>
      <c r="D193" s="413" t="s">
        <v>773</v>
      </c>
      <c r="E193" s="270" t="s">
        <v>774</v>
      </c>
      <c r="F193" s="270">
        <v>192</v>
      </c>
    </row>
    <row r="194" spans="1:6">
      <c r="A194" s="270">
        <v>193</v>
      </c>
      <c r="B194" s="413" t="s">
        <v>775</v>
      </c>
      <c r="C194" s="399">
        <v>236193</v>
      </c>
      <c r="D194" s="413" t="s">
        <v>775</v>
      </c>
      <c r="E194" s="270" t="s">
        <v>776</v>
      </c>
      <c r="F194" s="270">
        <v>193</v>
      </c>
    </row>
    <row r="195" spans="1:6">
      <c r="A195" s="270">
        <v>194</v>
      </c>
      <c r="B195" s="413" t="s">
        <v>777</v>
      </c>
      <c r="C195" s="399">
        <v>236194</v>
      </c>
      <c r="D195" s="413" t="s">
        <v>777</v>
      </c>
      <c r="E195" s="270" t="s">
        <v>778</v>
      </c>
      <c r="F195" s="270">
        <v>194</v>
      </c>
    </row>
    <row r="196" spans="1:6">
      <c r="A196" s="270">
        <v>195</v>
      </c>
      <c r="B196" s="413" t="s">
        <v>779</v>
      </c>
      <c r="C196" s="399">
        <v>236195</v>
      </c>
      <c r="D196" s="413" t="s">
        <v>779</v>
      </c>
      <c r="E196" s="270" t="s">
        <v>780</v>
      </c>
      <c r="F196" s="270">
        <v>195</v>
      </c>
    </row>
    <row r="197" spans="1:6">
      <c r="A197" s="270">
        <v>196</v>
      </c>
      <c r="B197" s="413" t="s">
        <v>781</v>
      </c>
      <c r="C197" s="399">
        <v>236196</v>
      </c>
      <c r="D197" s="413" t="s">
        <v>781</v>
      </c>
      <c r="E197" s="270" t="s">
        <v>782</v>
      </c>
      <c r="F197" s="270">
        <v>196</v>
      </c>
    </row>
    <row r="198" spans="1:6">
      <c r="A198" s="270">
        <v>197</v>
      </c>
      <c r="B198" s="413" t="s">
        <v>783</v>
      </c>
      <c r="C198" s="399">
        <v>236197</v>
      </c>
      <c r="D198" s="413" t="s">
        <v>783</v>
      </c>
      <c r="E198" s="270" t="s">
        <v>784</v>
      </c>
      <c r="F198" s="270">
        <v>197</v>
      </c>
    </row>
    <row r="199" spans="1:6">
      <c r="A199" s="270">
        <v>198</v>
      </c>
      <c r="B199" s="413" t="s">
        <v>785</v>
      </c>
      <c r="C199" s="399">
        <v>236198</v>
      </c>
      <c r="D199" s="413" t="s">
        <v>785</v>
      </c>
      <c r="E199" s="270" t="s">
        <v>786</v>
      </c>
      <c r="F199" s="270">
        <v>198</v>
      </c>
    </row>
    <row r="200" spans="1:6">
      <c r="A200" s="270">
        <v>199</v>
      </c>
      <c r="B200" s="413" t="s">
        <v>787</v>
      </c>
      <c r="C200" s="399">
        <v>236199</v>
      </c>
      <c r="D200" s="413" t="s">
        <v>787</v>
      </c>
      <c r="E200" s="270" t="s">
        <v>788</v>
      </c>
      <c r="F200" s="270">
        <v>199</v>
      </c>
    </row>
    <row r="201" spans="1:6">
      <c r="A201" s="270">
        <v>200</v>
      </c>
      <c r="B201" s="414" t="s">
        <v>789</v>
      </c>
      <c r="C201" s="399">
        <v>236200</v>
      </c>
      <c r="D201" s="414" t="s">
        <v>789</v>
      </c>
      <c r="E201" s="270" t="s">
        <v>790</v>
      </c>
      <c r="F201" s="270">
        <v>200</v>
      </c>
    </row>
    <row r="202" spans="1:6">
      <c r="A202" s="270">
        <v>201</v>
      </c>
      <c r="B202" s="414" t="s">
        <v>791</v>
      </c>
      <c r="C202" s="399">
        <v>236201</v>
      </c>
      <c r="D202" s="414" t="s">
        <v>791</v>
      </c>
      <c r="E202" s="270" t="s">
        <v>792</v>
      </c>
      <c r="F202" s="270">
        <v>201</v>
      </c>
    </row>
    <row r="203" spans="1:6">
      <c r="A203" s="270">
        <v>202</v>
      </c>
      <c r="B203" s="414" t="s">
        <v>793</v>
      </c>
      <c r="C203" s="399">
        <v>236202</v>
      </c>
      <c r="D203" s="414" t="s">
        <v>793</v>
      </c>
      <c r="E203" s="270" t="s">
        <v>794</v>
      </c>
      <c r="F203" s="270">
        <v>202</v>
      </c>
    </row>
    <row r="204" spans="1:6">
      <c r="A204" s="270">
        <v>203</v>
      </c>
      <c r="B204" s="414" t="s">
        <v>795</v>
      </c>
      <c r="C204" s="399">
        <v>236203</v>
      </c>
      <c r="D204" s="414" t="s">
        <v>795</v>
      </c>
      <c r="E204" s="270" t="s">
        <v>796</v>
      </c>
      <c r="F204" s="270">
        <v>203</v>
      </c>
    </row>
    <row r="205" spans="1:6">
      <c r="A205" s="270">
        <v>204</v>
      </c>
      <c r="B205" s="414" t="s">
        <v>797</v>
      </c>
      <c r="C205" s="399">
        <v>236204</v>
      </c>
      <c r="D205" s="414" t="s">
        <v>797</v>
      </c>
      <c r="E205" s="270" t="s">
        <v>798</v>
      </c>
      <c r="F205" s="270">
        <v>204</v>
      </c>
    </row>
    <row r="206" spans="1:6">
      <c r="A206" s="270">
        <v>205</v>
      </c>
      <c r="B206" s="414" t="s">
        <v>799</v>
      </c>
      <c r="C206" s="399">
        <v>236205</v>
      </c>
      <c r="D206" s="414" t="s">
        <v>799</v>
      </c>
      <c r="E206" s="270" t="s">
        <v>800</v>
      </c>
      <c r="F206" s="270">
        <v>205</v>
      </c>
    </row>
    <row r="207" spans="1:6">
      <c r="A207" s="270">
        <v>206</v>
      </c>
      <c r="B207" s="414" t="s">
        <v>801</v>
      </c>
      <c r="C207" s="399">
        <v>236206</v>
      </c>
      <c r="D207" s="414" t="s">
        <v>801</v>
      </c>
      <c r="E207" s="270" t="s">
        <v>802</v>
      </c>
      <c r="F207" s="270">
        <v>206</v>
      </c>
    </row>
    <row r="208" spans="1:6">
      <c r="A208" s="270">
        <v>207</v>
      </c>
      <c r="B208" s="414" t="s">
        <v>803</v>
      </c>
      <c r="C208" s="399">
        <v>236207</v>
      </c>
      <c r="D208" s="414" t="s">
        <v>803</v>
      </c>
      <c r="E208" s="270" t="s">
        <v>804</v>
      </c>
      <c r="F208" s="270">
        <v>207</v>
      </c>
    </row>
    <row r="209" spans="1:6">
      <c r="A209" s="270">
        <v>208</v>
      </c>
      <c r="B209" s="414" t="s">
        <v>805</v>
      </c>
      <c r="C209" s="399">
        <v>236208</v>
      </c>
      <c r="D209" s="414" t="s">
        <v>805</v>
      </c>
      <c r="E209" s="270" t="s">
        <v>806</v>
      </c>
      <c r="F209" s="270">
        <v>208</v>
      </c>
    </row>
    <row r="210" spans="1:6">
      <c r="A210" s="270">
        <v>209</v>
      </c>
      <c r="B210" s="414" t="s">
        <v>807</v>
      </c>
      <c r="C210" s="399">
        <v>236209</v>
      </c>
      <c r="D210" s="414" t="s">
        <v>807</v>
      </c>
      <c r="E210" s="270" t="s">
        <v>808</v>
      </c>
      <c r="F210" s="270">
        <v>209</v>
      </c>
    </row>
    <row r="211" spans="1:6">
      <c r="A211" s="270">
        <v>210</v>
      </c>
      <c r="B211" s="414" t="s">
        <v>809</v>
      </c>
      <c r="C211" s="399">
        <v>236210</v>
      </c>
      <c r="D211" s="414" t="s">
        <v>809</v>
      </c>
      <c r="E211" s="270" t="s">
        <v>810</v>
      </c>
      <c r="F211" s="270">
        <v>210</v>
      </c>
    </row>
    <row r="212" spans="1:6">
      <c r="A212" s="270">
        <v>211</v>
      </c>
      <c r="B212" s="414" t="s">
        <v>811</v>
      </c>
      <c r="C212" s="399">
        <v>236211</v>
      </c>
      <c r="D212" s="414" t="s">
        <v>811</v>
      </c>
      <c r="E212" s="270" t="s">
        <v>812</v>
      </c>
      <c r="F212" s="270">
        <v>211</v>
      </c>
    </row>
    <row r="213" spans="1:6">
      <c r="A213" s="270">
        <v>212</v>
      </c>
      <c r="B213" s="414" t="s">
        <v>813</v>
      </c>
      <c r="C213" s="399">
        <v>236212</v>
      </c>
      <c r="D213" s="414" t="s">
        <v>813</v>
      </c>
      <c r="E213" s="270" t="s">
        <v>814</v>
      </c>
      <c r="F213" s="270">
        <v>212</v>
      </c>
    </row>
    <row r="214" spans="1:6">
      <c r="A214" s="270">
        <v>213</v>
      </c>
      <c r="B214" s="414" t="s">
        <v>815</v>
      </c>
      <c r="C214" s="399">
        <v>236213</v>
      </c>
      <c r="D214" s="414" t="s">
        <v>815</v>
      </c>
      <c r="E214" s="270" t="s">
        <v>816</v>
      </c>
      <c r="F214" s="270">
        <v>213</v>
      </c>
    </row>
    <row r="215" spans="1:6">
      <c r="A215" s="270">
        <v>214</v>
      </c>
      <c r="B215" s="414" t="s">
        <v>817</v>
      </c>
      <c r="C215" s="399">
        <v>236214</v>
      </c>
      <c r="D215" s="414" t="s">
        <v>817</v>
      </c>
      <c r="E215" s="270" t="s">
        <v>818</v>
      </c>
      <c r="F215" s="270">
        <v>214</v>
      </c>
    </row>
    <row r="216" spans="1:6">
      <c r="A216" s="270">
        <v>215</v>
      </c>
      <c r="B216" s="414" t="s">
        <v>819</v>
      </c>
      <c r="C216" s="399">
        <v>236215</v>
      </c>
      <c r="D216" s="414" t="s">
        <v>819</v>
      </c>
      <c r="E216" s="270" t="s">
        <v>820</v>
      </c>
      <c r="F216" s="270">
        <v>215</v>
      </c>
    </row>
    <row r="217" spans="1:6">
      <c r="A217" s="270">
        <v>216</v>
      </c>
      <c r="B217" s="414" t="s">
        <v>821</v>
      </c>
      <c r="C217" s="399">
        <v>236216</v>
      </c>
      <c r="D217" s="414" t="s">
        <v>821</v>
      </c>
      <c r="E217" s="270" t="s">
        <v>822</v>
      </c>
      <c r="F217" s="270">
        <v>216</v>
      </c>
    </row>
    <row r="218" spans="1:6">
      <c r="A218" s="270">
        <v>217</v>
      </c>
      <c r="B218" s="414" t="s">
        <v>823</v>
      </c>
      <c r="C218" s="399">
        <v>236217</v>
      </c>
      <c r="D218" s="414" t="s">
        <v>823</v>
      </c>
      <c r="E218" s="270" t="s">
        <v>824</v>
      </c>
      <c r="F218" s="270">
        <v>217</v>
      </c>
    </row>
    <row r="219" spans="1:6">
      <c r="A219" s="270">
        <v>218</v>
      </c>
      <c r="B219" s="414" t="s">
        <v>825</v>
      </c>
      <c r="C219" s="399">
        <v>236218</v>
      </c>
      <c r="D219" s="414" t="s">
        <v>825</v>
      </c>
      <c r="E219" s="270" t="s">
        <v>826</v>
      </c>
      <c r="F219" s="270">
        <v>218</v>
      </c>
    </row>
    <row r="220" spans="1:6">
      <c r="A220" s="270">
        <v>219</v>
      </c>
      <c r="B220" s="414" t="s">
        <v>827</v>
      </c>
      <c r="C220" s="399">
        <v>236219</v>
      </c>
      <c r="D220" s="414" t="s">
        <v>827</v>
      </c>
      <c r="E220" s="270" t="s">
        <v>828</v>
      </c>
      <c r="F220" s="270">
        <v>219</v>
      </c>
    </row>
    <row r="221" spans="1:6">
      <c r="A221" s="270">
        <v>220</v>
      </c>
      <c r="B221" s="414" t="s">
        <v>829</v>
      </c>
      <c r="C221" s="399">
        <v>236220</v>
      </c>
      <c r="D221" s="414" t="s">
        <v>829</v>
      </c>
      <c r="E221" s="270" t="s">
        <v>830</v>
      </c>
      <c r="F221" s="270">
        <v>220</v>
      </c>
    </row>
    <row r="222" spans="1:6">
      <c r="A222" s="270">
        <v>221</v>
      </c>
      <c r="B222" s="414" t="s">
        <v>831</v>
      </c>
      <c r="C222" s="399">
        <v>236221</v>
      </c>
      <c r="D222" s="414" t="s">
        <v>831</v>
      </c>
      <c r="E222" s="270" t="s">
        <v>832</v>
      </c>
      <c r="F222" s="270">
        <v>221</v>
      </c>
    </row>
    <row r="223" spans="1:6">
      <c r="A223" s="270">
        <v>222</v>
      </c>
      <c r="B223" s="414" t="s">
        <v>833</v>
      </c>
      <c r="C223" s="399">
        <v>236222</v>
      </c>
      <c r="D223" s="414" t="s">
        <v>833</v>
      </c>
      <c r="E223" s="270" t="s">
        <v>834</v>
      </c>
      <c r="F223" s="270">
        <v>222</v>
      </c>
    </row>
    <row r="224" spans="1:6">
      <c r="A224" s="270">
        <v>223</v>
      </c>
      <c r="B224" s="414" t="s">
        <v>835</v>
      </c>
      <c r="C224" s="399">
        <v>236223</v>
      </c>
      <c r="D224" s="414" t="s">
        <v>835</v>
      </c>
      <c r="E224" s="270" t="s">
        <v>836</v>
      </c>
      <c r="F224" s="270">
        <v>223</v>
      </c>
    </row>
    <row r="225" spans="1:6">
      <c r="A225" s="270">
        <v>224</v>
      </c>
      <c r="B225" s="414" t="s">
        <v>837</v>
      </c>
      <c r="C225" s="399">
        <v>236224</v>
      </c>
      <c r="D225" s="414" t="s">
        <v>837</v>
      </c>
      <c r="E225" s="270" t="s">
        <v>838</v>
      </c>
      <c r="F225" s="270">
        <v>224</v>
      </c>
    </row>
    <row r="226" spans="1:6">
      <c r="A226" s="270">
        <v>225</v>
      </c>
      <c r="B226" s="414" t="s">
        <v>839</v>
      </c>
      <c r="C226" s="399">
        <v>236225</v>
      </c>
      <c r="D226" s="414" t="s">
        <v>839</v>
      </c>
      <c r="E226" s="270" t="s">
        <v>840</v>
      </c>
      <c r="F226" s="270">
        <v>225</v>
      </c>
    </row>
    <row r="227" spans="1:6">
      <c r="A227" s="270">
        <v>226</v>
      </c>
      <c r="B227" s="414" t="s">
        <v>841</v>
      </c>
      <c r="C227" s="399">
        <v>236226</v>
      </c>
      <c r="D227" s="414" t="s">
        <v>841</v>
      </c>
      <c r="E227" s="270" t="s">
        <v>842</v>
      </c>
      <c r="F227" s="270">
        <v>226</v>
      </c>
    </row>
    <row r="228" spans="1:6">
      <c r="A228" s="270">
        <v>227</v>
      </c>
      <c r="B228" s="414" t="s">
        <v>843</v>
      </c>
      <c r="C228" s="399">
        <v>236227</v>
      </c>
      <c r="D228" s="414" t="s">
        <v>843</v>
      </c>
      <c r="E228" s="270" t="s">
        <v>844</v>
      </c>
      <c r="F228" s="270">
        <v>227</v>
      </c>
    </row>
    <row r="229" spans="1:6">
      <c r="A229" s="270">
        <v>228</v>
      </c>
      <c r="B229" s="414" t="s">
        <v>845</v>
      </c>
      <c r="C229" s="399">
        <v>236228</v>
      </c>
      <c r="D229" s="414" t="s">
        <v>845</v>
      </c>
      <c r="E229" s="270" t="s">
        <v>846</v>
      </c>
      <c r="F229" s="270">
        <v>228</v>
      </c>
    </row>
    <row r="230" spans="1:6">
      <c r="A230" s="270">
        <v>229</v>
      </c>
      <c r="B230" s="414" t="s">
        <v>847</v>
      </c>
      <c r="C230" s="399">
        <v>236229</v>
      </c>
      <c r="D230" s="414" t="s">
        <v>847</v>
      </c>
      <c r="E230" s="270" t="s">
        <v>848</v>
      </c>
      <c r="F230" s="270">
        <v>229</v>
      </c>
    </row>
    <row r="231" spans="1:6">
      <c r="A231" s="270">
        <v>230</v>
      </c>
      <c r="B231" s="414" t="s">
        <v>849</v>
      </c>
      <c r="C231" s="399">
        <v>236230</v>
      </c>
      <c r="D231" s="414" t="s">
        <v>849</v>
      </c>
      <c r="E231" s="270" t="s">
        <v>850</v>
      </c>
      <c r="F231" s="270">
        <v>230</v>
      </c>
    </row>
    <row r="232" spans="1:6">
      <c r="A232" s="270">
        <v>231</v>
      </c>
      <c r="B232" s="414" t="s">
        <v>851</v>
      </c>
      <c r="C232" s="399">
        <v>236231</v>
      </c>
      <c r="D232" s="414" t="s">
        <v>851</v>
      </c>
      <c r="E232" s="270" t="s">
        <v>852</v>
      </c>
      <c r="F232" s="270">
        <v>231</v>
      </c>
    </row>
    <row r="233" spans="1:6">
      <c r="A233" s="270">
        <v>232</v>
      </c>
      <c r="B233" s="414" t="s">
        <v>853</v>
      </c>
      <c r="C233" s="399">
        <v>236232</v>
      </c>
      <c r="D233" s="414" t="s">
        <v>853</v>
      </c>
      <c r="E233" s="270" t="s">
        <v>854</v>
      </c>
      <c r="F233" s="270">
        <v>232</v>
      </c>
    </row>
    <row r="234" spans="1:6">
      <c r="A234" s="270">
        <v>233</v>
      </c>
      <c r="B234" s="414" t="s">
        <v>855</v>
      </c>
      <c r="C234" s="399">
        <v>236233</v>
      </c>
      <c r="D234" s="414" t="s">
        <v>855</v>
      </c>
      <c r="E234" s="270" t="s">
        <v>856</v>
      </c>
      <c r="F234" s="270">
        <v>233</v>
      </c>
    </row>
    <row r="235" spans="1:6">
      <c r="A235" s="270">
        <v>234</v>
      </c>
      <c r="B235" s="414" t="s">
        <v>857</v>
      </c>
      <c r="C235" s="399">
        <v>236234</v>
      </c>
      <c r="D235" s="414" t="s">
        <v>857</v>
      </c>
      <c r="E235" s="270" t="s">
        <v>858</v>
      </c>
      <c r="F235" s="270">
        <v>234</v>
      </c>
    </row>
    <row r="236" spans="1:6">
      <c r="A236" s="270">
        <v>235</v>
      </c>
      <c r="B236" s="414" t="s">
        <v>859</v>
      </c>
      <c r="C236" s="399">
        <v>236235</v>
      </c>
      <c r="D236" s="414" t="s">
        <v>859</v>
      </c>
      <c r="E236" s="270" t="s">
        <v>860</v>
      </c>
      <c r="F236" s="270">
        <v>235</v>
      </c>
    </row>
    <row r="237" spans="1:6">
      <c r="A237" s="270">
        <v>236</v>
      </c>
      <c r="B237" s="414" t="s">
        <v>861</v>
      </c>
      <c r="C237" s="399">
        <v>236236</v>
      </c>
      <c r="D237" s="414" t="s">
        <v>861</v>
      </c>
      <c r="E237" s="270" t="s">
        <v>862</v>
      </c>
      <c r="F237" s="270">
        <v>236</v>
      </c>
    </row>
    <row r="238" spans="1:6">
      <c r="A238" s="270">
        <v>237</v>
      </c>
      <c r="B238" s="414" t="s">
        <v>863</v>
      </c>
      <c r="C238" s="399">
        <v>236237</v>
      </c>
      <c r="D238" s="414" t="s">
        <v>863</v>
      </c>
      <c r="E238" s="270" t="s">
        <v>864</v>
      </c>
      <c r="F238" s="270">
        <v>237</v>
      </c>
    </row>
    <row r="239" spans="1:6">
      <c r="A239" s="270">
        <v>238</v>
      </c>
      <c r="B239" s="414" t="s">
        <v>865</v>
      </c>
      <c r="C239" s="399">
        <v>236238</v>
      </c>
      <c r="D239" s="414" t="s">
        <v>865</v>
      </c>
      <c r="E239" s="270" t="s">
        <v>866</v>
      </c>
      <c r="F239" s="270">
        <v>238</v>
      </c>
    </row>
    <row r="240" spans="1:6">
      <c r="A240" s="270">
        <v>239</v>
      </c>
      <c r="B240" s="414" t="s">
        <v>867</v>
      </c>
      <c r="C240" s="399">
        <v>236239</v>
      </c>
      <c r="D240" s="414" t="s">
        <v>867</v>
      </c>
      <c r="E240" s="270" t="s">
        <v>868</v>
      </c>
      <c r="F240" s="270">
        <v>239</v>
      </c>
    </row>
    <row r="241" spans="1:6">
      <c r="A241" s="270">
        <v>240</v>
      </c>
      <c r="B241" s="415" t="s">
        <v>869</v>
      </c>
      <c r="C241" s="399">
        <v>236240</v>
      </c>
      <c r="D241" s="415" t="s">
        <v>869</v>
      </c>
      <c r="E241" s="270" t="s">
        <v>870</v>
      </c>
      <c r="F241" s="270">
        <v>240</v>
      </c>
    </row>
    <row r="242" spans="1:6">
      <c r="A242" s="270">
        <v>241</v>
      </c>
      <c r="B242" s="416" t="s">
        <v>871</v>
      </c>
      <c r="C242" s="399">
        <v>236241</v>
      </c>
      <c r="D242" s="416" t="s">
        <v>871</v>
      </c>
      <c r="E242" s="270" t="s">
        <v>872</v>
      </c>
      <c r="F242" s="270">
        <v>241</v>
      </c>
    </row>
    <row r="243" spans="1:6">
      <c r="A243" s="270">
        <v>242</v>
      </c>
      <c r="B243" s="416" t="s">
        <v>873</v>
      </c>
      <c r="C243" s="399">
        <v>236242</v>
      </c>
      <c r="D243" s="416" t="s">
        <v>873</v>
      </c>
      <c r="E243" s="270" t="s">
        <v>874</v>
      </c>
      <c r="F243" s="270">
        <v>242</v>
      </c>
    </row>
    <row r="244" spans="1:6">
      <c r="A244" s="270">
        <v>243</v>
      </c>
      <c r="B244" s="416" t="s">
        <v>875</v>
      </c>
      <c r="C244" s="399">
        <v>236243</v>
      </c>
      <c r="D244" s="416" t="s">
        <v>875</v>
      </c>
      <c r="E244" s="270" t="s">
        <v>876</v>
      </c>
      <c r="F244" s="270">
        <v>243</v>
      </c>
    </row>
    <row r="245" spans="1:6">
      <c r="A245" s="270">
        <v>244</v>
      </c>
      <c r="B245" s="416" t="s">
        <v>877</v>
      </c>
      <c r="C245" s="399">
        <v>236244</v>
      </c>
      <c r="D245" s="416" t="s">
        <v>877</v>
      </c>
      <c r="E245" s="270" t="s">
        <v>878</v>
      </c>
      <c r="F245" s="270">
        <v>244</v>
      </c>
    </row>
    <row r="246" spans="1:6">
      <c r="A246" s="270">
        <v>245</v>
      </c>
      <c r="B246" s="416" t="s">
        <v>879</v>
      </c>
      <c r="C246" s="399">
        <v>236245</v>
      </c>
      <c r="D246" s="416" t="s">
        <v>880</v>
      </c>
      <c r="E246" s="270" t="s">
        <v>881</v>
      </c>
      <c r="F246" s="270">
        <v>245</v>
      </c>
    </row>
    <row r="247" spans="1:6">
      <c r="A247" s="270">
        <v>246</v>
      </c>
      <c r="B247" s="416" t="s">
        <v>882</v>
      </c>
      <c r="C247" s="399">
        <v>236246</v>
      </c>
      <c r="D247" s="416" t="s">
        <v>882</v>
      </c>
      <c r="E247" s="270" t="s">
        <v>883</v>
      </c>
      <c r="F247" s="270">
        <v>246</v>
      </c>
    </row>
    <row r="248" spans="1:6">
      <c r="A248" s="270">
        <v>247</v>
      </c>
      <c r="B248" s="416" t="s">
        <v>884</v>
      </c>
      <c r="C248" s="399">
        <v>236247</v>
      </c>
      <c r="D248" s="416" t="s">
        <v>884</v>
      </c>
      <c r="E248" s="270" t="s">
        <v>885</v>
      </c>
      <c r="F248" s="270">
        <v>247</v>
      </c>
    </row>
    <row r="249" spans="1:6">
      <c r="A249" s="270">
        <v>248</v>
      </c>
      <c r="B249" s="416" t="s">
        <v>886</v>
      </c>
      <c r="C249" s="399">
        <v>236248</v>
      </c>
      <c r="D249" s="416" t="s">
        <v>886</v>
      </c>
      <c r="E249" s="270" t="s">
        <v>887</v>
      </c>
      <c r="F249" s="270">
        <v>248</v>
      </c>
    </row>
    <row r="250" spans="1:6">
      <c r="A250" s="270">
        <v>249</v>
      </c>
      <c r="B250" s="416" t="s">
        <v>888</v>
      </c>
      <c r="C250" s="399">
        <v>236249</v>
      </c>
      <c r="D250" s="416" t="s">
        <v>888</v>
      </c>
      <c r="E250" s="270" t="s">
        <v>889</v>
      </c>
      <c r="F250" s="270">
        <v>249</v>
      </c>
    </row>
    <row r="251" spans="1:6">
      <c r="A251" s="270">
        <v>250</v>
      </c>
      <c r="B251" s="416" t="s">
        <v>890</v>
      </c>
      <c r="C251" s="399">
        <v>236250</v>
      </c>
      <c r="D251" s="416" t="s">
        <v>890</v>
      </c>
      <c r="E251" s="270" t="s">
        <v>891</v>
      </c>
      <c r="F251" s="270">
        <v>250</v>
      </c>
    </row>
    <row r="252" spans="1:6">
      <c r="A252" s="270">
        <v>251</v>
      </c>
      <c r="B252" s="416" t="s">
        <v>892</v>
      </c>
      <c r="C252" s="399">
        <v>236251</v>
      </c>
      <c r="D252" s="416" t="s">
        <v>892</v>
      </c>
      <c r="E252" s="270" t="s">
        <v>893</v>
      </c>
      <c r="F252" s="270">
        <v>251</v>
      </c>
    </row>
    <row r="253" spans="1:6">
      <c r="A253" s="270">
        <v>252</v>
      </c>
      <c r="B253" s="416" t="s">
        <v>894</v>
      </c>
      <c r="C253" s="399">
        <v>236252</v>
      </c>
      <c r="D253" s="416" t="s">
        <v>894</v>
      </c>
      <c r="E253" s="270" t="s">
        <v>895</v>
      </c>
      <c r="F253" s="270">
        <v>252</v>
      </c>
    </row>
    <row r="254" spans="1:6">
      <c r="A254" s="270">
        <v>253</v>
      </c>
      <c r="B254" s="416" t="s">
        <v>896</v>
      </c>
      <c r="C254" s="399">
        <v>236253</v>
      </c>
      <c r="D254" s="416" t="s">
        <v>896</v>
      </c>
      <c r="E254" s="270" t="s">
        <v>897</v>
      </c>
      <c r="F254" s="270">
        <v>253</v>
      </c>
    </row>
    <row r="255" spans="1:6">
      <c r="A255" s="270">
        <v>254</v>
      </c>
      <c r="B255" s="416" t="s">
        <v>898</v>
      </c>
      <c r="C255" s="399">
        <v>236254</v>
      </c>
      <c r="D255" s="416" t="s">
        <v>898</v>
      </c>
      <c r="E255" s="270" t="s">
        <v>899</v>
      </c>
      <c r="F255" s="270">
        <v>254</v>
      </c>
    </row>
    <row r="256" spans="1:6">
      <c r="A256" s="270">
        <v>255</v>
      </c>
      <c r="B256" s="416" t="s">
        <v>900</v>
      </c>
      <c r="C256" s="399">
        <v>236255</v>
      </c>
      <c r="D256" s="416" t="s">
        <v>900</v>
      </c>
      <c r="E256" s="270" t="s">
        <v>901</v>
      </c>
      <c r="F256" s="270">
        <v>255</v>
      </c>
    </row>
    <row r="257" spans="1:6">
      <c r="A257" s="270">
        <v>256</v>
      </c>
      <c r="B257" s="416" t="s">
        <v>902</v>
      </c>
      <c r="C257" s="399">
        <v>236256</v>
      </c>
      <c r="D257" s="416" t="s">
        <v>903</v>
      </c>
      <c r="E257" s="270" t="s">
        <v>904</v>
      </c>
      <c r="F257" s="270">
        <v>256</v>
      </c>
    </row>
    <row r="258" spans="1:6">
      <c r="A258" s="270">
        <v>257</v>
      </c>
      <c r="B258" s="416" t="s">
        <v>905</v>
      </c>
      <c r="C258" s="399">
        <v>236257</v>
      </c>
      <c r="D258" s="416" t="s">
        <v>905</v>
      </c>
      <c r="E258" s="270" t="s">
        <v>906</v>
      </c>
      <c r="F258" s="270">
        <v>257</v>
      </c>
    </row>
    <row r="259" spans="1:6">
      <c r="A259" s="270">
        <v>258</v>
      </c>
      <c r="B259" s="416" t="s">
        <v>907</v>
      </c>
      <c r="C259" s="399">
        <v>236258</v>
      </c>
      <c r="D259" s="416" t="s">
        <v>907</v>
      </c>
      <c r="E259" s="270" t="s">
        <v>908</v>
      </c>
      <c r="F259" s="270">
        <v>258</v>
      </c>
    </row>
    <row r="260" spans="1:6">
      <c r="A260" s="270">
        <v>259</v>
      </c>
      <c r="B260" s="416" t="s">
        <v>909</v>
      </c>
      <c r="C260" s="399">
        <v>236259</v>
      </c>
      <c r="D260" s="416" t="s">
        <v>909</v>
      </c>
      <c r="E260" s="270" t="s">
        <v>910</v>
      </c>
      <c r="F260" s="270">
        <v>259</v>
      </c>
    </row>
    <row r="261" spans="1:6">
      <c r="A261" s="270">
        <v>260</v>
      </c>
      <c r="B261" s="416" t="s">
        <v>911</v>
      </c>
      <c r="C261" s="399">
        <v>236260</v>
      </c>
      <c r="D261" s="416" t="s">
        <v>911</v>
      </c>
      <c r="E261" s="270" t="s">
        <v>912</v>
      </c>
      <c r="F261" s="270">
        <v>260</v>
      </c>
    </row>
    <row r="262" spans="1:6">
      <c r="A262" s="270">
        <v>261</v>
      </c>
      <c r="B262" s="416" t="s">
        <v>913</v>
      </c>
      <c r="C262" s="399">
        <v>236261</v>
      </c>
      <c r="D262" s="416" t="s">
        <v>913</v>
      </c>
      <c r="E262" s="270" t="s">
        <v>914</v>
      </c>
      <c r="F262" s="270">
        <v>261</v>
      </c>
    </row>
    <row r="263" spans="1:6">
      <c r="A263" s="270">
        <v>262</v>
      </c>
      <c r="B263" s="416" t="s">
        <v>915</v>
      </c>
      <c r="C263" s="399">
        <v>236262</v>
      </c>
      <c r="D263" s="416" t="s">
        <v>915</v>
      </c>
      <c r="E263" s="270" t="s">
        <v>916</v>
      </c>
      <c r="F263" s="270">
        <v>262</v>
      </c>
    </row>
    <row r="264" spans="1:6">
      <c r="A264" s="270">
        <v>263</v>
      </c>
      <c r="B264" s="416" t="s">
        <v>917</v>
      </c>
      <c r="C264" s="399">
        <v>236263</v>
      </c>
      <c r="D264" s="416" t="s">
        <v>917</v>
      </c>
      <c r="E264" s="270" t="s">
        <v>918</v>
      </c>
      <c r="F264" s="270">
        <v>263</v>
      </c>
    </row>
    <row r="265" spans="1:6">
      <c r="A265" s="270">
        <v>264</v>
      </c>
      <c r="B265" t="s">
        <v>919</v>
      </c>
      <c r="C265" s="399">
        <v>236264</v>
      </c>
      <c r="D265" t="s">
        <v>919</v>
      </c>
      <c r="E265" s="270" t="s">
        <v>920</v>
      </c>
      <c r="F265" s="270">
        <v>264</v>
      </c>
    </row>
    <row r="266" spans="1:6">
      <c r="A266" s="270">
        <v>265</v>
      </c>
      <c r="B266" t="s">
        <v>921</v>
      </c>
      <c r="C266" s="399">
        <v>236265</v>
      </c>
      <c r="D266" t="s">
        <v>921</v>
      </c>
      <c r="E266" s="270" t="s">
        <v>922</v>
      </c>
      <c r="F266" s="270">
        <v>265</v>
      </c>
    </row>
    <row r="267" spans="1:6">
      <c r="A267" s="270">
        <v>266</v>
      </c>
      <c r="B267" t="s">
        <v>923</v>
      </c>
      <c r="C267" s="399">
        <v>236266</v>
      </c>
      <c r="D267" t="s">
        <v>923</v>
      </c>
      <c r="E267" s="270" t="s">
        <v>924</v>
      </c>
      <c r="F267" s="270">
        <v>266</v>
      </c>
    </row>
    <row r="268" spans="1:6">
      <c r="B268" s="417"/>
      <c r="C268" s="417"/>
      <c r="D268" s="417"/>
    </row>
  </sheetData>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54"/>
  <sheetViews>
    <sheetView zoomScaleNormal="100" workbookViewId="0">
      <selection activeCell="C6" sqref="C6:E6"/>
    </sheetView>
  </sheetViews>
  <sheetFormatPr defaultColWidth="9" defaultRowHeight="13.5"/>
  <cols>
    <col min="1" max="1" width="5.75" style="2" customWidth="1"/>
    <col min="2" max="2" width="20.125" style="2" customWidth="1"/>
    <col min="3" max="3" width="18.375" style="2" customWidth="1"/>
    <col min="4" max="4" width="5.625" style="2" customWidth="1"/>
    <col min="5" max="5" width="13.25" style="2" customWidth="1"/>
    <col min="6" max="6" width="5.75" style="2" customWidth="1"/>
    <col min="7" max="7" width="16.125" style="2" customWidth="1"/>
    <col min="8" max="8" width="4.5" style="2" customWidth="1"/>
    <col min="9" max="9" width="16.125" style="2" customWidth="1"/>
    <col min="10" max="11" width="9" style="2" customWidth="1"/>
    <col min="12" max="12" width="25.5" style="2" customWidth="1"/>
    <col min="13" max="13" width="11.625" style="2" customWidth="1"/>
    <col min="14" max="19" width="9" style="2" customWidth="1"/>
    <col min="20" max="255" width="9" style="2"/>
    <col min="256" max="256" width="5.75" style="2" customWidth="1"/>
    <col min="257" max="257" width="16.125" style="2" customWidth="1"/>
    <col min="258" max="258" width="5.75" style="2" customWidth="1"/>
    <col min="259" max="259" width="16.125" style="2" customWidth="1"/>
    <col min="260" max="260" width="5.75" style="2" customWidth="1"/>
    <col min="261" max="261" width="16.125" style="2" customWidth="1"/>
    <col min="262" max="262" width="5.75" style="2" customWidth="1"/>
    <col min="263" max="263" width="16.125" style="2" customWidth="1"/>
    <col min="264" max="264" width="4.5" style="2" customWidth="1"/>
    <col min="265" max="265" width="16.125" style="2" customWidth="1"/>
    <col min="266" max="266" width="9" style="2" customWidth="1"/>
    <col min="267" max="275" width="0" style="2" hidden="1" customWidth="1"/>
    <col min="276" max="511" width="9" style="2"/>
    <col min="512" max="512" width="5.75" style="2" customWidth="1"/>
    <col min="513" max="513" width="16.125" style="2" customWidth="1"/>
    <col min="514" max="514" width="5.75" style="2" customWidth="1"/>
    <col min="515" max="515" width="16.125" style="2" customWidth="1"/>
    <col min="516" max="516" width="5.75" style="2" customWidth="1"/>
    <col min="517" max="517" width="16.125" style="2" customWidth="1"/>
    <col min="518" max="518" width="5.75" style="2" customWidth="1"/>
    <col min="519" max="519" width="16.125" style="2" customWidth="1"/>
    <col min="520" max="520" width="4.5" style="2" customWidth="1"/>
    <col min="521" max="521" width="16.125" style="2" customWidth="1"/>
    <col min="522" max="522" width="9" style="2" customWidth="1"/>
    <col min="523" max="531" width="0" style="2" hidden="1" customWidth="1"/>
    <col min="532" max="767" width="9" style="2"/>
    <col min="768" max="768" width="5.75" style="2" customWidth="1"/>
    <col min="769" max="769" width="16.125" style="2" customWidth="1"/>
    <col min="770" max="770" width="5.75" style="2" customWidth="1"/>
    <col min="771" max="771" width="16.125" style="2" customWidth="1"/>
    <col min="772" max="772" width="5.75" style="2" customWidth="1"/>
    <col min="773" max="773" width="16.125" style="2" customWidth="1"/>
    <col min="774" max="774" width="5.75" style="2" customWidth="1"/>
    <col min="775" max="775" width="16.125" style="2" customWidth="1"/>
    <col min="776" max="776" width="4.5" style="2" customWidth="1"/>
    <col min="777" max="777" width="16.125" style="2" customWidth="1"/>
    <col min="778" max="778" width="9" style="2" customWidth="1"/>
    <col min="779" max="787" width="0" style="2" hidden="1" customWidth="1"/>
    <col min="788" max="1023" width="9" style="2"/>
    <col min="1024" max="1024" width="5.75" style="2" customWidth="1"/>
    <col min="1025" max="1025" width="16.125" style="2" customWidth="1"/>
    <col min="1026" max="1026" width="5.75" style="2" customWidth="1"/>
    <col min="1027" max="1027" width="16.125" style="2" customWidth="1"/>
    <col min="1028" max="1028" width="5.75" style="2" customWidth="1"/>
    <col min="1029" max="1029" width="16.125" style="2" customWidth="1"/>
    <col min="1030" max="1030" width="5.75" style="2" customWidth="1"/>
    <col min="1031" max="1031" width="16.125" style="2" customWidth="1"/>
    <col min="1032" max="1032" width="4.5" style="2" customWidth="1"/>
    <col min="1033" max="1033" width="16.125" style="2" customWidth="1"/>
    <col min="1034" max="1034" width="9" style="2" customWidth="1"/>
    <col min="1035" max="1043" width="0" style="2" hidden="1" customWidth="1"/>
    <col min="1044" max="1279" width="9" style="2"/>
    <col min="1280" max="1280" width="5.75" style="2" customWidth="1"/>
    <col min="1281" max="1281" width="16.125" style="2" customWidth="1"/>
    <col min="1282" max="1282" width="5.75" style="2" customWidth="1"/>
    <col min="1283" max="1283" width="16.125" style="2" customWidth="1"/>
    <col min="1284" max="1284" width="5.75" style="2" customWidth="1"/>
    <col min="1285" max="1285" width="16.125" style="2" customWidth="1"/>
    <col min="1286" max="1286" width="5.75" style="2" customWidth="1"/>
    <col min="1287" max="1287" width="16.125" style="2" customWidth="1"/>
    <col min="1288" max="1288" width="4.5" style="2" customWidth="1"/>
    <col min="1289" max="1289" width="16.125" style="2" customWidth="1"/>
    <col min="1290" max="1290" width="9" style="2" customWidth="1"/>
    <col min="1291" max="1299" width="0" style="2" hidden="1" customWidth="1"/>
    <col min="1300" max="1535" width="9" style="2"/>
    <col min="1536" max="1536" width="5.75" style="2" customWidth="1"/>
    <col min="1537" max="1537" width="16.125" style="2" customWidth="1"/>
    <col min="1538" max="1538" width="5.75" style="2" customWidth="1"/>
    <col min="1539" max="1539" width="16.125" style="2" customWidth="1"/>
    <col min="1540" max="1540" width="5.75" style="2" customWidth="1"/>
    <col min="1541" max="1541" width="16.125" style="2" customWidth="1"/>
    <col min="1542" max="1542" width="5.75" style="2" customWidth="1"/>
    <col min="1543" max="1543" width="16.125" style="2" customWidth="1"/>
    <col min="1544" max="1544" width="4.5" style="2" customWidth="1"/>
    <col min="1545" max="1545" width="16.125" style="2" customWidth="1"/>
    <col min="1546" max="1546" width="9" style="2" customWidth="1"/>
    <col min="1547" max="1555" width="0" style="2" hidden="1" customWidth="1"/>
    <col min="1556" max="1791" width="9" style="2"/>
    <col min="1792" max="1792" width="5.75" style="2" customWidth="1"/>
    <col min="1793" max="1793" width="16.125" style="2" customWidth="1"/>
    <col min="1794" max="1794" width="5.75" style="2" customWidth="1"/>
    <col min="1795" max="1795" width="16.125" style="2" customWidth="1"/>
    <col min="1796" max="1796" width="5.75" style="2" customWidth="1"/>
    <col min="1797" max="1797" width="16.125" style="2" customWidth="1"/>
    <col min="1798" max="1798" width="5.75" style="2" customWidth="1"/>
    <col min="1799" max="1799" width="16.125" style="2" customWidth="1"/>
    <col min="1800" max="1800" width="4.5" style="2" customWidth="1"/>
    <col min="1801" max="1801" width="16.125" style="2" customWidth="1"/>
    <col min="1802" max="1802" width="9" style="2" customWidth="1"/>
    <col min="1803" max="1811" width="0" style="2" hidden="1" customWidth="1"/>
    <col min="1812" max="2047" width="9" style="2"/>
    <col min="2048" max="2048" width="5.75" style="2" customWidth="1"/>
    <col min="2049" max="2049" width="16.125" style="2" customWidth="1"/>
    <col min="2050" max="2050" width="5.75" style="2" customWidth="1"/>
    <col min="2051" max="2051" width="16.125" style="2" customWidth="1"/>
    <col min="2052" max="2052" width="5.75" style="2" customWidth="1"/>
    <col min="2053" max="2053" width="16.125" style="2" customWidth="1"/>
    <col min="2054" max="2054" width="5.75" style="2" customWidth="1"/>
    <col min="2055" max="2055" width="16.125" style="2" customWidth="1"/>
    <col min="2056" max="2056" width="4.5" style="2" customWidth="1"/>
    <col min="2057" max="2057" width="16.125" style="2" customWidth="1"/>
    <col min="2058" max="2058" width="9" style="2" customWidth="1"/>
    <col min="2059" max="2067" width="0" style="2" hidden="1" customWidth="1"/>
    <col min="2068" max="2303" width="9" style="2"/>
    <col min="2304" max="2304" width="5.75" style="2" customWidth="1"/>
    <col min="2305" max="2305" width="16.125" style="2" customWidth="1"/>
    <col min="2306" max="2306" width="5.75" style="2" customWidth="1"/>
    <col min="2307" max="2307" width="16.125" style="2" customWidth="1"/>
    <col min="2308" max="2308" width="5.75" style="2" customWidth="1"/>
    <col min="2309" max="2309" width="16.125" style="2" customWidth="1"/>
    <col min="2310" max="2310" width="5.75" style="2" customWidth="1"/>
    <col min="2311" max="2311" width="16.125" style="2" customWidth="1"/>
    <col min="2312" max="2312" width="4.5" style="2" customWidth="1"/>
    <col min="2313" max="2313" width="16.125" style="2" customWidth="1"/>
    <col min="2314" max="2314" width="9" style="2" customWidth="1"/>
    <col min="2315" max="2323" width="0" style="2" hidden="1" customWidth="1"/>
    <col min="2324" max="2559" width="9" style="2"/>
    <col min="2560" max="2560" width="5.75" style="2" customWidth="1"/>
    <col min="2561" max="2561" width="16.125" style="2" customWidth="1"/>
    <col min="2562" max="2562" width="5.75" style="2" customWidth="1"/>
    <col min="2563" max="2563" width="16.125" style="2" customWidth="1"/>
    <col min="2564" max="2564" width="5.75" style="2" customWidth="1"/>
    <col min="2565" max="2565" width="16.125" style="2" customWidth="1"/>
    <col min="2566" max="2566" width="5.75" style="2" customWidth="1"/>
    <col min="2567" max="2567" width="16.125" style="2" customWidth="1"/>
    <col min="2568" max="2568" width="4.5" style="2" customWidth="1"/>
    <col min="2569" max="2569" width="16.125" style="2" customWidth="1"/>
    <col min="2570" max="2570" width="9" style="2" customWidth="1"/>
    <col min="2571" max="2579" width="0" style="2" hidden="1" customWidth="1"/>
    <col min="2580" max="2815" width="9" style="2"/>
    <col min="2816" max="2816" width="5.75" style="2" customWidth="1"/>
    <col min="2817" max="2817" width="16.125" style="2" customWidth="1"/>
    <col min="2818" max="2818" width="5.75" style="2" customWidth="1"/>
    <col min="2819" max="2819" width="16.125" style="2" customWidth="1"/>
    <col min="2820" max="2820" width="5.75" style="2" customWidth="1"/>
    <col min="2821" max="2821" width="16.125" style="2" customWidth="1"/>
    <col min="2822" max="2822" width="5.75" style="2" customWidth="1"/>
    <col min="2823" max="2823" width="16.125" style="2" customWidth="1"/>
    <col min="2824" max="2824" width="4.5" style="2" customWidth="1"/>
    <col min="2825" max="2825" width="16.125" style="2" customWidth="1"/>
    <col min="2826" max="2826" width="9" style="2" customWidth="1"/>
    <col min="2827" max="2835" width="0" style="2" hidden="1" customWidth="1"/>
    <col min="2836" max="3071" width="9" style="2"/>
    <col min="3072" max="3072" width="5.75" style="2" customWidth="1"/>
    <col min="3073" max="3073" width="16.125" style="2" customWidth="1"/>
    <col min="3074" max="3074" width="5.75" style="2" customWidth="1"/>
    <col min="3075" max="3075" width="16.125" style="2" customWidth="1"/>
    <col min="3076" max="3076" width="5.75" style="2" customWidth="1"/>
    <col min="3077" max="3077" width="16.125" style="2" customWidth="1"/>
    <col min="3078" max="3078" width="5.75" style="2" customWidth="1"/>
    <col min="3079" max="3079" width="16.125" style="2" customWidth="1"/>
    <col min="3080" max="3080" width="4.5" style="2" customWidth="1"/>
    <col min="3081" max="3081" width="16.125" style="2" customWidth="1"/>
    <col min="3082" max="3082" width="9" style="2" customWidth="1"/>
    <col min="3083" max="3091" width="0" style="2" hidden="1" customWidth="1"/>
    <col min="3092" max="3327" width="9" style="2"/>
    <col min="3328" max="3328" width="5.75" style="2" customWidth="1"/>
    <col min="3329" max="3329" width="16.125" style="2" customWidth="1"/>
    <col min="3330" max="3330" width="5.75" style="2" customWidth="1"/>
    <col min="3331" max="3331" width="16.125" style="2" customWidth="1"/>
    <col min="3332" max="3332" width="5.75" style="2" customWidth="1"/>
    <col min="3333" max="3333" width="16.125" style="2" customWidth="1"/>
    <col min="3334" max="3334" width="5.75" style="2" customWidth="1"/>
    <col min="3335" max="3335" width="16.125" style="2" customWidth="1"/>
    <col min="3336" max="3336" width="4.5" style="2" customWidth="1"/>
    <col min="3337" max="3337" width="16.125" style="2" customWidth="1"/>
    <col min="3338" max="3338" width="9" style="2" customWidth="1"/>
    <col min="3339" max="3347" width="0" style="2" hidden="1" customWidth="1"/>
    <col min="3348" max="3583" width="9" style="2"/>
    <col min="3584" max="3584" width="5.75" style="2" customWidth="1"/>
    <col min="3585" max="3585" width="16.125" style="2" customWidth="1"/>
    <col min="3586" max="3586" width="5.75" style="2" customWidth="1"/>
    <col min="3587" max="3587" width="16.125" style="2" customWidth="1"/>
    <col min="3588" max="3588" width="5.75" style="2" customWidth="1"/>
    <col min="3589" max="3589" width="16.125" style="2" customWidth="1"/>
    <col min="3590" max="3590" width="5.75" style="2" customWidth="1"/>
    <col min="3591" max="3591" width="16.125" style="2" customWidth="1"/>
    <col min="3592" max="3592" width="4.5" style="2" customWidth="1"/>
    <col min="3593" max="3593" width="16.125" style="2" customWidth="1"/>
    <col min="3594" max="3594" width="9" style="2" customWidth="1"/>
    <col min="3595" max="3603" width="0" style="2" hidden="1" customWidth="1"/>
    <col min="3604" max="3839" width="9" style="2"/>
    <col min="3840" max="3840" width="5.75" style="2" customWidth="1"/>
    <col min="3841" max="3841" width="16.125" style="2" customWidth="1"/>
    <col min="3842" max="3842" width="5.75" style="2" customWidth="1"/>
    <col min="3843" max="3843" width="16.125" style="2" customWidth="1"/>
    <col min="3844" max="3844" width="5.75" style="2" customWidth="1"/>
    <col min="3845" max="3845" width="16.125" style="2" customWidth="1"/>
    <col min="3846" max="3846" width="5.75" style="2" customWidth="1"/>
    <col min="3847" max="3847" width="16.125" style="2" customWidth="1"/>
    <col min="3848" max="3848" width="4.5" style="2" customWidth="1"/>
    <col min="3849" max="3849" width="16.125" style="2" customWidth="1"/>
    <col min="3850" max="3850" width="9" style="2" customWidth="1"/>
    <col min="3851" max="3859" width="0" style="2" hidden="1" customWidth="1"/>
    <col min="3860" max="4095" width="9" style="2"/>
    <col min="4096" max="4096" width="5.75" style="2" customWidth="1"/>
    <col min="4097" max="4097" width="16.125" style="2" customWidth="1"/>
    <col min="4098" max="4098" width="5.75" style="2" customWidth="1"/>
    <col min="4099" max="4099" width="16.125" style="2" customWidth="1"/>
    <col min="4100" max="4100" width="5.75" style="2" customWidth="1"/>
    <col min="4101" max="4101" width="16.125" style="2" customWidth="1"/>
    <col min="4102" max="4102" width="5.75" style="2" customWidth="1"/>
    <col min="4103" max="4103" width="16.125" style="2" customWidth="1"/>
    <col min="4104" max="4104" width="4.5" style="2" customWidth="1"/>
    <col min="4105" max="4105" width="16.125" style="2" customWidth="1"/>
    <col min="4106" max="4106" width="9" style="2" customWidth="1"/>
    <col min="4107" max="4115" width="0" style="2" hidden="1" customWidth="1"/>
    <col min="4116" max="4351" width="9" style="2"/>
    <col min="4352" max="4352" width="5.75" style="2" customWidth="1"/>
    <col min="4353" max="4353" width="16.125" style="2" customWidth="1"/>
    <col min="4354" max="4354" width="5.75" style="2" customWidth="1"/>
    <col min="4355" max="4355" width="16.125" style="2" customWidth="1"/>
    <col min="4356" max="4356" width="5.75" style="2" customWidth="1"/>
    <col min="4357" max="4357" width="16.125" style="2" customWidth="1"/>
    <col min="4358" max="4358" width="5.75" style="2" customWidth="1"/>
    <col min="4359" max="4359" width="16.125" style="2" customWidth="1"/>
    <col min="4360" max="4360" width="4.5" style="2" customWidth="1"/>
    <col min="4361" max="4361" width="16.125" style="2" customWidth="1"/>
    <col min="4362" max="4362" width="9" style="2" customWidth="1"/>
    <col min="4363" max="4371" width="0" style="2" hidden="1" customWidth="1"/>
    <col min="4372" max="4607" width="9" style="2"/>
    <col min="4608" max="4608" width="5.75" style="2" customWidth="1"/>
    <col min="4609" max="4609" width="16.125" style="2" customWidth="1"/>
    <col min="4610" max="4610" width="5.75" style="2" customWidth="1"/>
    <col min="4611" max="4611" width="16.125" style="2" customWidth="1"/>
    <col min="4612" max="4612" width="5.75" style="2" customWidth="1"/>
    <col min="4613" max="4613" width="16.125" style="2" customWidth="1"/>
    <col min="4614" max="4614" width="5.75" style="2" customWidth="1"/>
    <col min="4615" max="4615" width="16.125" style="2" customWidth="1"/>
    <col min="4616" max="4616" width="4.5" style="2" customWidth="1"/>
    <col min="4617" max="4617" width="16.125" style="2" customWidth="1"/>
    <col min="4618" max="4618" width="9" style="2" customWidth="1"/>
    <col min="4619" max="4627" width="0" style="2" hidden="1" customWidth="1"/>
    <col min="4628" max="4863" width="9" style="2"/>
    <col min="4864" max="4864" width="5.75" style="2" customWidth="1"/>
    <col min="4865" max="4865" width="16.125" style="2" customWidth="1"/>
    <col min="4866" max="4866" width="5.75" style="2" customWidth="1"/>
    <col min="4867" max="4867" width="16.125" style="2" customWidth="1"/>
    <col min="4868" max="4868" width="5.75" style="2" customWidth="1"/>
    <col min="4869" max="4869" width="16.125" style="2" customWidth="1"/>
    <col min="4870" max="4870" width="5.75" style="2" customWidth="1"/>
    <col min="4871" max="4871" width="16.125" style="2" customWidth="1"/>
    <col min="4872" max="4872" width="4.5" style="2" customWidth="1"/>
    <col min="4873" max="4873" width="16.125" style="2" customWidth="1"/>
    <col min="4874" max="4874" width="9" style="2" customWidth="1"/>
    <col min="4875" max="4883" width="0" style="2" hidden="1" customWidth="1"/>
    <col min="4884" max="5119" width="9" style="2"/>
    <col min="5120" max="5120" width="5.75" style="2" customWidth="1"/>
    <col min="5121" max="5121" width="16.125" style="2" customWidth="1"/>
    <col min="5122" max="5122" width="5.75" style="2" customWidth="1"/>
    <col min="5123" max="5123" width="16.125" style="2" customWidth="1"/>
    <col min="5124" max="5124" width="5.75" style="2" customWidth="1"/>
    <col min="5125" max="5125" width="16.125" style="2" customWidth="1"/>
    <col min="5126" max="5126" width="5.75" style="2" customWidth="1"/>
    <col min="5127" max="5127" width="16.125" style="2" customWidth="1"/>
    <col min="5128" max="5128" width="4.5" style="2" customWidth="1"/>
    <col min="5129" max="5129" width="16.125" style="2" customWidth="1"/>
    <col min="5130" max="5130" width="9" style="2" customWidth="1"/>
    <col min="5131" max="5139" width="0" style="2" hidden="1" customWidth="1"/>
    <col min="5140" max="5375" width="9" style="2"/>
    <col min="5376" max="5376" width="5.75" style="2" customWidth="1"/>
    <col min="5377" max="5377" width="16.125" style="2" customWidth="1"/>
    <col min="5378" max="5378" width="5.75" style="2" customWidth="1"/>
    <col min="5379" max="5379" width="16.125" style="2" customWidth="1"/>
    <col min="5380" max="5380" width="5.75" style="2" customWidth="1"/>
    <col min="5381" max="5381" width="16.125" style="2" customWidth="1"/>
    <col min="5382" max="5382" width="5.75" style="2" customWidth="1"/>
    <col min="5383" max="5383" width="16.125" style="2" customWidth="1"/>
    <col min="5384" max="5384" width="4.5" style="2" customWidth="1"/>
    <col min="5385" max="5385" width="16.125" style="2" customWidth="1"/>
    <col min="5386" max="5386" width="9" style="2" customWidth="1"/>
    <col min="5387" max="5395" width="0" style="2" hidden="1" customWidth="1"/>
    <col min="5396" max="5631" width="9" style="2"/>
    <col min="5632" max="5632" width="5.75" style="2" customWidth="1"/>
    <col min="5633" max="5633" width="16.125" style="2" customWidth="1"/>
    <col min="5634" max="5634" width="5.75" style="2" customWidth="1"/>
    <col min="5635" max="5635" width="16.125" style="2" customWidth="1"/>
    <col min="5636" max="5636" width="5.75" style="2" customWidth="1"/>
    <col min="5637" max="5637" width="16.125" style="2" customWidth="1"/>
    <col min="5638" max="5638" width="5.75" style="2" customWidth="1"/>
    <col min="5639" max="5639" width="16.125" style="2" customWidth="1"/>
    <col min="5640" max="5640" width="4.5" style="2" customWidth="1"/>
    <col min="5641" max="5641" width="16.125" style="2" customWidth="1"/>
    <col min="5642" max="5642" width="9" style="2" customWidth="1"/>
    <col min="5643" max="5651" width="0" style="2" hidden="1" customWidth="1"/>
    <col min="5652" max="5887" width="9" style="2"/>
    <col min="5888" max="5888" width="5.75" style="2" customWidth="1"/>
    <col min="5889" max="5889" width="16.125" style="2" customWidth="1"/>
    <col min="5890" max="5890" width="5.75" style="2" customWidth="1"/>
    <col min="5891" max="5891" width="16.125" style="2" customWidth="1"/>
    <col min="5892" max="5892" width="5.75" style="2" customWidth="1"/>
    <col min="5893" max="5893" width="16.125" style="2" customWidth="1"/>
    <col min="5894" max="5894" width="5.75" style="2" customWidth="1"/>
    <col min="5895" max="5895" width="16.125" style="2" customWidth="1"/>
    <col min="5896" max="5896" width="4.5" style="2" customWidth="1"/>
    <col min="5897" max="5897" width="16.125" style="2" customWidth="1"/>
    <col min="5898" max="5898" width="9" style="2" customWidth="1"/>
    <col min="5899" max="5907" width="0" style="2" hidden="1" customWidth="1"/>
    <col min="5908" max="6143" width="9" style="2"/>
    <col min="6144" max="6144" width="5.75" style="2" customWidth="1"/>
    <col min="6145" max="6145" width="16.125" style="2" customWidth="1"/>
    <col min="6146" max="6146" width="5.75" style="2" customWidth="1"/>
    <col min="6147" max="6147" width="16.125" style="2" customWidth="1"/>
    <col min="6148" max="6148" width="5.75" style="2" customWidth="1"/>
    <col min="6149" max="6149" width="16.125" style="2" customWidth="1"/>
    <col min="6150" max="6150" width="5.75" style="2" customWidth="1"/>
    <col min="6151" max="6151" width="16.125" style="2" customWidth="1"/>
    <col min="6152" max="6152" width="4.5" style="2" customWidth="1"/>
    <col min="6153" max="6153" width="16.125" style="2" customWidth="1"/>
    <col min="6154" max="6154" width="9" style="2" customWidth="1"/>
    <col min="6155" max="6163" width="0" style="2" hidden="1" customWidth="1"/>
    <col min="6164" max="6399" width="9" style="2"/>
    <col min="6400" max="6400" width="5.75" style="2" customWidth="1"/>
    <col min="6401" max="6401" width="16.125" style="2" customWidth="1"/>
    <col min="6402" max="6402" width="5.75" style="2" customWidth="1"/>
    <col min="6403" max="6403" width="16.125" style="2" customWidth="1"/>
    <col min="6404" max="6404" width="5.75" style="2" customWidth="1"/>
    <col min="6405" max="6405" width="16.125" style="2" customWidth="1"/>
    <col min="6406" max="6406" width="5.75" style="2" customWidth="1"/>
    <col min="6407" max="6407" width="16.125" style="2" customWidth="1"/>
    <col min="6408" max="6408" width="4.5" style="2" customWidth="1"/>
    <col min="6409" max="6409" width="16.125" style="2" customWidth="1"/>
    <col min="6410" max="6410" width="9" style="2" customWidth="1"/>
    <col min="6411" max="6419" width="0" style="2" hidden="1" customWidth="1"/>
    <col min="6420" max="6655" width="9" style="2"/>
    <col min="6656" max="6656" width="5.75" style="2" customWidth="1"/>
    <col min="6657" max="6657" width="16.125" style="2" customWidth="1"/>
    <col min="6658" max="6658" width="5.75" style="2" customWidth="1"/>
    <col min="6659" max="6659" width="16.125" style="2" customWidth="1"/>
    <col min="6660" max="6660" width="5.75" style="2" customWidth="1"/>
    <col min="6661" max="6661" width="16.125" style="2" customWidth="1"/>
    <col min="6662" max="6662" width="5.75" style="2" customWidth="1"/>
    <col min="6663" max="6663" width="16.125" style="2" customWidth="1"/>
    <col min="6664" max="6664" width="4.5" style="2" customWidth="1"/>
    <col min="6665" max="6665" width="16.125" style="2" customWidth="1"/>
    <col min="6666" max="6666" width="9" style="2" customWidth="1"/>
    <col min="6667" max="6675" width="0" style="2" hidden="1" customWidth="1"/>
    <col min="6676" max="6911" width="9" style="2"/>
    <col min="6912" max="6912" width="5.75" style="2" customWidth="1"/>
    <col min="6913" max="6913" width="16.125" style="2" customWidth="1"/>
    <col min="6914" max="6914" width="5.75" style="2" customWidth="1"/>
    <col min="6915" max="6915" width="16.125" style="2" customWidth="1"/>
    <col min="6916" max="6916" width="5.75" style="2" customWidth="1"/>
    <col min="6917" max="6917" width="16.125" style="2" customWidth="1"/>
    <col min="6918" max="6918" width="5.75" style="2" customWidth="1"/>
    <col min="6919" max="6919" width="16.125" style="2" customWidth="1"/>
    <col min="6920" max="6920" width="4.5" style="2" customWidth="1"/>
    <col min="6921" max="6921" width="16.125" style="2" customWidth="1"/>
    <col min="6922" max="6922" width="9" style="2" customWidth="1"/>
    <col min="6923" max="6931" width="0" style="2" hidden="1" customWidth="1"/>
    <col min="6932" max="7167" width="9" style="2"/>
    <col min="7168" max="7168" width="5.75" style="2" customWidth="1"/>
    <col min="7169" max="7169" width="16.125" style="2" customWidth="1"/>
    <col min="7170" max="7170" width="5.75" style="2" customWidth="1"/>
    <col min="7171" max="7171" width="16.125" style="2" customWidth="1"/>
    <col min="7172" max="7172" width="5.75" style="2" customWidth="1"/>
    <col min="7173" max="7173" width="16.125" style="2" customWidth="1"/>
    <col min="7174" max="7174" width="5.75" style="2" customWidth="1"/>
    <col min="7175" max="7175" width="16.125" style="2" customWidth="1"/>
    <col min="7176" max="7176" width="4.5" style="2" customWidth="1"/>
    <col min="7177" max="7177" width="16.125" style="2" customWidth="1"/>
    <col min="7178" max="7178" width="9" style="2" customWidth="1"/>
    <col min="7179" max="7187" width="0" style="2" hidden="1" customWidth="1"/>
    <col min="7188" max="7423" width="9" style="2"/>
    <col min="7424" max="7424" width="5.75" style="2" customWidth="1"/>
    <col min="7425" max="7425" width="16.125" style="2" customWidth="1"/>
    <col min="7426" max="7426" width="5.75" style="2" customWidth="1"/>
    <col min="7427" max="7427" width="16.125" style="2" customWidth="1"/>
    <col min="7428" max="7428" width="5.75" style="2" customWidth="1"/>
    <col min="7429" max="7429" width="16.125" style="2" customWidth="1"/>
    <col min="7430" max="7430" width="5.75" style="2" customWidth="1"/>
    <col min="7431" max="7431" width="16.125" style="2" customWidth="1"/>
    <col min="7432" max="7432" width="4.5" style="2" customWidth="1"/>
    <col min="7433" max="7433" width="16.125" style="2" customWidth="1"/>
    <col min="7434" max="7434" width="9" style="2" customWidth="1"/>
    <col min="7435" max="7443" width="0" style="2" hidden="1" customWidth="1"/>
    <col min="7444" max="7679" width="9" style="2"/>
    <col min="7680" max="7680" width="5.75" style="2" customWidth="1"/>
    <col min="7681" max="7681" width="16.125" style="2" customWidth="1"/>
    <col min="7682" max="7682" width="5.75" style="2" customWidth="1"/>
    <col min="7683" max="7683" width="16.125" style="2" customWidth="1"/>
    <col min="7684" max="7684" width="5.75" style="2" customWidth="1"/>
    <col min="7685" max="7685" width="16.125" style="2" customWidth="1"/>
    <col min="7686" max="7686" width="5.75" style="2" customWidth="1"/>
    <col min="7687" max="7687" width="16.125" style="2" customWidth="1"/>
    <col min="7688" max="7688" width="4.5" style="2" customWidth="1"/>
    <col min="7689" max="7689" width="16.125" style="2" customWidth="1"/>
    <col min="7690" max="7690" width="9" style="2" customWidth="1"/>
    <col min="7691" max="7699" width="0" style="2" hidden="1" customWidth="1"/>
    <col min="7700" max="7935" width="9" style="2"/>
    <col min="7936" max="7936" width="5.75" style="2" customWidth="1"/>
    <col min="7937" max="7937" width="16.125" style="2" customWidth="1"/>
    <col min="7938" max="7938" width="5.75" style="2" customWidth="1"/>
    <col min="7939" max="7939" width="16.125" style="2" customWidth="1"/>
    <col min="7940" max="7940" width="5.75" style="2" customWidth="1"/>
    <col min="7941" max="7941" width="16.125" style="2" customWidth="1"/>
    <col min="7942" max="7942" width="5.75" style="2" customWidth="1"/>
    <col min="7943" max="7943" width="16.125" style="2" customWidth="1"/>
    <col min="7944" max="7944" width="4.5" style="2" customWidth="1"/>
    <col min="7945" max="7945" width="16.125" style="2" customWidth="1"/>
    <col min="7946" max="7946" width="9" style="2" customWidth="1"/>
    <col min="7947" max="7955" width="0" style="2" hidden="1" customWidth="1"/>
    <col min="7956" max="8191" width="9" style="2"/>
    <col min="8192" max="8192" width="5.75" style="2" customWidth="1"/>
    <col min="8193" max="8193" width="16.125" style="2" customWidth="1"/>
    <col min="8194" max="8194" width="5.75" style="2" customWidth="1"/>
    <col min="8195" max="8195" width="16.125" style="2" customWidth="1"/>
    <col min="8196" max="8196" width="5.75" style="2" customWidth="1"/>
    <col min="8197" max="8197" width="16.125" style="2" customWidth="1"/>
    <col min="8198" max="8198" width="5.75" style="2" customWidth="1"/>
    <col min="8199" max="8199" width="16.125" style="2" customWidth="1"/>
    <col min="8200" max="8200" width="4.5" style="2" customWidth="1"/>
    <col min="8201" max="8201" width="16.125" style="2" customWidth="1"/>
    <col min="8202" max="8202" width="9" style="2" customWidth="1"/>
    <col min="8203" max="8211" width="0" style="2" hidden="1" customWidth="1"/>
    <col min="8212" max="8447" width="9" style="2"/>
    <col min="8448" max="8448" width="5.75" style="2" customWidth="1"/>
    <col min="8449" max="8449" width="16.125" style="2" customWidth="1"/>
    <col min="8450" max="8450" width="5.75" style="2" customWidth="1"/>
    <col min="8451" max="8451" width="16.125" style="2" customWidth="1"/>
    <col min="8452" max="8452" width="5.75" style="2" customWidth="1"/>
    <col min="8453" max="8453" width="16.125" style="2" customWidth="1"/>
    <col min="8454" max="8454" width="5.75" style="2" customWidth="1"/>
    <col min="8455" max="8455" width="16.125" style="2" customWidth="1"/>
    <col min="8456" max="8456" width="4.5" style="2" customWidth="1"/>
    <col min="8457" max="8457" width="16.125" style="2" customWidth="1"/>
    <col min="8458" max="8458" width="9" style="2" customWidth="1"/>
    <col min="8459" max="8467" width="0" style="2" hidden="1" customWidth="1"/>
    <col min="8468" max="8703" width="9" style="2"/>
    <col min="8704" max="8704" width="5.75" style="2" customWidth="1"/>
    <col min="8705" max="8705" width="16.125" style="2" customWidth="1"/>
    <col min="8706" max="8706" width="5.75" style="2" customWidth="1"/>
    <col min="8707" max="8707" width="16.125" style="2" customWidth="1"/>
    <col min="8708" max="8708" width="5.75" style="2" customWidth="1"/>
    <col min="8709" max="8709" width="16.125" style="2" customWidth="1"/>
    <col min="8710" max="8710" width="5.75" style="2" customWidth="1"/>
    <col min="8711" max="8711" width="16.125" style="2" customWidth="1"/>
    <col min="8712" max="8712" width="4.5" style="2" customWidth="1"/>
    <col min="8713" max="8713" width="16.125" style="2" customWidth="1"/>
    <col min="8714" max="8714" width="9" style="2" customWidth="1"/>
    <col min="8715" max="8723" width="0" style="2" hidden="1" customWidth="1"/>
    <col min="8724" max="8959" width="9" style="2"/>
    <col min="8960" max="8960" width="5.75" style="2" customWidth="1"/>
    <col min="8961" max="8961" width="16.125" style="2" customWidth="1"/>
    <col min="8962" max="8962" width="5.75" style="2" customWidth="1"/>
    <col min="8963" max="8963" width="16.125" style="2" customWidth="1"/>
    <col min="8964" max="8964" width="5.75" style="2" customWidth="1"/>
    <col min="8965" max="8965" width="16.125" style="2" customWidth="1"/>
    <col min="8966" max="8966" width="5.75" style="2" customWidth="1"/>
    <col min="8967" max="8967" width="16.125" style="2" customWidth="1"/>
    <col min="8968" max="8968" width="4.5" style="2" customWidth="1"/>
    <col min="8969" max="8969" width="16.125" style="2" customWidth="1"/>
    <col min="8970" max="8970" width="9" style="2" customWidth="1"/>
    <col min="8971" max="8979" width="0" style="2" hidden="1" customWidth="1"/>
    <col min="8980" max="9215" width="9" style="2"/>
    <col min="9216" max="9216" width="5.75" style="2" customWidth="1"/>
    <col min="9217" max="9217" width="16.125" style="2" customWidth="1"/>
    <col min="9218" max="9218" width="5.75" style="2" customWidth="1"/>
    <col min="9219" max="9219" width="16.125" style="2" customWidth="1"/>
    <col min="9220" max="9220" width="5.75" style="2" customWidth="1"/>
    <col min="9221" max="9221" width="16.125" style="2" customWidth="1"/>
    <col min="9222" max="9222" width="5.75" style="2" customWidth="1"/>
    <col min="9223" max="9223" width="16.125" style="2" customWidth="1"/>
    <col min="9224" max="9224" width="4.5" style="2" customWidth="1"/>
    <col min="9225" max="9225" width="16.125" style="2" customWidth="1"/>
    <col min="9226" max="9226" width="9" style="2" customWidth="1"/>
    <col min="9227" max="9235" width="0" style="2" hidden="1" customWidth="1"/>
    <col min="9236" max="9471" width="9" style="2"/>
    <col min="9472" max="9472" width="5.75" style="2" customWidth="1"/>
    <col min="9473" max="9473" width="16.125" style="2" customWidth="1"/>
    <col min="9474" max="9474" width="5.75" style="2" customWidth="1"/>
    <col min="9475" max="9475" width="16.125" style="2" customWidth="1"/>
    <col min="9476" max="9476" width="5.75" style="2" customWidth="1"/>
    <col min="9477" max="9477" width="16.125" style="2" customWidth="1"/>
    <col min="9478" max="9478" width="5.75" style="2" customWidth="1"/>
    <col min="9479" max="9479" width="16.125" style="2" customWidth="1"/>
    <col min="9480" max="9480" width="4.5" style="2" customWidth="1"/>
    <col min="9481" max="9481" width="16.125" style="2" customWidth="1"/>
    <col min="9482" max="9482" width="9" style="2" customWidth="1"/>
    <col min="9483" max="9491" width="0" style="2" hidden="1" customWidth="1"/>
    <col min="9492" max="9727" width="9" style="2"/>
    <col min="9728" max="9728" width="5.75" style="2" customWidth="1"/>
    <col min="9729" max="9729" width="16.125" style="2" customWidth="1"/>
    <col min="9730" max="9730" width="5.75" style="2" customWidth="1"/>
    <col min="9731" max="9731" width="16.125" style="2" customWidth="1"/>
    <col min="9732" max="9732" width="5.75" style="2" customWidth="1"/>
    <col min="9733" max="9733" width="16.125" style="2" customWidth="1"/>
    <col min="9734" max="9734" width="5.75" style="2" customWidth="1"/>
    <col min="9735" max="9735" width="16.125" style="2" customWidth="1"/>
    <col min="9736" max="9736" width="4.5" style="2" customWidth="1"/>
    <col min="9737" max="9737" width="16.125" style="2" customWidth="1"/>
    <col min="9738" max="9738" width="9" style="2" customWidth="1"/>
    <col min="9739" max="9747" width="0" style="2" hidden="1" customWidth="1"/>
    <col min="9748" max="9983" width="9" style="2"/>
    <col min="9984" max="9984" width="5.75" style="2" customWidth="1"/>
    <col min="9985" max="9985" width="16.125" style="2" customWidth="1"/>
    <col min="9986" max="9986" width="5.75" style="2" customWidth="1"/>
    <col min="9987" max="9987" width="16.125" style="2" customWidth="1"/>
    <col min="9988" max="9988" width="5.75" style="2" customWidth="1"/>
    <col min="9989" max="9989" width="16.125" style="2" customWidth="1"/>
    <col min="9990" max="9990" width="5.75" style="2" customWidth="1"/>
    <col min="9991" max="9991" width="16.125" style="2" customWidth="1"/>
    <col min="9992" max="9992" width="4.5" style="2" customWidth="1"/>
    <col min="9993" max="9993" width="16.125" style="2" customWidth="1"/>
    <col min="9994" max="9994" width="9" style="2" customWidth="1"/>
    <col min="9995" max="10003" width="0" style="2" hidden="1" customWidth="1"/>
    <col min="10004" max="10239" width="9" style="2"/>
    <col min="10240" max="10240" width="5.75" style="2" customWidth="1"/>
    <col min="10241" max="10241" width="16.125" style="2" customWidth="1"/>
    <col min="10242" max="10242" width="5.75" style="2" customWidth="1"/>
    <col min="10243" max="10243" width="16.125" style="2" customWidth="1"/>
    <col min="10244" max="10244" width="5.75" style="2" customWidth="1"/>
    <col min="10245" max="10245" width="16.125" style="2" customWidth="1"/>
    <col min="10246" max="10246" width="5.75" style="2" customWidth="1"/>
    <col min="10247" max="10247" width="16.125" style="2" customWidth="1"/>
    <col min="10248" max="10248" width="4.5" style="2" customWidth="1"/>
    <col min="10249" max="10249" width="16.125" style="2" customWidth="1"/>
    <col min="10250" max="10250" width="9" style="2" customWidth="1"/>
    <col min="10251" max="10259" width="0" style="2" hidden="1" customWidth="1"/>
    <col min="10260" max="10495" width="9" style="2"/>
    <col min="10496" max="10496" width="5.75" style="2" customWidth="1"/>
    <col min="10497" max="10497" width="16.125" style="2" customWidth="1"/>
    <col min="10498" max="10498" width="5.75" style="2" customWidth="1"/>
    <col min="10499" max="10499" width="16.125" style="2" customWidth="1"/>
    <col min="10500" max="10500" width="5.75" style="2" customWidth="1"/>
    <col min="10501" max="10501" width="16.125" style="2" customWidth="1"/>
    <col min="10502" max="10502" width="5.75" style="2" customWidth="1"/>
    <col min="10503" max="10503" width="16.125" style="2" customWidth="1"/>
    <col min="10504" max="10504" width="4.5" style="2" customWidth="1"/>
    <col min="10505" max="10505" width="16.125" style="2" customWidth="1"/>
    <col min="10506" max="10506" width="9" style="2" customWidth="1"/>
    <col min="10507" max="10515" width="0" style="2" hidden="1" customWidth="1"/>
    <col min="10516" max="10751" width="9" style="2"/>
    <col min="10752" max="10752" width="5.75" style="2" customWidth="1"/>
    <col min="10753" max="10753" width="16.125" style="2" customWidth="1"/>
    <col min="10754" max="10754" width="5.75" style="2" customWidth="1"/>
    <col min="10755" max="10755" width="16.125" style="2" customWidth="1"/>
    <col min="10756" max="10756" width="5.75" style="2" customWidth="1"/>
    <col min="10757" max="10757" width="16.125" style="2" customWidth="1"/>
    <col min="10758" max="10758" width="5.75" style="2" customWidth="1"/>
    <col min="10759" max="10759" width="16.125" style="2" customWidth="1"/>
    <col min="10760" max="10760" width="4.5" style="2" customWidth="1"/>
    <col min="10761" max="10761" width="16.125" style="2" customWidth="1"/>
    <col min="10762" max="10762" width="9" style="2" customWidth="1"/>
    <col min="10763" max="10771" width="0" style="2" hidden="1" customWidth="1"/>
    <col min="10772" max="11007" width="9" style="2"/>
    <col min="11008" max="11008" width="5.75" style="2" customWidth="1"/>
    <col min="11009" max="11009" width="16.125" style="2" customWidth="1"/>
    <col min="11010" max="11010" width="5.75" style="2" customWidth="1"/>
    <col min="11011" max="11011" width="16.125" style="2" customWidth="1"/>
    <col min="11012" max="11012" width="5.75" style="2" customWidth="1"/>
    <col min="11013" max="11013" width="16.125" style="2" customWidth="1"/>
    <col min="11014" max="11014" width="5.75" style="2" customWidth="1"/>
    <col min="11015" max="11015" width="16.125" style="2" customWidth="1"/>
    <col min="11016" max="11016" width="4.5" style="2" customWidth="1"/>
    <col min="11017" max="11017" width="16.125" style="2" customWidth="1"/>
    <col min="11018" max="11018" width="9" style="2" customWidth="1"/>
    <col min="11019" max="11027" width="0" style="2" hidden="1" customWidth="1"/>
    <col min="11028" max="11263" width="9" style="2"/>
    <col min="11264" max="11264" width="5.75" style="2" customWidth="1"/>
    <col min="11265" max="11265" width="16.125" style="2" customWidth="1"/>
    <col min="11266" max="11266" width="5.75" style="2" customWidth="1"/>
    <col min="11267" max="11267" width="16.125" style="2" customWidth="1"/>
    <col min="11268" max="11268" width="5.75" style="2" customWidth="1"/>
    <col min="11269" max="11269" width="16.125" style="2" customWidth="1"/>
    <col min="11270" max="11270" width="5.75" style="2" customWidth="1"/>
    <col min="11271" max="11271" width="16.125" style="2" customWidth="1"/>
    <col min="11272" max="11272" width="4.5" style="2" customWidth="1"/>
    <col min="11273" max="11273" width="16.125" style="2" customWidth="1"/>
    <col min="11274" max="11274" width="9" style="2" customWidth="1"/>
    <col min="11275" max="11283" width="0" style="2" hidden="1" customWidth="1"/>
    <col min="11284" max="11519" width="9" style="2"/>
    <col min="11520" max="11520" width="5.75" style="2" customWidth="1"/>
    <col min="11521" max="11521" width="16.125" style="2" customWidth="1"/>
    <col min="11522" max="11522" width="5.75" style="2" customWidth="1"/>
    <col min="11523" max="11523" width="16.125" style="2" customWidth="1"/>
    <col min="11524" max="11524" width="5.75" style="2" customWidth="1"/>
    <col min="11525" max="11525" width="16.125" style="2" customWidth="1"/>
    <col min="11526" max="11526" width="5.75" style="2" customWidth="1"/>
    <col min="11527" max="11527" width="16.125" style="2" customWidth="1"/>
    <col min="11528" max="11528" width="4.5" style="2" customWidth="1"/>
    <col min="11529" max="11529" width="16.125" style="2" customWidth="1"/>
    <col min="11530" max="11530" width="9" style="2" customWidth="1"/>
    <col min="11531" max="11539" width="0" style="2" hidden="1" customWidth="1"/>
    <col min="11540" max="11775" width="9" style="2"/>
    <col min="11776" max="11776" width="5.75" style="2" customWidth="1"/>
    <col min="11777" max="11777" width="16.125" style="2" customWidth="1"/>
    <col min="11778" max="11778" width="5.75" style="2" customWidth="1"/>
    <col min="11779" max="11779" width="16.125" style="2" customWidth="1"/>
    <col min="11780" max="11780" width="5.75" style="2" customWidth="1"/>
    <col min="11781" max="11781" width="16.125" style="2" customWidth="1"/>
    <col min="11782" max="11782" width="5.75" style="2" customWidth="1"/>
    <col min="11783" max="11783" width="16.125" style="2" customWidth="1"/>
    <col min="11784" max="11784" width="4.5" style="2" customWidth="1"/>
    <col min="11785" max="11785" width="16.125" style="2" customWidth="1"/>
    <col min="11786" max="11786" width="9" style="2" customWidth="1"/>
    <col min="11787" max="11795" width="0" style="2" hidden="1" customWidth="1"/>
    <col min="11796" max="12031" width="9" style="2"/>
    <col min="12032" max="12032" width="5.75" style="2" customWidth="1"/>
    <col min="12033" max="12033" width="16.125" style="2" customWidth="1"/>
    <col min="12034" max="12034" width="5.75" style="2" customWidth="1"/>
    <col min="12035" max="12035" width="16.125" style="2" customWidth="1"/>
    <col min="12036" max="12036" width="5.75" style="2" customWidth="1"/>
    <col min="12037" max="12037" width="16.125" style="2" customWidth="1"/>
    <col min="12038" max="12038" width="5.75" style="2" customWidth="1"/>
    <col min="12039" max="12039" width="16.125" style="2" customWidth="1"/>
    <col min="12040" max="12040" width="4.5" style="2" customWidth="1"/>
    <col min="12041" max="12041" width="16.125" style="2" customWidth="1"/>
    <col min="12042" max="12042" width="9" style="2" customWidth="1"/>
    <col min="12043" max="12051" width="0" style="2" hidden="1" customWidth="1"/>
    <col min="12052" max="12287" width="9" style="2"/>
    <col min="12288" max="12288" width="5.75" style="2" customWidth="1"/>
    <col min="12289" max="12289" width="16.125" style="2" customWidth="1"/>
    <col min="12290" max="12290" width="5.75" style="2" customWidth="1"/>
    <col min="12291" max="12291" width="16.125" style="2" customWidth="1"/>
    <col min="12292" max="12292" width="5.75" style="2" customWidth="1"/>
    <col min="12293" max="12293" width="16.125" style="2" customWidth="1"/>
    <col min="12294" max="12294" width="5.75" style="2" customWidth="1"/>
    <col min="12295" max="12295" width="16.125" style="2" customWidth="1"/>
    <col min="12296" max="12296" width="4.5" style="2" customWidth="1"/>
    <col min="12297" max="12297" width="16.125" style="2" customWidth="1"/>
    <col min="12298" max="12298" width="9" style="2" customWidth="1"/>
    <col min="12299" max="12307" width="0" style="2" hidden="1" customWidth="1"/>
    <col min="12308" max="12543" width="9" style="2"/>
    <col min="12544" max="12544" width="5.75" style="2" customWidth="1"/>
    <col min="12545" max="12545" width="16.125" style="2" customWidth="1"/>
    <col min="12546" max="12546" width="5.75" style="2" customWidth="1"/>
    <col min="12547" max="12547" width="16.125" style="2" customWidth="1"/>
    <col min="12548" max="12548" width="5.75" style="2" customWidth="1"/>
    <col min="12549" max="12549" width="16.125" style="2" customWidth="1"/>
    <col min="12550" max="12550" width="5.75" style="2" customWidth="1"/>
    <col min="12551" max="12551" width="16.125" style="2" customWidth="1"/>
    <col min="12552" max="12552" width="4.5" style="2" customWidth="1"/>
    <col min="12553" max="12553" width="16.125" style="2" customWidth="1"/>
    <col min="12554" max="12554" width="9" style="2" customWidth="1"/>
    <col min="12555" max="12563" width="0" style="2" hidden="1" customWidth="1"/>
    <col min="12564" max="12799" width="9" style="2"/>
    <col min="12800" max="12800" width="5.75" style="2" customWidth="1"/>
    <col min="12801" max="12801" width="16.125" style="2" customWidth="1"/>
    <col min="12802" max="12802" width="5.75" style="2" customWidth="1"/>
    <col min="12803" max="12803" width="16.125" style="2" customWidth="1"/>
    <col min="12804" max="12804" width="5.75" style="2" customWidth="1"/>
    <col min="12805" max="12805" width="16.125" style="2" customWidth="1"/>
    <col min="12806" max="12806" width="5.75" style="2" customWidth="1"/>
    <col min="12807" max="12807" width="16.125" style="2" customWidth="1"/>
    <col min="12808" max="12808" width="4.5" style="2" customWidth="1"/>
    <col min="12809" max="12809" width="16.125" style="2" customWidth="1"/>
    <col min="12810" max="12810" width="9" style="2" customWidth="1"/>
    <col min="12811" max="12819" width="0" style="2" hidden="1" customWidth="1"/>
    <col min="12820" max="13055" width="9" style="2"/>
    <col min="13056" max="13056" width="5.75" style="2" customWidth="1"/>
    <col min="13057" max="13057" width="16.125" style="2" customWidth="1"/>
    <col min="13058" max="13058" width="5.75" style="2" customWidth="1"/>
    <col min="13059" max="13059" width="16.125" style="2" customWidth="1"/>
    <col min="13060" max="13060" width="5.75" style="2" customWidth="1"/>
    <col min="13061" max="13061" width="16.125" style="2" customWidth="1"/>
    <col min="13062" max="13062" width="5.75" style="2" customWidth="1"/>
    <col min="13063" max="13063" width="16.125" style="2" customWidth="1"/>
    <col min="13064" max="13064" width="4.5" style="2" customWidth="1"/>
    <col min="13065" max="13065" width="16.125" style="2" customWidth="1"/>
    <col min="13066" max="13066" width="9" style="2" customWidth="1"/>
    <col min="13067" max="13075" width="0" style="2" hidden="1" customWidth="1"/>
    <col min="13076" max="13311" width="9" style="2"/>
    <col min="13312" max="13312" width="5.75" style="2" customWidth="1"/>
    <col min="13313" max="13313" width="16.125" style="2" customWidth="1"/>
    <col min="13314" max="13314" width="5.75" style="2" customWidth="1"/>
    <col min="13315" max="13315" width="16.125" style="2" customWidth="1"/>
    <col min="13316" max="13316" width="5.75" style="2" customWidth="1"/>
    <col min="13317" max="13317" width="16.125" style="2" customWidth="1"/>
    <col min="13318" max="13318" width="5.75" style="2" customWidth="1"/>
    <col min="13319" max="13319" width="16.125" style="2" customWidth="1"/>
    <col min="13320" max="13320" width="4.5" style="2" customWidth="1"/>
    <col min="13321" max="13321" width="16.125" style="2" customWidth="1"/>
    <col min="13322" max="13322" width="9" style="2" customWidth="1"/>
    <col min="13323" max="13331" width="0" style="2" hidden="1" customWidth="1"/>
    <col min="13332" max="13567" width="9" style="2"/>
    <col min="13568" max="13568" width="5.75" style="2" customWidth="1"/>
    <col min="13569" max="13569" width="16.125" style="2" customWidth="1"/>
    <col min="13570" max="13570" width="5.75" style="2" customWidth="1"/>
    <col min="13571" max="13571" width="16.125" style="2" customWidth="1"/>
    <col min="13572" max="13572" width="5.75" style="2" customWidth="1"/>
    <col min="13573" max="13573" width="16.125" style="2" customWidth="1"/>
    <col min="13574" max="13574" width="5.75" style="2" customWidth="1"/>
    <col min="13575" max="13575" width="16.125" style="2" customWidth="1"/>
    <col min="13576" max="13576" width="4.5" style="2" customWidth="1"/>
    <col min="13577" max="13577" width="16.125" style="2" customWidth="1"/>
    <col min="13578" max="13578" width="9" style="2" customWidth="1"/>
    <col min="13579" max="13587" width="0" style="2" hidden="1" customWidth="1"/>
    <col min="13588" max="13823" width="9" style="2"/>
    <col min="13824" max="13824" width="5.75" style="2" customWidth="1"/>
    <col min="13825" max="13825" width="16.125" style="2" customWidth="1"/>
    <col min="13826" max="13826" width="5.75" style="2" customWidth="1"/>
    <col min="13827" max="13827" width="16.125" style="2" customWidth="1"/>
    <col min="13828" max="13828" width="5.75" style="2" customWidth="1"/>
    <col min="13829" max="13829" width="16.125" style="2" customWidth="1"/>
    <col min="13830" max="13830" width="5.75" style="2" customWidth="1"/>
    <col min="13831" max="13831" width="16.125" style="2" customWidth="1"/>
    <col min="13832" max="13832" width="4.5" style="2" customWidth="1"/>
    <col min="13833" max="13833" width="16.125" style="2" customWidth="1"/>
    <col min="13834" max="13834" width="9" style="2" customWidth="1"/>
    <col min="13835" max="13843" width="0" style="2" hidden="1" customWidth="1"/>
    <col min="13844" max="14079" width="9" style="2"/>
    <col min="14080" max="14080" width="5.75" style="2" customWidth="1"/>
    <col min="14081" max="14081" width="16.125" style="2" customWidth="1"/>
    <col min="14082" max="14082" width="5.75" style="2" customWidth="1"/>
    <col min="14083" max="14083" width="16.125" style="2" customWidth="1"/>
    <col min="14084" max="14084" width="5.75" style="2" customWidth="1"/>
    <col min="14085" max="14085" width="16.125" style="2" customWidth="1"/>
    <col min="14086" max="14086" width="5.75" style="2" customWidth="1"/>
    <col min="14087" max="14087" width="16.125" style="2" customWidth="1"/>
    <col min="14088" max="14088" width="4.5" style="2" customWidth="1"/>
    <col min="14089" max="14089" width="16.125" style="2" customWidth="1"/>
    <col min="14090" max="14090" width="9" style="2" customWidth="1"/>
    <col min="14091" max="14099" width="0" style="2" hidden="1" customWidth="1"/>
    <col min="14100" max="14335" width="9" style="2"/>
    <col min="14336" max="14336" width="5.75" style="2" customWidth="1"/>
    <col min="14337" max="14337" width="16.125" style="2" customWidth="1"/>
    <col min="14338" max="14338" width="5.75" style="2" customWidth="1"/>
    <col min="14339" max="14339" width="16.125" style="2" customWidth="1"/>
    <col min="14340" max="14340" width="5.75" style="2" customWidth="1"/>
    <col min="14341" max="14341" width="16.125" style="2" customWidth="1"/>
    <col min="14342" max="14342" width="5.75" style="2" customWidth="1"/>
    <col min="14343" max="14343" width="16.125" style="2" customWidth="1"/>
    <col min="14344" max="14344" width="4.5" style="2" customWidth="1"/>
    <col min="14345" max="14345" width="16.125" style="2" customWidth="1"/>
    <col min="14346" max="14346" width="9" style="2" customWidth="1"/>
    <col min="14347" max="14355" width="0" style="2" hidden="1" customWidth="1"/>
    <col min="14356" max="14591" width="9" style="2"/>
    <col min="14592" max="14592" width="5.75" style="2" customWidth="1"/>
    <col min="14593" max="14593" width="16.125" style="2" customWidth="1"/>
    <col min="14594" max="14594" width="5.75" style="2" customWidth="1"/>
    <col min="14595" max="14595" width="16.125" style="2" customWidth="1"/>
    <col min="14596" max="14596" width="5.75" style="2" customWidth="1"/>
    <col min="14597" max="14597" width="16.125" style="2" customWidth="1"/>
    <col min="14598" max="14598" width="5.75" style="2" customWidth="1"/>
    <col min="14599" max="14599" width="16.125" style="2" customWidth="1"/>
    <col min="14600" max="14600" width="4.5" style="2" customWidth="1"/>
    <col min="14601" max="14601" width="16.125" style="2" customWidth="1"/>
    <col min="14602" max="14602" width="9" style="2" customWidth="1"/>
    <col min="14603" max="14611" width="0" style="2" hidden="1" customWidth="1"/>
    <col min="14612" max="14847" width="9" style="2"/>
    <col min="14848" max="14848" width="5.75" style="2" customWidth="1"/>
    <col min="14849" max="14849" width="16.125" style="2" customWidth="1"/>
    <col min="14850" max="14850" width="5.75" style="2" customWidth="1"/>
    <col min="14851" max="14851" width="16.125" style="2" customWidth="1"/>
    <col min="14852" max="14852" width="5.75" style="2" customWidth="1"/>
    <col min="14853" max="14853" width="16.125" style="2" customWidth="1"/>
    <col min="14854" max="14854" width="5.75" style="2" customWidth="1"/>
    <col min="14855" max="14855" width="16.125" style="2" customWidth="1"/>
    <col min="14856" max="14856" width="4.5" style="2" customWidth="1"/>
    <col min="14857" max="14857" width="16.125" style="2" customWidth="1"/>
    <col min="14858" max="14858" width="9" style="2" customWidth="1"/>
    <col min="14859" max="14867" width="0" style="2" hidden="1" customWidth="1"/>
    <col min="14868" max="15103" width="9" style="2"/>
    <col min="15104" max="15104" width="5.75" style="2" customWidth="1"/>
    <col min="15105" max="15105" width="16.125" style="2" customWidth="1"/>
    <col min="15106" max="15106" width="5.75" style="2" customWidth="1"/>
    <col min="15107" max="15107" width="16.125" style="2" customWidth="1"/>
    <col min="15108" max="15108" width="5.75" style="2" customWidth="1"/>
    <col min="15109" max="15109" width="16.125" style="2" customWidth="1"/>
    <col min="15110" max="15110" width="5.75" style="2" customWidth="1"/>
    <col min="15111" max="15111" width="16.125" style="2" customWidth="1"/>
    <col min="15112" max="15112" width="4.5" style="2" customWidth="1"/>
    <col min="15113" max="15113" width="16.125" style="2" customWidth="1"/>
    <col min="15114" max="15114" width="9" style="2" customWidth="1"/>
    <col min="15115" max="15123" width="0" style="2" hidden="1" customWidth="1"/>
    <col min="15124" max="15359" width="9" style="2"/>
    <col min="15360" max="15360" width="5.75" style="2" customWidth="1"/>
    <col min="15361" max="15361" width="16.125" style="2" customWidth="1"/>
    <col min="15362" max="15362" width="5.75" style="2" customWidth="1"/>
    <col min="15363" max="15363" width="16.125" style="2" customWidth="1"/>
    <col min="15364" max="15364" width="5.75" style="2" customWidth="1"/>
    <col min="15365" max="15365" width="16.125" style="2" customWidth="1"/>
    <col min="15366" max="15366" width="5.75" style="2" customWidth="1"/>
    <col min="15367" max="15367" width="16.125" style="2" customWidth="1"/>
    <col min="15368" max="15368" width="4.5" style="2" customWidth="1"/>
    <col min="15369" max="15369" width="16.125" style="2" customWidth="1"/>
    <col min="15370" max="15370" width="9" style="2" customWidth="1"/>
    <col min="15371" max="15379" width="0" style="2" hidden="1" customWidth="1"/>
    <col min="15380" max="15615" width="9" style="2"/>
    <col min="15616" max="15616" width="5.75" style="2" customWidth="1"/>
    <col min="15617" max="15617" width="16.125" style="2" customWidth="1"/>
    <col min="15618" max="15618" width="5.75" style="2" customWidth="1"/>
    <col min="15619" max="15619" width="16.125" style="2" customWidth="1"/>
    <col min="15620" max="15620" width="5.75" style="2" customWidth="1"/>
    <col min="15621" max="15621" width="16.125" style="2" customWidth="1"/>
    <col min="15622" max="15622" width="5.75" style="2" customWidth="1"/>
    <col min="15623" max="15623" width="16.125" style="2" customWidth="1"/>
    <col min="15624" max="15624" width="4.5" style="2" customWidth="1"/>
    <col min="15625" max="15625" width="16.125" style="2" customWidth="1"/>
    <col min="15626" max="15626" width="9" style="2" customWidth="1"/>
    <col min="15627" max="15635" width="0" style="2" hidden="1" customWidth="1"/>
    <col min="15636" max="15871" width="9" style="2"/>
    <col min="15872" max="15872" width="5.75" style="2" customWidth="1"/>
    <col min="15873" max="15873" width="16.125" style="2" customWidth="1"/>
    <col min="15874" max="15874" width="5.75" style="2" customWidth="1"/>
    <col min="15875" max="15875" width="16.125" style="2" customWidth="1"/>
    <col min="15876" max="15876" width="5.75" style="2" customWidth="1"/>
    <col min="15877" max="15877" width="16.125" style="2" customWidth="1"/>
    <col min="15878" max="15878" width="5.75" style="2" customWidth="1"/>
    <col min="15879" max="15879" width="16.125" style="2" customWidth="1"/>
    <col min="15880" max="15880" width="4.5" style="2" customWidth="1"/>
    <col min="15881" max="15881" width="16.125" style="2" customWidth="1"/>
    <col min="15882" max="15882" width="9" style="2" customWidth="1"/>
    <col min="15883" max="15891" width="0" style="2" hidden="1" customWidth="1"/>
    <col min="15892" max="16127" width="9" style="2"/>
    <col min="16128" max="16128" width="5.75" style="2" customWidth="1"/>
    <col min="16129" max="16129" width="16.125" style="2" customWidth="1"/>
    <col min="16130" max="16130" width="5.75" style="2" customWidth="1"/>
    <col min="16131" max="16131" width="16.125" style="2" customWidth="1"/>
    <col min="16132" max="16132" width="5.75" style="2" customWidth="1"/>
    <col min="16133" max="16133" width="16.125" style="2" customWidth="1"/>
    <col min="16134" max="16134" width="5.75" style="2" customWidth="1"/>
    <col min="16135" max="16135" width="16.125" style="2" customWidth="1"/>
    <col min="16136" max="16136" width="4.5" style="2" customWidth="1"/>
    <col min="16137" max="16137" width="16.125" style="2" customWidth="1"/>
    <col min="16138" max="16138" width="9" style="2" customWidth="1"/>
    <col min="16139" max="16147" width="0" style="2" hidden="1" customWidth="1"/>
    <col min="16148" max="16384" width="9" style="2"/>
  </cols>
  <sheetData>
    <row r="1" spans="1:13" ht="22.15" customHeight="1">
      <c r="A1" s="8" t="s">
        <v>180</v>
      </c>
      <c r="D1" s="8" t="str">
        <f>注意事項!J2</f>
        <v>小学生クラブチーム用</v>
      </c>
    </row>
    <row r="2" spans="1:13" ht="32.25" customHeight="1" thickBot="1">
      <c r="A2" s="318"/>
      <c r="B2" s="318"/>
      <c r="C2" s="319"/>
      <c r="D2" s="319"/>
      <c r="E2" s="319"/>
      <c r="F2" s="4"/>
      <c r="G2" s="307"/>
      <c r="H2" s="307"/>
      <c r="I2" s="307"/>
      <c r="J2" s="307"/>
      <c r="K2" s="307"/>
      <c r="L2" s="307"/>
      <c r="M2" s="307"/>
    </row>
    <row r="3" spans="1:13" ht="39" customHeight="1">
      <c r="A3" s="313" t="s">
        <v>182</v>
      </c>
      <c r="B3" s="314"/>
      <c r="C3" s="320"/>
      <c r="D3" s="321"/>
      <c r="E3" s="322"/>
      <c r="F3" s="250" t="s">
        <v>283</v>
      </c>
      <c r="G3" s="308" t="s">
        <v>287</v>
      </c>
      <c r="H3" s="308"/>
      <c r="I3" s="308"/>
      <c r="J3" s="308"/>
      <c r="K3" s="308"/>
      <c r="L3" s="308"/>
      <c r="M3" s="309"/>
    </row>
    <row r="4" spans="1:13" ht="39" customHeight="1">
      <c r="A4" s="328" t="s">
        <v>183</v>
      </c>
      <c r="B4" s="329"/>
      <c r="C4" s="335"/>
      <c r="D4" s="336"/>
      <c r="E4" s="337"/>
      <c r="F4" s="251" t="s">
        <v>283</v>
      </c>
      <c r="G4" s="330" t="s">
        <v>336</v>
      </c>
      <c r="H4" s="330"/>
      <c r="I4" s="330"/>
      <c r="J4" s="330"/>
      <c r="K4" s="330"/>
      <c r="L4" s="330"/>
      <c r="M4" s="331"/>
    </row>
    <row r="5" spans="1:13" ht="39" customHeight="1" thickBot="1">
      <c r="A5" s="302" t="s">
        <v>184</v>
      </c>
      <c r="B5" s="303"/>
      <c r="C5" s="310"/>
      <c r="D5" s="311"/>
      <c r="E5" s="312"/>
      <c r="F5" s="252" t="s">
        <v>283</v>
      </c>
      <c r="G5" s="332" t="s">
        <v>288</v>
      </c>
      <c r="H5" s="332"/>
      <c r="I5" s="332"/>
      <c r="J5" s="332"/>
      <c r="K5" s="332"/>
      <c r="L5" s="332"/>
      <c r="M5" s="333"/>
    </row>
    <row r="6" spans="1:13" ht="39" customHeight="1" thickBot="1">
      <c r="A6" s="323" t="s">
        <v>181</v>
      </c>
      <c r="B6" s="324"/>
      <c r="C6" s="325"/>
      <c r="D6" s="326"/>
      <c r="E6" s="327"/>
      <c r="F6" s="251"/>
      <c r="G6" s="334" t="s">
        <v>289</v>
      </c>
      <c r="H6" s="334"/>
      <c r="I6" s="334"/>
      <c r="J6" s="334"/>
      <c r="K6" s="334"/>
      <c r="L6" s="334"/>
      <c r="M6" s="334"/>
    </row>
    <row r="7" spans="1:13" ht="30.75" customHeight="1">
      <c r="A7" s="313" t="s">
        <v>185</v>
      </c>
      <c r="B7" s="314"/>
      <c r="C7" s="315"/>
      <c r="D7" s="316"/>
      <c r="E7" s="317"/>
      <c r="F7" s="255" t="s">
        <v>290</v>
      </c>
      <c r="G7" s="256"/>
      <c r="H7" s="256"/>
      <c r="I7" s="256"/>
      <c r="J7" s="256"/>
      <c r="K7" s="257"/>
    </row>
    <row r="8" spans="1:13" ht="30.75" customHeight="1" thickBot="1">
      <c r="A8" s="302" t="s">
        <v>282</v>
      </c>
      <c r="B8" s="303"/>
      <c r="C8" s="304"/>
      <c r="D8" s="305"/>
      <c r="E8" s="306"/>
      <c r="F8" s="258" t="s">
        <v>112</v>
      </c>
      <c r="G8" s="259"/>
      <c r="H8" s="260"/>
      <c r="I8" s="259"/>
      <c r="J8" s="259"/>
      <c r="K8" s="74"/>
    </row>
    <row r="9" spans="1:13" ht="34.5" customHeight="1" thickBot="1">
      <c r="A9" s="300" t="s">
        <v>268</v>
      </c>
      <c r="B9" s="301"/>
      <c r="C9" s="253"/>
      <c r="D9" s="254" t="s">
        <v>233</v>
      </c>
      <c r="E9" s="66" t="s">
        <v>269</v>
      </c>
      <c r="F9" s="185"/>
      <c r="G9" s="66"/>
      <c r="L9"/>
    </row>
    <row r="10" spans="1:13">
      <c r="A10" s="185"/>
      <c r="B10" s="66"/>
      <c r="C10" s="185"/>
      <c r="D10" s="66"/>
      <c r="E10" s="185"/>
      <c r="F10" s="185"/>
      <c r="G10" s="66"/>
      <c r="L10"/>
    </row>
    <row r="11" spans="1:13">
      <c r="A11" s="185"/>
      <c r="B11" s="66"/>
      <c r="C11" s="185"/>
      <c r="D11" s="66"/>
      <c r="E11" s="185"/>
      <c r="F11" s="185"/>
      <c r="G11" s="66"/>
      <c r="L11"/>
    </row>
    <row r="12" spans="1:13">
      <c r="A12" s="185"/>
      <c r="B12" s="66"/>
      <c r="C12" s="185"/>
      <c r="D12" s="66"/>
      <c r="E12" s="185"/>
      <c r="F12" s="185"/>
      <c r="G12" s="66"/>
      <c r="L12"/>
    </row>
    <row r="13" spans="1:13">
      <c r="A13" s="185"/>
      <c r="B13" s="66"/>
      <c r="C13" s="185"/>
      <c r="D13" s="66"/>
      <c r="E13" s="185"/>
      <c r="F13" s="185"/>
      <c r="G13" s="66"/>
      <c r="L13"/>
    </row>
    <row r="14" spans="1:13">
      <c r="A14" s="185"/>
      <c r="B14" s="66"/>
      <c r="C14" s="185"/>
      <c r="D14" s="66"/>
      <c r="E14" s="185"/>
      <c r="F14" s="185"/>
      <c r="G14" s="66"/>
      <c r="L14"/>
    </row>
    <row r="15" spans="1:13">
      <c r="A15" s="185"/>
      <c r="B15" s="66"/>
      <c r="C15" s="185"/>
      <c r="D15" s="66"/>
      <c r="E15" s="185"/>
      <c r="F15" s="185"/>
      <c r="G15" s="66"/>
      <c r="L15"/>
    </row>
    <row r="16" spans="1:13">
      <c r="A16" s="185"/>
      <c r="B16" s="66"/>
      <c r="C16" s="185"/>
      <c r="D16" s="66"/>
      <c r="E16" s="185"/>
      <c r="F16" s="185"/>
      <c r="G16" s="66"/>
      <c r="L16"/>
    </row>
    <row r="17" spans="1:12">
      <c r="A17" s="185"/>
      <c r="B17" s="66"/>
      <c r="C17" s="185"/>
      <c r="D17" s="66"/>
      <c r="E17" s="185"/>
      <c r="F17" s="185"/>
      <c r="G17" s="66"/>
      <c r="L17"/>
    </row>
    <row r="18" spans="1:12">
      <c r="A18" s="185"/>
      <c r="B18" s="66"/>
      <c r="C18" s="185"/>
      <c r="D18" s="66"/>
      <c r="E18" s="185"/>
      <c r="F18" s="185"/>
      <c r="G18" s="66"/>
      <c r="L18"/>
    </row>
    <row r="19" spans="1:12">
      <c r="A19" s="185"/>
      <c r="B19" s="66"/>
      <c r="C19" s="185"/>
      <c r="D19" s="66"/>
      <c r="E19" s="185"/>
      <c r="F19" s="185"/>
      <c r="G19" s="66"/>
      <c r="L19"/>
    </row>
    <row r="20" spans="1:12">
      <c r="A20" s="185"/>
      <c r="B20" s="66"/>
      <c r="C20" s="185"/>
      <c r="D20" s="66"/>
      <c r="E20" s="185"/>
      <c r="F20" s="185"/>
      <c r="G20" s="66"/>
      <c r="L20"/>
    </row>
    <row r="21" spans="1:12">
      <c r="A21" s="185"/>
      <c r="B21" s="66"/>
      <c r="C21" s="185"/>
      <c r="D21" s="66"/>
      <c r="E21" s="185"/>
      <c r="F21" s="185"/>
      <c r="G21" s="66"/>
      <c r="L21"/>
    </row>
    <row r="22" spans="1:12">
      <c r="A22" s="185"/>
      <c r="B22" s="66"/>
      <c r="C22" s="185"/>
      <c r="D22" s="66"/>
      <c r="E22" s="185"/>
      <c r="F22" s="185"/>
      <c r="G22" s="66"/>
      <c r="L22"/>
    </row>
    <row r="23" spans="1:12">
      <c r="A23" s="185"/>
      <c r="B23" s="66"/>
      <c r="C23" s="185"/>
      <c r="D23" s="66"/>
      <c r="E23" s="185"/>
      <c r="F23" s="185"/>
      <c r="G23" s="66"/>
      <c r="L23"/>
    </row>
    <row r="24" spans="1:12">
      <c r="A24" s="185"/>
      <c r="B24" s="66"/>
      <c r="C24" s="185"/>
      <c r="D24" s="66"/>
      <c r="E24" s="185"/>
      <c r="F24" s="185"/>
      <c r="G24" s="66"/>
      <c r="L24"/>
    </row>
    <row r="25" spans="1:12">
      <c r="A25" s="185"/>
      <c r="B25" s="66"/>
      <c r="C25" s="185"/>
      <c r="D25" s="66"/>
      <c r="E25" s="185"/>
      <c r="F25" s="185"/>
      <c r="G25" s="66"/>
      <c r="L25"/>
    </row>
    <row r="26" spans="1:12">
      <c r="A26" s="185"/>
      <c r="B26" s="66"/>
      <c r="C26" s="185"/>
      <c r="D26" s="66"/>
      <c r="E26" s="185"/>
      <c r="F26" s="185"/>
      <c r="G26" s="66"/>
      <c r="L26"/>
    </row>
    <row r="27" spans="1:12">
      <c r="A27" s="185"/>
      <c r="B27" s="66"/>
      <c r="C27" s="185"/>
      <c r="D27" s="66"/>
      <c r="E27" s="185"/>
      <c r="F27" s="185"/>
      <c r="G27" s="66"/>
      <c r="L27"/>
    </row>
    <row r="28" spans="1:12">
      <c r="A28" s="185"/>
      <c r="B28" s="66"/>
      <c r="C28" s="185"/>
      <c r="D28" s="66"/>
      <c r="E28" s="185"/>
      <c r="F28" s="185"/>
      <c r="G28" s="66"/>
      <c r="L28"/>
    </row>
    <row r="29" spans="1:12">
      <c r="A29" s="185"/>
      <c r="B29" s="66"/>
      <c r="C29" s="185"/>
      <c r="D29" s="66"/>
      <c r="E29" s="185"/>
      <c r="F29" s="66"/>
      <c r="G29" s="66"/>
      <c r="L29"/>
    </row>
    <row r="30" spans="1:12">
      <c r="A30" s="185"/>
      <c r="B30" s="66"/>
      <c r="C30" s="185"/>
      <c r="D30" s="66"/>
      <c r="E30" s="185"/>
      <c r="F30" s="66"/>
      <c r="G30" s="66"/>
      <c r="L30"/>
    </row>
    <row r="31" spans="1:12">
      <c r="A31" s="185"/>
      <c r="B31" s="66"/>
      <c r="C31" s="185"/>
      <c r="D31" s="66"/>
      <c r="E31" s="185"/>
      <c r="F31" s="66"/>
      <c r="G31" s="66"/>
      <c r="L31"/>
    </row>
    <row r="32" spans="1:12">
      <c r="A32" s="185"/>
      <c r="B32" s="66"/>
      <c r="C32" s="185"/>
      <c r="D32" s="66"/>
      <c r="E32" s="185"/>
      <c r="F32" s="66"/>
      <c r="G32" s="66"/>
      <c r="L32"/>
    </row>
    <row r="33" spans="1:12">
      <c r="A33" s="185"/>
      <c r="B33" s="66"/>
      <c r="C33" s="185"/>
      <c r="D33" s="66"/>
      <c r="E33" s="185"/>
      <c r="F33" s="66"/>
      <c r="G33" s="66"/>
      <c r="L33"/>
    </row>
    <row r="34" spans="1:12">
      <c r="A34" s="185"/>
      <c r="B34" s="66"/>
      <c r="C34" s="185"/>
      <c r="D34" s="66"/>
      <c r="E34" s="185"/>
      <c r="F34" s="66"/>
      <c r="G34" s="66"/>
      <c r="L34"/>
    </row>
    <row r="35" spans="1:12">
      <c r="A35" s="185"/>
      <c r="B35" s="66"/>
      <c r="C35" s="185"/>
      <c r="D35" s="66"/>
      <c r="E35" s="185"/>
      <c r="F35" s="66"/>
      <c r="G35" s="66"/>
      <c r="L35"/>
    </row>
    <row r="36" spans="1:12">
      <c r="A36" s="185"/>
      <c r="B36" s="66"/>
      <c r="C36" s="185"/>
      <c r="D36" s="66"/>
      <c r="E36" s="185"/>
      <c r="F36" s="66"/>
      <c r="G36" s="66"/>
      <c r="L36"/>
    </row>
    <row r="37" spans="1:12">
      <c r="A37" s="185"/>
      <c r="B37" s="66"/>
      <c r="C37" s="185"/>
      <c r="D37" s="66"/>
      <c r="E37" s="185"/>
      <c r="F37" s="66"/>
      <c r="G37" s="66"/>
      <c r="L37"/>
    </row>
    <row r="38" spans="1:12">
      <c r="A38" s="185"/>
      <c r="B38" s="66"/>
      <c r="C38" s="185"/>
      <c r="D38" s="66"/>
      <c r="E38" s="185"/>
      <c r="F38" s="66"/>
      <c r="G38" s="66"/>
      <c r="L38"/>
    </row>
    <row r="39" spans="1:12">
      <c r="A39" s="185"/>
      <c r="B39" s="66"/>
      <c r="C39" s="185"/>
      <c r="D39" s="66"/>
      <c r="E39" s="185"/>
      <c r="L39"/>
    </row>
    <row r="40" spans="1:12">
      <c r="L40"/>
    </row>
    <row r="41" spans="1:12">
      <c r="L41"/>
    </row>
    <row r="42" spans="1:12">
      <c r="L42"/>
    </row>
    <row r="43" spans="1:12">
      <c r="L43"/>
    </row>
    <row r="44" spans="1:12">
      <c r="L44"/>
    </row>
    <row r="45" spans="1:12">
      <c r="L45"/>
    </row>
    <row r="46" spans="1:12">
      <c r="L46"/>
    </row>
    <row r="47" spans="1:12">
      <c r="L47"/>
    </row>
    <row r="48" spans="1:12">
      <c r="L48"/>
    </row>
    <row r="49" spans="12:12">
      <c r="L49"/>
    </row>
    <row r="50" spans="12:12">
      <c r="L50"/>
    </row>
    <row r="51" spans="12:12">
      <c r="L51"/>
    </row>
    <row r="52" spans="12:12">
      <c r="L52"/>
    </row>
    <row r="53" spans="12:12">
      <c r="L53"/>
    </row>
    <row r="54" spans="12:12">
      <c r="L54"/>
    </row>
  </sheetData>
  <sheetProtection sheet="1" objects="1" scenarios="1" selectLockedCells="1"/>
  <mergeCells count="20">
    <mergeCell ref="G5:M5"/>
    <mergeCell ref="G6:M6"/>
    <mergeCell ref="C4:E4"/>
    <mergeCell ref="A5:B5"/>
    <mergeCell ref="A9:B9"/>
    <mergeCell ref="A8:B8"/>
    <mergeCell ref="C8:E8"/>
    <mergeCell ref="G2:M2"/>
    <mergeCell ref="G3:M3"/>
    <mergeCell ref="C5:E5"/>
    <mergeCell ref="A7:B7"/>
    <mergeCell ref="C7:E7"/>
    <mergeCell ref="A2:B2"/>
    <mergeCell ref="C2:E2"/>
    <mergeCell ref="A3:B3"/>
    <mergeCell ref="C3:E3"/>
    <mergeCell ref="A6:B6"/>
    <mergeCell ref="C6:E6"/>
    <mergeCell ref="A4:B4"/>
    <mergeCell ref="G4:M4"/>
  </mergeCells>
  <phoneticPr fontId="2"/>
  <dataValidations count="4">
    <dataValidation imeMode="on" allowBlank="1" showInputMessage="1" showErrorMessage="1" sqref="ST6:ST8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C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C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C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C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C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C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C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C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C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C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C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C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C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C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C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WVJ983042:WVJ983044 C65538:C65540 IX65538:IX65540 ST65538:ST65540 ACP65538:ACP65540 AML65538:AML65540 AWH65538:AWH65540 BGD65538:BGD65540 BPZ65538:BPZ65540 BZV65538:BZV65540 CJR65538:CJR65540 CTN65538:CTN65540 DDJ65538:DDJ65540 DNF65538:DNF65540 DXB65538:DXB65540 EGX65538:EGX65540 EQT65538:EQT65540 FAP65538:FAP65540 FKL65538:FKL65540 FUH65538:FUH65540 GED65538:GED65540 GNZ65538:GNZ65540 GXV65538:GXV65540 HHR65538:HHR65540 HRN65538:HRN65540 IBJ65538:IBJ65540 ILF65538:ILF65540 IVB65538:IVB65540 JEX65538:JEX65540 JOT65538:JOT65540 JYP65538:JYP65540 KIL65538:KIL65540 KSH65538:KSH65540 LCD65538:LCD65540 LLZ65538:LLZ65540 LVV65538:LVV65540 MFR65538:MFR65540 MPN65538:MPN65540 MZJ65538:MZJ65540 NJF65538:NJF65540 NTB65538:NTB65540 OCX65538:OCX65540 OMT65538:OMT65540 OWP65538:OWP65540 PGL65538:PGL65540 PQH65538:PQH65540 QAD65538:QAD65540 QJZ65538:QJZ65540 QTV65538:QTV65540 RDR65538:RDR65540 RNN65538:RNN65540 RXJ65538:RXJ65540 SHF65538:SHF65540 SRB65538:SRB65540 TAX65538:TAX65540 TKT65538:TKT65540 TUP65538:TUP65540 UEL65538:UEL65540 UOH65538:UOH65540 UYD65538:UYD65540 VHZ65538:VHZ65540 VRV65538:VRV65540 WBR65538:WBR65540 WLN65538:WLN65540 WVJ65538:WVJ65540 C131074:C131076 IX131074:IX131076 ST131074:ST131076 ACP131074:ACP131076 AML131074:AML131076 AWH131074:AWH131076 BGD131074:BGD131076 BPZ131074:BPZ131076 BZV131074:BZV131076 CJR131074:CJR131076 CTN131074:CTN131076 DDJ131074:DDJ131076 DNF131074:DNF131076 DXB131074:DXB131076 EGX131074:EGX131076 EQT131074:EQT131076 FAP131074:FAP131076 FKL131074:FKL131076 FUH131074:FUH131076 GED131074:GED131076 GNZ131074:GNZ131076 GXV131074:GXV131076 HHR131074:HHR131076 HRN131074:HRN131076 IBJ131074:IBJ131076 ILF131074:ILF131076 IVB131074:IVB131076 JEX131074:JEX131076 JOT131074:JOT131076 JYP131074:JYP131076 KIL131074:KIL131076 KSH131074:KSH131076 LCD131074:LCD131076 LLZ131074:LLZ131076 LVV131074:LVV131076 MFR131074:MFR131076 MPN131074:MPN131076 MZJ131074:MZJ131076 NJF131074:NJF131076 NTB131074:NTB131076 OCX131074:OCX131076 OMT131074:OMT131076 OWP131074:OWP131076 PGL131074:PGL131076 PQH131074:PQH131076 QAD131074:QAD131076 QJZ131074:QJZ131076 QTV131074:QTV131076 RDR131074:RDR131076 RNN131074:RNN131076 RXJ131074:RXJ131076 SHF131074:SHF131076 SRB131074:SRB131076 TAX131074:TAX131076 TKT131074:TKT131076 TUP131074:TUP131076 UEL131074:UEL131076 UOH131074:UOH131076 UYD131074:UYD131076 VHZ131074:VHZ131076 VRV131074:VRV131076 WBR131074:WBR131076 WLN131074:WLN131076 WVJ131074:WVJ131076 C196610:C196612 IX196610:IX196612 ST196610:ST196612 ACP196610:ACP196612 AML196610:AML196612 AWH196610:AWH196612 BGD196610:BGD196612 BPZ196610:BPZ196612 BZV196610:BZV196612 CJR196610:CJR196612 CTN196610:CTN196612 DDJ196610:DDJ196612 DNF196610:DNF196612 DXB196610:DXB196612 EGX196610:EGX196612 EQT196610:EQT196612 FAP196610:FAP196612 FKL196610:FKL196612 FUH196610:FUH196612 GED196610:GED196612 GNZ196610:GNZ196612 GXV196610:GXV196612 HHR196610:HHR196612 HRN196610:HRN196612 IBJ196610:IBJ196612 ILF196610:ILF196612 IVB196610:IVB196612 JEX196610:JEX196612 JOT196610:JOT196612 JYP196610:JYP196612 KIL196610:KIL196612 KSH196610:KSH196612 LCD196610:LCD196612 LLZ196610:LLZ196612 LVV196610:LVV196612 MFR196610:MFR196612 MPN196610:MPN196612 MZJ196610:MZJ196612 NJF196610:NJF196612 NTB196610:NTB196612 OCX196610:OCX196612 OMT196610:OMT196612 OWP196610:OWP196612 PGL196610:PGL196612 PQH196610:PQH196612 QAD196610:QAD196612 QJZ196610:QJZ196612 QTV196610:QTV196612 RDR196610:RDR196612 RNN196610:RNN196612 RXJ196610:RXJ196612 SHF196610:SHF196612 SRB196610:SRB196612 TAX196610:TAX196612 TKT196610:TKT196612 TUP196610:TUP196612 UEL196610:UEL196612 UOH196610:UOH196612 UYD196610:UYD196612 VHZ196610:VHZ196612 VRV196610:VRV196612 WBR196610:WBR196612 WLN196610:WLN196612 WVJ196610:WVJ196612 C262146:C262148 IX262146:IX262148 ST262146:ST262148 ACP262146:ACP262148 AML262146:AML262148 AWH262146:AWH262148 BGD262146:BGD262148 BPZ262146:BPZ262148 BZV262146:BZV262148 CJR262146:CJR262148 CTN262146:CTN262148 DDJ262146:DDJ262148 DNF262146:DNF262148 DXB262146:DXB262148 EGX262146:EGX262148 EQT262146:EQT262148 FAP262146:FAP262148 FKL262146:FKL262148 FUH262146:FUH262148 GED262146:GED262148 GNZ262146:GNZ262148 GXV262146:GXV262148 HHR262146:HHR262148 HRN262146:HRN262148 IBJ262146:IBJ262148 ILF262146:ILF262148 IVB262146:IVB262148 JEX262146:JEX262148 JOT262146:JOT262148 JYP262146:JYP262148 KIL262146:KIL262148 KSH262146:KSH262148 LCD262146:LCD262148 LLZ262146:LLZ262148 LVV262146:LVV262148 MFR262146:MFR262148 MPN262146:MPN262148 MZJ262146:MZJ262148 NJF262146:NJF262148 NTB262146:NTB262148 OCX262146:OCX262148 OMT262146:OMT262148 OWP262146:OWP262148 PGL262146:PGL262148 PQH262146:PQH262148 QAD262146:QAD262148 QJZ262146:QJZ262148 QTV262146:QTV262148 RDR262146:RDR262148 RNN262146:RNN262148 RXJ262146:RXJ262148 SHF262146:SHF262148 SRB262146:SRB262148 TAX262146:TAX262148 TKT262146:TKT262148 TUP262146:TUP262148 UEL262146:UEL262148 UOH262146:UOH262148 UYD262146:UYD262148 VHZ262146:VHZ262148 VRV262146:VRV262148 WBR262146:WBR262148 WLN262146:WLN262148 WVJ262146:WVJ262148 C327682:C327684 IX327682:IX327684 ST327682:ST327684 ACP327682:ACP327684 AML327682:AML327684 AWH327682:AWH327684 BGD327682:BGD327684 BPZ327682:BPZ327684 BZV327682:BZV327684 CJR327682:CJR327684 CTN327682:CTN327684 DDJ327682:DDJ327684 DNF327682:DNF327684 DXB327682:DXB327684 EGX327682:EGX327684 EQT327682:EQT327684 FAP327682:FAP327684 FKL327682:FKL327684 FUH327682:FUH327684 GED327682:GED327684 GNZ327682:GNZ327684 GXV327682:GXV327684 HHR327682:HHR327684 HRN327682:HRN327684 IBJ327682:IBJ327684 ILF327682:ILF327684 IVB327682:IVB327684 JEX327682:JEX327684 JOT327682:JOT327684 JYP327682:JYP327684 KIL327682:KIL327684 KSH327682:KSH327684 LCD327682:LCD327684 LLZ327682:LLZ327684 LVV327682:LVV327684 MFR327682:MFR327684 MPN327682:MPN327684 MZJ327682:MZJ327684 NJF327682:NJF327684 NTB327682:NTB327684 OCX327682:OCX327684 OMT327682:OMT327684 OWP327682:OWP327684 PGL327682:PGL327684 PQH327682:PQH327684 QAD327682:QAD327684 QJZ327682:QJZ327684 QTV327682:QTV327684 RDR327682:RDR327684 RNN327682:RNN327684 RXJ327682:RXJ327684 SHF327682:SHF327684 SRB327682:SRB327684 TAX327682:TAX327684 TKT327682:TKT327684 TUP327682:TUP327684 UEL327682:UEL327684 UOH327682:UOH327684 UYD327682:UYD327684 VHZ327682:VHZ327684 VRV327682:VRV327684 WBR327682:WBR327684 WLN327682:WLN327684 WVJ327682:WVJ327684 C393218:C393220 IX393218:IX393220 ST393218:ST393220 ACP393218:ACP393220 AML393218:AML393220 AWH393218:AWH393220 BGD393218:BGD393220 BPZ393218:BPZ393220 BZV393218:BZV393220 CJR393218:CJR393220 CTN393218:CTN393220 DDJ393218:DDJ393220 DNF393218:DNF393220 DXB393218:DXB393220 EGX393218:EGX393220 EQT393218:EQT393220 FAP393218:FAP393220 FKL393218:FKL393220 FUH393218:FUH393220 GED393218:GED393220 GNZ393218:GNZ393220 GXV393218:GXV393220 HHR393218:HHR393220 HRN393218:HRN393220 IBJ393218:IBJ393220 ILF393218:ILF393220 IVB393218:IVB393220 JEX393218:JEX393220 JOT393218:JOT393220 JYP393218:JYP393220 KIL393218:KIL393220 KSH393218:KSH393220 LCD393218:LCD393220 LLZ393218:LLZ393220 LVV393218:LVV393220 MFR393218:MFR393220 MPN393218:MPN393220 MZJ393218:MZJ393220 NJF393218:NJF393220 NTB393218:NTB393220 OCX393218:OCX393220 OMT393218:OMT393220 OWP393218:OWP393220 PGL393218:PGL393220 PQH393218:PQH393220 QAD393218:QAD393220 QJZ393218:QJZ393220 QTV393218:QTV393220 RDR393218:RDR393220 RNN393218:RNN393220 RXJ393218:RXJ393220 SHF393218:SHF393220 SRB393218:SRB393220 TAX393218:TAX393220 TKT393218:TKT393220 TUP393218:TUP393220 UEL393218:UEL393220 UOH393218:UOH393220 UYD393218:UYD393220 VHZ393218:VHZ393220 VRV393218:VRV393220 WBR393218:WBR393220 WLN393218:WLN393220 WVJ393218:WVJ393220 C458754:C458756 IX458754:IX458756 ST458754:ST458756 ACP458754:ACP458756 AML458754:AML458756 AWH458754:AWH458756 BGD458754:BGD458756 BPZ458754:BPZ458756 BZV458754:BZV458756 CJR458754:CJR458756 CTN458754:CTN458756 DDJ458754:DDJ458756 DNF458754:DNF458756 DXB458754:DXB458756 EGX458754:EGX458756 EQT458754:EQT458756 FAP458754:FAP458756 FKL458754:FKL458756 FUH458754:FUH458756 GED458754:GED458756 GNZ458754:GNZ458756 GXV458754:GXV458756 HHR458754:HHR458756 HRN458754:HRN458756 IBJ458754:IBJ458756 ILF458754:ILF458756 IVB458754:IVB458756 JEX458754:JEX458756 JOT458754:JOT458756 JYP458754:JYP458756 KIL458754:KIL458756 KSH458754:KSH458756 LCD458754:LCD458756 LLZ458754:LLZ458756 LVV458754:LVV458756 MFR458754:MFR458756 MPN458754:MPN458756 MZJ458754:MZJ458756 NJF458754:NJF458756 NTB458754:NTB458756 OCX458754:OCX458756 OMT458754:OMT458756 OWP458754:OWP458756 PGL458754:PGL458756 PQH458754:PQH458756 QAD458754:QAD458756 QJZ458754:QJZ458756 QTV458754:QTV458756 RDR458754:RDR458756 RNN458754:RNN458756 RXJ458754:RXJ458756 SHF458754:SHF458756 SRB458754:SRB458756 TAX458754:TAX458756 TKT458754:TKT458756 TUP458754:TUP458756 UEL458754:UEL458756 UOH458754:UOH458756 UYD458754:UYD458756 VHZ458754:VHZ458756 VRV458754:VRV458756 WBR458754:WBR458756 WLN458754:WLN458756 WVJ458754:WVJ458756 C524290:C524292 IX524290:IX524292 ST524290:ST524292 ACP524290:ACP524292 AML524290:AML524292 AWH524290:AWH524292 BGD524290:BGD524292 BPZ524290:BPZ524292 BZV524290:BZV524292 CJR524290:CJR524292 CTN524290:CTN524292 DDJ524290:DDJ524292 DNF524290:DNF524292 DXB524290:DXB524292 EGX524290:EGX524292 EQT524290:EQT524292 FAP524290:FAP524292 FKL524290:FKL524292 FUH524290:FUH524292 GED524290:GED524292 GNZ524290:GNZ524292 GXV524290:GXV524292 HHR524290:HHR524292 HRN524290:HRN524292 IBJ524290:IBJ524292 ILF524290:ILF524292 IVB524290:IVB524292 JEX524290:JEX524292 JOT524290:JOT524292 JYP524290:JYP524292 KIL524290:KIL524292 KSH524290:KSH524292 LCD524290:LCD524292 LLZ524290:LLZ524292 LVV524290:LVV524292 MFR524290:MFR524292 MPN524290:MPN524292 MZJ524290:MZJ524292 NJF524290:NJF524292 NTB524290:NTB524292 OCX524290:OCX524292 OMT524290:OMT524292 OWP524290:OWP524292 PGL524290:PGL524292 PQH524290:PQH524292 QAD524290:QAD524292 QJZ524290:QJZ524292 QTV524290:QTV524292 RDR524290:RDR524292 RNN524290:RNN524292 RXJ524290:RXJ524292 SHF524290:SHF524292 SRB524290:SRB524292 TAX524290:TAX524292 TKT524290:TKT524292 TUP524290:TUP524292 UEL524290:UEL524292 UOH524290:UOH524292 UYD524290:UYD524292 VHZ524290:VHZ524292 VRV524290:VRV524292 WBR524290:WBR524292 WLN524290:WLN524292 WVJ524290:WVJ524292 C589826:C589828 IX589826:IX589828 ST589826:ST589828 ACP589826:ACP589828 AML589826:AML589828 AWH589826:AWH589828 BGD589826:BGD589828 BPZ589826:BPZ589828 BZV589826:BZV589828 CJR589826:CJR589828 CTN589826:CTN589828 DDJ589826:DDJ589828 DNF589826:DNF589828 DXB589826:DXB589828 EGX589826:EGX589828 EQT589826:EQT589828 FAP589826:FAP589828 FKL589826:FKL589828 FUH589826:FUH589828 GED589826:GED589828 GNZ589826:GNZ589828 GXV589826:GXV589828 HHR589826:HHR589828 HRN589826:HRN589828 IBJ589826:IBJ589828 ILF589826:ILF589828 IVB589826:IVB589828 JEX589826:JEX589828 JOT589826:JOT589828 JYP589826:JYP589828 KIL589826:KIL589828 KSH589826:KSH589828 LCD589826:LCD589828 LLZ589826:LLZ589828 LVV589826:LVV589828 MFR589826:MFR589828 MPN589826:MPN589828 MZJ589826:MZJ589828 NJF589826:NJF589828 NTB589826:NTB589828 OCX589826:OCX589828 OMT589826:OMT589828 OWP589826:OWP589828 PGL589826:PGL589828 PQH589826:PQH589828 QAD589826:QAD589828 QJZ589826:QJZ589828 QTV589826:QTV589828 RDR589826:RDR589828 RNN589826:RNN589828 RXJ589826:RXJ589828 SHF589826:SHF589828 SRB589826:SRB589828 TAX589826:TAX589828 TKT589826:TKT589828 TUP589826:TUP589828 UEL589826:UEL589828 UOH589826:UOH589828 UYD589826:UYD589828 VHZ589826:VHZ589828 VRV589826:VRV589828 WBR589826:WBR589828 WLN589826:WLN589828 WVJ589826:WVJ589828 C655362:C655364 IX655362:IX655364 ST655362:ST655364 ACP655362:ACP655364 AML655362:AML655364 AWH655362:AWH655364 BGD655362:BGD655364 BPZ655362:BPZ655364 BZV655362:BZV655364 CJR655362:CJR655364 CTN655362:CTN655364 DDJ655362:DDJ655364 DNF655362:DNF655364 DXB655362:DXB655364 EGX655362:EGX655364 EQT655362:EQT655364 FAP655362:FAP655364 FKL655362:FKL655364 FUH655362:FUH655364 GED655362:GED655364 GNZ655362:GNZ655364 GXV655362:GXV655364 HHR655362:HHR655364 HRN655362:HRN655364 IBJ655362:IBJ655364 ILF655362:ILF655364 IVB655362:IVB655364 JEX655362:JEX655364 JOT655362:JOT655364 JYP655362:JYP655364 KIL655362:KIL655364 KSH655362:KSH655364 LCD655362:LCD655364 LLZ655362:LLZ655364 LVV655362:LVV655364 MFR655362:MFR655364 MPN655362:MPN655364 MZJ655362:MZJ655364 NJF655362:NJF655364 NTB655362:NTB655364 OCX655362:OCX655364 OMT655362:OMT655364 OWP655362:OWP655364 PGL655362:PGL655364 PQH655362:PQH655364 QAD655362:QAD655364 QJZ655362:QJZ655364 QTV655362:QTV655364 RDR655362:RDR655364 RNN655362:RNN655364 RXJ655362:RXJ655364 SHF655362:SHF655364 SRB655362:SRB655364 TAX655362:TAX655364 TKT655362:TKT655364 TUP655362:TUP655364 UEL655362:UEL655364 UOH655362:UOH655364 UYD655362:UYD655364 VHZ655362:VHZ655364 VRV655362:VRV655364 WBR655362:WBR655364 WLN655362:WLN655364 WVJ655362:WVJ655364 C720898:C720900 IX720898:IX720900 ST720898:ST720900 ACP720898:ACP720900 AML720898:AML720900 AWH720898:AWH720900 BGD720898:BGD720900 BPZ720898:BPZ720900 BZV720898:BZV720900 CJR720898:CJR720900 CTN720898:CTN720900 DDJ720898:DDJ720900 DNF720898:DNF720900 DXB720898:DXB720900 EGX720898:EGX720900 EQT720898:EQT720900 FAP720898:FAP720900 FKL720898:FKL720900 FUH720898:FUH720900 GED720898:GED720900 GNZ720898:GNZ720900 GXV720898:GXV720900 HHR720898:HHR720900 HRN720898:HRN720900 IBJ720898:IBJ720900 ILF720898:ILF720900 IVB720898:IVB720900 JEX720898:JEX720900 JOT720898:JOT720900 JYP720898:JYP720900 KIL720898:KIL720900 KSH720898:KSH720900 LCD720898:LCD720900 LLZ720898:LLZ720900 LVV720898:LVV720900 MFR720898:MFR720900 MPN720898:MPN720900 MZJ720898:MZJ720900 NJF720898:NJF720900 NTB720898:NTB720900 OCX720898:OCX720900 OMT720898:OMT720900 OWP720898:OWP720900 PGL720898:PGL720900 PQH720898:PQH720900 QAD720898:QAD720900 QJZ720898:QJZ720900 QTV720898:QTV720900 RDR720898:RDR720900 RNN720898:RNN720900 RXJ720898:RXJ720900 SHF720898:SHF720900 SRB720898:SRB720900 TAX720898:TAX720900 TKT720898:TKT720900 TUP720898:TUP720900 UEL720898:UEL720900 UOH720898:UOH720900 UYD720898:UYD720900 VHZ720898:VHZ720900 VRV720898:VRV720900 WBR720898:WBR720900 WLN720898:WLN720900 WVJ720898:WVJ720900 C786434:C786436 IX786434:IX786436 ST786434:ST786436 ACP786434:ACP786436 AML786434:AML786436 AWH786434:AWH786436 BGD786434:BGD786436 BPZ786434:BPZ786436 BZV786434:BZV786436 CJR786434:CJR786436 CTN786434:CTN786436 DDJ786434:DDJ786436 DNF786434:DNF786436 DXB786434:DXB786436 EGX786434:EGX786436 EQT786434:EQT786436 FAP786434:FAP786436 FKL786434:FKL786436 FUH786434:FUH786436 GED786434:GED786436 GNZ786434:GNZ786436 GXV786434:GXV786436 HHR786434:HHR786436 HRN786434:HRN786436 IBJ786434:IBJ786436 ILF786434:ILF786436 IVB786434:IVB786436 JEX786434:JEX786436 JOT786434:JOT786436 JYP786434:JYP786436 KIL786434:KIL786436 KSH786434:KSH786436 LCD786434:LCD786436 LLZ786434:LLZ786436 LVV786434:LVV786436 MFR786434:MFR786436 MPN786434:MPN786436 MZJ786434:MZJ786436 NJF786434:NJF786436 NTB786434:NTB786436 OCX786434:OCX786436 OMT786434:OMT786436 OWP786434:OWP786436 PGL786434:PGL786436 PQH786434:PQH786436 QAD786434:QAD786436 QJZ786434:QJZ786436 QTV786434:QTV786436 RDR786434:RDR786436 RNN786434:RNN786436 RXJ786434:RXJ786436 SHF786434:SHF786436 SRB786434:SRB786436 TAX786434:TAX786436 TKT786434:TKT786436 TUP786434:TUP786436 UEL786434:UEL786436 UOH786434:UOH786436 UYD786434:UYD786436 VHZ786434:VHZ786436 VRV786434:VRV786436 WBR786434:WBR786436 WLN786434:WLN786436 WVJ786434:WVJ786436 C851970:C851972 IX851970:IX851972 ST851970:ST851972 ACP851970:ACP851972 AML851970:AML851972 AWH851970:AWH851972 BGD851970:BGD851972 BPZ851970:BPZ851972 BZV851970:BZV851972 CJR851970:CJR851972 CTN851970:CTN851972 DDJ851970:DDJ851972 DNF851970:DNF851972 DXB851970:DXB851972 EGX851970:EGX851972 EQT851970:EQT851972 FAP851970:FAP851972 FKL851970:FKL851972 FUH851970:FUH851972 GED851970:GED851972 GNZ851970:GNZ851972 GXV851970:GXV851972 HHR851970:HHR851972 HRN851970:HRN851972 IBJ851970:IBJ851972 ILF851970:ILF851972 IVB851970:IVB851972 JEX851970:JEX851972 JOT851970:JOT851972 JYP851970:JYP851972 KIL851970:KIL851972 KSH851970:KSH851972 LCD851970:LCD851972 LLZ851970:LLZ851972 LVV851970:LVV851972 MFR851970:MFR851972 MPN851970:MPN851972 MZJ851970:MZJ851972 NJF851970:NJF851972 NTB851970:NTB851972 OCX851970:OCX851972 OMT851970:OMT851972 OWP851970:OWP851972 PGL851970:PGL851972 PQH851970:PQH851972 QAD851970:QAD851972 QJZ851970:QJZ851972 QTV851970:QTV851972 RDR851970:RDR851972 RNN851970:RNN851972 RXJ851970:RXJ851972 SHF851970:SHF851972 SRB851970:SRB851972 TAX851970:TAX851972 TKT851970:TKT851972 TUP851970:TUP851972 UEL851970:UEL851972 UOH851970:UOH851972 UYD851970:UYD851972 VHZ851970:VHZ851972 VRV851970:VRV851972 WBR851970:WBR851972 WLN851970:WLN851972 WVJ851970:WVJ851972 C917506:C917508 IX917506:IX917508 ST917506:ST917508 ACP917506:ACP917508 AML917506:AML917508 AWH917506:AWH917508 BGD917506:BGD917508 BPZ917506:BPZ917508 BZV917506:BZV917508 CJR917506:CJR917508 CTN917506:CTN917508 DDJ917506:DDJ917508 DNF917506:DNF917508 DXB917506:DXB917508 EGX917506:EGX917508 EQT917506:EQT917508 FAP917506:FAP917508 FKL917506:FKL917508 FUH917506:FUH917508 GED917506:GED917508 GNZ917506:GNZ917508 GXV917506:GXV917508 HHR917506:HHR917508 HRN917506:HRN917508 IBJ917506:IBJ917508 ILF917506:ILF917508 IVB917506:IVB917508 JEX917506:JEX917508 JOT917506:JOT917508 JYP917506:JYP917508 KIL917506:KIL917508 KSH917506:KSH917508 LCD917506:LCD917508 LLZ917506:LLZ917508 LVV917506:LVV917508 MFR917506:MFR917508 MPN917506:MPN917508 MZJ917506:MZJ917508 NJF917506:NJF917508 NTB917506:NTB917508 OCX917506:OCX917508 OMT917506:OMT917508 OWP917506:OWP917508 PGL917506:PGL917508 PQH917506:PQH917508 QAD917506:QAD917508 QJZ917506:QJZ917508 QTV917506:QTV917508 RDR917506:RDR917508 RNN917506:RNN917508 RXJ917506:RXJ917508 SHF917506:SHF917508 SRB917506:SRB917508 TAX917506:TAX917508 TKT917506:TKT917508 TUP917506:TUP917508 UEL917506:UEL917508 UOH917506:UOH917508 UYD917506:UYD917508 VHZ917506:VHZ917508 VRV917506:VRV917508 WBR917506:WBR917508 WLN917506:WLN917508 WVJ917506:WVJ917508 C983042:C983044 IX983042:IX983044 ST983042:ST983044 ACP983042:ACP983044 AML983042:AML983044 AWH983042:AWH983044 BGD983042:BGD983044 BPZ983042:BPZ983044 BZV983042:BZV983044 CJR983042:CJR983044 CTN983042:CTN983044 DDJ983042:DDJ983044 DNF983042:DNF983044 DXB983042:DXB983044 EGX983042:EGX983044 EQT983042:EQT983044 FAP983042:FAP983044 FKL983042:FKL983044 FUH983042:FUH983044 GED983042:GED983044 GNZ983042:GNZ983044 GXV983042:GXV983044 HHR983042:HHR983044 HRN983042:HRN983044 IBJ983042:IBJ983044 ILF983042:ILF983044 IVB983042:IVB983044 JEX983042:JEX983044 JOT983042:JOT983044 JYP983042:JYP983044 KIL983042:KIL983044 KSH983042:KSH983044 LCD983042:LCD983044 LLZ983042:LLZ983044 LVV983042:LVV983044 MFR983042:MFR983044 MPN983042:MPN983044 MZJ983042:MZJ983044 NJF983042:NJF983044 NTB983042:NTB983044 OCX983042:OCX983044 OMT983042:OMT983044 OWP983042:OWP983044 PGL983042:PGL983044 PQH983042:PQH983044 QAD983042:QAD983044 QJZ983042:QJZ983044 QTV983042:QTV983044 RDR983042:RDR983044 RNN983042:RNN983044 RXJ983042:RXJ983044 SHF983042:SHF983044 SRB983042:SRB983044 TAX983042:TAX983044 TKT983042:TKT983044 TUP983042:TUP983044 UEL983042:UEL983044 UOH983042:UOH983044 UYD983042:UYD983044 VHZ983042:VHZ983044 VRV983042:VRV983044 WBR983042:WBR983044 WLN983042:WLN983044 IX6:IX8 WVJ6:WVJ8 WLN6:WLN8 WBR6:WBR8 VRV6:VRV8 VHZ6:VHZ8 UYD6:UYD8 UOH6:UOH8 UEL6:UEL8 TUP6:TUP8 TKT6:TKT8 TAX6:TAX8 SRB6:SRB8 SHF6:SHF8 RXJ6:RXJ8 RNN6:RNN8 RDR6:RDR8 QTV6:QTV8 QJZ6:QJZ8 QAD6:QAD8 PQH6:PQH8 PGL6:PGL8 OWP6:OWP8 OMT6:OMT8 OCX6:OCX8 NTB6:NTB8 NJF6:NJF8 MZJ6:MZJ8 MPN6:MPN8 MFR6:MFR8 LVV6:LVV8 LLZ6:LLZ8 LCD6:LCD8 KSH6:KSH8 KIL6:KIL8 JYP6:JYP8 JOT6:JOT8 JEX6:JEX8 IVB6:IVB8 ILF6:ILF8 IBJ6:IBJ8 HRN6:HRN8 HHR6:HHR8 GXV6:GXV8 GNZ6:GNZ8 GED6:GED8 FUH6:FUH8 FKL6:FKL8 FAP6:FAP8 EQT6:EQT8 EGX6:EGX8 DXB6:DXB8 DNF6:DNF8 DDJ6:DDJ8 CTN6:CTN8 CJR6:CJR8 BZV6:BZV8 BPZ6:BPZ8 BGD6:BGD8 AWH6:AWH8 AML6:AML8 ACP6:ACP8 B5:B8"/>
    <dataValidation imeMode="off" allowBlank="1" showInputMessage="1" showErrorMessage="1" sqref="WVK983044:WVM983044 IY8:JA8 SU8:SW8 ACQ8:ACS8 AMM8:AMO8 AWI8:AWK8 BGE8:BGG8 BQA8:BQC8 BZW8:BZY8 CJS8:CJU8 CTO8:CTQ8 DDK8:DDM8 DNG8:DNI8 DXC8:DXE8 EGY8:EHA8 EQU8:EQW8 FAQ8:FAS8 FKM8:FKO8 FUI8:FUK8 GEE8:GEG8 GOA8:GOC8 GXW8:GXY8 HHS8:HHU8 HRO8:HRQ8 IBK8:IBM8 ILG8:ILI8 IVC8:IVE8 JEY8:JFA8 JOU8:JOW8 JYQ8:JYS8 KIM8:KIO8 KSI8:KSK8 LCE8:LCG8 LMA8:LMC8 LVW8:LVY8 MFS8:MFU8 MPO8:MPQ8 MZK8:MZM8 NJG8:NJI8 NTC8:NTE8 OCY8:ODA8 OMU8:OMW8 OWQ8:OWS8 PGM8:PGO8 PQI8:PQK8 QAE8:QAG8 QKA8:QKC8 QTW8:QTY8 RDS8:RDU8 RNO8:RNQ8 RXK8:RXM8 SHG8:SHI8 SRC8:SRE8 TAY8:TBA8 TKU8:TKW8 TUQ8:TUS8 UEM8:UEO8 UOI8:UOK8 UYE8:UYG8 VIA8:VIC8 VRW8:VRY8 WBS8:WBU8 WLO8:WLQ8 WVK8:WVM8 D65540:E65540 IY65540:JA65540 SU65540:SW65540 ACQ65540:ACS65540 AMM65540:AMO65540 AWI65540:AWK65540 BGE65540:BGG65540 BQA65540:BQC65540 BZW65540:BZY65540 CJS65540:CJU65540 CTO65540:CTQ65540 DDK65540:DDM65540 DNG65540:DNI65540 DXC65540:DXE65540 EGY65540:EHA65540 EQU65540:EQW65540 FAQ65540:FAS65540 FKM65540:FKO65540 FUI65540:FUK65540 GEE65540:GEG65540 GOA65540:GOC65540 GXW65540:GXY65540 HHS65540:HHU65540 HRO65540:HRQ65540 IBK65540:IBM65540 ILG65540:ILI65540 IVC65540:IVE65540 JEY65540:JFA65540 JOU65540:JOW65540 JYQ65540:JYS65540 KIM65540:KIO65540 KSI65540:KSK65540 LCE65540:LCG65540 LMA65540:LMC65540 LVW65540:LVY65540 MFS65540:MFU65540 MPO65540:MPQ65540 MZK65540:MZM65540 NJG65540:NJI65540 NTC65540:NTE65540 OCY65540:ODA65540 OMU65540:OMW65540 OWQ65540:OWS65540 PGM65540:PGO65540 PQI65540:PQK65540 QAE65540:QAG65540 QKA65540:QKC65540 QTW65540:QTY65540 RDS65540:RDU65540 RNO65540:RNQ65540 RXK65540:RXM65540 SHG65540:SHI65540 SRC65540:SRE65540 TAY65540:TBA65540 TKU65540:TKW65540 TUQ65540:TUS65540 UEM65540:UEO65540 UOI65540:UOK65540 UYE65540:UYG65540 VIA65540:VIC65540 VRW65540:VRY65540 WBS65540:WBU65540 WLO65540:WLQ65540 WVK65540:WVM65540 D131076:E131076 IY131076:JA131076 SU131076:SW131076 ACQ131076:ACS131076 AMM131076:AMO131076 AWI131076:AWK131076 BGE131076:BGG131076 BQA131076:BQC131076 BZW131076:BZY131076 CJS131076:CJU131076 CTO131076:CTQ131076 DDK131076:DDM131076 DNG131076:DNI131076 DXC131076:DXE131076 EGY131076:EHA131076 EQU131076:EQW131076 FAQ131076:FAS131076 FKM131076:FKO131076 FUI131076:FUK131076 GEE131076:GEG131076 GOA131076:GOC131076 GXW131076:GXY131076 HHS131076:HHU131076 HRO131076:HRQ131076 IBK131076:IBM131076 ILG131076:ILI131076 IVC131076:IVE131076 JEY131076:JFA131076 JOU131076:JOW131076 JYQ131076:JYS131076 KIM131076:KIO131076 KSI131076:KSK131076 LCE131076:LCG131076 LMA131076:LMC131076 LVW131076:LVY131076 MFS131076:MFU131076 MPO131076:MPQ131076 MZK131076:MZM131076 NJG131076:NJI131076 NTC131076:NTE131076 OCY131076:ODA131076 OMU131076:OMW131076 OWQ131076:OWS131076 PGM131076:PGO131076 PQI131076:PQK131076 QAE131076:QAG131076 QKA131076:QKC131076 QTW131076:QTY131076 RDS131076:RDU131076 RNO131076:RNQ131076 RXK131076:RXM131076 SHG131076:SHI131076 SRC131076:SRE131076 TAY131076:TBA131076 TKU131076:TKW131076 TUQ131076:TUS131076 UEM131076:UEO131076 UOI131076:UOK131076 UYE131076:UYG131076 VIA131076:VIC131076 VRW131076:VRY131076 WBS131076:WBU131076 WLO131076:WLQ131076 WVK131076:WVM131076 D196612:E196612 IY196612:JA196612 SU196612:SW196612 ACQ196612:ACS196612 AMM196612:AMO196612 AWI196612:AWK196612 BGE196612:BGG196612 BQA196612:BQC196612 BZW196612:BZY196612 CJS196612:CJU196612 CTO196612:CTQ196612 DDK196612:DDM196612 DNG196612:DNI196612 DXC196612:DXE196612 EGY196612:EHA196612 EQU196612:EQW196612 FAQ196612:FAS196612 FKM196612:FKO196612 FUI196612:FUK196612 GEE196612:GEG196612 GOA196612:GOC196612 GXW196612:GXY196612 HHS196612:HHU196612 HRO196612:HRQ196612 IBK196612:IBM196612 ILG196612:ILI196612 IVC196612:IVE196612 JEY196612:JFA196612 JOU196612:JOW196612 JYQ196612:JYS196612 KIM196612:KIO196612 KSI196612:KSK196612 LCE196612:LCG196612 LMA196612:LMC196612 LVW196612:LVY196612 MFS196612:MFU196612 MPO196612:MPQ196612 MZK196612:MZM196612 NJG196612:NJI196612 NTC196612:NTE196612 OCY196612:ODA196612 OMU196612:OMW196612 OWQ196612:OWS196612 PGM196612:PGO196612 PQI196612:PQK196612 QAE196612:QAG196612 QKA196612:QKC196612 QTW196612:QTY196612 RDS196612:RDU196612 RNO196612:RNQ196612 RXK196612:RXM196612 SHG196612:SHI196612 SRC196612:SRE196612 TAY196612:TBA196612 TKU196612:TKW196612 TUQ196612:TUS196612 UEM196612:UEO196612 UOI196612:UOK196612 UYE196612:UYG196612 VIA196612:VIC196612 VRW196612:VRY196612 WBS196612:WBU196612 WLO196612:WLQ196612 WVK196612:WVM196612 D262148:E262148 IY262148:JA262148 SU262148:SW262148 ACQ262148:ACS262148 AMM262148:AMO262148 AWI262148:AWK262148 BGE262148:BGG262148 BQA262148:BQC262148 BZW262148:BZY262148 CJS262148:CJU262148 CTO262148:CTQ262148 DDK262148:DDM262148 DNG262148:DNI262148 DXC262148:DXE262148 EGY262148:EHA262148 EQU262148:EQW262148 FAQ262148:FAS262148 FKM262148:FKO262148 FUI262148:FUK262148 GEE262148:GEG262148 GOA262148:GOC262148 GXW262148:GXY262148 HHS262148:HHU262148 HRO262148:HRQ262148 IBK262148:IBM262148 ILG262148:ILI262148 IVC262148:IVE262148 JEY262148:JFA262148 JOU262148:JOW262148 JYQ262148:JYS262148 KIM262148:KIO262148 KSI262148:KSK262148 LCE262148:LCG262148 LMA262148:LMC262148 LVW262148:LVY262148 MFS262148:MFU262148 MPO262148:MPQ262148 MZK262148:MZM262148 NJG262148:NJI262148 NTC262148:NTE262148 OCY262148:ODA262148 OMU262148:OMW262148 OWQ262148:OWS262148 PGM262148:PGO262148 PQI262148:PQK262148 QAE262148:QAG262148 QKA262148:QKC262148 QTW262148:QTY262148 RDS262148:RDU262148 RNO262148:RNQ262148 RXK262148:RXM262148 SHG262148:SHI262148 SRC262148:SRE262148 TAY262148:TBA262148 TKU262148:TKW262148 TUQ262148:TUS262148 UEM262148:UEO262148 UOI262148:UOK262148 UYE262148:UYG262148 VIA262148:VIC262148 VRW262148:VRY262148 WBS262148:WBU262148 WLO262148:WLQ262148 WVK262148:WVM262148 D327684:E327684 IY327684:JA327684 SU327684:SW327684 ACQ327684:ACS327684 AMM327684:AMO327684 AWI327684:AWK327684 BGE327684:BGG327684 BQA327684:BQC327684 BZW327684:BZY327684 CJS327684:CJU327684 CTO327684:CTQ327684 DDK327684:DDM327684 DNG327684:DNI327684 DXC327684:DXE327684 EGY327684:EHA327684 EQU327684:EQW327684 FAQ327684:FAS327684 FKM327684:FKO327684 FUI327684:FUK327684 GEE327684:GEG327684 GOA327684:GOC327684 GXW327684:GXY327684 HHS327684:HHU327684 HRO327684:HRQ327684 IBK327684:IBM327684 ILG327684:ILI327684 IVC327684:IVE327684 JEY327684:JFA327684 JOU327684:JOW327684 JYQ327684:JYS327684 KIM327684:KIO327684 KSI327684:KSK327684 LCE327684:LCG327684 LMA327684:LMC327684 LVW327684:LVY327684 MFS327684:MFU327684 MPO327684:MPQ327684 MZK327684:MZM327684 NJG327684:NJI327684 NTC327684:NTE327684 OCY327684:ODA327684 OMU327684:OMW327684 OWQ327684:OWS327684 PGM327684:PGO327684 PQI327684:PQK327684 QAE327684:QAG327684 QKA327684:QKC327684 QTW327684:QTY327684 RDS327684:RDU327684 RNO327684:RNQ327684 RXK327684:RXM327684 SHG327684:SHI327684 SRC327684:SRE327684 TAY327684:TBA327684 TKU327684:TKW327684 TUQ327684:TUS327684 UEM327684:UEO327684 UOI327684:UOK327684 UYE327684:UYG327684 VIA327684:VIC327684 VRW327684:VRY327684 WBS327684:WBU327684 WLO327684:WLQ327684 WVK327684:WVM327684 D393220:E393220 IY393220:JA393220 SU393220:SW393220 ACQ393220:ACS393220 AMM393220:AMO393220 AWI393220:AWK393220 BGE393220:BGG393220 BQA393220:BQC393220 BZW393220:BZY393220 CJS393220:CJU393220 CTO393220:CTQ393220 DDK393220:DDM393220 DNG393220:DNI393220 DXC393220:DXE393220 EGY393220:EHA393220 EQU393220:EQW393220 FAQ393220:FAS393220 FKM393220:FKO393220 FUI393220:FUK393220 GEE393220:GEG393220 GOA393220:GOC393220 GXW393220:GXY393220 HHS393220:HHU393220 HRO393220:HRQ393220 IBK393220:IBM393220 ILG393220:ILI393220 IVC393220:IVE393220 JEY393220:JFA393220 JOU393220:JOW393220 JYQ393220:JYS393220 KIM393220:KIO393220 KSI393220:KSK393220 LCE393220:LCG393220 LMA393220:LMC393220 LVW393220:LVY393220 MFS393220:MFU393220 MPO393220:MPQ393220 MZK393220:MZM393220 NJG393220:NJI393220 NTC393220:NTE393220 OCY393220:ODA393220 OMU393220:OMW393220 OWQ393220:OWS393220 PGM393220:PGO393220 PQI393220:PQK393220 QAE393220:QAG393220 QKA393220:QKC393220 QTW393220:QTY393220 RDS393220:RDU393220 RNO393220:RNQ393220 RXK393220:RXM393220 SHG393220:SHI393220 SRC393220:SRE393220 TAY393220:TBA393220 TKU393220:TKW393220 TUQ393220:TUS393220 UEM393220:UEO393220 UOI393220:UOK393220 UYE393220:UYG393220 VIA393220:VIC393220 VRW393220:VRY393220 WBS393220:WBU393220 WLO393220:WLQ393220 WVK393220:WVM393220 D458756:E458756 IY458756:JA458756 SU458756:SW458756 ACQ458756:ACS458756 AMM458756:AMO458756 AWI458756:AWK458756 BGE458756:BGG458756 BQA458756:BQC458756 BZW458756:BZY458756 CJS458756:CJU458756 CTO458756:CTQ458756 DDK458756:DDM458756 DNG458756:DNI458756 DXC458756:DXE458756 EGY458756:EHA458756 EQU458756:EQW458756 FAQ458756:FAS458756 FKM458756:FKO458756 FUI458756:FUK458756 GEE458756:GEG458756 GOA458756:GOC458756 GXW458756:GXY458756 HHS458756:HHU458756 HRO458756:HRQ458756 IBK458756:IBM458756 ILG458756:ILI458756 IVC458756:IVE458756 JEY458756:JFA458756 JOU458756:JOW458756 JYQ458756:JYS458756 KIM458756:KIO458756 KSI458756:KSK458756 LCE458756:LCG458756 LMA458756:LMC458756 LVW458756:LVY458756 MFS458756:MFU458756 MPO458756:MPQ458756 MZK458756:MZM458756 NJG458756:NJI458756 NTC458756:NTE458756 OCY458756:ODA458756 OMU458756:OMW458756 OWQ458756:OWS458756 PGM458756:PGO458756 PQI458756:PQK458756 QAE458756:QAG458756 QKA458756:QKC458756 QTW458756:QTY458756 RDS458756:RDU458756 RNO458756:RNQ458756 RXK458756:RXM458756 SHG458756:SHI458756 SRC458756:SRE458756 TAY458756:TBA458756 TKU458756:TKW458756 TUQ458756:TUS458756 UEM458756:UEO458756 UOI458756:UOK458756 UYE458756:UYG458756 VIA458756:VIC458756 VRW458756:VRY458756 WBS458756:WBU458756 WLO458756:WLQ458756 WVK458756:WVM458756 D524292:E524292 IY524292:JA524292 SU524292:SW524292 ACQ524292:ACS524292 AMM524292:AMO524292 AWI524292:AWK524292 BGE524292:BGG524292 BQA524292:BQC524292 BZW524292:BZY524292 CJS524292:CJU524292 CTO524292:CTQ524292 DDK524292:DDM524292 DNG524292:DNI524292 DXC524292:DXE524292 EGY524292:EHA524292 EQU524292:EQW524292 FAQ524292:FAS524292 FKM524292:FKO524292 FUI524292:FUK524292 GEE524292:GEG524292 GOA524292:GOC524292 GXW524292:GXY524292 HHS524292:HHU524292 HRO524292:HRQ524292 IBK524292:IBM524292 ILG524292:ILI524292 IVC524292:IVE524292 JEY524292:JFA524292 JOU524292:JOW524292 JYQ524292:JYS524292 KIM524292:KIO524292 KSI524292:KSK524292 LCE524292:LCG524292 LMA524292:LMC524292 LVW524292:LVY524292 MFS524292:MFU524292 MPO524292:MPQ524292 MZK524292:MZM524292 NJG524292:NJI524292 NTC524292:NTE524292 OCY524292:ODA524292 OMU524292:OMW524292 OWQ524292:OWS524292 PGM524292:PGO524292 PQI524292:PQK524292 QAE524292:QAG524292 QKA524292:QKC524292 QTW524292:QTY524292 RDS524292:RDU524292 RNO524292:RNQ524292 RXK524292:RXM524292 SHG524292:SHI524292 SRC524292:SRE524292 TAY524292:TBA524292 TKU524292:TKW524292 TUQ524292:TUS524292 UEM524292:UEO524292 UOI524292:UOK524292 UYE524292:UYG524292 VIA524292:VIC524292 VRW524292:VRY524292 WBS524292:WBU524292 WLO524292:WLQ524292 WVK524292:WVM524292 D589828:E589828 IY589828:JA589828 SU589828:SW589828 ACQ589828:ACS589828 AMM589828:AMO589828 AWI589828:AWK589828 BGE589828:BGG589828 BQA589828:BQC589828 BZW589828:BZY589828 CJS589828:CJU589828 CTO589828:CTQ589828 DDK589828:DDM589828 DNG589828:DNI589828 DXC589828:DXE589828 EGY589828:EHA589828 EQU589828:EQW589828 FAQ589828:FAS589828 FKM589828:FKO589828 FUI589828:FUK589828 GEE589828:GEG589828 GOA589828:GOC589828 GXW589828:GXY589828 HHS589828:HHU589828 HRO589828:HRQ589828 IBK589828:IBM589828 ILG589828:ILI589828 IVC589828:IVE589828 JEY589828:JFA589828 JOU589828:JOW589828 JYQ589828:JYS589828 KIM589828:KIO589828 KSI589828:KSK589828 LCE589828:LCG589828 LMA589828:LMC589828 LVW589828:LVY589828 MFS589828:MFU589828 MPO589828:MPQ589828 MZK589828:MZM589828 NJG589828:NJI589828 NTC589828:NTE589828 OCY589828:ODA589828 OMU589828:OMW589828 OWQ589828:OWS589828 PGM589828:PGO589828 PQI589828:PQK589828 QAE589828:QAG589828 QKA589828:QKC589828 QTW589828:QTY589828 RDS589828:RDU589828 RNO589828:RNQ589828 RXK589828:RXM589828 SHG589828:SHI589828 SRC589828:SRE589828 TAY589828:TBA589828 TKU589828:TKW589828 TUQ589828:TUS589828 UEM589828:UEO589828 UOI589828:UOK589828 UYE589828:UYG589828 VIA589828:VIC589828 VRW589828:VRY589828 WBS589828:WBU589828 WLO589828:WLQ589828 WVK589828:WVM589828 D655364:E655364 IY655364:JA655364 SU655364:SW655364 ACQ655364:ACS655364 AMM655364:AMO655364 AWI655364:AWK655364 BGE655364:BGG655364 BQA655364:BQC655364 BZW655364:BZY655364 CJS655364:CJU655364 CTO655364:CTQ655364 DDK655364:DDM655364 DNG655364:DNI655364 DXC655364:DXE655364 EGY655364:EHA655364 EQU655364:EQW655364 FAQ655364:FAS655364 FKM655364:FKO655364 FUI655364:FUK655364 GEE655364:GEG655364 GOA655364:GOC655364 GXW655364:GXY655364 HHS655364:HHU655364 HRO655364:HRQ655364 IBK655364:IBM655364 ILG655364:ILI655364 IVC655364:IVE655364 JEY655364:JFA655364 JOU655364:JOW655364 JYQ655364:JYS655364 KIM655364:KIO655364 KSI655364:KSK655364 LCE655364:LCG655364 LMA655364:LMC655364 LVW655364:LVY655364 MFS655364:MFU655364 MPO655364:MPQ655364 MZK655364:MZM655364 NJG655364:NJI655364 NTC655364:NTE655364 OCY655364:ODA655364 OMU655364:OMW655364 OWQ655364:OWS655364 PGM655364:PGO655364 PQI655364:PQK655364 QAE655364:QAG655364 QKA655364:QKC655364 QTW655364:QTY655364 RDS655364:RDU655364 RNO655364:RNQ655364 RXK655364:RXM655364 SHG655364:SHI655364 SRC655364:SRE655364 TAY655364:TBA655364 TKU655364:TKW655364 TUQ655364:TUS655364 UEM655364:UEO655364 UOI655364:UOK655364 UYE655364:UYG655364 VIA655364:VIC655364 VRW655364:VRY655364 WBS655364:WBU655364 WLO655364:WLQ655364 WVK655364:WVM655364 D720900:E720900 IY720900:JA720900 SU720900:SW720900 ACQ720900:ACS720900 AMM720900:AMO720900 AWI720900:AWK720900 BGE720900:BGG720900 BQA720900:BQC720900 BZW720900:BZY720900 CJS720900:CJU720900 CTO720900:CTQ720900 DDK720900:DDM720900 DNG720900:DNI720900 DXC720900:DXE720900 EGY720900:EHA720900 EQU720900:EQW720900 FAQ720900:FAS720900 FKM720900:FKO720900 FUI720900:FUK720900 GEE720900:GEG720900 GOA720900:GOC720900 GXW720900:GXY720900 HHS720900:HHU720900 HRO720900:HRQ720900 IBK720900:IBM720900 ILG720900:ILI720900 IVC720900:IVE720900 JEY720900:JFA720900 JOU720900:JOW720900 JYQ720900:JYS720900 KIM720900:KIO720900 KSI720900:KSK720900 LCE720900:LCG720900 LMA720900:LMC720900 LVW720900:LVY720900 MFS720900:MFU720900 MPO720900:MPQ720900 MZK720900:MZM720900 NJG720900:NJI720900 NTC720900:NTE720900 OCY720900:ODA720900 OMU720900:OMW720900 OWQ720900:OWS720900 PGM720900:PGO720900 PQI720900:PQK720900 QAE720900:QAG720900 QKA720900:QKC720900 QTW720900:QTY720900 RDS720900:RDU720900 RNO720900:RNQ720900 RXK720900:RXM720900 SHG720900:SHI720900 SRC720900:SRE720900 TAY720900:TBA720900 TKU720900:TKW720900 TUQ720900:TUS720900 UEM720900:UEO720900 UOI720900:UOK720900 UYE720900:UYG720900 VIA720900:VIC720900 VRW720900:VRY720900 WBS720900:WBU720900 WLO720900:WLQ720900 WVK720900:WVM720900 D786436:E786436 IY786436:JA786436 SU786436:SW786436 ACQ786436:ACS786436 AMM786436:AMO786436 AWI786436:AWK786436 BGE786436:BGG786436 BQA786436:BQC786436 BZW786436:BZY786436 CJS786436:CJU786436 CTO786436:CTQ786436 DDK786436:DDM786436 DNG786436:DNI786436 DXC786436:DXE786436 EGY786436:EHA786436 EQU786436:EQW786436 FAQ786436:FAS786436 FKM786436:FKO786436 FUI786436:FUK786436 GEE786436:GEG786436 GOA786436:GOC786436 GXW786436:GXY786436 HHS786436:HHU786436 HRO786436:HRQ786436 IBK786436:IBM786436 ILG786436:ILI786436 IVC786436:IVE786436 JEY786436:JFA786436 JOU786436:JOW786436 JYQ786436:JYS786436 KIM786436:KIO786436 KSI786436:KSK786436 LCE786436:LCG786436 LMA786436:LMC786436 LVW786436:LVY786436 MFS786436:MFU786436 MPO786436:MPQ786436 MZK786436:MZM786436 NJG786436:NJI786436 NTC786436:NTE786436 OCY786436:ODA786436 OMU786436:OMW786436 OWQ786436:OWS786436 PGM786436:PGO786436 PQI786436:PQK786436 QAE786436:QAG786436 QKA786436:QKC786436 QTW786436:QTY786436 RDS786436:RDU786436 RNO786436:RNQ786436 RXK786436:RXM786436 SHG786436:SHI786436 SRC786436:SRE786436 TAY786436:TBA786436 TKU786436:TKW786436 TUQ786436:TUS786436 UEM786436:UEO786436 UOI786436:UOK786436 UYE786436:UYG786436 VIA786436:VIC786436 VRW786436:VRY786436 WBS786436:WBU786436 WLO786436:WLQ786436 WVK786436:WVM786436 D851972:E851972 IY851972:JA851972 SU851972:SW851972 ACQ851972:ACS851972 AMM851972:AMO851972 AWI851972:AWK851972 BGE851972:BGG851972 BQA851972:BQC851972 BZW851972:BZY851972 CJS851972:CJU851972 CTO851972:CTQ851972 DDK851972:DDM851972 DNG851972:DNI851972 DXC851972:DXE851972 EGY851972:EHA851972 EQU851972:EQW851972 FAQ851972:FAS851972 FKM851972:FKO851972 FUI851972:FUK851972 GEE851972:GEG851972 GOA851972:GOC851972 GXW851972:GXY851972 HHS851972:HHU851972 HRO851972:HRQ851972 IBK851972:IBM851972 ILG851972:ILI851972 IVC851972:IVE851972 JEY851972:JFA851972 JOU851972:JOW851972 JYQ851972:JYS851972 KIM851972:KIO851972 KSI851972:KSK851972 LCE851972:LCG851972 LMA851972:LMC851972 LVW851972:LVY851972 MFS851972:MFU851972 MPO851972:MPQ851972 MZK851972:MZM851972 NJG851972:NJI851972 NTC851972:NTE851972 OCY851972:ODA851972 OMU851972:OMW851972 OWQ851972:OWS851972 PGM851972:PGO851972 PQI851972:PQK851972 QAE851972:QAG851972 QKA851972:QKC851972 QTW851972:QTY851972 RDS851972:RDU851972 RNO851972:RNQ851972 RXK851972:RXM851972 SHG851972:SHI851972 SRC851972:SRE851972 TAY851972:TBA851972 TKU851972:TKW851972 TUQ851972:TUS851972 UEM851972:UEO851972 UOI851972:UOK851972 UYE851972:UYG851972 VIA851972:VIC851972 VRW851972:VRY851972 WBS851972:WBU851972 WLO851972:WLQ851972 WVK851972:WVM851972 D917508:E917508 IY917508:JA917508 SU917508:SW917508 ACQ917508:ACS917508 AMM917508:AMO917508 AWI917508:AWK917508 BGE917508:BGG917508 BQA917508:BQC917508 BZW917508:BZY917508 CJS917508:CJU917508 CTO917508:CTQ917508 DDK917508:DDM917508 DNG917508:DNI917508 DXC917508:DXE917508 EGY917508:EHA917508 EQU917508:EQW917508 FAQ917508:FAS917508 FKM917508:FKO917508 FUI917508:FUK917508 GEE917508:GEG917508 GOA917508:GOC917508 GXW917508:GXY917508 HHS917508:HHU917508 HRO917508:HRQ917508 IBK917508:IBM917508 ILG917508:ILI917508 IVC917508:IVE917508 JEY917508:JFA917508 JOU917508:JOW917508 JYQ917508:JYS917508 KIM917508:KIO917508 KSI917508:KSK917508 LCE917508:LCG917508 LMA917508:LMC917508 LVW917508:LVY917508 MFS917508:MFU917508 MPO917508:MPQ917508 MZK917508:MZM917508 NJG917508:NJI917508 NTC917508:NTE917508 OCY917508:ODA917508 OMU917508:OMW917508 OWQ917508:OWS917508 PGM917508:PGO917508 PQI917508:PQK917508 QAE917508:QAG917508 QKA917508:QKC917508 QTW917508:QTY917508 RDS917508:RDU917508 RNO917508:RNQ917508 RXK917508:RXM917508 SHG917508:SHI917508 SRC917508:SRE917508 TAY917508:TBA917508 TKU917508:TKW917508 TUQ917508:TUS917508 UEM917508:UEO917508 UOI917508:UOK917508 UYE917508:UYG917508 VIA917508:VIC917508 VRW917508:VRY917508 WBS917508:WBU917508 WLO917508:WLQ917508 WVK917508:WVM917508 D983044:E983044 IY983044:JA983044 SU983044:SW983044 ACQ983044:ACS983044 AMM983044:AMO983044 AWI983044:AWK983044 BGE983044:BGG983044 BQA983044:BQC983044 BZW983044:BZY983044 CJS983044:CJU983044 CTO983044:CTQ983044 DDK983044:DDM983044 DNG983044:DNI983044 DXC983044:DXE983044 EGY983044:EHA983044 EQU983044:EQW983044 FAQ983044:FAS983044 FKM983044:FKO983044 FUI983044:FUK983044 GEE983044:GEG983044 GOA983044:GOC983044 GXW983044:GXY983044 HHS983044:HHU983044 HRO983044:HRQ983044 IBK983044:IBM983044 ILG983044:ILI983044 IVC983044:IVE983044 JEY983044:JFA983044 JOU983044:JOW983044 JYQ983044:JYS983044 KIM983044:KIO983044 KSI983044:KSK983044 LCE983044:LCG983044 LMA983044:LMC983044 LVW983044:LVY983044 MFS983044:MFU983044 MPO983044:MPQ983044 MZK983044:MZM983044 NJG983044:NJI983044 NTC983044:NTE983044 OCY983044:ODA983044 OMU983044:OMW983044 OWQ983044:OWS983044 PGM983044:PGO983044 PQI983044:PQK983044 QAE983044:QAG983044 QKA983044:QKC983044 QTW983044:QTY983044 RDS983044:RDU983044 RNO983044:RNQ983044 RXK983044:RXM983044 SHG983044:SHI983044 SRC983044:SRE983044 TAY983044:TBA983044 TKU983044:TKW983044 TUQ983044:TUS983044 UEM983044:UEO983044 UOI983044:UOK983044 UYE983044:UYG983044 VIA983044:VIC983044 VRW983044:VRY983044 WBS983044:WBU983044 WLO983044:WLQ983044 C8:E8"/>
    <dataValidation imeMode="hiragana" allowBlank="1" showInputMessage="1" showErrorMessage="1" sqref="WVK983043:WVM983043 D65539:E65539 IY65539:JA65539 SU65539:SW65539 ACQ65539:ACS65539 AMM65539:AMO65539 AWI65539:AWK65539 BGE65539:BGG65539 BQA65539:BQC65539 BZW65539:BZY65539 CJS65539:CJU65539 CTO65539:CTQ65539 DDK65539:DDM65539 DNG65539:DNI65539 DXC65539:DXE65539 EGY65539:EHA65539 EQU65539:EQW65539 FAQ65539:FAS65539 FKM65539:FKO65539 FUI65539:FUK65539 GEE65539:GEG65539 GOA65539:GOC65539 GXW65539:GXY65539 HHS65539:HHU65539 HRO65539:HRQ65539 IBK65539:IBM65539 ILG65539:ILI65539 IVC65539:IVE65539 JEY65539:JFA65539 JOU65539:JOW65539 JYQ65539:JYS65539 KIM65539:KIO65539 KSI65539:KSK65539 LCE65539:LCG65539 LMA65539:LMC65539 LVW65539:LVY65539 MFS65539:MFU65539 MPO65539:MPQ65539 MZK65539:MZM65539 NJG65539:NJI65539 NTC65539:NTE65539 OCY65539:ODA65539 OMU65539:OMW65539 OWQ65539:OWS65539 PGM65539:PGO65539 PQI65539:PQK65539 QAE65539:QAG65539 QKA65539:QKC65539 QTW65539:QTY65539 RDS65539:RDU65539 RNO65539:RNQ65539 RXK65539:RXM65539 SHG65539:SHI65539 SRC65539:SRE65539 TAY65539:TBA65539 TKU65539:TKW65539 TUQ65539:TUS65539 UEM65539:UEO65539 UOI65539:UOK65539 UYE65539:UYG65539 VIA65539:VIC65539 VRW65539:VRY65539 WBS65539:WBU65539 WLO65539:WLQ65539 WVK65539:WVM65539 D131075:E131075 IY131075:JA131075 SU131075:SW131075 ACQ131075:ACS131075 AMM131075:AMO131075 AWI131075:AWK131075 BGE131075:BGG131075 BQA131075:BQC131075 BZW131075:BZY131075 CJS131075:CJU131075 CTO131075:CTQ131075 DDK131075:DDM131075 DNG131075:DNI131075 DXC131075:DXE131075 EGY131075:EHA131075 EQU131075:EQW131075 FAQ131075:FAS131075 FKM131075:FKO131075 FUI131075:FUK131075 GEE131075:GEG131075 GOA131075:GOC131075 GXW131075:GXY131075 HHS131075:HHU131075 HRO131075:HRQ131075 IBK131075:IBM131075 ILG131075:ILI131075 IVC131075:IVE131075 JEY131075:JFA131075 JOU131075:JOW131075 JYQ131075:JYS131075 KIM131075:KIO131075 KSI131075:KSK131075 LCE131075:LCG131075 LMA131075:LMC131075 LVW131075:LVY131075 MFS131075:MFU131075 MPO131075:MPQ131075 MZK131075:MZM131075 NJG131075:NJI131075 NTC131075:NTE131075 OCY131075:ODA131075 OMU131075:OMW131075 OWQ131075:OWS131075 PGM131075:PGO131075 PQI131075:PQK131075 QAE131075:QAG131075 QKA131075:QKC131075 QTW131075:QTY131075 RDS131075:RDU131075 RNO131075:RNQ131075 RXK131075:RXM131075 SHG131075:SHI131075 SRC131075:SRE131075 TAY131075:TBA131075 TKU131075:TKW131075 TUQ131075:TUS131075 UEM131075:UEO131075 UOI131075:UOK131075 UYE131075:UYG131075 VIA131075:VIC131075 VRW131075:VRY131075 WBS131075:WBU131075 WLO131075:WLQ131075 WVK131075:WVM131075 D196611:E196611 IY196611:JA196611 SU196611:SW196611 ACQ196611:ACS196611 AMM196611:AMO196611 AWI196611:AWK196611 BGE196611:BGG196611 BQA196611:BQC196611 BZW196611:BZY196611 CJS196611:CJU196611 CTO196611:CTQ196611 DDK196611:DDM196611 DNG196611:DNI196611 DXC196611:DXE196611 EGY196611:EHA196611 EQU196611:EQW196611 FAQ196611:FAS196611 FKM196611:FKO196611 FUI196611:FUK196611 GEE196611:GEG196611 GOA196611:GOC196611 GXW196611:GXY196611 HHS196611:HHU196611 HRO196611:HRQ196611 IBK196611:IBM196611 ILG196611:ILI196611 IVC196611:IVE196611 JEY196611:JFA196611 JOU196611:JOW196611 JYQ196611:JYS196611 KIM196611:KIO196611 KSI196611:KSK196611 LCE196611:LCG196611 LMA196611:LMC196611 LVW196611:LVY196611 MFS196611:MFU196611 MPO196611:MPQ196611 MZK196611:MZM196611 NJG196611:NJI196611 NTC196611:NTE196611 OCY196611:ODA196611 OMU196611:OMW196611 OWQ196611:OWS196611 PGM196611:PGO196611 PQI196611:PQK196611 QAE196611:QAG196611 QKA196611:QKC196611 QTW196611:QTY196611 RDS196611:RDU196611 RNO196611:RNQ196611 RXK196611:RXM196611 SHG196611:SHI196611 SRC196611:SRE196611 TAY196611:TBA196611 TKU196611:TKW196611 TUQ196611:TUS196611 UEM196611:UEO196611 UOI196611:UOK196611 UYE196611:UYG196611 VIA196611:VIC196611 VRW196611:VRY196611 WBS196611:WBU196611 WLO196611:WLQ196611 WVK196611:WVM196611 D262147:E262147 IY262147:JA262147 SU262147:SW262147 ACQ262147:ACS262147 AMM262147:AMO262147 AWI262147:AWK262147 BGE262147:BGG262147 BQA262147:BQC262147 BZW262147:BZY262147 CJS262147:CJU262147 CTO262147:CTQ262147 DDK262147:DDM262147 DNG262147:DNI262147 DXC262147:DXE262147 EGY262147:EHA262147 EQU262147:EQW262147 FAQ262147:FAS262147 FKM262147:FKO262147 FUI262147:FUK262147 GEE262147:GEG262147 GOA262147:GOC262147 GXW262147:GXY262147 HHS262147:HHU262147 HRO262147:HRQ262147 IBK262147:IBM262147 ILG262147:ILI262147 IVC262147:IVE262147 JEY262147:JFA262147 JOU262147:JOW262147 JYQ262147:JYS262147 KIM262147:KIO262147 KSI262147:KSK262147 LCE262147:LCG262147 LMA262147:LMC262147 LVW262147:LVY262147 MFS262147:MFU262147 MPO262147:MPQ262147 MZK262147:MZM262147 NJG262147:NJI262147 NTC262147:NTE262147 OCY262147:ODA262147 OMU262147:OMW262147 OWQ262147:OWS262147 PGM262147:PGO262147 PQI262147:PQK262147 QAE262147:QAG262147 QKA262147:QKC262147 QTW262147:QTY262147 RDS262147:RDU262147 RNO262147:RNQ262147 RXK262147:RXM262147 SHG262147:SHI262147 SRC262147:SRE262147 TAY262147:TBA262147 TKU262147:TKW262147 TUQ262147:TUS262147 UEM262147:UEO262147 UOI262147:UOK262147 UYE262147:UYG262147 VIA262147:VIC262147 VRW262147:VRY262147 WBS262147:WBU262147 WLO262147:WLQ262147 WVK262147:WVM262147 D327683:E327683 IY327683:JA327683 SU327683:SW327683 ACQ327683:ACS327683 AMM327683:AMO327683 AWI327683:AWK327683 BGE327683:BGG327683 BQA327683:BQC327683 BZW327683:BZY327683 CJS327683:CJU327683 CTO327683:CTQ327683 DDK327683:DDM327683 DNG327683:DNI327683 DXC327683:DXE327683 EGY327683:EHA327683 EQU327683:EQW327683 FAQ327683:FAS327683 FKM327683:FKO327683 FUI327683:FUK327683 GEE327683:GEG327683 GOA327683:GOC327683 GXW327683:GXY327683 HHS327683:HHU327683 HRO327683:HRQ327683 IBK327683:IBM327683 ILG327683:ILI327683 IVC327683:IVE327683 JEY327683:JFA327683 JOU327683:JOW327683 JYQ327683:JYS327683 KIM327683:KIO327683 KSI327683:KSK327683 LCE327683:LCG327683 LMA327683:LMC327683 LVW327683:LVY327683 MFS327683:MFU327683 MPO327683:MPQ327683 MZK327683:MZM327683 NJG327683:NJI327683 NTC327683:NTE327683 OCY327683:ODA327683 OMU327683:OMW327683 OWQ327683:OWS327683 PGM327683:PGO327683 PQI327683:PQK327683 QAE327683:QAG327683 QKA327683:QKC327683 QTW327683:QTY327683 RDS327683:RDU327683 RNO327683:RNQ327683 RXK327683:RXM327683 SHG327683:SHI327683 SRC327683:SRE327683 TAY327683:TBA327683 TKU327683:TKW327683 TUQ327683:TUS327683 UEM327683:UEO327683 UOI327683:UOK327683 UYE327683:UYG327683 VIA327683:VIC327683 VRW327683:VRY327683 WBS327683:WBU327683 WLO327683:WLQ327683 WVK327683:WVM327683 D393219:E393219 IY393219:JA393219 SU393219:SW393219 ACQ393219:ACS393219 AMM393219:AMO393219 AWI393219:AWK393219 BGE393219:BGG393219 BQA393219:BQC393219 BZW393219:BZY393219 CJS393219:CJU393219 CTO393219:CTQ393219 DDK393219:DDM393219 DNG393219:DNI393219 DXC393219:DXE393219 EGY393219:EHA393219 EQU393219:EQW393219 FAQ393219:FAS393219 FKM393219:FKO393219 FUI393219:FUK393219 GEE393219:GEG393219 GOA393219:GOC393219 GXW393219:GXY393219 HHS393219:HHU393219 HRO393219:HRQ393219 IBK393219:IBM393219 ILG393219:ILI393219 IVC393219:IVE393219 JEY393219:JFA393219 JOU393219:JOW393219 JYQ393219:JYS393219 KIM393219:KIO393219 KSI393219:KSK393219 LCE393219:LCG393219 LMA393219:LMC393219 LVW393219:LVY393219 MFS393219:MFU393219 MPO393219:MPQ393219 MZK393219:MZM393219 NJG393219:NJI393219 NTC393219:NTE393219 OCY393219:ODA393219 OMU393219:OMW393219 OWQ393219:OWS393219 PGM393219:PGO393219 PQI393219:PQK393219 QAE393219:QAG393219 QKA393219:QKC393219 QTW393219:QTY393219 RDS393219:RDU393219 RNO393219:RNQ393219 RXK393219:RXM393219 SHG393219:SHI393219 SRC393219:SRE393219 TAY393219:TBA393219 TKU393219:TKW393219 TUQ393219:TUS393219 UEM393219:UEO393219 UOI393219:UOK393219 UYE393219:UYG393219 VIA393219:VIC393219 VRW393219:VRY393219 WBS393219:WBU393219 WLO393219:WLQ393219 WVK393219:WVM393219 D458755:E458755 IY458755:JA458755 SU458755:SW458755 ACQ458755:ACS458755 AMM458755:AMO458755 AWI458755:AWK458755 BGE458755:BGG458755 BQA458755:BQC458755 BZW458755:BZY458755 CJS458755:CJU458755 CTO458755:CTQ458755 DDK458755:DDM458755 DNG458755:DNI458755 DXC458755:DXE458755 EGY458755:EHA458755 EQU458755:EQW458755 FAQ458755:FAS458755 FKM458755:FKO458755 FUI458755:FUK458755 GEE458755:GEG458755 GOA458755:GOC458755 GXW458755:GXY458755 HHS458755:HHU458755 HRO458755:HRQ458755 IBK458755:IBM458755 ILG458755:ILI458755 IVC458755:IVE458755 JEY458755:JFA458755 JOU458755:JOW458755 JYQ458755:JYS458755 KIM458755:KIO458755 KSI458755:KSK458755 LCE458755:LCG458755 LMA458755:LMC458755 LVW458755:LVY458755 MFS458755:MFU458755 MPO458755:MPQ458755 MZK458755:MZM458755 NJG458755:NJI458755 NTC458755:NTE458755 OCY458755:ODA458755 OMU458755:OMW458755 OWQ458755:OWS458755 PGM458755:PGO458755 PQI458755:PQK458755 QAE458755:QAG458755 QKA458755:QKC458755 QTW458755:QTY458755 RDS458755:RDU458755 RNO458755:RNQ458755 RXK458755:RXM458755 SHG458755:SHI458755 SRC458755:SRE458755 TAY458755:TBA458755 TKU458755:TKW458755 TUQ458755:TUS458755 UEM458755:UEO458755 UOI458755:UOK458755 UYE458755:UYG458755 VIA458755:VIC458755 VRW458755:VRY458755 WBS458755:WBU458755 WLO458755:WLQ458755 WVK458755:WVM458755 D524291:E524291 IY524291:JA524291 SU524291:SW524291 ACQ524291:ACS524291 AMM524291:AMO524291 AWI524291:AWK524291 BGE524291:BGG524291 BQA524291:BQC524291 BZW524291:BZY524291 CJS524291:CJU524291 CTO524291:CTQ524291 DDK524291:DDM524291 DNG524291:DNI524291 DXC524291:DXE524291 EGY524291:EHA524291 EQU524291:EQW524291 FAQ524291:FAS524291 FKM524291:FKO524291 FUI524291:FUK524291 GEE524291:GEG524291 GOA524291:GOC524291 GXW524291:GXY524291 HHS524291:HHU524291 HRO524291:HRQ524291 IBK524291:IBM524291 ILG524291:ILI524291 IVC524291:IVE524291 JEY524291:JFA524291 JOU524291:JOW524291 JYQ524291:JYS524291 KIM524291:KIO524291 KSI524291:KSK524291 LCE524291:LCG524291 LMA524291:LMC524291 LVW524291:LVY524291 MFS524291:MFU524291 MPO524291:MPQ524291 MZK524291:MZM524291 NJG524291:NJI524291 NTC524291:NTE524291 OCY524291:ODA524291 OMU524291:OMW524291 OWQ524291:OWS524291 PGM524291:PGO524291 PQI524291:PQK524291 QAE524291:QAG524291 QKA524291:QKC524291 QTW524291:QTY524291 RDS524291:RDU524291 RNO524291:RNQ524291 RXK524291:RXM524291 SHG524291:SHI524291 SRC524291:SRE524291 TAY524291:TBA524291 TKU524291:TKW524291 TUQ524291:TUS524291 UEM524291:UEO524291 UOI524291:UOK524291 UYE524291:UYG524291 VIA524291:VIC524291 VRW524291:VRY524291 WBS524291:WBU524291 WLO524291:WLQ524291 WVK524291:WVM524291 D589827:E589827 IY589827:JA589827 SU589827:SW589827 ACQ589827:ACS589827 AMM589827:AMO589827 AWI589827:AWK589827 BGE589827:BGG589827 BQA589827:BQC589827 BZW589827:BZY589827 CJS589827:CJU589827 CTO589827:CTQ589827 DDK589827:DDM589827 DNG589827:DNI589827 DXC589827:DXE589827 EGY589827:EHA589827 EQU589827:EQW589827 FAQ589827:FAS589827 FKM589827:FKO589827 FUI589827:FUK589827 GEE589827:GEG589827 GOA589827:GOC589827 GXW589827:GXY589827 HHS589827:HHU589827 HRO589827:HRQ589827 IBK589827:IBM589827 ILG589827:ILI589827 IVC589827:IVE589827 JEY589827:JFA589827 JOU589827:JOW589827 JYQ589827:JYS589827 KIM589827:KIO589827 KSI589827:KSK589827 LCE589827:LCG589827 LMA589827:LMC589827 LVW589827:LVY589827 MFS589827:MFU589827 MPO589827:MPQ589827 MZK589827:MZM589827 NJG589827:NJI589827 NTC589827:NTE589827 OCY589827:ODA589827 OMU589827:OMW589827 OWQ589827:OWS589827 PGM589827:PGO589827 PQI589827:PQK589827 QAE589827:QAG589827 QKA589827:QKC589827 QTW589827:QTY589827 RDS589827:RDU589827 RNO589827:RNQ589827 RXK589827:RXM589827 SHG589827:SHI589827 SRC589827:SRE589827 TAY589827:TBA589827 TKU589827:TKW589827 TUQ589827:TUS589827 UEM589827:UEO589827 UOI589827:UOK589827 UYE589827:UYG589827 VIA589827:VIC589827 VRW589827:VRY589827 WBS589827:WBU589827 WLO589827:WLQ589827 WVK589827:WVM589827 D655363:E655363 IY655363:JA655363 SU655363:SW655363 ACQ655363:ACS655363 AMM655363:AMO655363 AWI655363:AWK655363 BGE655363:BGG655363 BQA655363:BQC655363 BZW655363:BZY655363 CJS655363:CJU655363 CTO655363:CTQ655363 DDK655363:DDM655363 DNG655363:DNI655363 DXC655363:DXE655363 EGY655363:EHA655363 EQU655363:EQW655363 FAQ655363:FAS655363 FKM655363:FKO655363 FUI655363:FUK655363 GEE655363:GEG655363 GOA655363:GOC655363 GXW655363:GXY655363 HHS655363:HHU655363 HRO655363:HRQ655363 IBK655363:IBM655363 ILG655363:ILI655363 IVC655363:IVE655363 JEY655363:JFA655363 JOU655363:JOW655363 JYQ655363:JYS655363 KIM655363:KIO655363 KSI655363:KSK655363 LCE655363:LCG655363 LMA655363:LMC655363 LVW655363:LVY655363 MFS655363:MFU655363 MPO655363:MPQ655363 MZK655363:MZM655363 NJG655363:NJI655363 NTC655363:NTE655363 OCY655363:ODA655363 OMU655363:OMW655363 OWQ655363:OWS655363 PGM655363:PGO655363 PQI655363:PQK655363 QAE655363:QAG655363 QKA655363:QKC655363 QTW655363:QTY655363 RDS655363:RDU655363 RNO655363:RNQ655363 RXK655363:RXM655363 SHG655363:SHI655363 SRC655363:SRE655363 TAY655363:TBA655363 TKU655363:TKW655363 TUQ655363:TUS655363 UEM655363:UEO655363 UOI655363:UOK655363 UYE655363:UYG655363 VIA655363:VIC655363 VRW655363:VRY655363 WBS655363:WBU655363 WLO655363:WLQ655363 WVK655363:WVM655363 D720899:E720899 IY720899:JA720899 SU720899:SW720899 ACQ720899:ACS720899 AMM720899:AMO720899 AWI720899:AWK720899 BGE720899:BGG720899 BQA720899:BQC720899 BZW720899:BZY720899 CJS720899:CJU720899 CTO720899:CTQ720899 DDK720899:DDM720899 DNG720899:DNI720899 DXC720899:DXE720899 EGY720899:EHA720899 EQU720899:EQW720899 FAQ720899:FAS720899 FKM720899:FKO720899 FUI720899:FUK720899 GEE720899:GEG720899 GOA720899:GOC720899 GXW720899:GXY720899 HHS720899:HHU720899 HRO720899:HRQ720899 IBK720899:IBM720899 ILG720899:ILI720899 IVC720899:IVE720899 JEY720899:JFA720899 JOU720899:JOW720899 JYQ720899:JYS720899 KIM720899:KIO720899 KSI720899:KSK720899 LCE720899:LCG720899 LMA720899:LMC720899 LVW720899:LVY720899 MFS720899:MFU720899 MPO720899:MPQ720899 MZK720899:MZM720899 NJG720899:NJI720899 NTC720899:NTE720899 OCY720899:ODA720899 OMU720899:OMW720899 OWQ720899:OWS720899 PGM720899:PGO720899 PQI720899:PQK720899 QAE720899:QAG720899 QKA720899:QKC720899 QTW720899:QTY720899 RDS720899:RDU720899 RNO720899:RNQ720899 RXK720899:RXM720899 SHG720899:SHI720899 SRC720899:SRE720899 TAY720899:TBA720899 TKU720899:TKW720899 TUQ720899:TUS720899 UEM720899:UEO720899 UOI720899:UOK720899 UYE720899:UYG720899 VIA720899:VIC720899 VRW720899:VRY720899 WBS720899:WBU720899 WLO720899:WLQ720899 WVK720899:WVM720899 D786435:E786435 IY786435:JA786435 SU786435:SW786435 ACQ786435:ACS786435 AMM786435:AMO786435 AWI786435:AWK786435 BGE786435:BGG786435 BQA786435:BQC786435 BZW786435:BZY786435 CJS786435:CJU786435 CTO786435:CTQ786435 DDK786435:DDM786435 DNG786435:DNI786435 DXC786435:DXE786435 EGY786435:EHA786435 EQU786435:EQW786435 FAQ786435:FAS786435 FKM786435:FKO786435 FUI786435:FUK786435 GEE786435:GEG786435 GOA786435:GOC786435 GXW786435:GXY786435 HHS786435:HHU786435 HRO786435:HRQ786435 IBK786435:IBM786435 ILG786435:ILI786435 IVC786435:IVE786435 JEY786435:JFA786435 JOU786435:JOW786435 JYQ786435:JYS786435 KIM786435:KIO786435 KSI786435:KSK786435 LCE786435:LCG786435 LMA786435:LMC786435 LVW786435:LVY786435 MFS786435:MFU786435 MPO786435:MPQ786435 MZK786435:MZM786435 NJG786435:NJI786435 NTC786435:NTE786435 OCY786435:ODA786435 OMU786435:OMW786435 OWQ786435:OWS786435 PGM786435:PGO786435 PQI786435:PQK786435 QAE786435:QAG786435 QKA786435:QKC786435 QTW786435:QTY786435 RDS786435:RDU786435 RNO786435:RNQ786435 RXK786435:RXM786435 SHG786435:SHI786435 SRC786435:SRE786435 TAY786435:TBA786435 TKU786435:TKW786435 TUQ786435:TUS786435 UEM786435:UEO786435 UOI786435:UOK786435 UYE786435:UYG786435 VIA786435:VIC786435 VRW786435:VRY786435 WBS786435:WBU786435 WLO786435:WLQ786435 WVK786435:WVM786435 D851971:E851971 IY851971:JA851971 SU851971:SW851971 ACQ851971:ACS851971 AMM851971:AMO851971 AWI851971:AWK851971 BGE851971:BGG851971 BQA851971:BQC851971 BZW851971:BZY851971 CJS851971:CJU851971 CTO851971:CTQ851971 DDK851971:DDM851971 DNG851971:DNI851971 DXC851971:DXE851971 EGY851971:EHA851971 EQU851971:EQW851971 FAQ851971:FAS851971 FKM851971:FKO851971 FUI851971:FUK851971 GEE851971:GEG851971 GOA851971:GOC851971 GXW851971:GXY851971 HHS851971:HHU851971 HRO851971:HRQ851971 IBK851971:IBM851971 ILG851971:ILI851971 IVC851971:IVE851971 JEY851971:JFA851971 JOU851971:JOW851971 JYQ851971:JYS851971 KIM851971:KIO851971 KSI851971:KSK851971 LCE851971:LCG851971 LMA851971:LMC851971 LVW851971:LVY851971 MFS851971:MFU851971 MPO851971:MPQ851971 MZK851971:MZM851971 NJG851971:NJI851971 NTC851971:NTE851971 OCY851971:ODA851971 OMU851971:OMW851971 OWQ851971:OWS851971 PGM851971:PGO851971 PQI851971:PQK851971 QAE851971:QAG851971 QKA851971:QKC851971 QTW851971:QTY851971 RDS851971:RDU851971 RNO851971:RNQ851971 RXK851971:RXM851971 SHG851971:SHI851971 SRC851971:SRE851971 TAY851971:TBA851971 TKU851971:TKW851971 TUQ851971:TUS851971 UEM851971:UEO851971 UOI851971:UOK851971 UYE851971:UYG851971 VIA851971:VIC851971 VRW851971:VRY851971 WBS851971:WBU851971 WLO851971:WLQ851971 WVK851971:WVM851971 D917507:E917507 IY917507:JA917507 SU917507:SW917507 ACQ917507:ACS917507 AMM917507:AMO917507 AWI917507:AWK917507 BGE917507:BGG917507 BQA917507:BQC917507 BZW917507:BZY917507 CJS917507:CJU917507 CTO917507:CTQ917507 DDK917507:DDM917507 DNG917507:DNI917507 DXC917507:DXE917507 EGY917507:EHA917507 EQU917507:EQW917507 FAQ917507:FAS917507 FKM917507:FKO917507 FUI917507:FUK917507 GEE917507:GEG917507 GOA917507:GOC917507 GXW917507:GXY917507 HHS917507:HHU917507 HRO917507:HRQ917507 IBK917507:IBM917507 ILG917507:ILI917507 IVC917507:IVE917507 JEY917507:JFA917507 JOU917507:JOW917507 JYQ917507:JYS917507 KIM917507:KIO917507 KSI917507:KSK917507 LCE917507:LCG917507 LMA917507:LMC917507 LVW917507:LVY917507 MFS917507:MFU917507 MPO917507:MPQ917507 MZK917507:MZM917507 NJG917507:NJI917507 NTC917507:NTE917507 OCY917507:ODA917507 OMU917507:OMW917507 OWQ917507:OWS917507 PGM917507:PGO917507 PQI917507:PQK917507 QAE917507:QAG917507 QKA917507:QKC917507 QTW917507:QTY917507 RDS917507:RDU917507 RNO917507:RNQ917507 RXK917507:RXM917507 SHG917507:SHI917507 SRC917507:SRE917507 TAY917507:TBA917507 TKU917507:TKW917507 TUQ917507:TUS917507 UEM917507:UEO917507 UOI917507:UOK917507 UYE917507:UYG917507 VIA917507:VIC917507 VRW917507:VRY917507 WBS917507:WBU917507 WLO917507:WLQ917507 WVK917507:WVM917507 D983043:E983043 IY983043:JA983043 SU983043:SW983043 ACQ983043:ACS983043 AMM983043:AMO983043 AWI983043:AWK983043 BGE983043:BGG983043 BQA983043:BQC983043 BZW983043:BZY983043 CJS983043:CJU983043 CTO983043:CTQ983043 DDK983043:DDM983043 DNG983043:DNI983043 DXC983043:DXE983043 EGY983043:EHA983043 EQU983043:EQW983043 FAQ983043:FAS983043 FKM983043:FKO983043 FUI983043:FUK983043 GEE983043:GEG983043 GOA983043:GOC983043 GXW983043:GXY983043 HHS983043:HHU983043 HRO983043:HRQ983043 IBK983043:IBM983043 ILG983043:ILI983043 IVC983043:IVE983043 JEY983043:JFA983043 JOU983043:JOW983043 JYQ983043:JYS983043 KIM983043:KIO983043 KSI983043:KSK983043 LCE983043:LCG983043 LMA983043:LMC983043 LVW983043:LVY983043 MFS983043:MFU983043 MPO983043:MPQ983043 MZK983043:MZM983043 NJG983043:NJI983043 NTC983043:NTE983043 OCY983043:ODA983043 OMU983043:OMW983043 OWQ983043:OWS983043 PGM983043:PGO983043 PQI983043:PQK983043 QAE983043:QAG983043 QKA983043:QKC983043 QTW983043:QTY983043 RDS983043:RDU983043 RNO983043:RNQ983043 RXK983043:RXM983043 SHG983043:SHI983043 SRC983043:SRE983043 TAY983043:TBA983043 TKU983043:TKW983043 TUQ983043:TUS983043 UEM983043:UEO983043 UOI983043:UOK983043 UYE983043:UYG983043 VIA983043:VIC983043 VRW983043:VRY983043 WBS983043:WBU983043 WLO983043:WLQ983043 IY7:JA7 WVK7:WVM7 WLO7:WLQ7 WBS7:WBU7 VRW7:VRY7 VIA7:VIC7 UYE7:UYG7 UOI7:UOK7 UEM7:UEO7 TUQ7:TUS7 TKU7:TKW7 TAY7:TBA7 SRC7:SRE7 SHG7:SHI7 RXK7:RXM7 RNO7:RNQ7 RDS7:RDU7 QTW7:QTY7 QKA7:QKC7 QAE7:QAG7 PQI7:PQK7 PGM7:PGO7 OWQ7:OWS7 OMU7:OMW7 OCY7:ODA7 NTC7:NTE7 NJG7:NJI7 MZK7:MZM7 MPO7:MPQ7 MFS7:MFU7 LVW7:LVY7 LMA7:LMC7 LCE7:LCG7 KSI7:KSK7 KIM7:KIO7 JYQ7:JYS7 JOU7:JOW7 JEY7:JFA7 IVC7:IVE7 ILG7:ILI7 IBK7:IBM7 HRO7:HRQ7 HHS7:HHU7 GXW7:GXY7 GOA7:GOC7 GEE7:GEG7 FUI7:FUK7 FKM7:FKO7 FAQ7:FAS7 EQU7:EQW7 EGY7:EHA7 DXC7:DXE7 DNG7:DNI7 DDK7:DDM7 CTO7:CTQ7 CJS7:CJU7 BZW7:BZY7 BQA7:BQC7 BGE7:BGG7 AWI7:AWK7 AMM7:AMO7 ACQ7:ACS7 SU7:SW7 C7:E7 C2:E2"/>
    <dataValidation imeMode="halfKatakana" allowBlank="1" showInputMessage="1" showErrorMessage="1" sqref="WVK983042:WVM983042 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D65538:E65538 IY65538:JA65538 SU65538:SW65538 ACQ65538:ACS65538 AMM65538:AMO65538 AWI65538:AWK65538 BGE65538:BGG65538 BQA65538:BQC65538 BZW65538:BZY65538 CJS65538:CJU65538 CTO65538:CTQ65538 DDK65538:DDM65538 DNG65538:DNI65538 DXC65538:DXE65538 EGY65538:EHA65538 EQU65538:EQW65538 FAQ65538:FAS65538 FKM65538:FKO65538 FUI65538:FUK65538 GEE65538:GEG65538 GOA65538:GOC65538 GXW65538:GXY65538 HHS65538:HHU65538 HRO65538:HRQ65538 IBK65538:IBM65538 ILG65538:ILI65538 IVC65538:IVE65538 JEY65538:JFA65538 JOU65538:JOW65538 JYQ65538:JYS65538 KIM65538:KIO65538 KSI65538:KSK65538 LCE65538:LCG65538 LMA65538:LMC65538 LVW65538:LVY65538 MFS65538:MFU65538 MPO65538:MPQ65538 MZK65538:MZM65538 NJG65538:NJI65538 NTC65538:NTE65538 OCY65538:ODA65538 OMU65538:OMW65538 OWQ65538:OWS65538 PGM65538:PGO65538 PQI65538:PQK65538 QAE65538:QAG65538 QKA65538:QKC65538 QTW65538:QTY65538 RDS65538:RDU65538 RNO65538:RNQ65538 RXK65538:RXM65538 SHG65538:SHI65538 SRC65538:SRE65538 TAY65538:TBA65538 TKU65538:TKW65538 TUQ65538:TUS65538 UEM65538:UEO65538 UOI65538:UOK65538 UYE65538:UYG65538 VIA65538:VIC65538 VRW65538:VRY65538 WBS65538:WBU65538 WLO65538:WLQ65538 WVK65538:WVM65538 D131074:E131074 IY131074:JA131074 SU131074:SW131074 ACQ131074:ACS131074 AMM131074:AMO131074 AWI131074:AWK131074 BGE131074:BGG131074 BQA131074:BQC131074 BZW131074:BZY131074 CJS131074:CJU131074 CTO131074:CTQ131074 DDK131074:DDM131074 DNG131074:DNI131074 DXC131074:DXE131074 EGY131074:EHA131074 EQU131074:EQW131074 FAQ131074:FAS131074 FKM131074:FKO131074 FUI131074:FUK131074 GEE131074:GEG131074 GOA131074:GOC131074 GXW131074:GXY131074 HHS131074:HHU131074 HRO131074:HRQ131074 IBK131074:IBM131074 ILG131074:ILI131074 IVC131074:IVE131074 JEY131074:JFA131074 JOU131074:JOW131074 JYQ131074:JYS131074 KIM131074:KIO131074 KSI131074:KSK131074 LCE131074:LCG131074 LMA131074:LMC131074 LVW131074:LVY131074 MFS131074:MFU131074 MPO131074:MPQ131074 MZK131074:MZM131074 NJG131074:NJI131074 NTC131074:NTE131074 OCY131074:ODA131074 OMU131074:OMW131074 OWQ131074:OWS131074 PGM131074:PGO131074 PQI131074:PQK131074 QAE131074:QAG131074 QKA131074:QKC131074 QTW131074:QTY131074 RDS131074:RDU131074 RNO131074:RNQ131074 RXK131074:RXM131074 SHG131074:SHI131074 SRC131074:SRE131074 TAY131074:TBA131074 TKU131074:TKW131074 TUQ131074:TUS131074 UEM131074:UEO131074 UOI131074:UOK131074 UYE131074:UYG131074 VIA131074:VIC131074 VRW131074:VRY131074 WBS131074:WBU131074 WLO131074:WLQ131074 WVK131074:WVM131074 D196610:E196610 IY196610:JA196610 SU196610:SW196610 ACQ196610:ACS196610 AMM196610:AMO196610 AWI196610:AWK196610 BGE196610:BGG196610 BQA196610:BQC196610 BZW196610:BZY196610 CJS196610:CJU196610 CTO196610:CTQ196610 DDK196610:DDM196610 DNG196610:DNI196610 DXC196610:DXE196610 EGY196610:EHA196610 EQU196610:EQW196610 FAQ196610:FAS196610 FKM196610:FKO196610 FUI196610:FUK196610 GEE196610:GEG196610 GOA196610:GOC196610 GXW196610:GXY196610 HHS196610:HHU196610 HRO196610:HRQ196610 IBK196610:IBM196610 ILG196610:ILI196610 IVC196610:IVE196610 JEY196610:JFA196610 JOU196610:JOW196610 JYQ196610:JYS196610 KIM196610:KIO196610 KSI196610:KSK196610 LCE196610:LCG196610 LMA196610:LMC196610 LVW196610:LVY196610 MFS196610:MFU196610 MPO196610:MPQ196610 MZK196610:MZM196610 NJG196610:NJI196610 NTC196610:NTE196610 OCY196610:ODA196610 OMU196610:OMW196610 OWQ196610:OWS196610 PGM196610:PGO196610 PQI196610:PQK196610 QAE196610:QAG196610 QKA196610:QKC196610 QTW196610:QTY196610 RDS196610:RDU196610 RNO196610:RNQ196610 RXK196610:RXM196610 SHG196610:SHI196610 SRC196610:SRE196610 TAY196610:TBA196610 TKU196610:TKW196610 TUQ196610:TUS196610 UEM196610:UEO196610 UOI196610:UOK196610 UYE196610:UYG196610 VIA196610:VIC196610 VRW196610:VRY196610 WBS196610:WBU196610 WLO196610:WLQ196610 WVK196610:WVM196610 D262146:E262146 IY262146:JA262146 SU262146:SW262146 ACQ262146:ACS262146 AMM262146:AMO262146 AWI262146:AWK262146 BGE262146:BGG262146 BQA262146:BQC262146 BZW262146:BZY262146 CJS262146:CJU262146 CTO262146:CTQ262146 DDK262146:DDM262146 DNG262146:DNI262146 DXC262146:DXE262146 EGY262146:EHA262146 EQU262146:EQW262146 FAQ262146:FAS262146 FKM262146:FKO262146 FUI262146:FUK262146 GEE262146:GEG262146 GOA262146:GOC262146 GXW262146:GXY262146 HHS262146:HHU262146 HRO262146:HRQ262146 IBK262146:IBM262146 ILG262146:ILI262146 IVC262146:IVE262146 JEY262146:JFA262146 JOU262146:JOW262146 JYQ262146:JYS262146 KIM262146:KIO262146 KSI262146:KSK262146 LCE262146:LCG262146 LMA262146:LMC262146 LVW262146:LVY262146 MFS262146:MFU262146 MPO262146:MPQ262146 MZK262146:MZM262146 NJG262146:NJI262146 NTC262146:NTE262146 OCY262146:ODA262146 OMU262146:OMW262146 OWQ262146:OWS262146 PGM262146:PGO262146 PQI262146:PQK262146 QAE262146:QAG262146 QKA262146:QKC262146 QTW262146:QTY262146 RDS262146:RDU262146 RNO262146:RNQ262146 RXK262146:RXM262146 SHG262146:SHI262146 SRC262146:SRE262146 TAY262146:TBA262146 TKU262146:TKW262146 TUQ262146:TUS262146 UEM262146:UEO262146 UOI262146:UOK262146 UYE262146:UYG262146 VIA262146:VIC262146 VRW262146:VRY262146 WBS262146:WBU262146 WLO262146:WLQ262146 WVK262146:WVM262146 D327682:E327682 IY327682:JA327682 SU327682:SW327682 ACQ327682:ACS327682 AMM327682:AMO327682 AWI327682:AWK327682 BGE327682:BGG327682 BQA327682:BQC327682 BZW327682:BZY327682 CJS327682:CJU327682 CTO327682:CTQ327682 DDK327682:DDM327682 DNG327682:DNI327682 DXC327682:DXE327682 EGY327682:EHA327682 EQU327682:EQW327682 FAQ327682:FAS327682 FKM327682:FKO327682 FUI327682:FUK327682 GEE327682:GEG327682 GOA327682:GOC327682 GXW327682:GXY327682 HHS327682:HHU327682 HRO327682:HRQ327682 IBK327682:IBM327682 ILG327682:ILI327682 IVC327682:IVE327682 JEY327682:JFA327682 JOU327682:JOW327682 JYQ327682:JYS327682 KIM327682:KIO327682 KSI327682:KSK327682 LCE327682:LCG327682 LMA327682:LMC327682 LVW327682:LVY327682 MFS327682:MFU327682 MPO327682:MPQ327682 MZK327682:MZM327682 NJG327682:NJI327682 NTC327682:NTE327682 OCY327682:ODA327682 OMU327682:OMW327682 OWQ327682:OWS327682 PGM327682:PGO327682 PQI327682:PQK327682 QAE327682:QAG327682 QKA327682:QKC327682 QTW327682:QTY327682 RDS327682:RDU327682 RNO327682:RNQ327682 RXK327682:RXM327682 SHG327682:SHI327682 SRC327682:SRE327682 TAY327682:TBA327682 TKU327682:TKW327682 TUQ327682:TUS327682 UEM327682:UEO327682 UOI327682:UOK327682 UYE327682:UYG327682 VIA327682:VIC327682 VRW327682:VRY327682 WBS327682:WBU327682 WLO327682:WLQ327682 WVK327682:WVM327682 D393218:E393218 IY393218:JA393218 SU393218:SW393218 ACQ393218:ACS393218 AMM393218:AMO393218 AWI393218:AWK393218 BGE393218:BGG393218 BQA393218:BQC393218 BZW393218:BZY393218 CJS393218:CJU393218 CTO393218:CTQ393218 DDK393218:DDM393218 DNG393218:DNI393218 DXC393218:DXE393218 EGY393218:EHA393218 EQU393218:EQW393218 FAQ393218:FAS393218 FKM393218:FKO393218 FUI393218:FUK393218 GEE393218:GEG393218 GOA393218:GOC393218 GXW393218:GXY393218 HHS393218:HHU393218 HRO393218:HRQ393218 IBK393218:IBM393218 ILG393218:ILI393218 IVC393218:IVE393218 JEY393218:JFA393218 JOU393218:JOW393218 JYQ393218:JYS393218 KIM393218:KIO393218 KSI393218:KSK393218 LCE393218:LCG393218 LMA393218:LMC393218 LVW393218:LVY393218 MFS393218:MFU393218 MPO393218:MPQ393218 MZK393218:MZM393218 NJG393218:NJI393218 NTC393218:NTE393218 OCY393218:ODA393218 OMU393218:OMW393218 OWQ393218:OWS393218 PGM393218:PGO393218 PQI393218:PQK393218 QAE393218:QAG393218 QKA393218:QKC393218 QTW393218:QTY393218 RDS393218:RDU393218 RNO393218:RNQ393218 RXK393218:RXM393218 SHG393218:SHI393218 SRC393218:SRE393218 TAY393218:TBA393218 TKU393218:TKW393218 TUQ393218:TUS393218 UEM393218:UEO393218 UOI393218:UOK393218 UYE393218:UYG393218 VIA393218:VIC393218 VRW393218:VRY393218 WBS393218:WBU393218 WLO393218:WLQ393218 WVK393218:WVM393218 D458754:E458754 IY458754:JA458754 SU458754:SW458754 ACQ458754:ACS458754 AMM458754:AMO458754 AWI458754:AWK458754 BGE458754:BGG458754 BQA458754:BQC458754 BZW458754:BZY458754 CJS458754:CJU458754 CTO458754:CTQ458754 DDK458754:DDM458754 DNG458754:DNI458754 DXC458754:DXE458754 EGY458754:EHA458754 EQU458754:EQW458754 FAQ458754:FAS458754 FKM458754:FKO458754 FUI458754:FUK458754 GEE458754:GEG458754 GOA458754:GOC458754 GXW458754:GXY458754 HHS458754:HHU458754 HRO458754:HRQ458754 IBK458754:IBM458754 ILG458754:ILI458754 IVC458754:IVE458754 JEY458754:JFA458754 JOU458754:JOW458754 JYQ458754:JYS458754 KIM458754:KIO458754 KSI458754:KSK458754 LCE458754:LCG458754 LMA458754:LMC458754 LVW458754:LVY458754 MFS458754:MFU458754 MPO458754:MPQ458754 MZK458754:MZM458754 NJG458754:NJI458754 NTC458754:NTE458754 OCY458754:ODA458754 OMU458754:OMW458754 OWQ458754:OWS458754 PGM458754:PGO458754 PQI458754:PQK458754 QAE458754:QAG458754 QKA458754:QKC458754 QTW458754:QTY458754 RDS458754:RDU458754 RNO458754:RNQ458754 RXK458754:RXM458754 SHG458754:SHI458754 SRC458754:SRE458754 TAY458754:TBA458754 TKU458754:TKW458754 TUQ458754:TUS458754 UEM458754:UEO458754 UOI458754:UOK458754 UYE458754:UYG458754 VIA458754:VIC458754 VRW458754:VRY458754 WBS458754:WBU458754 WLO458754:WLQ458754 WVK458754:WVM458754 D524290:E524290 IY524290:JA524290 SU524290:SW524290 ACQ524290:ACS524290 AMM524290:AMO524290 AWI524290:AWK524290 BGE524290:BGG524290 BQA524290:BQC524290 BZW524290:BZY524290 CJS524290:CJU524290 CTO524290:CTQ524290 DDK524290:DDM524290 DNG524290:DNI524290 DXC524290:DXE524290 EGY524290:EHA524290 EQU524290:EQW524290 FAQ524290:FAS524290 FKM524290:FKO524290 FUI524290:FUK524290 GEE524290:GEG524290 GOA524290:GOC524290 GXW524290:GXY524290 HHS524290:HHU524290 HRO524290:HRQ524290 IBK524290:IBM524290 ILG524290:ILI524290 IVC524290:IVE524290 JEY524290:JFA524290 JOU524290:JOW524290 JYQ524290:JYS524290 KIM524290:KIO524290 KSI524290:KSK524290 LCE524290:LCG524290 LMA524290:LMC524290 LVW524290:LVY524290 MFS524290:MFU524290 MPO524290:MPQ524290 MZK524290:MZM524290 NJG524290:NJI524290 NTC524290:NTE524290 OCY524290:ODA524290 OMU524290:OMW524290 OWQ524290:OWS524290 PGM524290:PGO524290 PQI524290:PQK524290 QAE524290:QAG524290 QKA524290:QKC524290 QTW524290:QTY524290 RDS524290:RDU524290 RNO524290:RNQ524290 RXK524290:RXM524290 SHG524290:SHI524290 SRC524290:SRE524290 TAY524290:TBA524290 TKU524290:TKW524290 TUQ524290:TUS524290 UEM524290:UEO524290 UOI524290:UOK524290 UYE524290:UYG524290 VIA524290:VIC524290 VRW524290:VRY524290 WBS524290:WBU524290 WLO524290:WLQ524290 WVK524290:WVM524290 D589826:E589826 IY589826:JA589826 SU589826:SW589826 ACQ589826:ACS589826 AMM589826:AMO589826 AWI589826:AWK589826 BGE589826:BGG589826 BQA589826:BQC589826 BZW589826:BZY589826 CJS589826:CJU589826 CTO589826:CTQ589826 DDK589826:DDM589826 DNG589826:DNI589826 DXC589826:DXE589826 EGY589826:EHA589826 EQU589826:EQW589826 FAQ589826:FAS589826 FKM589826:FKO589826 FUI589826:FUK589826 GEE589826:GEG589826 GOA589826:GOC589826 GXW589826:GXY589826 HHS589826:HHU589826 HRO589826:HRQ589826 IBK589826:IBM589826 ILG589826:ILI589826 IVC589826:IVE589826 JEY589826:JFA589826 JOU589826:JOW589826 JYQ589826:JYS589826 KIM589826:KIO589826 KSI589826:KSK589826 LCE589826:LCG589826 LMA589826:LMC589826 LVW589826:LVY589826 MFS589826:MFU589826 MPO589826:MPQ589826 MZK589826:MZM589826 NJG589826:NJI589826 NTC589826:NTE589826 OCY589826:ODA589826 OMU589826:OMW589826 OWQ589826:OWS589826 PGM589826:PGO589826 PQI589826:PQK589826 QAE589826:QAG589826 QKA589826:QKC589826 QTW589826:QTY589826 RDS589826:RDU589826 RNO589826:RNQ589826 RXK589826:RXM589826 SHG589826:SHI589826 SRC589826:SRE589826 TAY589826:TBA589826 TKU589826:TKW589826 TUQ589826:TUS589826 UEM589826:UEO589826 UOI589826:UOK589826 UYE589826:UYG589826 VIA589826:VIC589826 VRW589826:VRY589826 WBS589826:WBU589826 WLO589826:WLQ589826 WVK589826:WVM589826 D655362:E655362 IY655362:JA655362 SU655362:SW655362 ACQ655362:ACS655362 AMM655362:AMO655362 AWI655362:AWK655362 BGE655362:BGG655362 BQA655362:BQC655362 BZW655362:BZY655362 CJS655362:CJU655362 CTO655362:CTQ655362 DDK655362:DDM655362 DNG655362:DNI655362 DXC655362:DXE655362 EGY655362:EHA655362 EQU655362:EQW655362 FAQ655362:FAS655362 FKM655362:FKO655362 FUI655362:FUK655362 GEE655362:GEG655362 GOA655362:GOC655362 GXW655362:GXY655362 HHS655362:HHU655362 HRO655362:HRQ655362 IBK655362:IBM655362 ILG655362:ILI655362 IVC655362:IVE655362 JEY655362:JFA655362 JOU655362:JOW655362 JYQ655362:JYS655362 KIM655362:KIO655362 KSI655362:KSK655362 LCE655362:LCG655362 LMA655362:LMC655362 LVW655362:LVY655362 MFS655362:MFU655362 MPO655362:MPQ655362 MZK655362:MZM655362 NJG655362:NJI655362 NTC655362:NTE655362 OCY655362:ODA655362 OMU655362:OMW655362 OWQ655362:OWS655362 PGM655362:PGO655362 PQI655362:PQK655362 QAE655362:QAG655362 QKA655362:QKC655362 QTW655362:QTY655362 RDS655362:RDU655362 RNO655362:RNQ655362 RXK655362:RXM655362 SHG655362:SHI655362 SRC655362:SRE655362 TAY655362:TBA655362 TKU655362:TKW655362 TUQ655362:TUS655362 UEM655362:UEO655362 UOI655362:UOK655362 UYE655362:UYG655362 VIA655362:VIC655362 VRW655362:VRY655362 WBS655362:WBU655362 WLO655362:WLQ655362 WVK655362:WVM655362 D720898:E720898 IY720898:JA720898 SU720898:SW720898 ACQ720898:ACS720898 AMM720898:AMO720898 AWI720898:AWK720898 BGE720898:BGG720898 BQA720898:BQC720898 BZW720898:BZY720898 CJS720898:CJU720898 CTO720898:CTQ720898 DDK720898:DDM720898 DNG720898:DNI720898 DXC720898:DXE720898 EGY720898:EHA720898 EQU720898:EQW720898 FAQ720898:FAS720898 FKM720898:FKO720898 FUI720898:FUK720898 GEE720898:GEG720898 GOA720898:GOC720898 GXW720898:GXY720898 HHS720898:HHU720898 HRO720898:HRQ720898 IBK720898:IBM720898 ILG720898:ILI720898 IVC720898:IVE720898 JEY720898:JFA720898 JOU720898:JOW720898 JYQ720898:JYS720898 KIM720898:KIO720898 KSI720898:KSK720898 LCE720898:LCG720898 LMA720898:LMC720898 LVW720898:LVY720898 MFS720898:MFU720898 MPO720898:MPQ720898 MZK720898:MZM720898 NJG720898:NJI720898 NTC720898:NTE720898 OCY720898:ODA720898 OMU720898:OMW720898 OWQ720898:OWS720898 PGM720898:PGO720898 PQI720898:PQK720898 QAE720898:QAG720898 QKA720898:QKC720898 QTW720898:QTY720898 RDS720898:RDU720898 RNO720898:RNQ720898 RXK720898:RXM720898 SHG720898:SHI720898 SRC720898:SRE720898 TAY720898:TBA720898 TKU720898:TKW720898 TUQ720898:TUS720898 UEM720898:UEO720898 UOI720898:UOK720898 UYE720898:UYG720898 VIA720898:VIC720898 VRW720898:VRY720898 WBS720898:WBU720898 WLO720898:WLQ720898 WVK720898:WVM720898 D786434:E786434 IY786434:JA786434 SU786434:SW786434 ACQ786434:ACS786434 AMM786434:AMO786434 AWI786434:AWK786434 BGE786434:BGG786434 BQA786434:BQC786434 BZW786434:BZY786434 CJS786434:CJU786434 CTO786434:CTQ786434 DDK786434:DDM786434 DNG786434:DNI786434 DXC786434:DXE786434 EGY786434:EHA786434 EQU786434:EQW786434 FAQ786434:FAS786434 FKM786434:FKO786434 FUI786434:FUK786434 GEE786434:GEG786434 GOA786434:GOC786434 GXW786434:GXY786434 HHS786434:HHU786434 HRO786434:HRQ786434 IBK786434:IBM786434 ILG786434:ILI786434 IVC786434:IVE786434 JEY786434:JFA786434 JOU786434:JOW786434 JYQ786434:JYS786434 KIM786434:KIO786434 KSI786434:KSK786434 LCE786434:LCG786434 LMA786434:LMC786434 LVW786434:LVY786434 MFS786434:MFU786434 MPO786434:MPQ786434 MZK786434:MZM786434 NJG786434:NJI786434 NTC786434:NTE786434 OCY786434:ODA786434 OMU786434:OMW786434 OWQ786434:OWS786434 PGM786434:PGO786434 PQI786434:PQK786434 QAE786434:QAG786434 QKA786434:QKC786434 QTW786434:QTY786434 RDS786434:RDU786434 RNO786434:RNQ786434 RXK786434:RXM786434 SHG786434:SHI786434 SRC786434:SRE786434 TAY786434:TBA786434 TKU786434:TKW786434 TUQ786434:TUS786434 UEM786434:UEO786434 UOI786434:UOK786434 UYE786434:UYG786434 VIA786434:VIC786434 VRW786434:VRY786434 WBS786434:WBU786434 WLO786434:WLQ786434 WVK786434:WVM786434 D851970:E851970 IY851970:JA851970 SU851970:SW851970 ACQ851970:ACS851970 AMM851970:AMO851970 AWI851970:AWK851970 BGE851970:BGG851970 BQA851970:BQC851970 BZW851970:BZY851970 CJS851970:CJU851970 CTO851970:CTQ851970 DDK851970:DDM851970 DNG851970:DNI851970 DXC851970:DXE851970 EGY851970:EHA851970 EQU851970:EQW851970 FAQ851970:FAS851970 FKM851970:FKO851970 FUI851970:FUK851970 GEE851970:GEG851970 GOA851970:GOC851970 GXW851970:GXY851970 HHS851970:HHU851970 HRO851970:HRQ851970 IBK851970:IBM851970 ILG851970:ILI851970 IVC851970:IVE851970 JEY851970:JFA851970 JOU851970:JOW851970 JYQ851970:JYS851970 KIM851970:KIO851970 KSI851970:KSK851970 LCE851970:LCG851970 LMA851970:LMC851970 LVW851970:LVY851970 MFS851970:MFU851970 MPO851970:MPQ851970 MZK851970:MZM851970 NJG851970:NJI851970 NTC851970:NTE851970 OCY851970:ODA851970 OMU851970:OMW851970 OWQ851970:OWS851970 PGM851970:PGO851970 PQI851970:PQK851970 QAE851970:QAG851970 QKA851970:QKC851970 QTW851970:QTY851970 RDS851970:RDU851970 RNO851970:RNQ851970 RXK851970:RXM851970 SHG851970:SHI851970 SRC851970:SRE851970 TAY851970:TBA851970 TKU851970:TKW851970 TUQ851970:TUS851970 UEM851970:UEO851970 UOI851970:UOK851970 UYE851970:UYG851970 VIA851970:VIC851970 VRW851970:VRY851970 WBS851970:WBU851970 WLO851970:WLQ851970 WVK851970:WVM851970 D917506:E917506 IY917506:JA917506 SU917506:SW917506 ACQ917506:ACS917506 AMM917506:AMO917506 AWI917506:AWK917506 BGE917506:BGG917506 BQA917506:BQC917506 BZW917506:BZY917506 CJS917506:CJU917506 CTO917506:CTQ917506 DDK917506:DDM917506 DNG917506:DNI917506 DXC917506:DXE917506 EGY917506:EHA917506 EQU917506:EQW917506 FAQ917506:FAS917506 FKM917506:FKO917506 FUI917506:FUK917506 GEE917506:GEG917506 GOA917506:GOC917506 GXW917506:GXY917506 HHS917506:HHU917506 HRO917506:HRQ917506 IBK917506:IBM917506 ILG917506:ILI917506 IVC917506:IVE917506 JEY917506:JFA917506 JOU917506:JOW917506 JYQ917506:JYS917506 KIM917506:KIO917506 KSI917506:KSK917506 LCE917506:LCG917506 LMA917506:LMC917506 LVW917506:LVY917506 MFS917506:MFU917506 MPO917506:MPQ917506 MZK917506:MZM917506 NJG917506:NJI917506 NTC917506:NTE917506 OCY917506:ODA917506 OMU917506:OMW917506 OWQ917506:OWS917506 PGM917506:PGO917506 PQI917506:PQK917506 QAE917506:QAG917506 QKA917506:QKC917506 QTW917506:QTY917506 RDS917506:RDU917506 RNO917506:RNQ917506 RXK917506:RXM917506 SHG917506:SHI917506 SRC917506:SRE917506 TAY917506:TBA917506 TKU917506:TKW917506 TUQ917506:TUS917506 UEM917506:UEO917506 UOI917506:UOK917506 UYE917506:UYG917506 VIA917506:VIC917506 VRW917506:VRY917506 WBS917506:WBU917506 WLO917506:WLQ917506 WVK917506:WVM917506 D983042:E983042 IY983042:JA983042 SU983042:SW983042 ACQ983042:ACS983042 AMM983042:AMO983042 AWI983042:AWK983042 BGE983042:BGG983042 BQA983042:BQC983042 BZW983042:BZY983042 CJS983042:CJU983042 CTO983042:CTQ983042 DDK983042:DDM983042 DNG983042:DNI983042 DXC983042:DXE983042 EGY983042:EHA983042 EQU983042:EQW983042 FAQ983042:FAS983042 FKM983042:FKO983042 FUI983042:FUK983042 GEE983042:GEG983042 GOA983042:GOC983042 GXW983042:GXY983042 HHS983042:HHU983042 HRO983042:HRQ983042 IBK983042:IBM983042 ILG983042:ILI983042 IVC983042:IVE983042 JEY983042:JFA983042 JOU983042:JOW983042 JYQ983042:JYS983042 KIM983042:KIO983042 KSI983042:KSK983042 LCE983042:LCG983042 LMA983042:LMC983042 LVW983042:LVY983042 MFS983042:MFU983042 MPO983042:MPQ983042 MZK983042:MZM983042 NJG983042:NJI983042 NTC983042:NTE983042 OCY983042:ODA983042 OMU983042:OMW983042 OWQ983042:OWS983042 PGM983042:PGO983042 PQI983042:PQK983042 QAE983042:QAG983042 QKA983042:QKC983042 QTW983042:QTY983042 RDS983042:RDU983042 RNO983042:RNQ983042 RXK983042:RXM983042 SHG983042:SHI983042 SRC983042:SRE983042 TAY983042:TBA983042 TKU983042:TKW983042 TUQ983042:TUS983042 UEM983042:UEO983042 UOI983042:UOK983042 UYE983042:UYG983042 VIA983042:VIC983042 VRW983042:VRY983042 WBS983042:WBU983042 WLO983042:WLQ983042 C5:E5"/>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104"/>
  <sheetViews>
    <sheetView zoomScaleNormal="100" workbookViewId="0">
      <pane ySplit="9" topLeftCell="A10" activePane="bottomLeft" state="frozen"/>
      <selection activeCell="K16" sqref="K16"/>
      <selection pane="bottomLeft" activeCell="E12" sqref="E12"/>
    </sheetView>
  </sheetViews>
  <sheetFormatPr defaultColWidth="9" defaultRowHeight="13.5"/>
  <cols>
    <col min="1" max="1" width="4.5" style="1" bestFit="1" customWidth="1"/>
    <col min="2" max="2" width="14.75" style="1" customWidth="1"/>
    <col min="3" max="4" width="17.5" style="1" customWidth="1"/>
    <col min="5" max="5" width="23.75" style="1" customWidth="1"/>
    <col min="6" max="7" width="5.5" style="1" bestFit="1" customWidth="1"/>
    <col min="8" max="8" width="12.75" style="1" bestFit="1" customWidth="1"/>
    <col min="9" max="9" width="9.5" style="1" bestFit="1" customWidth="1"/>
    <col min="10" max="10" width="12.75" style="1" bestFit="1" customWidth="1"/>
    <col min="11" max="11" width="9.5" style="1" bestFit="1" customWidth="1"/>
    <col min="12" max="12" width="3.625" style="1" hidden="1" customWidth="1"/>
    <col min="13" max="13" width="5.5" style="1" bestFit="1" customWidth="1"/>
    <col min="14" max="14" width="9" style="1"/>
    <col min="15" max="15" width="9" style="1" customWidth="1"/>
    <col min="16" max="16" width="8.5" style="207" bestFit="1" customWidth="1"/>
    <col min="17" max="17" width="9" style="1"/>
    <col min="18" max="18" width="9" style="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45" width="9" style="1" hidden="1" customWidth="1"/>
    <col min="46" max="60" width="9" style="1" customWidth="1"/>
    <col min="61" max="16384" width="9" style="1"/>
  </cols>
  <sheetData>
    <row r="1" spans="1:45" ht="17.25">
      <c r="A1" s="8" t="s">
        <v>69</v>
      </c>
    </row>
    <row r="2" spans="1:45">
      <c r="A2" s="3"/>
    </row>
    <row r="3" spans="1:45" ht="14.25" thickBot="1">
      <c r="A3" s="3"/>
      <c r="B3" s="131" t="s">
        <v>141</v>
      </c>
      <c r="C3" s="22"/>
      <c r="D3" s="22"/>
      <c r="E3" s="22"/>
      <c r="F3" s="22"/>
      <c r="G3" s="22"/>
      <c r="H3" s="22"/>
      <c r="I3" s="22"/>
      <c r="J3" s="22"/>
      <c r="K3" s="22"/>
      <c r="M3" s="338" t="s">
        <v>136</v>
      </c>
      <c r="N3" s="338"/>
      <c r="O3" s="338"/>
      <c r="P3" s="338"/>
    </row>
    <row r="4" spans="1:45" ht="14.25" thickBot="1">
      <c r="A4" s="3"/>
      <c r="B4" s="131" t="s">
        <v>142</v>
      </c>
      <c r="C4" s="22"/>
      <c r="D4" s="22"/>
      <c r="E4" s="22"/>
      <c r="F4" s="22"/>
      <c r="G4" s="22"/>
      <c r="H4" s="22"/>
      <c r="I4" s="22"/>
      <c r="J4" s="22"/>
      <c r="K4" s="22"/>
      <c r="L4" s="112"/>
      <c r="M4" s="135"/>
      <c r="N4" s="134" t="s">
        <v>189</v>
      </c>
      <c r="O4" s="133" t="s">
        <v>190</v>
      </c>
      <c r="P4" s="208" t="s">
        <v>191</v>
      </c>
    </row>
    <row r="5" spans="1:45">
      <c r="A5" s="3"/>
      <c r="B5" s="42" t="s">
        <v>126</v>
      </c>
      <c r="C5" s="22"/>
      <c r="D5" s="22"/>
      <c r="E5" s="22"/>
      <c r="F5" s="22"/>
      <c r="G5" s="22"/>
      <c r="H5" s="22"/>
      <c r="I5" s="22"/>
      <c r="J5" s="22"/>
      <c r="K5" s="22"/>
      <c r="M5" s="220" t="s">
        <v>137</v>
      </c>
      <c r="N5" s="221"/>
      <c r="O5" s="222"/>
      <c r="P5" s="223"/>
    </row>
    <row r="6" spans="1:45" ht="14.25" thickBot="1">
      <c r="A6" s="3"/>
      <c r="B6" s="42" t="s">
        <v>134</v>
      </c>
      <c r="C6" s="22"/>
      <c r="D6" s="22"/>
      <c r="E6" s="22"/>
      <c r="F6" s="22"/>
      <c r="G6" s="22"/>
      <c r="H6" s="22"/>
      <c r="I6" s="22"/>
      <c r="J6" s="22"/>
      <c r="K6" s="22"/>
      <c r="M6" s="224" t="s">
        <v>138</v>
      </c>
      <c r="N6" s="225"/>
      <c r="O6" s="226"/>
      <c r="P6" s="227"/>
    </row>
    <row r="7" spans="1:45" ht="14.25" thickBot="1">
      <c r="B7" s="131" t="s">
        <v>224</v>
      </c>
      <c r="C7" s="22"/>
      <c r="D7" s="22"/>
      <c r="E7" s="22"/>
      <c r="F7" s="22"/>
      <c r="G7" s="22"/>
      <c r="H7" s="22"/>
      <c r="I7" s="22"/>
      <c r="J7" s="22"/>
      <c r="K7" s="22"/>
    </row>
    <row r="8" spans="1:45" ht="36.75" customHeight="1">
      <c r="A8" s="24"/>
      <c r="B8" s="339" t="s">
        <v>294</v>
      </c>
      <c r="C8" s="32" t="s">
        <v>110</v>
      </c>
      <c r="D8" s="32" t="s">
        <v>111</v>
      </c>
      <c r="E8" s="32" t="s">
        <v>242</v>
      </c>
      <c r="F8" s="25" t="s">
        <v>37</v>
      </c>
      <c r="G8" s="27" t="s">
        <v>38</v>
      </c>
      <c r="H8" s="24" t="s">
        <v>220</v>
      </c>
      <c r="I8" s="27" t="s">
        <v>39</v>
      </c>
      <c r="J8" s="24" t="s">
        <v>229</v>
      </c>
      <c r="K8" s="27" t="s">
        <v>39</v>
      </c>
      <c r="L8" s="30"/>
      <c r="M8" s="199"/>
      <c r="N8" s="211" t="s">
        <v>187</v>
      </c>
      <c r="O8" s="211" t="s">
        <v>188</v>
      </c>
      <c r="P8" s="212" t="s">
        <v>192</v>
      </c>
    </row>
    <row r="9" spans="1:45" ht="14.25" thickBot="1">
      <c r="A9" s="33" t="s">
        <v>40</v>
      </c>
      <c r="B9" s="340"/>
      <c r="C9" s="18" t="s">
        <v>41</v>
      </c>
      <c r="D9" s="18" t="s">
        <v>99</v>
      </c>
      <c r="E9" s="241" t="s">
        <v>245</v>
      </c>
      <c r="F9" s="18" t="s">
        <v>2</v>
      </c>
      <c r="G9" s="29">
        <v>2</v>
      </c>
      <c r="H9" s="28" t="s">
        <v>86</v>
      </c>
      <c r="I9" s="29">
        <v>12.53</v>
      </c>
      <c r="J9" s="28" t="s">
        <v>207</v>
      </c>
      <c r="K9" s="29" t="s">
        <v>221</v>
      </c>
      <c r="L9" s="28"/>
      <c r="M9" s="200"/>
      <c r="N9" s="31" t="s">
        <v>54</v>
      </c>
      <c r="O9" s="31" t="s">
        <v>85</v>
      </c>
      <c r="P9" s="31" t="s">
        <v>54</v>
      </c>
      <c r="V9" s="5" t="s">
        <v>67</v>
      </c>
      <c r="W9" s="5" t="s">
        <v>42</v>
      </c>
      <c r="X9" s="5" t="s">
        <v>100</v>
      </c>
      <c r="Y9" s="5" t="s">
        <v>37</v>
      </c>
      <c r="Z9" s="5" t="s">
        <v>1</v>
      </c>
      <c r="AA9" s="10" t="s">
        <v>135</v>
      </c>
      <c r="AB9" s="5" t="s">
        <v>67</v>
      </c>
      <c r="AC9" s="5" t="s">
        <v>42</v>
      </c>
      <c r="AD9" s="5" t="s">
        <v>100</v>
      </c>
      <c r="AE9" s="5" t="s">
        <v>37</v>
      </c>
      <c r="AF9" s="5" t="s">
        <v>1</v>
      </c>
      <c r="AG9" s="5" t="s">
        <v>135</v>
      </c>
      <c r="AH9" s="1" t="s">
        <v>196</v>
      </c>
      <c r="AI9" s="1">
        <f>COUNT(AI10:AI99)</f>
        <v>0</v>
      </c>
      <c r="AJ9" s="1" t="s">
        <v>197</v>
      </c>
      <c r="AK9" s="1">
        <f>COUNT(AK10:AK99)</f>
        <v>0</v>
      </c>
      <c r="AL9" s="1" t="s">
        <v>222</v>
      </c>
      <c r="AM9" s="1">
        <f>COUNT(AM10:AM99)</f>
        <v>0</v>
      </c>
      <c r="AN9" s="1" t="s">
        <v>139</v>
      </c>
      <c r="AO9" s="1">
        <f>COUNT(AO10:AO99)</f>
        <v>0</v>
      </c>
      <c r="AP9" s="1" t="s">
        <v>140</v>
      </c>
      <c r="AQ9" s="1">
        <f>COUNT(AQ10:AQ99)</f>
        <v>0</v>
      </c>
      <c r="AR9" s="1" t="s">
        <v>140</v>
      </c>
      <c r="AS9" s="1">
        <f>COUNT(AS10:AS99)</f>
        <v>0</v>
      </c>
    </row>
    <row r="10" spans="1:45">
      <c r="A10" s="34">
        <v>1</v>
      </c>
      <c r="B10" s="58"/>
      <c r="C10" s="58"/>
      <c r="D10" s="58"/>
      <c r="E10" s="237"/>
      <c r="F10" s="58"/>
      <c r="G10" s="59"/>
      <c r="H10" s="60"/>
      <c r="I10" s="181"/>
      <c r="J10" s="60"/>
      <c r="K10" s="181"/>
      <c r="L10" s="60"/>
      <c r="M10" s="201"/>
      <c r="N10" s="61"/>
      <c r="O10" s="61"/>
      <c r="P10" s="209"/>
      <c r="S10" s="69"/>
      <c r="T10" s="70"/>
      <c r="V10" s="5" t="str">
        <f t="shared" ref="V10" si="0">IF(F10="男",B10,"")</f>
        <v/>
      </c>
      <c r="W10" s="5" t="str">
        <f t="shared" ref="W10" si="1">IF(F10="男",C10,"")</f>
        <v/>
      </c>
      <c r="X10" s="5" t="str">
        <f t="shared" ref="X10" si="2">IF(F10="男",D10,"")</f>
        <v/>
      </c>
      <c r="Y10" s="5" t="str">
        <f t="shared" ref="Y10" si="3">IF(F10="男",F10,"")</f>
        <v/>
      </c>
      <c r="Z10" s="5" t="str">
        <f t="shared" ref="Z10" si="4">IF(F10="男",IF(G10="","",G10),"")</f>
        <v/>
      </c>
      <c r="AA10" s="10" t="str">
        <f>IF(F10="男",data_kyogisha!A2,"")</f>
        <v/>
      </c>
      <c r="AB10" s="5" t="str">
        <f t="shared" ref="AB10" si="5">IF(F10="女",B10,"")</f>
        <v/>
      </c>
      <c r="AC10" s="5" t="str">
        <f t="shared" ref="AC10" si="6">IF(F10="女",C10,"")</f>
        <v/>
      </c>
      <c r="AD10" s="5" t="str">
        <f t="shared" ref="AD10" si="7">IF(F10="女",D10,"")</f>
        <v/>
      </c>
      <c r="AE10" s="5" t="str">
        <f t="shared" ref="AE10" si="8">IF(F10="女",F10,"")</f>
        <v/>
      </c>
      <c r="AF10" s="5" t="str">
        <f t="shared" ref="AF10" si="9">IF(F10="女",IF(G10="","",G10),"")</f>
        <v/>
      </c>
      <c r="AG10" s="1" t="str">
        <f>IF(F10="女",data_kyogisha!A2,"")</f>
        <v/>
      </c>
      <c r="AH10" s="1">
        <f>IF(AND(F10="男",N10="○"),1,0)</f>
        <v>0</v>
      </c>
      <c r="AI10" s="1" t="str">
        <f>IF(AND(F10="男",N10="○"),B10,"")</f>
        <v/>
      </c>
      <c r="AJ10" s="1">
        <f>IF(AND(F10="男",O10="○"),1,0)</f>
        <v>0</v>
      </c>
      <c r="AK10" s="1" t="str">
        <f>IF(AND(F10="男",O10="○"),B10,"")</f>
        <v/>
      </c>
      <c r="AL10" s="1">
        <f>IF(AND(F10="男",P10="○"),1,0)</f>
        <v>0</v>
      </c>
      <c r="AM10" s="1" t="str">
        <f>IF(AND(F10="男",P10="○"),B10,"")</f>
        <v/>
      </c>
      <c r="AN10" s="1">
        <f>IF(AND(F10="女",N10="○"),1,0)</f>
        <v>0</v>
      </c>
      <c r="AO10" s="1" t="str">
        <f t="shared" ref="AO10" si="10">IF(AND(F10="女",N10="○"),B10,"")</f>
        <v/>
      </c>
      <c r="AP10" s="1">
        <f>IF(AND(F10="女",O10="○"),1,0)</f>
        <v>0</v>
      </c>
      <c r="AQ10" s="1" t="str">
        <f t="shared" ref="AQ10" si="11">IF(AND(F10="女",O10="○"),B10,"")</f>
        <v/>
      </c>
      <c r="AR10" s="1">
        <f>IF(AND(F10="女",P10="○"),1,0)</f>
        <v>0</v>
      </c>
      <c r="AS10" s="1" t="str">
        <f>IF(AND(F10="女",P10="○"),B10,"")</f>
        <v/>
      </c>
    </row>
    <row r="11" spans="1:45">
      <c r="A11" s="34">
        <v>2</v>
      </c>
      <c r="B11" s="58"/>
      <c r="C11" s="58"/>
      <c r="D11" s="58"/>
      <c r="E11" s="237"/>
      <c r="F11" s="58"/>
      <c r="G11" s="59"/>
      <c r="H11" s="60"/>
      <c r="I11" s="181"/>
      <c r="J11" s="60"/>
      <c r="K11" s="181"/>
      <c r="L11" s="60"/>
      <c r="M11" s="201"/>
      <c r="N11" s="61"/>
      <c r="O11" s="61"/>
      <c r="P11" s="209"/>
      <c r="R11" s="1" t="s">
        <v>53</v>
      </c>
      <c r="S11" s="71" t="str">
        <f>IF(種目情報!A4="","",種目情報!A4)</f>
        <v>小4年男50m</v>
      </c>
      <c r="T11" s="72" t="str">
        <f>IF(種目情報!E4="","",種目情報!E4)</f>
        <v>小4年女50m</v>
      </c>
      <c r="U11" s="1" t="s">
        <v>54</v>
      </c>
      <c r="V11" s="5" t="str">
        <f t="shared" ref="V11:V74" si="12">IF(F11="男",B11,"")</f>
        <v/>
      </c>
      <c r="W11" s="5" t="str">
        <f t="shared" ref="W11:W74" si="13">IF(F11="男",C11,"")</f>
        <v/>
      </c>
      <c r="X11" s="5" t="str">
        <f t="shared" ref="X11:X74" si="14">IF(F11="男",D11,"")</f>
        <v/>
      </c>
      <c r="Y11" s="5" t="str">
        <f t="shared" ref="Y11:Y74" si="15">IF(F11="男",F11,"")</f>
        <v/>
      </c>
      <c r="Z11" s="5" t="str">
        <f t="shared" ref="Z11:Z74" si="16">IF(F11="男",IF(G11="","",G11),"")</f>
        <v/>
      </c>
      <c r="AA11" s="10" t="str">
        <f>IF(F11="男",data_kyogisha!A3,"")</f>
        <v/>
      </c>
      <c r="AB11" s="5" t="str">
        <f t="shared" ref="AB11:AB74" si="17">IF(F11="女",B11,"")</f>
        <v/>
      </c>
      <c r="AC11" s="5" t="str">
        <f t="shared" ref="AC11:AC74" si="18">IF(F11="女",C11,"")</f>
        <v/>
      </c>
      <c r="AD11" s="5" t="str">
        <f t="shared" ref="AD11:AD74" si="19">IF(F11="女",D11,"")</f>
        <v/>
      </c>
      <c r="AE11" s="5" t="str">
        <f t="shared" ref="AE11:AE74" si="20">IF(F11="女",F11,"")</f>
        <v/>
      </c>
      <c r="AF11" s="5" t="str">
        <f t="shared" ref="AF11:AF74" si="21">IF(F11="女",IF(G11="","",G11),"")</f>
        <v/>
      </c>
      <c r="AG11" s="244" t="str">
        <f>IF(F11="女",data_kyogisha!A3,"")</f>
        <v/>
      </c>
      <c r="AH11" s="244">
        <f>IF(AND(F11="男",N11="○"),AH10+1,AH10)</f>
        <v>0</v>
      </c>
      <c r="AI11" s="244" t="str">
        <f t="shared" ref="AI11:AI74" si="22">IF(AND(F11="男",N11="○"),B11,"")</f>
        <v/>
      </c>
      <c r="AJ11" s="244">
        <f>IF(AND(F11="男",O11="○"),AJ10+1,AJ10)</f>
        <v>0</v>
      </c>
      <c r="AK11" s="244" t="str">
        <f t="shared" ref="AK11:AK74" si="23">IF(AND(F11="男",O11="○"),B11,"")</f>
        <v/>
      </c>
      <c r="AL11" s="244">
        <f>IF(AND(F11="男",P11="○"),AL10+1,AL10)</f>
        <v>0</v>
      </c>
      <c r="AM11" s="244" t="str">
        <f t="shared" ref="AM11:AM74" si="24">IF(AND(F11="男",P11="○"),B11,"")</f>
        <v/>
      </c>
      <c r="AN11" s="244">
        <f>IF(AND(F11="女",N11="○"),AN10+1,AN10)</f>
        <v>0</v>
      </c>
      <c r="AO11" s="244" t="str">
        <f t="shared" ref="AO11:AO74" si="25">IF(AND(F11="女",N11="○"),B11,"")</f>
        <v/>
      </c>
      <c r="AP11" s="244">
        <f>IF(AND(F11="女",O11="○"),AP10+1,AP10)</f>
        <v>0</v>
      </c>
      <c r="AQ11" s="244" t="str">
        <f t="shared" ref="AQ11:AQ74" si="26">IF(AND(F11="女",O11="○"),B11,"")</f>
        <v/>
      </c>
      <c r="AR11" s="244">
        <f>IF(AND(F11="女",P11="○"),AR10+1,AR10)</f>
        <v>0</v>
      </c>
      <c r="AS11" s="244" t="str">
        <f t="shared" ref="AS11:AS74" si="27">IF(AND(F11="女",P11="○"),B11,"")</f>
        <v/>
      </c>
    </row>
    <row r="12" spans="1:45">
      <c r="A12" s="34">
        <v>3</v>
      </c>
      <c r="B12" s="58"/>
      <c r="C12" s="58"/>
      <c r="D12" s="58"/>
      <c r="E12" s="237"/>
      <c r="F12" s="58"/>
      <c r="G12" s="59"/>
      <c r="H12" s="60"/>
      <c r="I12" s="181"/>
      <c r="J12" s="60"/>
      <c r="K12" s="181"/>
      <c r="L12" s="60"/>
      <c r="M12" s="201"/>
      <c r="N12" s="61"/>
      <c r="O12" s="61"/>
      <c r="P12" s="209"/>
      <c r="R12" s="1" t="s">
        <v>52</v>
      </c>
      <c r="S12" s="71" t="str">
        <f>IF(種目情報!A5="","",種目情報!A5)</f>
        <v>小5年男100m</v>
      </c>
      <c r="T12" s="72" t="str">
        <f>IF(種目情報!E5="","",種目情報!E5)</f>
        <v>小5年女100m</v>
      </c>
      <c r="V12" s="5" t="str">
        <f t="shared" si="12"/>
        <v/>
      </c>
      <c r="W12" s="5" t="str">
        <f t="shared" si="13"/>
        <v/>
      </c>
      <c r="X12" s="5" t="str">
        <f t="shared" si="14"/>
        <v/>
      </c>
      <c r="Y12" s="5" t="str">
        <f t="shared" si="15"/>
        <v/>
      </c>
      <c r="Z12" s="5" t="str">
        <f t="shared" si="16"/>
        <v/>
      </c>
      <c r="AA12" s="10" t="str">
        <f>IF(F12="男",data_kyogisha!A4,"")</f>
        <v/>
      </c>
      <c r="AB12" s="5" t="str">
        <f t="shared" si="17"/>
        <v/>
      </c>
      <c r="AC12" s="5" t="str">
        <f t="shared" si="18"/>
        <v/>
      </c>
      <c r="AD12" s="5" t="str">
        <f t="shared" si="19"/>
        <v/>
      </c>
      <c r="AE12" s="5" t="str">
        <f t="shared" si="20"/>
        <v/>
      </c>
      <c r="AF12" s="5" t="str">
        <f t="shared" si="21"/>
        <v/>
      </c>
      <c r="AG12" s="244" t="str">
        <f>IF(F12="女",data_kyogisha!A4,"")</f>
        <v/>
      </c>
      <c r="AH12" s="244">
        <f t="shared" ref="AH12:AH75" si="28">IF(AND(F12="男",N12="○"),AH11+1,AH11)</f>
        <v>0</v>
      </c>
      <c r="AI12" s="244" t="str">
        <f t="shared" si="22"/>
        <v/>
      </c>
      <c r="AJ12" s="244">
        <f t="shared" ref="AJ12:AJ75" si="29">IF(AND(F12="男",O12="○"),AJ11+1,AJ11)</f>
        <v>0</v>
      </c>
      <c r="AK12" s="244" t="str">
        <f t="shared" si="23"/>
        <v/>
      </c>
      <c r="AL12" s="244">
        <f t="shared" ref="AL12:AL75" si="30">IF(AND(F12="男",P12="○"),AL11+1,AL11)</f>
        <v>0</v>
      </c>
      <c r="AM12" s="244" t="str">
        <f t="shared" si="24"/>
        <v/>
      </c>
      <c r="AN12" s="244">
        <f t="shared" ref="AN12:AN75" si="31">IF(AND(F12="女",N12="○"),AN11+1,AN11)</f>
        <v>0</v>
      </c>
      <c r="AO12" s="244" t="str">
        <f t="shared" si="25"/>
        <v/>
      </c>
      <c r="AP12" s="244">
        <f t="shared" ref="AP12:AP75" si="32">IF(AND(F12="女",O12="○"),AP11+1,AP11)</f>
        <v>0</v>
      </c>
      <c r="AQ12" s="244" t="str">
        <f t="shared" si="26"/>
        <v/>
      </c>
      <c r="AR12" s="244">
        <f t="shared" ref="AR12:AR75" si="33">IF(AND(F12="女",P12="○"),AR11+1,AR11)</f>
        <v>0</v>
      </c>
      <c r="AS12" s="244" t="str">
        <f t="shared" si="27"/>
        <v/>
      </c>
    </row>
    <row r="13" spans="1:45">
      <c r="A13" s="34">
        <v>4</v>
      </c>
      <c r="B13" s="58"/>
      <c r="C13" s="58"/>
      <c r="D13" s="58"/>
      <c r="E13" s="237"/>
      <c r="F13" s="58"/>
      <c r="G13" s="59"/>
      <c r="H13" s="60"/>
      <c r="I13" s="181"/>
      <c r="J13" s="60"/>
      <c r="K13" s="181"/>
      <c r="L13" s="60"/>
      <c r="M13" s="201"/>
      <c r="N13" s="61"/>
      <c r="O13" s="61"/>
      <c r="P13" s="209"/>
      <c r="S13" s="71" t="str">
        <f>IF(種目情報!A6="","",種目情報!A6)</f>
        <v>小6年男100m</v>
      </c>
      <c r="T13" s="72" t="str">
        <f>IF(種目情報!E6="","",種目情報!E6)</f>
        <v>小6年女100m</v>
      </c>
      <c r="V13" s="5" t="str">
        <f t="shared" si="12"/>
        <v/>
      </c>
      <c r="W13" s="5" t="str">
        <f t="shared" si="13"/>
        <v/>
      </c>
      <c r="X13" s="5" t="str">
        <f t="shared" si="14"/>
        <v/>
      </c>
      <c r="Y13" s="5" t="str">
        <f t="shared" si="15"/>
        <v/>
      </c>
      <c r="Z13" s="5" t="str">
        <f t="shared" si="16"/>
        <v/>
      </c>
      <c r="AA13" s="10" t="str">
        <f>IF(F13="男",data_kyogisha!A5,"")</f>
        <v/>
      </c>
      <c r="AB13" s="5" t="str">
        <f t="shared" si="17"/>
        <v/>
      </c>
      <c r="AC13" s="5" t="str">
        <f t="shared" si="18"/>
        <v/>
      </c>
      <c r="AD13" s="5" t="str">
        <f t="shared" si="19"/>
        <v/>
      </c>
      <c r="AE13" s="5" t="str">
        <f t="shared" si="20"/>
        <v/>
      </c>
      <c r="AF13" s="5" t="str">
        <f t="shared" si="21"/>
        <v/>
      </c>
      <c r="AG13" s="244" t="str">
        <f>IF(F13="女",data_kyogisha!A5,"")</f>
        <v/>
      </c>
      <c r="AH13" s="244">
        <f t="shared" si="28"/>
        <v>0</v>
      </c>
      <c r="AI13" s="244" t="str">
        <f t="shared" si="22"/>
        <v/>
      </c>
      <c r="AJ13" s="244">
        <f t="shared" si="29"/>
        <v>0</v>
      </c>
      <c r="AK13" s="244" t="str">
        <f t="shared" si="23"/>
        <v/>
      </c>
      <c r="AL13" s="244">
        <f t="shared" si="30"/>
        <v>0</v>
      </c>
      <c r="AM13" s="244" t="str">
        <f t="shared" si="24"/>
        <v/>
      </c>
      <c r="AN13" s="244">
        <f t="shared" si="31"/>
        <v>0</v>
      </c>
      <c r="AO13" s="244" t="str">
        <f t="shared" si="25"/>
        <v/>
      </c>
      <c r="AP13" s="244">
        <f t="shared" si="32"/>
        <v>0</v>
      </c>
      <c r="AQ13" s="244" t="str">
        <f t="shared" si="26"/>
        <v/>
      </c>
      <c r="AR13" s="244">
        <f t="shared" si="33"/>
        <v>0</v>
      </c>
      <c r="AS13" s="244" t="str">
        <f t="shared" si="27"/>
        <v/>
      </c>
    </row>
    <row r="14" spans="1:45">
      <c r="A14" s="34">
        <v>5</v>
      </c>
      <c r="B14" s="58"/>
      <c r="C14" s="58"/>
      <c r="D14" s="58"/>
      <c r="E14" s="237"/>
      <c r="F14" s="58"/>
      <c r="G14" s="59"/>
      <c r="H14" s="60"/>
      <c r="I14" s="181"/>
      <c r="J14" s="60"/>
      <c r="K14" s="181"/>
      <c r="L14" s="60"/>
      <c r="M14" s="201"/>
      <c r="N14" s="61"/>
      <c r="O14" s="61"/>
      <c r="P14" s="209"/>
      <c r="S14" s="71" t="str">
        <f>IF(種目情報!A7="","",種目情報!A7)</f>
        <v>小4年男50mH(0.650m)</v>
      </c>
      <c r="T14" s="72" t="str">
        <f>IF(種目情報!E7="","",種目情報!E7)</f>
        <v>小4年女50mH(0.650m)</v>
      </c>
      <c r="V14" s="5" t="str">
        <f t="shared" si="12"/>
        <v/>
      </c>
      <c r="W14" s="5" t="str">
        <f t="shared" si="13"/>
        <v/>
      </c>
      <c r="X14" s="5" t="str">
        <f t="shared" si="14"/>
        <v/>
      </c>
      <c r="Y14" s="5" t="str">
        <f t="shared" si="15"/>
        <v/>
      </c>
      <c r="Z14" s="5" t="str">
        <f t="shared" si="16"/>
        <v/>
      </c>
      <c r="AA14" s="10" t="str">
        <f>IF(F14="男",data_kyogisha!A6,"")</f>
        <v/>
      </c>
      <c r="AB14" s="5" t="str">
        <f t="shared" si="17"/>
        <v/>
      </c>
      <c r="AC14" s="5" t="str">
        <f t="shared" si="18"/>
        <v/>
      </c>
      <c r="AD14" s="5" t="str">
        <f t="shared" si="19"/>
        <v/>
      </c>
      <c r="AE14" s="5" t="str">
        <f t="shared" si="20"/>
        <v/>
      </c>
      <c r="AF14" s="5" t="str">
        <f t="shared" si="21"/>
        <v/>
      </c>
      <c r="AG14" s="244" t="str">
        <f>IF(F14="女",data_kyogisha!A6,"")</f>
        <v/>
      </c>
      <c r="AH14" s="244">
        <f t="shared" si="28"/>
        <v>0</v>
      </c>
      <c r="AI14" s="244" t="str">
        <f t="shared" si="22"/>
        <v/>
      </c>
      <c r="AJ14" s="244">
        <f t="shared" si="29"/>
        <v>0</v>
      </c>
      <c r="AK14" s="244" t="str">
        <f t="shared" si="23"/>
        <v/>
      </c>
      <c r="AL14" s="244">
        <f t="shared" si="30"/>
        <v>0</v>
      </c>
      <c r="AM14" s="244" t="str">
        <f t="shared" si="24"/>
        <v/>
      </c>
      <c r="AN14" s="244">
        <f t="shared" si="31"/>
        <v>0</v>
      </c>
      <c r="AO14" s="244" t="str">
        <f t="shared" si="25"/>
        <v/>
      </c>
      <c r="AP14" s="244">
        <f t="shared" si="32"/>
        <v>0</v>
      </c>
      <c r="AQ14" s="244" t="str">
        <f t="shared" si="26"/>
        <v/>
      </c>
      <c r="AR14" s="244">
        <f t="shared" si="33"/>
        <v>0</v>
      </c>
      <c r="AS14" s="244" t="str">
        <f t="shared" si="27"/>
        <v/>
      </c>
    </row>
    <row r="15" spans="1:45">
      <c r="A15" s="34">
        <v>6</v>
      </c>
      <c r="B15" s="58"/>
      <c r="C15" s="58"/>
      <c r="D15" s="58"/>
      <c r="E15" s="237"/>
      <c r="F15" s="58"/>
      <c r="G15" s="59"/>
      <c r="H15" s="60"/>
      <c r="I15" s="181"/>
      <c r="J15" s="60"/>
      <c r="K15" s="181"/>
      <c r="L15" s="60"/>
      <c r="M15" s="201"/>
      <c r="N15" s="61"/>
      <c r="O15" s="61"/>
      <c r="P15" s="209"/>
      <c r="S15" s="71" t="str">
        <f>IF(種目情報!A8="","",種目情報!A8)</f>
        <v>小5年男50mH(0.650m)</v>
      </c>
      <c r="T15" s="72" t="str">
        <f>IF(種目情報!E8="","",種目情報!E8)</f>
        <v>小5年女50mH(0.650m)</v>
      </c>
      <c r="V15" s="5" t="str">
        <f t="shared" si="12"/>
        <v/>
      </c>
      <c r="W15" s="5" t="str">
        <f t="shared" si="13"/>
        <v/>
      </c>
      <c r="X15" s="5" t="str">
        <f t="shared" si="14"/>
        <v/>
      </c>
      <c r="Y15" s="5" t="str">
        <f t="shared" si="15"/>
        <v/>
      </c>
      <c r="Z15" s="5" t="str">
        <f t="shared" si="16"/>
        <v/>
      </c>
      <c r="AA15" s="10" t="str">
        <f>IF(F15="男",data_kyogisha!A7,"")</f>
        <v/>
      </c>
      <c r="AB15" s="5" t="str">
        <f t="shared" si="17"/>
        <v/>
      </c>
      <c r="AC15" s="5" t="str">
        <f t="shared" si="18"/>
        <v/>
      </c>
      <c r="AD15" s="5" t="str">
        <f t="shared" si="19"/>
        <v/>
      </c>
      <c r="AE15" s="5" t="str">
        <f t="shared" si="20"/>
        <v/>
      </c>
      <c r="AF15" s="5" t="str">
        <f t="shared" si="21"/>
        <v/>
      </c>
      <c r="AG15" s="244" t="str">
        <f>IF(F15="女",data_kyogisha!A7,"")</f>
        <v/>
      </c>
      <c r="AH15" s="244">
        <f t="shared" si="28"/>
        <v>0</v>
      </c>
      <c r="AI15" s="244" t="str">
        <f t="shared" si="22"/>
        <v/>
      </c>
      <c r="AJ15" s="244">
        <f t="shared" si="29"/>
        <v>0</v>
      </c>
      <c r="AK15" s="244" t="str">
        <f t="shared" si="23"/>
        <v/>
      </c>
      <c r="AL15" s="244">
        <f t="shared" si="30"/>
        <v>0</v>
      </c>
      <c r="AM15" s="244" t="str">
        <f t="shared" si="24"/>
        <v/>
      </c>
      <c r="AN15" s="244">
        <f t="shared" si="31"/>
        <v>0</v>
      </c>
      <c r="AO15" s="244" t="str">
        <f t="shared" si="25"/>
        <v/>
      </c>
      <c r="AP15" s="244">
        <f t="shared" si="32"/>
        <v>0</v>
      </c>
      <c r="AQ15" s="244" t="str">
        <f t="shared" si="26"/>
        <v/>
      </c>
      <c r="AR15" s="244">
        <f t="shared" si="33"/>
        <v>0</v>
      </c>
      <c r="AS15" s="244" t="str">
        <f t="shared" si="27"/>
        <v/>
      </c>
    </row>
    <row r="16" spans="1:45">
      <c r="A16" s="34">
        <v>7</v>
      </c>
      <c r="B16" s="58"/>
      <c r="C16" s="58"/>
      <c r="D16" s="58"/>
      <c r="E16" s="237"/>
      <c r="F16" s="58"/>
      <c r="G16" s="59"/>
      <c r="H16" s="60"/>
      <c r="I16" s="181"/>
      <c r="J16" s="60"/>
      <c r="K16" s="181"/>
      <c r="L16" s="60"/>
      <c r="M16" s="201"/>
      <c r="N16" s="61"/>
      <c r="O16" s="61"/>
      <c r="P16" s="209"/>
      <c r="S16" s="71" t="str">
        <f>IF(種目情報!A9="","",種目情報!A9)</f>
        <v>小6年男50mH(0.650m)</v>
      </c>
      <c r="T16" s="72" t="str">
        <f>IF(種目情報!E9="","",種目情報!E9)</f>
        <v>小6年女50mH(0.650m)</v>
      </c>
      <c r="V16" s="5" t="str">
        <f t="shared" si="12"/>
        <v/>
      </c>
      <c r="W16" s="5" t="str">
        <f t="shared" si="13"/>
        <v/>
      </c>
      <c r="X16" s="5" t="str">
        <f t="shared" si="14"/>
        <v/>
      </c>
      <c r="Y16" s="5" t="str">
        <f t="shared" si="15"/>
        <v/>
      </c>
      <c r="Z16" s="5" t="str">
        <f t="shared" si="16"/>
        <v/>
      </c>
      <c r="AA16" s="10" t="str">
        <f>IF(F16="男",data_kyogisha!A8,"")</f>
        <v/>
      </c>
      <c r="AB16" s="5" t="str">
        <f t="shared" si="17"/>
        <v/>
      </c>
      <c r="AC16" s="5" t="str">
        <f t="shared" si="18"/>
        <v/>
      </c>
      <c r="AD16" s="5" t="str">
        <f t="shared" si="19"/>
        <v/>
      </c>
      <c r="AE16" s="5" t="str">
        <f t="shared" si="20"/>
        <v/>
      </c>
      <c r="AF16" s="5" t="str">
        <f t="shared" si="21"/>
        <v/>
      </c>
      <c r="AG16" s="244" t="str">
        <f>IF(F16="女",data_kyogisha!A8,"")</f>
        <v/>
      </c>
      <c r="AH16" s="244">
        <f t="shared" si="28"/>
        <v>0</v>
      </c>
      <c r="AI16" s="244" t="str">
        <f t="shared" si="22"/>
        <v/>
      </c>
      <c r="AJ16" s="244">
        <f t="shared" si="29"/>
        <v>0</v>
      </c>
      <c r="AK16" s="244" t="str">
        <f t="shared" si="23"/>
        <v/>
      </c>
      <c r="AL16" s="244">
        <f t="shared" si="30"/>
        <v>0</v>
      </c>
      <c r="AM16" s="244" t="str">
        <f t="shared" si="24"/>
        <v/>
      </c>
      <c r="AN16" s="244">
        <f t="shared" si="31"/>
        <v>0</v>
      </c>
      <c r="AO16" s="244" t="str">
        <f t="shared" si="25"/>
        <v/>
      </c>
      <c r="AP16" s="244">
        <f t="shared" si="32"/>
        <v>0</v>
      </c>
      <c r="AQ16" s="244" t="str">
        <f t="shared" si="26"/>
        <v/>
      </c>
      <c r="AR16" s="244">
        <f t="shared" si="33"/>
        <v>0</v>
      </c>
      <c r="AS16" s="244" t="str">
        <f t="shared" si="27"/>
        <v/>
      </c>
    </row>
    <row r="17" spans="1:45">
      <c r="A17" s="34">
        <v>8</v>
      </c>
      <c r="B17" s="58"/>
      <c r="C17" s="58"/>
      <c r="D17" s="58"/>
      <c r="E17" s="237"/>
      <c r="F17" s="58"/>
      <c r="G17" s="59"/>
      <c r="H17" s="60"/>
      <c r="I17" s="181"/>
      <c r="J17" s="60"/>
      <c r="K17" s="181"/>
      <c r="L17" s="60"/>
      <c r="M17" s="201"/>
      <c r="N17" s="61"/>
      <c r="O17" s="61"/>
      <c r="P17" s="209"/>
      <c r="S17" s="71" t="str">
        <f>IF(種目情報!A10="","",種目情報!A10)</f>
        <v>小4年男走高跳</v>
      </c>
      <c r="T17" s="72" t="str">
        <f>IF(種目情報!E10="","",種目情報!E10)</f>
        <v>小4年女走高跳</v>
      </c>
      <c r="V17" s="5" t="str">
        <f t="shared" si="12"/>
        <v/>
      </c>
      <c r="W17" s="5" t="str">
        <f t="shared" si="13"/>
        <v/>
      </c>
      <c r="X17" s="5" t="str">
        <f t="shared" si="14"/>
        <v/>
      </c>
      <c r="Y17" s="5" t="str">
        <f t="shared" si="15"/>
        <v/>
      </c>
      <c r="Z17" s="5" t="str">
        <f t="shared" si="16"/>
        <v/>
      </c>
      <c r="AA17" s="10" t="str">
        <f>IF(F17="男",data_kyogisha!A9,"")</f>
        <v/>
      </c>
      <c r="AB17" s="5" t="str">
        <f t="shared" si="17"/>
        <v/>
      </c>
      <c r="AC17" s="5" t="str">
        <f t="shared" si="18"/>
        <v/>
      </c>
      <c r="AD17" s="5" t="str">
        <f t="shared" si="19"/>
        <v/>
      </c>
      <c r="AE17" s="5" t="str">
        <f t="shared" si="20"/>
        <v/>
      </c>
      <c r="AF17" s="5" t="str">
        <f t="shared" si="21"/>
        <v/>
      </c>
      <c r="AG17" s="244" t="str">
        <f>IF(F17="女",data_kyogisha!A9,"")</f>
        <v/>
      </c>
      <c r="AH17" s="244">
        <f t="shared" si="28"/>
        <v>0</v>
      </c>
      <c r="AI17" s="244" t="str">
        <f t="shared" si="22"/>
        <v/>
      </c>
      <c r="AJ17" s="244">
        <f t="shared" si="29"/>
        <v>0</v>
      </c>
      <c r="AK17" s="244" t="str">
        <f t="shared" si="23"/>
        <v/>
      </c>
      <c r="AL17" s="244">
        <f t="shared" si="30"/>
        <v>0</v>
      </c>
      <c r="AM17" s="244" t="str">
        <f t="shared" si="24"/>
        <v/>
      </c>
      <c r="AN17" s="244">
        <f t="shared" si="31"/>
        <v>0</v>
      </c>
      <c r="AO17" s="244" t="str">
        <f t="shared" si="25"/>
        <v/>
      </c>
      <c r="AP17" s="244">
        <f t="shared" si="32"/>
        <v>0</v>
      </c>
      <c r="AQ17" s="244" t="str">
        <f t="shared" si="26"/>
        <v/>
      </c>
      <c r="AR17" s="244">
        <f t="shared" si="33"/>
        <v>0</v>
      </c>
      <c r="AS17" s="244" t="str">
        <f t="shared" si="27"/>
        <v/>
      </c>
    </row>
    <row r="18" spans="1:45">
      <c r="A18" s="34">
        <v>9</v>
      </c>
      <c r="B18" s="58"/>
      <c r="C18" s="58"/>
      <c r="D18" s="58"/>
      <c r="E18" s="237"/>
      <c r="F18" s="58"/>
      <c r="G18" s="59"/>
      <c r="H18" s="60"/>
      <c r="I18" s="181"/>
      <c r="J18" s="60"/>
      <c r="K18" s="181"/>
      <c r="L18" s="60"/>
      <c r="M18" s="201"/>
      <c r="N18" s="61"/>
      <c r="O18" s="61"/>
      <c r="P18" s="209"/>
      <c r="S18" s="71" t="str">
        <f>IF(種目情報!A11="","",種目情報!A11)</f>
        <v>小5年男走高跳</v>
      </c>
      <c r="T18" s="72" t="str">
        <f>IF(種目情報!E11="","",種目情報!E11)</f>
        <v>小5年女走高跳</v>
      </c>
      <c r="V18" s="5" t="str">
        <f t="shared" si="12"/>
        <v/>
      </c>
      <c r="W18" s="5" t="str">
        <f t="shared" si="13"/>
        <v/>
      </c>
      <c r="X18" s="5" t="str">
        <f t="shared" si="14"/>
        <v/>
      </c>
      <c r="Y18" s="5" t="str">
        <f t="shared" si="15"/>
        <v/>
      </c>
      <c r="Z18" s="5" t="str">
        <f t="shared" si="16"/>
        <v/>
      </c>
      <c r="AA18" s="10" t="str">
        <f>IF(F18="男",data_kyogisha!A10,"")</f>
        <v/>
      </c>
      <c r="AB18" s="5" t="str">
        <f t="shared" si="17"/>
        <v/>
      </c>
      <c r="AC18" s="5" t="str">
        <f t="shared" si="18"/>
        <v/>
      </c>
      <c r="AD18" s="5" t="str">
        <f t="shared" si="19"/>
        <v/>
      </c>
      <c r="AE18" s="5" t="str">
        <f t="shared" si="20"/>
        <v/>
      </c>
      <c r="AF18" s="5" t="str">
        <f t="shared" si="21"/>
        <v/>
      </c>
      <c r="AG18" s="244" t="str">
        <f>IF(F18="女",data_kyogisha!A10,"")</f>
        <v/>
      </c>
      <c r="AH18" s="244">
        <f t="shared" si="28"/>
        <v>0</v>
      </c>
      <c r="AI18" s="244" t="str">
        <f t="shared" si="22"/>
        <v/>
      </c>
      <c r="AJ18" s="244">
        <f t="shared" si="29"/>
        <v>0</v>
      </c>
      <c r="AK18" s="244" t="str">
        <f t="shared" si="23"/>
        <v/>
      </c>
      <c r="AL18" s="244">
        <f t="shared" si="30"/>
        <v>0</v>
      </c>
      <c r="AM18" s="244" t="str">
        <f t="shared" si="24"/>
        <v/>
      </c>
      <c r="AN18" s="244">
        <f t="shared" si="31"/>
        <v>0</v>
      </c>
      <c r="AO18" s="244" t="str">
        <f t="shared" si="25"/>
        <v/>
      </c>
      <c r="AP18" s="244">
        <f t="shared" si="32"/>
        <v>0</v>
      </c>
      <c r="AQ18" s="244" t="str">
        <f t="shared" si="26"/>
        <v/>
      </c>
      <c r="AR18" s="244">
        <f t="shared" si="33"/>
        <v>0</v>
      </c>
      <c r="AS18" s="244" t="str">
        <f t="shared" si="27"/>
        <v/>
      </c>
    </row>
    <row r="19" spans="1:45">
      <c r="A19" s="34">
        <v>10</v>
      </c>
      <c r="B19" s="58"/>
      <c r="C19" s="58"/>
      <c r="D19" s="58"/>
      <c r="E19" s="237"/>
      <c r="F19" s="58"/>
      <c r="G19" s="59"/>
      <c r="H19" s="60"/>
      <c r="I19" s="181"/>
      <c r="J19" s="60"/>
      <c r="K19" s="181"/>
      <c r="L19" s="60"/>
      <c r="M19" s="201"/>
      <c r="N19" s="61"/>
      <c r="O19" s="61"/>
      <c r="P19" s="209"/>
      <c r="S19" s="71" t="str">
        <f>IF(種目情報!A12="","",種目情報!A12)</f>
        <v>小6年男走高跳</v>
      </c>
      <c r="T19" s="72" t="str">
        <f>IF(種目情報!E12="","",種目情報!E12)</f>
        <v>小6年女走高跳</v>
      </c>
      <c r="V19" s="5" t="str">
        <f t="shared" si="12"/>
        <v/>
      </c>
      <c r="W19" s="5" t="str">
        <f t="shared" si="13"/>
        <v/>
      </c>
      <c r="X19" s="5" t="str">
        <f t="shared" si="14"/>
        <v/>
      </c>
      <c r="Y19" s="5" t="str">
        <f t="shared" si="15"/>
        <v/>
      </c>
      <c r="Z19" s="5" t="str">
        <f t="shared" si="16"/>
        <v/>
      </c>
      <c r="AA19" s="10" t="str">
        <f>IF(F19="男",data_kyogisha!A11,"")</f>
        <v/>
      </c>
      <c r="AB19" s="5" t="str">
        <f t="shared" si="17"/>
        <v/>
      </c>
      <c r="AC19" s="5" t="str">
        <f t="shared" si="18"/>
        <v/>
      </c>
      <c r="AD19" s="5" t="str">
        <f t="shared" si="19"/>
        <v/>
      </c>
      <c r="AE19" s="5" t="str">
        <f t="shared" si="20"/>
        <v/>
      </c>
      <c r="AF19" s="5" t="str">
        <f t="shared" si="21"/>
        <v/>
      </c>
      <c r="AG19" s="244" t="str">
        <f>IF(F19="女",data_kyogisha!A11,"")</f>
        <v/>
      </c>
      <c r="AH19" s="244">
        <f t="shared" si="28"/>
        <v>0</v>
      </c>
      <c r="AI19" s="244" t="str">
        <f t="shared" si="22"/>
        <v/>
      </c>
      <c r="AJ19" s="244">
        <f t="shared" si="29"/>
        <v>0</v>
      </c>
      <c r="AK19" s="244" t="str">
        <f t="shared" si="23"/>
        <v/>
      </c>
      <c r="AL19" s="244">
        <f t="shared" si="30"/>
        <v>0</v>
      </c>
      <c r="AM19" s="244" t="str">
        <f t="shared" si="24"/>
        <v/>
      </c>
      <c r="AN19" s="244">
        <f t="shared" si="31"/>
        <v>0</v>
      </c>
      <c r="AO19" s="244" t="str">
        <f t="shared" si="25"/>
        <v/>
      </c>
      <c r="AP19" s="244">
        <f t="shared" si="32"/>
        <v>0</v>
      </c>
      <c r="AQ19" s="244" t="str">
        <f t="shared" si="26"/>
        <v/>
      </c>
      <c r="AR19" s="244">
        <f t="shared" si="33"/>
        <v>0</v>
      </c>
      <c r="AS19" s="244" t="str">
        <f t="shared" si="27"/>
        <v/>
      </c>
    </row>
    <row r="20" spans="1:45">
      <c r="A20" s="34">
        <v>11</v>
      </c>
      <c r="B20" s="58"/>
      <c r="C20" s="58"/>
      <c r="D20" s="58"/>
      <c r="E20" s="237"/>
      <c r="F20" s="58"/>
      <c r="G20" s="59"/>
      <c r="H20" s="60"/>
      <c r="I20" s="181"/>
      <c r="J20" s="60"/>
      <c r="K20" s="181"/>
      <c r="L20" s="60"/>
      <c r="M20" s="201"/>
      <c r="N20" s="61"/>
      <c r="O20" s="61"/>
      <c r="P20" s="209"/>
      <c r="S20" s="71" t="str">
        <f>IF(種目情報!A13="","",種目情報!A13)</f>
        <v>小4年男走幅跳</v>
      </c>
      <c r="T20" s="72" t="str">
        <f>IF(種目情報!E13="","",種目情報!E13)</f>
        <v>小4年女走幅跳</v>
      </c>
      <c r="V20" s="5" t="str">
        <f t="shared" si="12"/>
        <v/>
      </c>
      <c r="W20" s="5" t="str">
        <f t="shared" si="13"/>
        <v/>
      </c>
      <c r="X20" s="5" t="str">
        <f t="shared" si="14"/>
        <v/>
      </c>
      <c r="Y20" s="5" t="str">
        <f t="shared" si="15"/>
        <v/>
      </c>
      <c r="Z20" s="5" t="str">
        <f t="shared" si="16"/>
        <v/>
      </c>
      <c r="AA20" s="10" t="str">
        <f>IF(F20="男",data_kyogisha!A12,"")</f>
        <v/>
      </c>
      <c r="AB20" s="5" t="str">
        <f t="shared" si="17"/>
        <v/>
      </c>
      <c r="AC20" s="5" t="str">
        <f t="shared" si="18"/>
        <v/>
      </c>
      <c r="AD20" s="5" t="str">
        <f t="shared" si="19"/>
        <v/>
      </c>
      <c r="AE20" s="5" t="str">
        <f t="shared" si="20"/>
        <v/>
      </c>
      <c r="AF20" s="5" t="str">
        <f t="shared" si="21"/>
        <v/>
      </c>
      <c r="AG20" s="244" t="str">
        <f>IF(F20="女",data_kyogisha!A12,"")</f>
        <v/>
      </c>
      <c r="AH20" s="244">
        <f t="shared" si="28"/>
        <v>0</v>
      </c>
      <c r="AI20" s="244" t="str">
        <f t="shared" si="22"/>
        <v/>
      </c>
      <c r="AJ20" s="244">
        <f t="shared" si="29"/>
        <v>0</v>
      </c>
      <c r="AK20" s="244" t="str">
        <f t="shared" si="23"/>
        <v/>
      </c>
      <c r="AL20" s="244">
        <f t="shared" si="30"/>
        <v>0</v>
      </c>
      <c r="AM20" s="244" t="str">
        <f t="shared" si="24"/>
        <v/>
      </c>
      <c r="AN20" s="244">
        <f t="shared" si="31"/>
        <v>0</v>
      </c>
      <c r="AO20" s="244" t="str">
        <f t="shared" si="25"/>
        <v/>
      </c>
      <c r="AP20" s="244">
        <f t="shared" si="32"/>
        <v>0</v>
      </c>
      <c r="AQ20" s="244" t="str">
        <f t="shared" si="26"/>
        <v/>
      </c>
      <c r="AR20" s="244">
        <f t="shared" si="33"/>
        <v>0</v>
      </c>
      <c r="AS20" s="244" t="str">
        <f t="shared" si="27"/>
        <v/>
      </c>
    </row>
    <row r="21" spans="1:45">
      <c r="A21" s="34">
        <v>12</v>
      </c>
      <c r="B21" s="58"/>
      <c r="C21" s="58"/>
      <c r="D21" s="58"/>
      <c r="E21" s="237"/>
      <c r="F21" s="58"/>
      <c r="G21" s="59"/>
      <c r="H21" s="60"/>
      <c r="I21" s="181"/>
      <c r="J21" s="60"/>
      <c r="K21" s="181"/>
      <c r="L21" s="60"/>
      <c r="M21" s="201"/>
      <c r="N21" s="61"/>
      <c r="O21" s="61"/>
      <c r="P21" s="209"/>
      <c r="S21" s="71" t="str">
        <f>IF(種目情報!A14="","",種目情報!A14)</f>
        <v>小5年男走幅跳</v>
      </c>
      <c r="T21" s="72" t="str">
        <f>IF(種目情報!E14="","",種目情報!E14)</f>
        <v>小5年女走幅跳</v>
      </c>
      <c r="V21" s="5" t="str">
        <f t="shared" si="12"/>
        <v/>
      </c>
      <c r="W21" s="5" t="str">
        <f t="shared" si="13"/>
        <v/>
      </c>
      <c r="X21" s="5" t="str">
        <f t="shared" si="14"/>
        <v/>
      </c>
      <c r="Y21" s="5" t="str">
        <f t="shared" si="15"/>
        <v/>
      </c>
      <c r="Z21" s="5" t="str">
        <f t="shared" si="16"/>
        <v/>
      </c>
      <c r="AA21" s="10" t="str">
        <f>IF(F21="男",data_kyogisha!A13,"")</f>
        <v/>
      </c>
      <c r="AB21" s="5" t="str">
        <f t="shared" si="17"/>
        <v/>
      </c>
      <c r="AC21" s="5" t="str">
        <f t="shared" si="18"/>
        <v/>
      </c>
      <c r="AD21" s="5" t="str">
        <f t="shared" si="19"/>
        <v/>
      </c>
      <c r="AE21" s="5" t="str">
        <f t="shared" si="20"/>
        <v/>
      </c>
      <c r="AF21" s="5" t="str">
        <f t="shared" si="21"/>
        <v/>
      </c>
      <c r="AG21" s="244" t="str">
        <f>IF(F21="女",data_kyogisha!A13,"")</f>
        <v/>
      </c>
      <c r="AH21" s="244">
        <f t="shared" si="28"/>
        <v>0</v>
      </c>
      <c r="AI21" s="244" t="str">
        <f t="shared" si="22"/>
        <v/>
      </c>
      <c r="AJ21" s="244">
        <f t="shared" si="29"/>
        <v>0</v>
      </c>
      <c r="AK21" s="244" t="str">
        <f t="shared" si="23"/>
        <v/>
      </c>
      <c r="AL21" s="244">
        <f t="shared" si="30"/>
        <v>0</v>
      </c>
      <c r="AM21" s="244" t="str">
        <f t="shared" si="24"/>
        <v/>
      </c>
      <c r="AN21" s="244">
        <f t="shared" si="31"/>
        <v>0</v>
      </c>
      <c r="AO21" s="244" t="str">
        <f t="shared" si="25"/>
        <v/>
      </c>
      <c r="AP21" s="244">
        <f t="shared" si="32"/>
        <v>0</v>
      </c>
      <c r="AQ21" s="244" t="str">
        <f t="shared" si="26"/>
        <v/>
      </c>
      <c r="AR21" s="244">
        <f t="shared" si="33"/>
        <v>0</v>
      </c>
      <c r="AS21" s="244" t="str">
        <f t="shared" si="27"/>
        <v/>
      </c>
    </row>
    <row r="22" spans="1:45">
      <c r="A22" s="34">
        <v>13</v>
      </c>
      <c r="B22" s="58"/>
      <c r="C22" s="58"/>
      <c r="D22" s="58"/>
      <c r="E22" s="237"/>
      <c r="F22" s="58"/>
      <c r="G22" s="59"/>
      <c r="H22" s="60"/>
      <c r="I22" s="181"/>
      <c r="J22" s="60"/>
      <c r="K22" s="181"/>
      <c r="L22" s="60"/>
      <c r="M22" s="201"/>
      <c r="N22" s="61"/>
      <c r="O22" s="61"/>
      <c r="P22" s="209"/>
      <c r="S22" s="71" t="str">
        <f>IF(種目情報!A15="","",種目情報!A15)</f>
        <v>小6年男走幅跳</v>
      </c>
      <c r="T22" s="72" t="str">
        <f>IF(種目情報!E15="","",種目情報!E15)</f>
        <v>小6年女走幅跳</v>
      </c>
      <c r="V22" s="5" t="str">
        <f t="shared" si="12"/>
        <v/>
      </c>
      <c r="W22" s="5" t="str">
        <f t="shared" si="13"/>
        <v/>
      </c>
      <c r="X22" s="5" t="str">
        <f t="shared" si="14"/>
        <v/>
      </c>
      <c r="Y22" s="5" t="str">
        <f t="shared" si="15"/>
        <v/>
      </c>
      <c r="Z22" s="5" t="str">
        <f t="shared" si="16"/>
        <v/>
      </c>
      <c r="AA22" s="10" t="str">
        <f>IF(F22="男",data_kyogisha!A14,"")</f>
        <v/>
      </c>
      <c r="AB22" s="5" t="str">
        <f t="shared" si="17"/>
        <v/>
      </c>
      <c r="AC22" s="5" t="str">
        <f t="shared" si="18"/>
        <v/>
      </c>
      <c r="AD22" s="5" t="str">
        <f t="shared" si="19"/>
        <v/>
      </c>
      <c r="AE22" s="5" t="str">
        <f t="shared" si="20"/>
        <v/>
      </c>
      <c r="AF22" s="5" t="str">
        <f t="shared" si="21"/>
        <v/>
      </c>
      <c r="AG22" s="244" t="str">
        <f>IF(F22="女",data_kyogisha!A14,"")</f>
        <v/>
      </c>
      <c r="AH22" s="244">
        <f t="shared" si="28"/>
        <v>0</v>
      </c>
      <c r="AI22" s="244" t="str">
        <f t="shared" si="22"/>
        <v/>
      </c>
      <c r="AJ22" s="244">
        <f t="shared" si="29"/>
        <v>0</v>
      </c>
      <c r="AK22" s="244" t="str">
        <f t="shared" si="23"/>
        <v/>
      </c>
      <c r="AL22" s="244">
        <f t="shared" si="30"/>
        <v>0</v>
      </c>
      <c r="AM22" s="244" t="str">
        <f t="shared" si="24"/>
        <v/>
      </c>
      <c r="AN22" s="244">
        <f t="shared" si="31"/>
        <v>0</v>
      </c>
      <c r="AO22" s="244" t="str">
        <f t="shared" si="25"/>
        <v/>
      </c>
      <c r="AP22" s="244">
        <f t="shared" si="32"/>
        <v>0</v>
      </c>
      <c r="AQ22" s="244" t="str">
        <f t="shared" si="26"/>
        <v/>
      </c>
      <c r="AR22" s="244">
        <f t="shared" si="33"/>
        <v>0</v>
      </c>
      <c r="AS22" s="244" t="str">
        <f t="shared" si="27"/>
        <v/>
      </c>
    </row>
    <row r="23" spans="1:45">
      <c r="A23" s="34">
        <v>14</v>
      </c>
      <c r="B23" s="58"/>
      <c r="C23" s="58"/>
      <c r="D23" s="58"/>
      <c r="E23" s="237"/>
      <c r="F23" s="58"/>
      <c r="G23" s="59"/>
      <c r="H23" s="60"/>
      <c r="I23" s="181"/>
      <c r="J23" s="60"/>
      <c r="K23" s="181"/>
      <c r="L23" s="60"/>
      <c r="M23" s="201"/>
      <c r="N23" s="61"/>
      <c r="O23" s="61"/>
      <c r="P23" s="209"/>
      <c r="S23" s="71" t="str">
        <f>IF(種目情報!A16="","",種目情報!A16)</f>
        <v>小4年男ｼﾞｬﾍﾞﾘｯｸﾎﾞｰﾙ投</v>
      </c>
      <c r="T23" s="72" t="str">
        <f>IF(種目情報!E16="","",種目情報!E16)</f>
        <v>小4年女ｼﾞｬﾍﾞﾘｯｸﾎﾞｰﾙ投</v>
      </c>
      <c r="V23" s="5" t="str">
        <f t="shared" si="12"/>
        <v/>
      </c>
      <c r="W23" s="5" t="str">
        <f t="shared" si="13"/>
        <v/>
      </c>
      <c r="X23" s="5" t="str">
        <f t="shared" si="14"/>
        <v/>
      </c>
      <c r="Y23" s="5" t="str">
        <f t="shared" si="15"/>
        <v/>
      </c>
      <c r="Z23" s="5" t="str">
        <f t="shared" si="16"/>
        <v/>
      </c>
      <c r="AA23" s="10" t="str">
        <f>IF(F23="男",data_kyogisha!A15,"")</f>
        <v/>
      </c>
      <c r="AB23" s="5" t="str">
        <f t="shared" si="17"/>
        <v/>
      </c>
      <c r="AC23" s="5" t="str">
        <f t="shared" si="18"/>
        <v/>
      </c>
      <c r="AD23" s="5" t="str">
        <f t="shared" si="19"/>
        <v/>
      </c>
      <c r="AE23" s="5" t="str">
        <f t="shared" si="20"/>
        <v/>
      </c>
      <c r="AF23" s="5" t="str">
        <f t="shared" si="21"/>
        <v/>
      </c>
      <c r="AG23" s="244" t="str">
        <f>IF(F23="女",data_kyogisha!A15,"")</f>
        <v/>
      </c>
      <c r="AH23" s="244">
        <f t="shared" si="28"/>
        <v>0</v>
      </c>
      <c r="AI23" s="244" t="str">
        <f t="shared" si="22"/>
        <v/>
      </c>
      <c r="AJ23" s="244">
        <f t="shared" si="29"/>
        <v>0</v>
      </c>
      <c r="AK23" s="244" t="str">
        <f t="shared" si="23"/>
        <v/>
      </c>
      <c r="AL23" s="244">
        <f t="shared" si="30"/>
        <v>0</v>
      </c>
      <c r="AM23" s="244" t="str">
        <f t="shared" si="24"/>
        <v/>
      </c>
      <c r="AN23" s="244">
        <f t="shared" si="31"/>
        <v>0</v>
      </c>
      <c r="AO23" s="244" t="str">
        <f t="shared" si="25"/>
        <v/>
      </c>
      <c r="AP23" s="244">
        <f t="shared" si="32"/>
        <v>0</v>
      </c>
      <c r="AQ23" s="244" t="str">
        <f t="shared" si="26"/>
        <v/>
      </c>
      <c r="AR23" s="244">
        <f t="shared" si="33"/>
        <v>0</v>
      </c>
      <c r="AS23" s="244" t="str">
        <f t="shared" si="27"/>
        <v/>
      </c>
    </row>
    <row r="24" spans="1:45">
      <c r="A24" s="34">
        <v>15</v>
      </c>
      <c r="B24" s="58"/>
      <c r="C24" s="58"/>
      <c r="D24" s="58"/>
      <c r="E24" s="237"/>
      <c r="F24" s="58"/>
      <c r="G24" s="59"/>
      <c r="H24" s="60"/>
      <c r="I24" s="181"/>
      <c r="J24" s="60"/>
      <c r="K24" s="181"/>
      <c r="L24" s="60"/>
      <c r="M24" s="201"/>
      <c r="N24" s="61"/>
      <c r="O24" s="61"/>
      <c r="P24" s="209"/>
      <c r="S24" s="71" t="str">
        <f>IF(種目情報!A17="","",種目情報!A17)</f>
        <v>小5年男ｼﾞｬﾍﾞﾘｯｸﾎﾞｰﾙ投</v>
      </c>
      <c r="T24" s="72" t="str">
        <f>IF(種目情報!E17="","",種目情報!E17)</f>
        <v>小5年女ｼﾞｬﾍﾞﾘｯｸﾎﾞｰﾙ投</v>
      </c>
      <c r="V24" s="5" t="str">
        <f t="shared" si="12"/>
        <v/>
      </c>
      <c r="W24" s="5" t="str">
        <f t="shared" si="13"/>
        <v/>
      </c>
      <c r="X24" s="5" t="str">
        <f t="shared" si="14"/>
        <v/>
      </c>
      <c r="Y24" s="5" t="str">
        <f t="shared" si="15"/>
        <v/>
      </c>
      <c r="Z24" s="5" t="str">
        <f t="shared" si="16"/>
        <v/>
      </c>
      <c r="AA24" s="10" t="str">
        <f>IF(F24="男",data_kyogisha!A16,"")</f>
        <v/>
      </c>
      <c r="AB24" s="5" t="str">
        <f t="shared" si="17"/>
        <v/>
      </c>
      <c r="AC24" s="5" t="str">
        <f t="shared" si="18"/>
        <v/>
      </c>
      <c r="AD24" s="5" t="str">
        <f t="shared" si="19"/>
        <v/>
      </c>
      <c r="AE24" s="5" t="str">
        <f t="shared" si="20"/>
        <v/>
      </c>
      <c r="AF24" s="5" t="str">
        <f t="shared" si="21"/>
        <v/>
      </c>
      <c r="AG24" s="244" t="str">
        <f>IF(F24="女",data_kyogisha!A16,"")</f>
        <v/>
      </c>
      <c r="AH24" s="244">
        <f t="shared" si="28"/>
        <v>0</v>
      </c>
      <c r="AI24" s="244" t="str">
        <f t="shared" si="22"/>
        <v/>
      </c>
      <c r="AJ24" s="244">
        <f t="shared" si="29"/>
        <v>0</v>
      </c>
      <c r="AK24" s="244" t="str">
        <f t="shared" si="23"/>
        <v/>
      </c>
      <c r="AL24" s="244">
        <f t="shared" si="30"/>
        <v>0</v>
      </c>
      <c r="AM24" s="244" t="str">
        <f t="shared" si="24"/>
        <v/>
      </c>
      <c r="AN24" s="244">
        <f t="shared" si="31"/>
        <v>0</v>
      </c>
      <c r="AO24" s="244" t="str">
        <f t="shared" si="25"/>
        <v/>
      </c>
      <c r="AP24" s="244">
        <f t="shared" si="32"/>
        <v>0</v>
      </c>
      <c r="AQ24" s="244" t="str">
        <f t="shared" si="26"/>
        <v/>
      </c>
      <c r="AR24" s="244">
        <f t="shared" si="33"/>
        <v>0</v>
      </c>
      <c r="AS24" s="244" t="str">
        <f t="shared" si="27"/>
        <v/>
      </c>
    </row>
    <row r="25" spans="1:45">
      <c r="A25" s="34">
        <v>16</v>
      </c>
      <c r="B25" s="58"/>
      <c r="C25" s="58"/>
      <c r="D25" s="58"/>
      <c r="E25" s="237"/>
      <c r="F25" s="58"/>
      <c r="G25" s="59"/>
      <c r="H25" s="60"/>
      <c r="I25" s="181"/>
      <c r="J25" s="60"/>
      <c r="K25" s="181"/>
      <c r="L25" s="60"/>
      <c r="M25" s="201"/>
      <c r="N25" s="61"/>
      <c r="O25" s="61"/>
      <c r="P25" s="209"/>
      <c r="S25" s="71" t="str">
        <f>IF(種目情報!A18="","",種目情報!A18)</f>
        <v>小6年男ｼﾞｬﾍﾞﾘｯｸﾎﾞｰﾙ投</v>
      </c>
      <c r="T25" s="72" t="str">
        <f>IF(種目情報!E18="","",種目情報!E18)</f>
        <v>小6年女ｼﾞｬﾍﾞﾘｯｸﾎﾞｰﾙ投</v>
      </c>
      <c r="V25" s="5" t="str">
        <f t="shared" si="12"/>
        <v/>
      </c>
      <c r="W25" s="5" t="str">
        <f t="shared" si="13"/>
        <v/>
      </c>
      <c r="X25" s="5" t="str">
        <f t="shared" si="14"/>
        <v/>
      </c>
      <c r="Y25" s="5" t="str">
        <f t="shared" si="15"/>
        <v/>
      </c>
      <c r="Z25" s="5" t="str">
        <f t="shared" si="16"/>
        <v/>
      </c>
      <c r="AA25" s="10" t="str">
        <f>IF(F25="男",data_kyogisha!A17,"")</f>
        <v/>
      </c>
      <c r="AB25" s="5" t="str">
        <f t="shared" si="17"/>
        <v/>
      </c>
      <c r="AC25" s="5" t="str">
        <f t="shared" si="18"/>
        <v/>
      </c>
      <c r="AD25" s="5" t="str">
        <f t="shared" si="19"/>
        <v/>
      </c>
      <c r="AE25" s="5" t="str">
        <f t="shared" si="20"/>
        <v/>
      </c>
      <c r="AF25" s="5" t="str">
        <f t="shared" si="21"/>
        <v/>
      </c>
      <c r="AG25" s="244" t="str">
        <f>IF(F25="女",data_kyogisha!A17,"")</f>
        <v/>
      </c>
      <c r="AH25" s="244">
        <f t="shared" si="28"/>
        <v>0</v>
      </c>
      <c r="AI25" s="244" t="str">
        <f t="shared" si="22"/>
        <v/>
      </c>
      <c r="AJ25" s="244">
        <f t="shared" si="29"/>
        <v>0</v>
      </c>
      <c r="AK25" s="244" t="str">
        <f t="shared" si="23"/>
        <v/>
      </c>
      <c r="AL25" s="244">
        <f t="shared" si="30"/>
        <v>0</v>
      </c>
      <c r="AM25" s="244" t="str">
        <f t="shared" si="24"/>
        <v/>
      </c>
      <c r="AN25" s="244">
        <f t="shared" si="31"/>
        <v>0</v>
      </c>
      <c r="AO25" s="244" t="str">
        <f t="shared" si="25"/>
        <v/>
      </c>
      <c r="AP25" s="244">
        <f t="shared" si="32"/>
        <v>0</v>
      </c>
      <c r="AQ25" s="244" t="str">
        <f t="shared" si="26"/>
        <v/>
      </c>
      <c r="AR25" s="244">
        <f t="shared" si="33"/>
        <v>0</v>
      </c>
      <c r="AS25" s="244" t="str">
        <f t="shared" si="27"/>
        <v/>
      </c>
    </row>
    <row r="26" spans="1:45">
      <c r="A26" s="34">
        <v>17</v>
      </c>
      <c r="B26" s="58"/>
      <c r="C26" s="58"/>
      <c r="D26" s="58"/>
      <c r="E26" s="237"/>
      <c r="F26" s="58"/>
      <c r="G26" s="59"/>
      <c r="H26" s="60"/>
      <c r="I26" s="181"/>
      <c r="J26" s="60"/>
      <c r="K26" s="181"/>
      <c r="L26" s="60"/>
      <c r="M26" s="201"/>
      <c r="N26" s="61"/>
      <c r="O26" s="61"/>
      <c r="P26" s="209"/>
      <c r="S26" s="71" t="str">
        <f>IF(種目情報!A19="","",種目情報!A19)</f>
        <v>小4年男1000m</v>
      </c>
      <c r="T26" s="72" t="str">
        <f>IF(種目情報!E19="","",種目情報!E19)</f>
        <v>小4年女1000m</v>
      </c>
      <c r="V26" s="5" t="str">
        <f t="shared" si="12"/>
        <v/>
      </c>
      <c r="W26" s="5" t="str">
        <f t="shared" si="13"/>
        <v/>
      </c>
      <c r="X26" s="5" t="str">
        <f t="shared" si="14"/>
        <v/>
      </c>
      <c r="Y26" s="5" t="str">
        <f t="shared" si="15"/>
        <v/>
      </c>
      <c r="Z26" s="5" t="str">
        <f t="shared" si="16"/>
        <v/>
      </c>
      <c r="AA26" s="10" t="str">
        <f>IF(F26="男",data_kyogisha!A18,"")</f>
        <v/>
      </c>
      <c r="AB26" s="5" t="str">
        <f t="shared" si="17"/>
        <v/>
      </c>
      <c r="AC26" s="5" t="str">
        <f t="shared" si="18"/>
        <v/>
      </c>
      <c r="AD26" s="5" t="str">
        <f t="shared" si="19"/>
        <v/>
      </c>
      <c r="AE26" s="5" t="str">
        <f t="shared" si="20"/>
        <v/>
      </c>
      <c r="AF26" s="5" t="str">
        <f t="shared" si="21"/>
        <v/>
      </c>
      <c r="AG26" s="244" t="str">
        <f>IF(F26="女",data_kyogisha!A18,"")</f>
        <v/>
      </c>
      <c r="AH26" s="244">
        <f t="shared" si="28"/>
        <v>0</v>
      </c>
      <c r="AI26" s="244" t="str">
        <f t="shared" si="22"/>
        <v/>
      </c>
      <c r="AJ26" s="244">
        <f t="shared" si="29"/>
        <v>0</v>
      </c>
      <c r="AK26" s="244" t="str">
        <f t="shared" si="23"/>
        <v/>
      </c>
      <c r="AL26" s="244">
        <f t="shared" si="30"/>
        <v>0</v>
      </c>
      <c r="AM26" s="244" t="str">
        <f t="shared" si="24"/>
        <v/>
      </c>
      <c r="AN26" s="244">
        <f t="shared" si="31"/>
        <v>0</v>
      </c>
      <c r="AO26" s="244" t="str">
        <f t="shared" si="25"/>
        <v/>
      </c>
      <c r="AP26" s="244">
        <f t="shared" si="32"/>
        <v>0</v>
      </c>
      <c r="AQ26" s="244" t="str">
        <f t="shared" si="26"/>
        <v/>
      </c>
      <c r="AR26" s="244">
        <f t="shared" si="33"/>
        <v>0</v>
      </c>
      <c r="AS26" s="244" t="str">
        <f t="shared" si="27"/>
        <v/>
      </c>
    </row>
    <row r="27" spans="1:45">
      <c r="A27" s="34">
        <v>18</v>
      </c>
      <c r="B27" s="58"/>
      <c r="C27" s="58"/>
      <c r="D27" s="58"/>
      <c r="E27" s="237"/>
      <c r="F27" s="58"/>
      <c r="G27" s="59"/>
      <c r="H27" s="60"/>
      <c r="I27" s="181"/>
      <c r="J27" s="60"/>
      <c r="K27" s="181"/>
      <c r="L27" s="60"/>
      <c r="M27" s="201"/>
      <c r="N27" s="61"/>
      <c r="O27" s="61"/>
      <c r="P27" s="209"/>
      <c r="S27" s="71" t="str">
        <f>IF(種目情報!A20="","",種目情報!A20)</f>
        <v>小5年男1000m</v>
      </c>
      <c r="T27" s="72" t="str">
        <f>IF(種目情報!E20="","",種目情報!E20)</f>
        <v>小5年女1000m</v>
      </c>
      <c r="V27" s="5" t="str">
        <f t="shared" si="12"/>
        <v/>
      </c>
      <c r="W27" s="5" t="str">
        <f t="shared" si="13"/>
        <v/>
      </c>
      <c r="X27" s="5" t="str">
        <f t="shared" si="14"/>
        <v/>
      </c>
      <c r="Y27" s="5" t="str">
        <f t="shared" si="15"/>
        <v/>
      </c>
      <c r="Z27" s="5" t="str">
        <f t="shared" si="16"/>
        <v/>
      </c>
      <c r="AA27" s="10" t="str">
        <f>IF(F27="男",data_kyogisha!A19,"")</f>
        <v/>
      </c>
      <c r="AB27" s="5" t="str">
        <f t="shared" si="17"/>
        <v/>
      </c>
      <c r="AC27" s="5" t="str">
        <f t="shared" si="18"/>
        <v/>
      </c>
      <c r="AD27" s="5" t="str">
        <f t="shared" si="19"/>
        <v/>
      </c>
      <c r="AE27" s="5" t="str">
        <f t="shared" si="20"/>
        <v/>
      </c>
      <c r="AF27" s="5" t="str">
        <f t="shared" si="21"/>
        <v/>
      </c>
      <c r="AG27" s="244" t="str">
        <f>IF(F27="女",data_kyogisha!A19,"")</f>
        <v/>
      </c>
      <c r="AH27" s="244">
        <f t="shared" si="28"/>
        <v>0</v>
      </c>
      <c r="AI27" s="244" t="str">
        <f t="shared" si="22"/>
        <v/>
      </c>
      <c r="AJ27" s="244">
        <f t="shared" si="29"/>
        <v>0</v>
      </c>
      <c r="AK27" s="244" t="str">
        <f t="shared" si="23"/>
        <v/>
      </c>
      <c r="AL27" s="244">
        <f t="shared" si="30"/>
        <v>0</v>
      </c>
      <c r="AM27" s="244" t="str">
        <f t="shared" si="24"/>
        <v/>
      </c>
      <c r="AN27" s="244">
        <f t="shared" si="31"/>
        <v>0</v>
      </c>
      <c r="AO27" s="244" t="str">
        <f t="shared" si="25"/>
        <v/>
      </c>
      <c r="AP27" s="244">
        <f t="shared" si="32"/>
        <v>0</v>
      </c>
      <c r="AQ27" s="244" t="str">
        <f t="shared" si="26"/>
        <v/>
      </c>
      <c r="AR27" s="244">
        <f t="shared" si="33"/>
        <v>0</v>
      </c>
      <c r="AS27" s="244" t="str">
        <f t="shared" si="27"/>
        <v/>
      </c>
    </row>
    <row r="28" spans="1:45">
      <c r="A28" s="34">
        <v>19</v>
      </c>
      <c r="B28" s="58"/>
      <c r="C28" s="58"/>
      <c r="D28" s="58"/>
      <c r="E28" s="237"/>
      <c r="F28" s="58"/>
      <c r="G28" s="59"/>
      <c r="H28" s="60"/>
      <c r="I28" s="181"/>
      <c r="J28" s="60"/>
      <c r="K28" s="181"/>
      <c r="L28" s="60"/>
      <c r="M28" s="201"/>
      <c r="N28" s="61"/>
      <c r="O28" s="61"/>
      <c r="P28" s="209"/>
      <c r="S28" s="71" t="str">
        <f>IF(種目情報!A21="","",種目情報!A21)</f>
        <v>小6年男1000m</v>
      </c>
      <c r="T28" s="72" t="str">
        <f>IF(種目情報!E21="","",種目情報!E21)</f>
        <v>小6年女1000m</v>
      </c>
      <c r="V28" s="5" t="str">
        <f t="shared" si="12"/>
        <v/>
      </c>
      <c r="W28" s="5" t="str">
        <f t="shared" si="13"/>
        <v/>
      </c>
      <c r="X28" s="5" t="str">
        <f t="shared" si="14"/>
        <v/>
      </c>
      <c r="Y28" s="5" t="str">
        <f t="shared" si="15"/>
        <v/>
      </c>
      <c r="Z28" s="5" t="str">
        <f t="shared" si="16"/>
        <v/>
      </c>
      <c r="AA28" s="10" t="str">
        <f>IF(F28="男",data_kyogisha!A20,"")</f>
        <v/>
      </c>
      <c r="AB28" s="5" t="str">
        <f t="shared" si="17"/>
        <v/>
      </c>
      <c r="AC28" s="5" t="str">
        <f t="shared" si="18"/>
        <v/>
      </c>
      <c r="AD28" s="5" t="str">
        <f t="shared" si="19"/>
        <v/>
      </c>
      <c r="AE28" s="5" t="str">
        <f t="shared" si="20"/>
        <v/>
      </c>
      <c r="AF28" s="5" t="str">
        <f t="shared" si="21"/>
        <v/>
      </c>
      <c r="AG28" s="244" t="str">
        <f>IF(F28="女",data_kyogisha!A20,"")</f>
        <v/>
      </c>
      <c r="AH28" s="244">
        <f t="shared" si="28"/>
        <v>0</v>
      </c>
      <c r="AI28" s="244" t="str">
        <f t="shared" si="22"/>
        <v/>
      </c>
      <c r="AJ28" s="244">
        <f t="shared" si="29"/>
        <v>0</v>
      </c>
      <c r="AK28" s="244" t="str">
        <f t="shared" si="23"/>
        <v/>
      </c>
      <c r="AL28" s="244">
        <f t="shared" si="30"/>
        <v>0</v>
      </c>
      <c r="AM28" s="244" t="str">
        <f t="shared" si="24"/>
        <v/>
      </c>
      <c r="AN28" s="244">
        <f t="shared" si="31"/>
        <v>0</v>
      </c>
      <c r="AO28" s="244" t="str">
        <f t="shared" si="25"/>
        <v/>
      </c>
      <c r="AP28" s="244">
        <f t="shared" si="32"/>
        <v>0</v>
      </c>
      <c r="AQ28" s="244" t="str">
        <f t="shared" si="26"/>
        <v/>
      </c>
      <c r="AR28" s="244">
        <f t="shared" si="33"/>
        <v>0</v>
      </c>
      <c r="AS28" s="244" t="str">
        <f t="shared" si="27"/>
        <v/>
      </c>
    </row>
    <row r="29" spans="1:45">
      <c r="A29" s="34">
        <v>20</v>
      </c>
      <c r="B29" s="58"/>
      <c r="C29" s="58"/>
      <c r="D29" s="58"/>
      <c r="E29" s="237"/>
      <c r="F29" s="58"/>
      <c r="G29" s="59"/>
      <c r="H29" s="60"/>
      <c r="I29" s="181"/>
      <c r="J29" s="60"/>
      <c r="K29" s="181"/>
      <c r="L29" s="60"/>
      <c r="M29" s="201"/>
      <c r="N29" s="61"/>
      <c r="O29" s="61"/>
      <c r="P29" s="209"/>
      <c r="S29" s="71" t="str">
        <f>IF(種目情報!A24="","",種目情報!A24)</f>
        <v/>
      </c>
      <c r="T29" s="72" t="str">
        <f>IF(種目情報!E24="","",種目情報!E24)</f>
        <v/>
      </c>
      <c r="V29" s="5" t="str">
        <f t="shared" si="12"/>
        <v/>
      </c>
      <c r="W29" s="5" t="str">
        <f t="shared" si="13"/>
        <v/>
      </c>
      <c r="X29" s="5" t="str">
        <f t="shared" si="14"/>
        <v/>
      </c>
      <c r="Y29" s="5" t="str">
        <f t="shared" si="15"/>
        <v/>
      </c>
      <c r="Z29" s="5" t="str">
        <f t="shared" si="16"/>
        <v/>
      </c>
      <c r="AA29" s="10" t="str">
        <f>IF(F29="男",data_kyogisha!A21,"")</f>
        <v/>
      </c>
      <c r="AB29" s="5" t="str">
        <f t="shared" si="17"/>
        <v/>
      </c>
      <c r="AC29" s="5" t="str">
        <f t="shared" si="18"/>
        <v/>
      </c>
      <c r="AD29" s="5" t="str">
        <f t="shared" si="19"/>
        <v/>
      </c>
      <c r="AE29" s="5" t="str">
        <f t="shared" si="20"/>
        <v/>
      </c>
      <c r="AF29" s="5" t="str">
        <f t="shared" si="21"/>
        <v/>
      </c>
      <c r="AG29" s="244" t="str">
        <f>IF(F29="女",data_kyogisha!A21,"")</f>
        <v/>
      </c>
      <c r="AH29" s="244">
        <f t="shared" si="28"/>
        <v>0</v>
      </c>
      <c r="AI29" s="244" t="str">
        <f t="shared" si="22"/>
        <v/>
      </c>
      <c r="AJ29" s="244">
        <f t="shared" si="29"/>
        <v>0</v>
      </c>
      <c r="AK29" s="244" t="str">
        <f t="shared" si="23"/>
        <v/>
      </c>
      <c r="AL29" s="244">
        <f t="shared" si="30"/>
        <v>0</v>
      </c>
      <c r="AM29" s="244" t="str">
        <f t="shared" si="24"/>
        <v/>
      </c>
      <c r="AN29" s="244">
        <f t="shared" si="31"/>
        <v>0</v>
      </c>
      <c r="AO29" s="244" t="str">
        <f t="shared" si="25"/>
        <v/>
      </c>
      <c r="AP29" s="244">
        <f t="shared" si="32"/>
        <v>0</v>
      </c>
      <c r="AQ29" s="244" t="str">
        <f t="shared" si="26"/>
        <v/>
      </c>
      <c r="AR29" s="244">
        <f t="shared" si="33"/>
        <v>0</v>
      </c>
      <c r="AS29" s="244" t="str">
        <f t="shared" si="27"/>
        <v/>
      </c>
    </row>
    <row r="30" spans="1:45">
      <c r="A30" s="34">
        <v>21</v>
      </c>
      <c r="B30" s="58"/>
      <c r="C30" s="58"/>
      <c r="D30" s="58"/>
      <c r="E30" s="237"/>
      <c r="F30" s="58"/>
      <c r="G30" s="59"/>
      <c r="H30" s="60"/>
      <c r="I30" s="181"/>
      <c r="J30" s="60"/>
      <c r="K30" s="181"/>
      <c r="L30" s="60"/>
      <c r="M30" s="201"/>
      <c r="N30" s="61"/>
      <c r="O30" s="61"/>
      <c r="P30" s="209"/>
      <c r="S30" s="71" t="str">
        <f>IF(種目情報!A25="","",種目情報!A25)</f>
        <v/>
      </c>
      <c r="T30" s="72" t="str">
        <f>IF(種目情報!E25="","",種目情報!E25)</f>
        <v/>
      </c>
      <c r="V30" s="5" t="str">
        <f t="shared" si="12"/>
        <v/>
      </c>
      <c r="W30" s="5" t="str">
        <f t="shared" si="13"/>
        <v/>
      </c>
      <c r="X30" s="5" t="str">
        <f t="shared" si="14"/>
        <v/>
      </c>
      <c r="Y30" s="5" t="str">
        <f t="shared" si="15"/>
        <v/>
      </c>
      <c r="Z30" s="5" t="str">
        <f t="shared" si="16"/>
        <v/>
      </c>
      <c r="AA30" s="10" t="str">
        <f>IF(F30="男",data_kyogisha!A22,"")</f>
        <v/>
      </c>
      <c r="AB30" s="5" t="str">
        <f t="shared" si="17"/>
        <v/>
      </c>
      <c r="AC30" s="5" t="str">
        <f t="shared" si="18"/>
        <v/>
      </c>
      <c r="AD30" s="5" t="str">
        <f t="shared" si="19"/>
        <v/>
      </c>
      <c r="AE30" s="5" t="str">
        <f t="shared" si="20"/>
        <v/>
      </c>
      <c r="AF30" s="5" t="str">
        <f t="shared" si="21"/>
        <v/>
      </c>
      <c r="AG30" s="244" t="str">
        <f>IF(F30="女",data_kyogisha!A22,"")</f>
        <v/>
      </c>
      <c r="AH30" s="244">
        <f t="shared" si="28"/>
        <v>0</v>
      </c>
      <c r="AI30" s="244" t="str">
        <f t="shared" si="22"/>
        <v/>
      </c>
      <c r="AJ30" s="244">
        <f t="shared" si="29"/>
        <v>0</v>
      </c>
      <c r="AK30" s="244" t="str">
        <f t="shared" si="23"/>
        <v/>
      </c>
      <c r="AL30" s="244">
        <f t="shared" si="30"/>
        <v>0</v>
      </c>
      <c r="AM30" s="244" t="str">
        <f t="shared" si="24"/>
        <v/>
      </c>
      <c r="AN30" s="244">
        <f t="shared" si="31"/>
        <v>0</v>
      </c>
      <c r="AO30" s="244" t="str">
        <f t="shared" si="25"/>
        <v/>
      </c>
      <c r="AP30" s="244">
        <f t="shared" si="32"/>
        <v>0</v>
      </c>
      <c r="AQ30" s="244" t="str">
        <f t="shared" si="26"/>
        <v/>
      </c>
      <c r="AR30" s="244">
        <f t="shared" si="33"/>
        <v>0</v>
      </c>
      <c r="AS30" s="244" t="str">
        <f t="shared" si="27"/>
        <v/>
      </c>
    </row>
    <row r="31" spans="1:45">
      <c r="A31" s="34">
        <v>22</v>
      </c>
      <c r="B31" s="58"/>
      <c r="C31" s="58"/>
      <c r="D31" s="58"/>
      <c r="E31" s="237"/>
      <c r="F31" s="58"/>
      <c r="G31" s="59"/>
      <c r="H31" s="60"/>
      <c r="I31" s="181"/>
      <c r="J31" s="60"/>
      <c r="K31" s="181"/>
      <c r="L31" s="60"/>
      <c r="M31" s="201"/>
      <c r="N31" s="61"/>
      <c r="O31" s="61"/>
      <c r="P31" s="209"/>
      <c r="S31" s="71" t="str">
        <f>IF(種目情報!A26="","",種目情報!A26)</f>
        <v/>
      </c>
      <c r="T31" s="72" t="str">
        <f>IF(種目情報!E26="","",種目情報!E26)</f>
        <v/>
      </c>
      <c r="V31" s="5" t="str">
        <f t="shared" si="12"/>
        <v/>
      </c>
      <c r="W31" s="5" t="str">
        <f t="shared" si="13"/>
        <v/>
      </c>
      <c r="X31" s="5" t="str">
        <f t="shared" si="14"/>
        <v/>
      </c>
      <c r="Y31" s="5" t="str">
        <f t="shared" si="15"/>
        <v/>
      </c>
      <c r="Z31" s="5" t="str">
        <f t="shared" si="16"/>
        <v/>
      </c>
      <c r="AA31" s="10" t="str">
        <f>IF(F31="男",data_kyogisha!A23,"")</f>
        <v/>
      </c>
      <c r="AB31" s="5" t="str">
        <f t="shared" si="17"/>
        <v/>
      </c>
      <c r="AC31" s="5" t="str">
        <f t="shared" si="18"/>
        <v/>
      </c>
      <c r="AD31" s="5" t="str">
        <f t="shared" si="19"/>
        <v/>
      </c>
      <c r="AE31" s="5" t="str">
        <f t="shared" si="20"/>
        <v/>
      </c>
      <c r="AF31" s="5" t="str">
        <f t="shared" si="21"/>
        <v/>
      </c>
      <c r="AG31" s="244" t="str">
        <f>IF(F31="女",data_kyogisha!A23,"")</f>
        <v/>
      </c>
      <c r="AH31" s="244">
        <f t="shared" si="28"/>
        <v>0</v>
      </c>
      <c r="AI31" s="244" t="str">
        <f t="shared" si="22"/>
        <v/>
      </c>
      <c r="AJ31" s="244">
        <f t="shared" si="29"/>
        <v>0</v>
      </c>
      <c r="AK31" s="244" t="str">
        <f t="shared" si="23"/>
        <v/>
      </c>
      <c r="AL31" s="244">
        <f t="shared" si="30"/>
        <v>0</v>
      </c>
      <c r="AM31" s="244" t="str">
        <f t="shared" si="24"/>
        <v/>
      </c>
      <c r="AN31" s="244">
        <f t="shared" si="31"/>
        <v>0</v>
      </c>
      <c r="AO31" s="244" t="str">
        <f t="shared" si="25"/>
        <v/>
      </c>
      <c r="AP31" s="244">
        <f t="shared" si="32"/>
        <v>0</v>
      </c>
      <c r="AQ31" s="244" t="str">
        <f t="shared" si="26"/>
        <v/>
      </c>
      <c r="AR31" s="244">
        <f t="shared" si="33"/>
        <v>0</v>
      </c>
      <c r="AS31" s="244" t="str">
        <f t="shared" si="27"/>
        <v/>
      </c>
    </row>
    <row r="32" spans="1:45">
      <c r="A32" s="34">
        <v>23</v>
      </c>
      <c r="B32" s="58"/>
      <c r="C32" s="58"/>
      <c r="D32" s="58"/>
      <c r="E32" s="237"/>
      <c r="F32" s="58"/>
      <c r="G32" s="59"/>
      <c r="H32" s="60"/>
      <c r="I32" s="181"/>
      <c r="J32" s="60"/>
      <c r="K32" s="181"/>
      <c r="L32" s="60"/>
      <c r="M32" s="201"/>
      <c r="N32" s="61"/>
      <c r="O32" s="61"/>
      <c r="P32" s="209"/>
      <c r="S32" s="71" t="str">
        <f>IF(種目情報!A27="","",種目情報!A27)</f>
        <v/>
      </c>
      <c r="T32" s="72" t="str">
        <f>IF(種目情報!E27="","",種目情報!E27)</f>
        <v/>
      </c>
      <c r="V32" s="5" t="str">
        <f t="shared" si="12"/>
        <v/>
      </c>
      <c r="W32" s="5" t="str">
        <f t="shared" si="13"/>
        <v/>
      </c>
      <c r="X32" s="5" t="str">
        <f t="shared" si="14"/>
        <v/>
      </c>
      <c r="Y32" s="5" t="str">
        <f t="shared" si="15"/>
        <v/>
      </c>
      <c r="Z32" s="5" t="str">
        <f t="shared" si="16"/>
        <v/>
      </c>
      <c r="AA32" s="10" t="str">
        <f>IF(F32="男",data_kyogisha!A24,"")</f>
        <v/>
      </c>
      <c r="AB32" s="5" t="str">
        <f t="shared" si="17"/>
        <v/>
      </c>
      <c r="AC32" s="5" t="str">
        <f t="shared" si="18"/>
        <v/>
      </c>
      <c r="AD32" s="5" t="str">
        <f t="shared" si="19"/>
        <v/>
      </c>
      <c r="AE32" s="5" t="str">
        <f t="shared" si="20"/>
        <v/>
      </c>
      <c r="AF32" s="5" t="str">
        <f t="shared" si="21"/>
        <v/>
      </c>
      <c r="AG32" s="244" t="str">
        <f>IF(F32="女",data_kyogisha!A24,"")</f>
        <v/>
      </c>
      <c r="AH32" s="244">
        <f t="shared" si="28"/>
        <v>0</v>
      </c>
      <c r="AI32" s="244" t="str">
        <f t="shared" si="22"/>
        <v/>
      </c>
      <c r="AJ32" s="244">
        <f t="shared" si="29"/>
        <v>0</v>
      </c>
      <c r="AK32" s="244" t="str">
        <f t="shared" si="23"/>
        <v/>
      </c>
      <c r="AL32" s="244">
        <f t="shared" si="30"/>
        <v>0</v>
      </c>
      <c r="AM32" s="244" t="str">
        <f t="shared" si="24"/>
        <v/>
      </c>
      <c r="AN32" s="244">
        <f t="shared" si="31"/>
        <v>0</v>
      </c>
      <c r="AO32" s="244" t="str">
        <f t="shared" si="25"/>
        <v/>
      </c>
      <c r="AP32" s="244">
        <f t="shared" si="32"/>
        <v>0</v>
      </c>
      <c r="AQ32" s="244" t="str">
        <f t="shared" si="26"/>
        <v/>
      </c>
      <c r="AR32" s="244">
        <f t="shared" si="33"/>
        <v>0</v>
      </c>
      <c r="AS32" s="244" t="str">
        <f t="shared" si="27"/>
        <v/>
      </c>
    </row>
    <row r="33" spans="1:45">
      <c r="A33" s="34">
        <v>24</v>
      </c>
      <c r="B33" s="58"/>
      <c r="C33" s="58"/>
      <c r="D33" s="58"/>
      <c r="E33" s="237"/>
      <c r="F33" s="58"/>
      <c r="G33" s="59"/>
      <c r="H33" s="60"/>
      <c r="I33" s="181"/>
      <c r="J33" s="60"/>
      <c r="K33" s="181"/>
      <c r="L33" s="60"/>
      <c r="M33" s="201"/>
      <c r="N33" s="61"/>
      <c r="O33" s="61"/>
      <c r="P33" s="209"/>
      <c r="S33" s="71" t="str">
        <f>IF(種目情報!A28="","",種目情報!A28)</f>
        <v/>
      </c>
      <c r="T33" s="72" t="str">
        <f>IF(種目情報!E28="","",種目情報!E28)</f>
        <v/>
      </c>
      <c r="V33" s="5" t="str">
        <f t="shared" si="12"/>
        <v/>
      </c>
      <c r="W33" s="5" t="str">
        <f t="shared" si="13"/>
        <v/>
      </c>
      <c r="X33" s="5" t="str">
        <f t="shared" si="14"/>
        <v/>
      </c>
      <c r="Y33" s="5" t="str">
        <f t="shared" si="15"/>
        <v/>
      </c>
      <c r="Z33" s="5" t="str">
        <f t="shared" si="16"/>
        <v/>
      </c>
      <c r="AA33" s="10" t="str">
        <f>IF(F33="男",data_kyogisha!A25,"")</f>
        <v/>
      </c>
      <c r="AB33" s="5" t="str">
        <f t="shared" si="17"/>
        <v/>
      </c>
      <c r="AC33" s="5" t="str">
        <f t="shared" si="18"/>
        <v/>
      </c>
      <c r="AD33" s="5" t="str">
        <f t="shared" si="19"/>
        <v/>
      </c>
      <c r="AE33" s="5" t="str">
        <f t="shared" si="20"/>
        <v/>
      </c>
      <c r="AF33" s="5" t="str">
        <f t="shared" si="21"/>
        <v/>
      </c>
      <c r="AG33" s="244" t="str">
        <f>IF(F33="女",data_kyogisha!A25,"")</f>
        <v/>
      </c>
      <c r="AH33" s="244">
        <f t="shared" si="28"/>
        <v>0</v>
      </c>
      <c r="AI33" s="244" t="str">
        <f t="shared" si="22"/>
        <v/>
      </c>
      <c r="AJ33" s="244">
        <f t="shared" si="29"/>
        <v>0</v>
      </c>
      <c r="AK33" s="244" t="str">
        <f t="shared" si="23"/>
        <v/>
      </c>
      <c r="AL33" s="244">
        <f t="shared" si="30"/>
        <v>0</v>
      </c>
      <c r="AM33" s="244" t="str">
        <f t="shared" si="24"/>
        <v/>
      </c>
      <c r="AN33" s="244">
        <f t="shared" si="31"/>
        <v>0</v>
      </c>
      <c r="AO33" s="244" t="str">
        <f t="shared" si="25"/>
        <v/>
      </c>
      <c r="AP33" s="244">
        <f t="shared" si="32"/>
        <v>0</v>
      </c>
      <c r="AQ33" s="244" t="str">
        <f t="shared" si="26"/>
        <v/>
      </c>
      <c r="AR33" s="244">
        <f t="shared" si="33"/>
        <v>0</v>
      </c>
      <c r="AS33" s="244" t="str">
        <f t="shared" si="27"/>
        <v/>
      </c>
    </row>
    <row r="34" spans="1:45">
      <c r="A34" s="34">
        <v>25</v>
      </c>
      <c r="B34" s="58"/>
      <c r="C34" s="58"/>
      <c r="D34" s="58"/>
      <c r="E34" s="237"/>
      <c r="F34" s="58"/>
      <c r="G34" s="59"/>
      <c r="H34" s="60"/>
      <c r="I34" s="181"/>
      <c r="J34" s="60"/>
      <c r="K34" s="181"/>
      <c r="L34" s="60"/>
      <c r="M34" s="201"/>
      <c r="N34" s="61"/>
      <c r="O34" s="61"/>
      <c r="P34" s="209"/>
      <c r="S34" s="71" t="str">
        <f>IF(種目情報!A29="","",種目情報!A29)</f>
        <v/>
      </c>
      <c r="T34" s="72" t="str">
        <f>IF(種目情報!E29="","",種目情報!E29)</f>
        <v/>
      </c>
      <c r="V34" s="5" t="str">
        <f t="shared" si="12"/>
        <v/>
      </c>
      <c r="W34" s="5" t="str">
        <f t="shared" si="13"/>
        <v/>
      </c>
      <c r="X34" s="5" t="str">
        <f t="shared" si="14"/>
        <v/>
      </c>
      <c r="Y34" s="5" t="str">
        <f t="shared" si="15"/>
        <v/>
      </c>
      <c r="Z34" s="5" t="str">
        <f t="shared" si="16"/>
        <v/>
      </c>
      <c r="AA34" s="10" t="str">
        <f>IF(F34="男",data_kyogisha!A26,"")</f>
        <v/>
      </c>
      <c r="AB34" s="5" t="str">
        <f t="shared" si="17"/>
        <v/>
      </c>
      <c r="AC34" s="5" t="str">
        <f t="shared" si="18"/>
        <v/>
      </c>
      <c r="AD34" s="5" t="str">
        <f t="shared" si="19"/>
        <v/>
      </c>
      <c r="AE34" s="5" t="str">
        <f t="shared" si="20"/>
        <v/>
      </c>
      <c r="AF34" s="5" t="str">
        <f t="shared" si="21"/>
        <v/>
      </c>
      <c r="AG34" s="244" t="str">
        <f>IF(F34="女",data_kyogisha!A26,"")</f>
        <v/>
      </c>
      <c r="AH34" s="244">
        <f t="shared" si="28"/>
        <v>0</v>
      </c>
      <c r="AI34" s="244" t="str">
        <f t="shared" si="22"/>
        <v/>
      </c>
      <c r="AJ34" s="244">
        <f t="shared" si="29"/>
        <v>0</v>
      </c>
      <c r="AK34" s="244" t="str">
        <f t="shared" si="23"/>
        <v/>
      </c>
      <c r="AL34" s="244">
        <f t="shared" si="30"/>
        <v>0</v>
      </c>
      <c r="AM34" s="244" t="str">
        <f t="shared" si="24"/>
        <v/>
      </c>
      <c r="AN34" s="244">
        <f t="shared" si="31"/>
        <v>0</v>
      </c>
      <c r="AO34" s="244" t="str">
        <f t="shared" si="25"/>
        <v/>
      </c>
      <c r="AP34" s="244">
        <f t="shared" si="32"/>
        <v>0</v>
      </c>
      <c r="AQ34" s="244" t="str">
        <f t="shared" si="26"/>
        <v/>
      </c>
      <c r="AR34" s="244">
        <f t="shared" si="33"/>
        <v>0</v>
      </c>
      <c r="AS34" s="244" t="str">
        <f t="shared" si="27"/>
        <v/>
      </c>
    </row>
    <row r="35" spans="1:45">
      <c r="A35" s="34">
        <v>26</v>
      </c>
      <c r="B35" s="58"/>
      <c r="C35" s="58"/>
      <c r="D35" s="58"/>
      <c r="E35" s="237"/>
      <c r="F35" s="58"/>
      <c r="G35" s="59"/>
      <c r="H35" s="60"/>
      <c r="I35" s="181"/>
      <c r="J35" s="60"/>
      <c r="K35" s="181"/>
      <c r="L35" s="60"/>
      <c r="M35" s="201"/>
      <c r="N35" s="61"/>
      <c r="O35" s="61"/>
      <c r="P35" s="209"/>
      <c r="S35" s="71" t="str">
        <f>IF(種目情報!A30="","",種目情報!A30)</f>
        <v/>
      </c>
      <c r="T35" s="72" t="str">
        <f>IF(種目情報!E30="","",種目情報!E30)</f>
        <v/>
      </c>
      <c r="V35" s="5" t="str">
        <f t="shared" si="12"/>
        <v/>
      </c>
      <c r="W35" s="5" t="str">
        <f t="shared" si="13"/>
        <v/>
      </c>
      <c r="X35" s="5" t="str">
        <f t="shared" si="14"/>
        <v/>
      </c>
      <c r="Y35" s="5" t="str">
        <f t="shared" si="15"/>
        <v/>
      </c>
      <c r="Z35" s="5" t="str">
        <f t="shared" si="16"/>
        <v/>
      </c>
      <c r="AA35" s="10" t="str">
        <f>IF(F35="男",data_kyogisha!A27,"")</f>
        <v/>
      </c>
      <c r="AB35" s="5" t="str">
        <f t="shared" si="17"/>
        <v/>
      </c>
      <c r="AC35" s="5" t="str">
        <f t="shared" si="18"/>
        <v/>
      </c>
      <c r="AD35" s="5" t="str">
        <f t="shared" si="19"/>
        <v/>
      </c>
      <c r="AE35" s="5" t="str">
        <f t="shared" si="20"/>
        <v/>
      </c>
      <c r="AF35" s="5" t="str">
        <f t="shared" si="21"/>
        <v/>
      </c>
      <c r="AG35" s="244" t="str">
        <f>IF(F35="女",data_kyogisha!A27,"")</f>
        <v/>
      </c>
      <c r="AH35" s="244">
        <f t="shared" si="28"/>
        <v>0</v>
      </c>
      <c r="AI35" s="244" t="str">
        <f t="shared" si="22"/>
        <v/>
      </c>
      <c r="AJ35" s="244">
        <f t="shared" si="29"/>
        <v>0</v>
      </c>
      <c r="AK35" s="244" t="str">
        <f t="shared" si="23"/>
        <v/>
      </c>
      <c r="AL35" s="244">
        <f t="shared" si="30"/>
        <v>0</v>
      </c>
      <c r="AM35" s="244" t="str">
        <f t="shared" si="24"/>
        <v/>
      </c>
      <c r="AN35" s="244">
        <f t="shared" si="31"/>
        <v>0</v>
      </c>
      <c r="AO35" s="244" t="str">
        <f t="shared" si="25"/>
        <v/>
      </c>
      <c r="AP35" s="244">
        <f t="shared" si="32"/>
        <v>0</v>
      </c>
      <c r="AQ35" s="244" t="str">
        <f t="shared" si="26"/>
        <v/>
      </c>
      <c r="AR35" s="244">
        <f t="shared" si="33"/>
        <v>0</v>
      </c>
      <c r="AS35" s="244" t="str">
        <f t="shared" si="27"/>
        <v/>
      </c>
    </row>
    <row r="36" spans="1:45" ht="14.25" thickBot="1">
      <c r="A36" s="34">
        <v>27</v>
      </c>
      <c r="B36" s="58"/>
      <c r="C36" s="58"/>
      <c r="D36" s="58"/>
      <c r="E36" s="237"/>
      <c r="F36" s="58"/>
      <c r="G36" s="59"/>
      <c r="H36" s="60"/>
      <c r="I36" s="181"/>
      <c r="J36" s="60"/>
      <c r="K36" s="181"/>
      <c r="L36" s="60"/>
      <c r="M36" s="201"/>
      <c r="N36" s="61"/>
      <c r="O36" s="61"/>
      <c r="P36" s="209"/>
      <c r="S36" s="73" t="str">
        <f>IF(種目情報!A31="","",種目情報!A31)</f>
        <v/>
      </c>
      <c r="T36" s="74" t="str">
        <f>IF(種目情報!E31="","",種目情報!E31)</f>
        <v/>
      </c>
      <c r="V36" s="5" t="str">
        <f t="shared" si="12"/>
        <v/>
      </c>
      <c r="W36" s="5" t="str">
        <f t="shared" si="13"/>
        <v/>
      </c>
      <c r="X36" s="5" t="str">
        <f t="shared" si="14"/>
        <v/>
      </c>
      <c r="Y36" s="5" t="str">
        <f t="shared" si="15"/>
        <v/>
      </c>
      <c r="Z36" s="5" t="str">
        <f t="shared" si="16"/>
        <v/>
      </c>
      <c r="AA36" s="10" t="str">
        <f>IF(F36="男",data_kyogisha!A28,"")</f>
        <v/>
      </c>
      <c r="AB36" s="5" t="str">
        <f t="shared" si="17"/>
        <v/>
      </c>
      <c r="AC36" s="5" t="str">
        <f t="shared" si="18"/>
        <v/>
      </c>
      <c r="AD36" s="5" t="str">
        <f t="shared" si="19"/>
        <v/>
      </c>
      <c r="AE36" s="5" t="str">
        <f t="shared" si="20"/>
        <v/>
      </c>
      <c r="AF36" s="5" t="str">
        <f t="shared" si="21"/>
        <v/>
      </c>
      <c r="AG36" s="244" t="str">
        <f>IF(F36="女",data_kyogisha!A28,"")</f>
        <v/>
      </c>
      <c r="AH36" s="244">
        <f t="shared" si="28"/>
        <v>0</v>
      </c>
      <c r="AI36" s="244" t="str">
        <f t="shared" si="22"/>
        <v/>
      </c>
      <c r="AJ36" s="244">
        <f t="shared" si="29"/>
        <v>0</v>
      </c>
      <c r="AK36" s="244" t="str">
        <f t="shared" si="23"/>
        <v/>
      </c>
      <c r="AL36" s="244">
        <f t="shared" si="30"/>
        <v>0</v>
      </c>
      <c r="AM36" s="244" t="str">
        <f t="shared" si="24"/>
        <v/>
      </c>
      <c r="AN36" s="244">
        <f t="shared" si="31"/>
        <v>0</v>
      </c>
      <c r="AO36" s="244" t="str">
        <f t="shared" si="25"/>
        <v/>
      </c>
      <c r="AP36" s="244">
        <f t="shared" si="32"/>
        <v>0</v>
      </c>
      <c r="AQ36" s="244" t="str">
        <f t="shared" si="26"/>
        <v/>
      </c>
      <c r="AR36" s="244">
        <f t="shared" si="33"/>
        <v>0</v>
      </c>
      <c r="AS36" s="244" t="str">
        <f t="shared" si="27"/>
        <v/>
      </c>
    </row>
    <row r="37" spans="1:45">
      <c r="A37" s="34">
        <v>28</v>
      </c>
      <c r="B37" s="58"/>
      <c r="C37" s="58"/>
      <c r="D37" s="58"/>
      <c r="E37" s="237"/>
      <c r="F37" s="58"/>
      <c r="G37" s="59"/>
      <c r="H37" s="60"/>
      <c r="I37" s="181"/>
      <c r="J37" s="60"/>
      <c r="K37" s="181"/>
      <c r="L37" s="60"/>
      <c r="M37" s="201"/>
      <c r="N37" s="61"/>
      <c r="O37" s="61"/>
      <c r="P37" s="209"/>
      <c r="T37" s="2"/>
      <c r="V37" s="5" t="str">
        <f t="shared" si="12"/>
        <v/>
      </c>
      <c r="W37" s="5" t="str">
        <f t="shared" si="13"/>
        <v/>
      </c>
      <c r="X37" s="5" t="str">
        <f t="shared" si="14"/>
        <v/>
      </c>
      <c r="Y37" s="5" t="str">
        <f t="shared" si="15"/>
        <v/>
      </c>
      <c r="Z37" s="5" t="str">
        <f t="shared" si="16"/>
        <v/>
      </c>
      <c r="AA37" s="10" t="str">
        <f>IF(F37="男",data_kyogisha!A29,"")</f>
        <v/>
      </c>
      <c r="AB37" s="5" t="str">
        <f t="shared" si="17"/>
        <v/>
      </c>
      <c r="AC37" s="5" t="str">
        <f t="shared" si="18"/>
        <v/>
      </c>
      <c r="AD37" s="5" t="str">
        <f t="shared" si="19"/>
        <v/>
      </c>
      <c r="AE37" s="5" t="str">
        <f t="shared" si="20"/>
        <v/>
      </c>
      <c r="AF37" s="5" t="str">
        <f t="shared" si="21"/>
        <v/>
      </c>
      <c r="AG37" s="244" t="str">
        <f>IF(F37="女",data_kyogisha!A29,"")</f>
        <v/>
      </c>
      <c r="AH37" s="244">
        <f t="shared" si="28"/>
        <v>0</v>
      </c>
      <c r="AI37" s="244" t="str">
        <f t="shared" si="22"/>
        <v/>
      </c>
      <c r="AJ37" s="244">
        <f t="shared" si="29"/>
        <v>0</v>
      </c>
      <c r="AK37" s="244" t="str">
        <f t="shared" si="23"/>
        <v/>
      </c>
      <c r="AL37" s="244">
        <f t="shared" si="30"/>
        <v>0</v>
      </c>
      <c r="AM37" s="244" t="str">
        <f t="shared" si="24"/>
        <v/>
      </c>
      <c r="AN37" s="244">
        <f t="shared" si="31"/>
        <v>0</v>
      </c>
      <c r="AO37" s="244" t="str">
        <f t="shared" si="25"/>
        <v/>
      </c>
      <c r="AP37" s="244">
        <f t="shared" si="32"/>
        <v>0</v>
      </c>
      <c r="AQ37" s="244" t="str">
        <f t="shared" si="26"/>
        <v/>
      </c>
      <c r="AR37" s="244">
        <f t="shared" si="33"/>
        <v>0</v>
      </c>
      <c r="AS37" s="244" t="str">
        <f t="shared" si="27"/>
        <v/>
      </c>
    </row>
    <row r="38" spans="1:45">
      <c r="A38" s="34">
        <v>29</v>
      </c>
      <c r="B38" s="58"/>
      <c r="C38" s="58"/>
      <c r="D38" s="58"/>
      <c r="E38" s="237"/>
      <c r="F38" s="58"/>
      <c r="G38" s="59"/>
      <c r="H38" s="60"/>
      <c r="I38" s="181"/>
      <c r="J38" s="60"/>
      <c r="K38" s="181"/>
      <c r="L38" s="60"/>
      <c r="M38" s="201"/>
      <c r="N38" s="61"/>
      <c r="O38" s="61"/>
      <c r="P38" s="209"/>
      <c r="T38" s="2"/>
      <c r="V38" s="5" t="str">
        <f t="shared" si="12"/>
        <v/>
      </c>
      <c r="W38" s="5" t="str">
        <f t="shared" si="13"/>
        <v/>
      </c>
      <c r="X38" s="5" t="str">
        <f t="shared" si="14"/>
        <v/>
      </c>
      <c r="Y38" s="5" t="str">
        <f t="shared" si="15"/>
        <v/>
      </c>
      <c r="Z38" s="5" t="str">
        <f t="shared" si="16"/>
        <v/>
      </c>
      <c r="AA38" s="10" t="str">
        <f>IF(F38="男",data_kyogisha!A30,"")</f>
        <v/>
      </c>
      <c r="AB38" s="5" t="str">
        <f t="shared" si="17"/>
        <v/>
      </c>
      <c r="AC38" s="5" t="str">
        <f t="shared" si="18"/>
        <v/>
      </c>
      <c r="AD38" s="5" t="str">
        <f t="shared" si="19"/>
        <v/>
      </c>
      <c r="AE38" s="5" t="str">
        <f t="shared" si="20"/>
        <v/>
      </c>
      <c r="AF38" s="5" t="str">
        <f t="shared" si="21"/>
        <v/>
      </c>
      <c r="AG38" s="244" t="str">
        <f>IF(F38="女",data_kyogisha!A30,"")</f>
        <v/>
      </c>
      <c r="AH38" s="244">
        <f t="shared" si="28"/>
        <v>0</v>
      </c>
      <c r="AI38" s="244" t="str">
        <f t="shared" si="22"/>
        <v/>
      </c>
      <c r="AJ38" s="244">
        <f t="shared" si="29"/>
        <v>0</v>
      </c>
      <c r="AK38" s="244" t="str">
        <f t="shared" si="23"/>
        <v/>
      </c>
      <c r="AL38" s="244">
        <f t="shared" si="30"/>
        <v>0</v>
      </c>
      <c r="AM38" s="244" t="str">
        <f t="shared" si="24"/>
        <v/>
      </c>
      <c r="AN38" s="244">
        <f t="shared" si="31"/>
        <v>0</v>
      </c>
      <c r="AO38" s="244" t="str">
        <f t="shared" si="25"/>
        <v/>
      </c>
      <c r="AP38" s="244">
        <f t="shared" si="32"/>
        <v>0</v>
      </c>
      <c r="AQ38" s="244" t="str">
        <f t="shared" si="26"/>
        <v/>
      </c>
      <c r="AR38" s="244">
        <f t="shared" si="33"/>
        <v>0</v>
      </c>
      <c r="AS38" s="244" t="str">
        <f t="shared" si="27"/>
        <v/>
      </c>
    </row>
    <row r="39" spans="1:45">
      <c r="A39" s="34">
        <v>30</v>
      </c>
      <c r="B39" s="58"/>
      <c r="C39" s="58"/>
      <c r="D39" s="58"/>
      <c r="E39" s="237"/>
      <c r="F39" s="58"/>
      <c r="G39" s="59"/>
      <c r="H39" s="60"/>
      <c r="I39" s="181"/>
      <c r="J39" s="60"/>
      <c r="K39" s="181"/>
      <c r="L39" s="60"/>
      <c r="M39" s="201"/>
      <c r="N39" s="61"/>
      <c r="O39" s="61"/>
      <c r="P39" s="209"/>
      <c r="T39" s="2"/>
      <c r="V39" s="5" t="str">
        <f t="shared" si="12"/>
        <v/>
      </c>
      <c r="W39" s="5" t="str">
        <f t="shared" si="13"/>
        <v/>
      </c>
      <c r="X39" s="5" t="str">
        <f t="shared" si="14"/>
        <v/>
      </c>
      <c r="Y39" s="5" t="str">
        <f t="shared" si="15"/>
        <v/>
      </c>
      <c r="Z39" s="5" t="str">
        <f t="shared" si="16"/>
        <v/>
      </c>
      <c r="AA39" s="10" t="str">
        <f>IF(F39="男",data_kyogisha!A31,"")</f>
        <v/>
      </c>
      <c r="AB39" s="5" t="str">
        <f t="shared" si="17"/>
        <v/>
      </c>
      <c r="AC39" s="5" t="str">
        <f t="shared" si="18"/>
        <v/>
      </c>
      <c r="AD39" s="5" t="str">
        <f t="shared" si="19"/>
        <v/>
      </c>
      <c r="AE39" s="5" t="str">
        <f t="shared" si="20"/>
        <v/>
      </c>
      <c r="AF39" s="5" t="str">
        <f t="shared" si="21"/>
        <v/>
      </c>
      <c r="AG39" s="244" t="str">
        <f>IF(F39="女",data_kyogisha!A31,"")</f>
        <v/>
      </c>
      <c r="AH39" s="244">
        <f t="shared" si="28"/>
        <v>0</v>
      </c>
      <c r="AI39" s="244" t="str">
        <f t="shared" si="22"/>
        <v/>
      </c>
      <c r="AJ39" s="244">
        <f t="shared" si="29"/>
        <v>0</v>
      </c>
      <c r="AK39" s="244" t="str">
        <f t="shared" si="23"/>
        <v/>
      </c>
      <c r="AL39" s="244">
        <f t="shared" si="30"/>
        <v>0</v>
      </c>
      <c r="AM39" s="244" t="str">
        <f t="shared" si="24"/>
        <v/>
      </c>
      <c r="AN39" s="244">
        <f t="shared" si="31"/>
        <v>0</v>
      </c>
      <c r="AO39" s="244" t="str">
        <f t="shared" si="25"/>
        <v/>
      </c>
      <c r="AP39" s="244">
        <f t="shared" si="32"/>
        <v>0</v>
      </c>
      <c r="AQ39" s="244" t="str">
        <f t="shared" si="26"/>
        <v/>
      </c>
      <c r="AR39" s="244">
        <f t="shared" si="33"/>
        <v>0</v>
      </c>
      <c r="AS39" s="244" t="str">
        <f t="shared" si="27"/>
        <v/>
      </c>
    </row>
    <row r="40" spans="1:45">
      <c r="A40" s="34">
        <v>31</v>
      </c>
      <c r="B40" s="58"/>
      <c r="C40" s="58"/>
      <c r="D40" s="58"/>
      <c r="E40" s="237"/>
      <c r="F40" s="58"/>
      <c r="G40" s="59"/>
      <c r="H40" s="60"/>
      <c r="I40" s="181"/>
      <c r="J40" s="60"/>
      <c r="K40" s="181"/>
      <c r="L40" s="60"/>
      <c r="M40" s="201"/>
      <c r="N40" s="61"/>
      <c r="O40" s="61"/>
      <c r="P40" s="209"/>
      <c r="T40" s="2"/>
      <c r="V40" s="5" t="str">
        <f t="shared" si="12"/>
        <v/>
      </c>
      <c r="W40" s="5" t="str">
        <f t="shared" si="13"/>
        <v/>
      </c>
      <c r="X40" s="5" t="str">
        <f t="shared" si="14"/>
        <v/>
      </c>
      <c r="Y40" s="5" t="str">
        <f t="shared" si="15"/>
        <v/>
      </c>
      <c r="Z40" s="5" t="str">
        <f t="shared" si="16"/>
        <v/>
      </c>
      <c r="AA40" s="10" t="str">
        <f>IF(F40="男",data_kyogisha!A32,"")</f>
        <v/>
      </c>
      <c r="AB40" s="5" t="str">
        <f t="shared" si="17"/>
        <v/>
      </c>
      <c r="AC40" s="5" t="str">
        <f t="shared" si="18"/>
        <v/>
      </c>
      <c r="AD40" s="5" t="str">
        <f t="shared" si="19"/>
        <v/>
      </c>
      <c r="AE40" s="5" t="str">
        <f t="shared" si="20"/>
        <v/>
      </c>
      <c r="AF40" s="5" t="str">
        <f t="shared" si="21"/>
        <v/>
      </c>
      <c r="AG40" s="244" t="str">
        <f>IF(F40="女",data_kyogisha!A32,"")</f>
        <v/>
      </c>
      <c r="AH40" s="244">
        <f t="shared" si="28"/>
        <v>0</v>
      </c>
      <c r="AI40" s="244" t="str">
        <f t="shared" si="22"/>
        <v/>
      </c>
      <c r="AJ40" s="244">
        <f t="shared" si="29"/>
        <v>0</v>
      </c>
      <c r="AK40" s="244" t="str">
        <f t="shared" si="23"/>
        <v/>
      </c>
      <c r="AL40" s="244">
        <f t="shared" si="30"/>
        <v>0</v>
      </c>
      <c r="AM40" s="244" t="str">
        <f t="shared" si="24"/>
        <v/>
      </c>
      <c r="AN40" s="244">
        <f t="shared" si="31"/>
        <v>0</v>
      </c>
      <c r="AO40" s="244" t="str">
        <f t="shared" si="25"/>
        <v/>
      </c>
      <c r="AP40" s="244">
        <f t="shared" si="32"/>
        <v>0</v>
      </c>
      <c r="AQ40" s="244" t="str">
        <f t="shared" si="26"/>
        <v/>
      </c>
      <c r="AR40" s="244">
        <f t="shared" si="33"/>
        <v>0</v>
      </c>
      <c r="AS40" s="244" t="str">
        <f t="shared" si="27"/>
        <v/>
      </c>
    </row>
    <row r="41" spans="1:45">
      <c r="A41" s="34">
        <v>32</v>
      </c>
      <c r="B41" s="58"/>
      <c r="C41" s="58"/>
      <c r="D41" s="58"/>
      <c r="E41" s="237"/>
      <c r="F41" s="58"/>
      <c r="G41" s="59"/>
      <c r="H41" s="60"/>
      <c r="I41" s="181"/>
      <c r="J41" s="60"/>
      <c r="K41" s="181"/>
      <c r="L41" s="60"/>
      <c r="M41" s="201"/>
      <c r="N41" s="61"/>
      <c r="O41" s="61"/>
      <c r="P41" s="209"/>
      <c r="T41" s="2"/>
      <c r="V41" s="5" t="str">
        <f t="shared" si="12"/>
        <v/>
      </c>
      <c r="W41" s="5" t="str">
        <f t="shared" si="13"/>
        <v/>
      </c>
      <c r="X41" s="5" t="str">
        <f t="shared" si="14"/>
        <v/>
      </c>
      <c r="Y41" s="5" t="str">
        <f t="shared" si="15"/>
        <v/>
      </c>
      <c r="Z41" s="5" t="str">
        <f t="shared" si="16"/>
        <v/>
      </c>
      <c r="AA41" s="10" t="str">
        <f>IF(F41="男",data_kyogisha!A33,"")</f>
        <v/>
      </c>
      <c r="AB41" s="5" t="str">
        <f t="shared" si="17"/>
        <v/>
      </c>
      <c r="AC41" s="5" t="str">
        <f t="shared" si="18"/>
        <v/>
      </c>
      <c r="AD41" s="5" t="str">
        <f t="shared" si="19"/>
        <v/>
      </c>
      <c r="AE41" s="5" t="str">
        <f t="shared" si="20"/>
        <v/>
      </c>
      <c r="AF41" s="5" t="str">
        <f t="shared" si="21"/>
        <v/>
      </c>
      <c r="AG41" s="244" t="str">
        <f>IF(F41="女",data_kyogisha!A33,"")</f>
        <v/>
      </c>
      <c r="AH41" s="244">
        <f t="shared" si="28"/>
        <v>0</v>
      </c>
      <c r="AI41" s="244" t="str">
        <f t="shared" si="22"/>
        <v/>
      </c>
      <c r="AJ41" s="244">
        <f t="shared" si="29"/>
        <v>0</v>
      </c>
      <c r="AK41" s="244" t="str">
        <f t="shared" si="23"/>
        <v/>
      </c>
      <c r="AL41" s="244">
        <f t="shared" si="30"/>
        <v>0</v>
      </c>
      <c r="AM41" s="244" t="str">
        <f t="shared" si="24"/>
        <v/>
      </c>
      <c r="AN41" s="244">
        <f t="shared" si="31"/>
        <v>0</v>
      </c>
      <c r="AO41" s="244" t="str">
        <f t="shared" si="25"/>
        <v/>
      </c>
      <c r="AP41" s="244">
        <f t="shared" si="32"/>
        <v>0</v>
      </c>
      <c r="AQ41" s="244" t="str">
        <f t="shared" si="26"/>
        <v/>
      </c>
      <c r="AR41" s="244">
        <f t="shared" si="33"/>
        <v>0</v>
      </c>
      <c r="AS41" s="244" t="str">
        <f t="shared" si="27"/>
        <v/>
      </c>
    </row>
    <row r="42" spans="1:45">
      <c r="A42" s="34">
        <v>33</v>
      </c>
      <c r="B42" s="58"/>
      <c r="C42" s="58"/>
      <c r="D42" s="58"/>
      <c r="E42" s="237"/>
      <c r="F42" s="58"/>
      <c r="G42" s="59"/>
      <c r="H42" s="60"/>
      <c r="I42" s="181"/>
      <c r="J42" s="60"/>
      <c r="K42" s="181"/>
      <c r="L42" s="60"/>
      <c r="M42" s="201"/>
      <c r="N42" s="61"/>
      <c r="O42" s="61"/>
      <c r="P42" s="209"/>
      <c r="T42" s="2"/>
      <c r="V42" s="5" t="str">
        <f t="shared" si="12"/>
        <v/>
      </c>
      <c r="W42" s="5" t="str">
        <f t="shared" si="13"/>
        <v/>
      </c>
      <c r="X42" s="5" t="str">
        <f t="shared" si="14"/>
        <v/>
      </c>
      <c r="Y42" s="5" t="str">
        <f t="shared" si="15"/>
        <v/>
      </c>
      <c r="Z42" s="5" t="str">
        <f t="shared" si="16"/>
        <v/>
      </c>
      <c r="AA42" s="10" t="str">
        <f>IF(F42="男",data_kyogisha!A34,"")</f>
        <v/>
      </c>
      <c r="AB42" s="5" t="str">
        <f t="shared" si="17"/>
        <v/>
      </c>
      <c r="AC42" s="5" t="str">
        <f t="shared" si="18"/>
        <v/>
      </c>
      <c r="AD42" s="5" t="str">
        <f t="shared" si="19"/>
        <v/>
      </c>
      <c r="AE42" s="5" t="str">
        <f t="shared" si="20"/>
        <v/>
      </c>
      <c r="AF42" s="5" t="str">
        <f t="shared" si="21"/>
        <v/>
      </c>
      <c r="AG42" s="244" t="str">
        <f>IF(F42="女",data_kyogisha!A34,"")</f>
        <v/>
      </c>
      <c r="AH42" s="244">
        <f t="shared" si="28"/>
        <v>0</v>
      </c>
      <c r="AI42" s="244" t="str">
        <f t="shared" si="22"/>
        <v/>
      </c>
      <c r="AJ42" s="244">
        <f t="shared" si="29"/>
        <v>0</v>
      </c>
      <c r="AK42" s="244" t="str">
        <f t="shared" si="23"/>
        <v/>
      </c>
      <c r="AL42" s="244">
        <f t="shared" si="30"/>
        <v>0</v>
      </c>
      <c r="AM42" s="244" t="str">
        <f t="shared" si="24"/>
        <v/>
      </c>
      <c r="AN42" s="244">
        <f t="shared" si="31"/>
        <v>0</v>
      </c>
      <c r="AO42" s="244" t="str">
        <f t="shared" si="25"/>
        <v/>
      </c>
      <c r="AP42" s="244">
        <f t="shared" si="32"/>
        <v>0</v>
      </c>
      <c r="AQ42" s="244" t="str">
        <f t="shared" si="26"/>
        <v/>
      </c>
      <c r="AR42" s="244">
        <f t="shared" si="33"/>
        <v>0</v>
      </c>
      <c r="AS42" s="244" t="str">
        <f t="shared" si="27"/>
        <v/>
      </c>
    </row>
    <row r="43" spans="1:45">
      <c r="A43" s="34">
        <v>34</v>
      </c>
      <c r="B43" s="58"/>
      <c r="C43" s="58"/>
      <c r="D43" s="58"/>
      <c r="E43" s="237"/>
      <c r="F43" s="58"/>
      <c r="G43" s="59"/>
      <c r="H43" s="60"/>
      <c r="I43" s="181"/>
      <c r="J43" s="60"/>
      <c r="K43" s="181"/>
      <c r="L43" s="60"/>
      <c r="M43" s="201"/>
      <c r="N43" s="61"/>
      <c r="O43" s="61"/>
      <c r="P43" s="209"/>
      <c r="T43" s="2"/>
      <c r="V43" s="5" t="str">
        <f t="shared" si="12"/>
        <v/>
      </c>
      <c r="W43" s="5" t="str">
        <f t="shared" si="13"/>
        <v/>
      </c>
      <c r="X43" s="5" t="str">
        <f t="shared" si="14"/>
        <v/>
      </c>
      <c r="Y43" s="5" t="str">
        <f t="shared" si="15"/>
        <v/>
      </c>
      <c r="Z43" s="5" t="str">
        <f t="shared" si="16"/>
        <v/>
      </c>
      <c r="AA43" s="10" t="str">
        <f>IF(F43="男",data_kyogisha!A35,"")</f>
        <v/>
      </c>
      <c r="AB43" s="5" t="str">
        <f t="shared" si="17"/>
        <v/>
      </c>
      <c r="AC43" s="5" t="str">
        <f t="shared" si="18"/>
        <v/>
      </c>
      <c r="AD43" s="5" t="str">
        <f t="shared" si="19"/>
        <v/>
      </c>
      <c r="AE43" s="5" t="str">
        <f t="shared" si="20"/>
        <v/>
      </c>
      <c r="AF43" s="5" t="str">
        <f t="shared" si="21"/>
        <v/>
      </c>
      <c r="AG43" s="244" t="str">
        <f>IF(F43="女",data_kyogisha!A35,"")</f>
        <v/>
      </c>
      <c r="AH43" s="244">
        <f t="shared" si="28"/>
        <v>0</v>
      </c>
      <c r="AI43" s="244" t="str">
        <f t="shared" si="22"/>
        <v/>
      </c>
      <c r="AJ43" s="244">
        <f t="shared" si="29"/>
        <v>0</v>
      </c>
      <c r="AK43" s="244" t="str">
        <f t="shared" si="23"/>
        <v/>
      </c>
      <c r="AL43" s="244">
        <f t="shared" si="30"/>
        <v>0</v>
      </c>
      <c r="AM43" s="244" t="str">
        <f t="shared" si="24"/>
        <v/>
      </c>
      <c r="AN43" s="244">
        <f t="shared" si="31"/>
        <v>0</v>
      </c>
      <c r="AO43" s="244" t="str">
        <f t="shared" si="25"/>
        <v/>
      </c>
      <c r="AP43" s="244">
        <f t="shared" si="32"/>
        <v>0</v>
      </c>
      <c r="AQ43" s="244" t="str">
        <f t="shared" si="26"/>
        <v/>
      </c>
      <c r="AR43" s="244">
        <f t="shared" si="33"/>
        <v>0</v>
      </c>
      <c r="AS43" s="244" t="str">
        <f t="shared" si="27"/>
        <v/>
      </c>
    </row>
    <row r="44" spans="1:45">
      <c r="A44" s="34">
        <v>35</v>
      </c>
      <c r="B44" s="58"/>
      <c r="C44" s="58"/>
      <c r="D44" s="58"/>
      <c r="E44" s="237"/>
      <c r="F44" s="58"/>
      <c r="G44" s="59"/>
      <c r="H44" s="60"/>
      <c r="I44" s="181"/>
      <c r="J44" s="60"/>
      <c r="K44" s="181"/>
      <c r="L44" s="60"/>
      <c r="M44" s="201"/>
      <c r="N44" s="61"/>
      <c r="O44" s="61"/>
      <c r="P44" s="209"/>
      <c r="T44" s="2"/>
      <c r="V44" s="5" t="str">
        <f t="shared" si="12"/>
        <v/>
      </c>
      <c r="W44" s="5" t="str">
        <f t="shared" si="13"/>
        <v/>
      </c>
      <c r="X44" s="5" t="str">
        <f t="shared" si="14"/>
        <v/>
      </c>
      <c r="Y44" s="5" t="str">
        <f t="shared" si="15"/>
        <v/>
      </c>
      <c r="Z44" s="5" t="str">
        <f t="shared" si="16"/>
        <v/>
      </c>
      <c r="AA44" s="10" t="str">
        <f>IF(F44="男",data_kyogisha!A36,"")</f>
        <v/>
      </c>
      <c r="AB44" s="5" t="str">
        <f t="shared" si="17"/>
        <v/>
      </c>
      <c r="AC44" s="5" t="str">
        <f t="shared" si="18"/>
        <v/>
      </c>
      <c r="AD44" s="5" t="str">
        <f t="shared" si="19"/>
        <v/>
      </c>
      <c r="AE44" s="5" t="str">
        <f t="shared" si="20"/>
        <v/>
      </c>
      <c r="AF44" s="5" t="str">
        <f t="shared" si="21"/>
        <v/>
      </c>
      <c r="AG44" s="244" t="str">
        <f>IF(F44="女",data_kyogisha!A36,"")</f>
        <v/>
      </c>
      <c r="AH44" s="244">
        <f t="shared" si="28"/>
        <v>0</v>
      </c>
      <c r="AI44" s="244" t="str">
        <f t="shared" si="22"/>
        <v/>
      </c>
      <c r="AJ44" s="244">
        <f t="shared" si="29"/>
        <v>0</v>
      </c>
      <c r="AK44" s="244" t="str">
        <f t="shared" si="23"/>
        <v/>
      </c>
      <c r="AL44" s="244">
        <f t="shared" si="30"/>
        <v>0</v>
      </c>
      <c r="AM44" s="244" t="str">
        <f t="shared" si="24"/>
        <v/>
      </c>
      <c r="AN44" s="244">
        <f t="shared" si="31"/>
        <v>0</v>
      </c>
      <c r="AO44" s="244" t="str">
        <f t="shared" si="25"/>
        <v/>
      </c>
      <c r="AP44" s="244">
        <f t="shared" si="32"/>
        <v>0</v>
      </c>
      <c r="AQ44" s="244" t="str">
        <f t="shared" si="26"/>
        <v/>
      </c>
      <c r="AR44" s="244">
        <f t="shared" si="33"/>
        <v>0</v>
      </c>
      <c r="AS44" s="244" t="str">
        <f t="shared" si="27"/>
        <v/>
      </c>
    </row>
    <row r="45" spans="1:45">
      <c r="A45" s="34">
        <v>36</v>
      </c>
      <c r="B45" s="58"/>
      <c r="C45" s="58"/>
      <c r="D45" s="58"/>
      <c r="E45" s="237"/>
      <c r="F45" s="58"/>
      <c r="G45" s="59"/>
      <c r="H45" s="60"/>
      <c r="I45" s="181"/>
      <c r="J45" s="60"/>
      <c r="K45" s="181"/>
      <c r="L45" s="60"/>
      <c r="M45" s="201"/>
      <c r="N45" s="61"/>
      <c r="O45" s="61"/>
      <c r="P45" s="209"/>
      <c r="T45" s="2"/>
      <c r="V45" s="5" t="str">
        <f t="shared" si="12"/>
        <v/>
      </c>
      <c r="W45" s="5" t="str">
        <f t="shared" si="13"/>
        <v/>
      </c>
      <c r="X45" s="5" t="str">
        <f t="shared" si="14"/>
        <v/>
      </c>
      <c r="Y45" s="5" t="str">
        <f t="shared" si="15"/>
        <v/>
      </c>
      <c r="Z45" s="5" t="str">
        <f t="shared" si="16"/>
        <v/>
      </c>
      <c r="AA45" s="10" t="str">
        <f>IF(F45="男",data_kyogisha!A37,"")</f>
        <v/>
      </c>
      <c r="AB45" s="5" t="str">
        <f t="shared" si="17"/>
        <v/>
      </c>
      <c r="AC45" s="5" t="str">
        <f t="shared" si="18"/>
        <v/>
      </c>
      <c r="AD45" s="5" t="str">
        <f t="shared" si="19"/>
        <v/>
      </c>
      <c r="AE45" s="5" t="str">
        <f t="shared" si="20"/>
        <v/>
      </c>
      <c r="AF45" s="5" t="str">
        <f t="shared" si="21"/>
        <v/>
      </c>
      <c r="AG45" s="244" t="str">
        <f>IF(F45="女",data_kyogisha!A37,"")</f>
        <v/>
      </c>
      <c r="AH45" s="244">
        <f t="shared" si="28"/>
        <v>0</v>
      </c>
      <c r="AI45" s="244" t="str">
        <f t="shared" si="22"/>
        <v/>
      </c>
      <c r="AJ45" s="244">
        <f t="shared" si="29"/>
        <v>0</v>
      </c>
      <c r="AK45" s="244" t="str">
        <f t="shared" si="23"/>
        <v/>
      </c>
      <c r="AL45" s="244">
        <f t="shared" si="30"/>
        <v>0</v>
      </c>
      <c r="AM45" s="244" t="str">
        <f t="shared" si="24"/>
        <v/>
      </c>
      <c r="AN45" s="244">
        <f t="shared" si="31"/>
        <v>0</v>
      </c>
      <c r="AO45" s="244" t="str">
        <f t="shared" si="25"/>
        <v/>
      </c>
      <c r="AP45" s="244">
        <f t="shared" si="32"/>
        <v>0</v>
      </c>
      <c r="AQ45" s="244" t="str">
        <f t="shared" si="26"/>
        <v/>
      </c>
      <c r="AR45" s="244">
        <f t="shared" si="33"/>
        <v>0</v>
      </c>
      <c r="AS45" s="244" t="str">
        <f t="shared" si="27"/>
        <v/>
      </c>
    </row>
    <row r="46" spans="1:45">
      <c r="A46" s="34">
        <v>37</v>
      </c>
      <c r="B46" s="58"/>
      <c r="C46" s="58"/>
      <c r="D46" s="58"/>
      <c r="E46" s="237"/>
      <c r="F46" s="58"/>
      <c r="G46" s="59"/>
      <c r="H46" s="60"/>
      <c r="I46" s="181"/>
      <c r="J46" s="60"/>
      <c r="K46" s="181"/>
      <c r="L46" s="60"/>
      <c r="M46" s="201"/>
      <c r="N46" s="61"/>
      <c r="O46" s="61"/>
      <c r="P46" s="209"/>
      <c r="T46" s="2"/>
      <c r="V46" s="5" t="str">
        <f t="shared" si="12"/>
        <v/>
      </c>
      <c r="W46" s="5" t="str">
        <f t="shared" si="13"/>
        <v/>
      </c>
      <c r="X46" s="5" t="str">
        <f t="shared" si="14"/>
        <v/>
      </c>
      <c r="Y46" s="5" t="str">
        <f t="shared" si="15"/>
        <v/>
      </c>
      <c r="Z46" s="5" t="str">
        <f t="shared" si="16"/>
        <v/>
      </c>
      <c r="AA46" s="10" t="str">
        <f>IF(F46="男",data_kyogisha!A38,"")</f>
        <v/>
      </c>
      <c r="AB46" s="5" t="str">
        <f t="shared" si="17"/>
        <v/>
      </c>
      <c r="AC46" s="5" t="str">
        <f t="shared" si="18"/>
        <v/>
      </c>
      <c r="AD46" s="5" t="str">
        <f t="shared" si="19"/>
        <v/>
      </c>
      <c r="AE46" s="5" t="str">
        <f t="shared" si="20"/>
        <v/>
      </c>
      <c r="AF46" s="5" t="str">
        <f t="shared" si="21"/>
        <v/>
      </c>
      <c r="AG46" s="244" t="str">
        <f>IF(F46="女",data_kyogisha!A38,"")</f>
        <v/>
      </c>
      <c r="AH46" s="244">
        <f t="shared" si="28"/>
        <v>0</v>
      </c>
      <c r="AI46" s="244" t="str">
        <f t="shared" si="22"/>
        <v/>
      </c>
      <c r="AJ46" s="244">
        <f t="shared" si="29"/>
        <v>0</v>
      </c>
      <c r="AK46" s="244" t="str">
        <f t="shared" si="23"/>
        <v/>
      </c>
      <c r="AL46" s="244">
        <f t="shared" si="30"/>
        <v>0</v>
      </c>
      <c r="AM46" s="244" t="str">
        <f t="shared" si="24"/>
        <v/>
      </c>
      <c r="AN46" s="244">
        <f t="shared" si="31"/>
        <v>0</v>
      </c>
      <c r="AO46" s="244" t="str">
        <f t="shared" si="25"/>
        <v/>
      </c>
      <c r="AP46" s="244">
        <f t="shared" si="32"/>
        <v>0</v>
      </c>
      <c r="AQ46" s="244" t="str">
        <f t="shared" si="26"/>
        <v/>
      </c>
      <c r="AR46" s="244">
        <f t="shared" si="33"/>
        <v>0</v>
      </c>
      <c r="AS46" s="244" t="str">
        <f t="shared" si="27"/>
        <v/>
      </c>
    </row>
    <row r="47" spans="1:45">
      <c r="A47" s="34">
        <v>38</v>
      </c>
      <c r="B47" s="58"/>
      <c r="C47" s="58"/>
      <c r="D47" s="58"/>
      <c r="E47" s="237"/>
      <c r="F47" s="58"/>
      <c r="G47" s="59"/>
      <c r="H47" s="60"/>
      <c r="I47" s="181"/>
      <c r="J47" s="60"/>
      <c r="K47" s="181"/>
      <c r="L47" s="60"/>
      <c r="M47" s="201"/>
      <c r="N47" s="61"/>
      <c r="O47" s="61"/>
      <c r="P47" s="209"/>
      <c r="T47" s="2"/>
      <c r="V47" s="5" t="str">
        <f t="shared" si="12"/>
        <v/>
      </c>
      <c r="W47" s="5" t="str">
        <f t="shared" si="13"/>
        <v/>
      </c>
      <c r="X47" s="5" t="str">
        <f t="shared" si="14"/>
        <v/>
      </c>
      <c r="Y47" s="5" t="str">
        <f t="shared" si="15"/>
        <v/>
      </c>
      <c r="Z47" s="5" t="str">
        <f t="shared" si="16"/>
        <v/>
      </c>
      <c r="AA47" s="10" t="str">
        <f>IF(F47="男",data_kyogisha!A39,"")</f>
        <v/>
      </c>
      <c r="AB47" s="5" t="str">
        <f t="shared" si="17"/>
        <v/>
      </c>
      <c r="AC47" s="5" t="str">
        <f t="shared" si="18"/>
        <v/>
      </c>
      <c r="AD47" s="5" t="str">
        <f t="shared" si="19"/>
        <v/>
      </c>
      <c r="AE47" s="5" t="str">
        <f t="shared" si="20"/>
        <v/>
      </c>
      <c r="AF47" s="5" t="str">
        <f t="shared" si="21"/>
        <v/>
      </c>
      <c r="AG47" s="244" t="str">
        <f>IF(F47="女",data_kyogisha!A39,"")</f>
        <v/>
      </c>
      <c r="AH47" s="244">
        <f t="shared" si="28"/>
        <v>0</v>
      </c>
      <c r="AI47" s="244" t="str">
        <f t="shared" si="22"/>
        <v/>
      </c>
      <c r="AJ47" s="244">
        <f t="shared" si="29"/>
        <v>0</v>
      </c>
      <c r="AK47" s="244" t="str">
        <f t="shared" si="23"/>
        <v/>
      </c>
      <c r="AL47" s="244">
        <f t="shared" si="30"/>
        <v>0</v>
      </c>
      <c r="AM47" s="244" t="str">
        <f t="shared" si="24"/>
        <v/>
      </c>
      <c r="AN47" s="244">
        <f t="shared" si="31"/>
        <v>0</v>
      </c>
      <c r="AO47" s="244" t="str">
        <f t="shared" si="25"/>
        <v/>
      </c>
      <c r="AP47" s="244">
        <f t="shared" si="32"/>
        <v>0</v>
      </c>
      <c r="AQ47" s="244" t="str">
        <f t="shared" si="26"/>
        <v/>
      </c>
      <c r="AR47" s="244">
        <f t="shared" si="33"/>
        <v>0</v>
      </c>
      <c r="AS47" s="244" t="str">
        <f t="shared" si="27"/>
        <v/>
      </c>
    </row>
    <row r="48" spans="1:45">
      <c r="A48" s="34">
        <v>39</v>
      </c>
      <c r="B48" s="58"/>
      <c r="C48" s="58"/>
      <c r="D48" s="58"/>
      <c r="E48" s="237"/>
      <c r="F48" s="58"/>
      <c r="G48" s="59"/>
      <c r="H48" s="60"/>
      <c r="I48" s="181"/>
      <c r="J48" s="60"/>
      <c r="K48" s="181"/>
      <c r="L48" s="60"/>
      <c r="M48" s="201"/>
      <c r="N48" s="61"/>
      <c r="O48" s="61"/>
      <c r="P48" s="209"/>
      <c r="T48" s="2"/>
      <c r="V48" s="5" t="str">
        <f t="shared" si="12"/>
        <v/>
      </c>
      <c r="W48" s="5" t="str">
        <f t="shared" si="13"/>
        <v/>
      </c>
      <c r="X48" s="5" t="str">
        <f t="shared" si="14"/>
        <v/>
      </c>
      <c r="Y48" s="5" t="str">
        <f t="shared" si="15"/>
        <v/>
      </c>
      <c r="Z48" s="5" t="str">
        <f t="shared" si="16"/>
        <v/>
      </c>
      <c r="AA48" s="10" t="str">
        <f>IF(F48="男",data_kyogisha!A40,"")</f>
        <v/>
      </c>
      <c r="AB48" s="5" t="str">
        <f t="shared" si="17"/>
        <v/>
      </c>
      <c r="AC48" s="5" t="str">
        <f t="shared" si="18"/>
        <v/>
      </c>
      <c r="AD48" s="5" t="str">
        <f t="shared" si="19"/>
        <v/>
      </c>
      <c r="AE48" s="5" t="str">
        <f t="shared" si="20"/>
        <v/>
      </c>
      <c r="AF48" s="5" t="str">
        <f t="shared" si="21"/>
        <v/>
      </c>
      <c r="AG48" s="244" t="str">
        <f>IF(F48="女",data_kyogisha!A40,"")</f>
        <v/>
      </c>
      <c r="AH48" s="244">
        <f t="shared" si="28"/>
        <v>0</v>
      </c>
      <c r="AI48" s="244" t="str">
        <f t="shared" si="22"/>
        <v/>
      </c>
      <c r="AJ48" s="244">
        <f t="shared" si="29"/>
        <v>0</v>
      </c>
      <c r="AK48" s="244" t="str">
        <f t="shared" si="23"/>
        <v/>
      </c>
      <c r="AL48" s="244">
        <f t="shared" si="30"/>
        <v>0</v>
      </c>
      <c r="AM48" s="244" t="str">
        <f t="shared" si="24"/>
        <v/>
      </c>
      <c r="AN48" s="244">
        <f t="shared" si="31"/>
        <v>0</v>
      </c>
      <c r="AO48" s="244" t="str">
        <f t="shared" si="25"/>
        <v/>
      </c>
      <c r="AP48" s="244">
        <f t="shared" si="32"/>
        <v>0</v>
      </c>
      <c r="AQ48" s="244" t="str">
        <f t="shared" si="26"/>
        <v/>
      </c>
      <c r="AR48" s="244">
        <f t="shared" si="33"/>
        <v>0</v>
      </c>
      <c r="AS48" s="244" t="str">
        <f t="shared" si="27"/>
        <v/>
      </c>
    </row>
    <row r="49" spans="1:45">
      <c r="A49" s="34">
        <v>40</v>
      </c>
      <c r="B49" s="58"/>
      <c r="C49" s="58"/>
      <c r="D49" s="58"/>
      <c r="E49" s="237"/>
      <c r="F49" s="58"/>
      <c r="G49" s="59"/>
      <c r="H49" s="60"/>
      <c r="I49" s="181"/>
      <c r="J49" s="60"/>
      <c r="K49" s="181"/>
      <c r="L49" s="60"/>
      <c r="M49" s="201"/>
      <c r="N49" s="61"/>
      <c r="O49" s="61"/>
      <c r="P49" s="209"/>
      <c r="T49" s="2"/>
      <c r="V49" s="5" t="str">
        <f t="shared" si="12"/>
        <v/>
      </c>
      <c r="W49" s="5" t="str">
        <f t="shared" si="13"/>
        <v/>
      </c>
      <c r="X49" s="5" t="str">
        <f t="shared" si="14"/>
        <v/>
      </c>
      <c r="Y49" s="5" t="str">
        <f t="shared" si="15"/>
        <v/>
      </c>
      <c r="Z49" s="5" t="str">
        <f t="shared" si="16"/>
        <v/>
      </c>
      <c r="AA49" s="10" t="str">
        <f>IF(F49="男",data_kyogisha!A41,"")</f>
        <v/>
      </c>
      <c r="AB49" s="5" t="str">
        <f t="shared" si="17"/>
        <v/>
      </c>
      <c r="AC49" s="5" t="str">
        <f t="shared" si="18"/>
        <v/>
      </c>
      <c r="AD49" s="5" t="str">
        <f t="shared" si="19"/>
        <v/>
      </c>
      <c r="AE49" s="5" t="str">
        <f t="shared" si="20"/>
        <v/>
      </c>
      <c r="AF49" s="5" t="str">
        <f t="shared" si="21"/>
        <v/>
      </c>
      <c r="AG49" s="244" t="str">
        <f>IF(F49="女",data_kyogisha!A41,"")</f>
        <v/>
      </c>
      <c r="AH49" s="244">
        <f t="shared" si="28"/>
        <v>0</v>
      </c>
      <c r="AI49" s="244" t="str">
        <f t="shared" si="22"/>
        <v/>
      </c>
      <c r="AJ49" s="244">
        <f t="shared" si="29"/>
        <v>0</v>
      </c>
      <c r="AK49" s="244" t="str">
        <f t="shared" si="23"/>
        <v/>
      </c>
      <c r="AL49" s="244">
        <f t="shared" si="30"/>
        <v>0</v>
      </c>
      <c r="AM49" s="244" t="str">
        <f t="shared" si="24"/>
        <v/>
      </c>
      <c r="AN49" s="244">
        <f t="shared" si="31"/>
        <v>0</v>
      </c>
      <c r="AO49" s="244" t="str">
        <f t="shared" si="25"/>
        <v/>
      </c>
      <c r="AP49" s="244">
        <f t="shared" si="32"/>
        <v>0</v>
      </c>
      <c r="AQ49" s="244" t="str">
        <f t="shared" si="26"/>
        <v/>
      </c>
      <c r="AR49" s="244">
        <f t="shared" si="33"/>
        <v>0</v>
      </c>
      <c r="AS49" s="244" t="str">
        <f t="shared" si="27"/>
        <v/>
      </c>
    </row>
    <row r="50" spans="1:45">
      <c r="A50" s="34">
        <v>41</v>
      </c>
      <c r="B50" s="58"/>
      <c r="C50" s="58"/>
      <c r="D50" s="58"/>
      <c r="E50" s="237"/>
      <c r="F50" s="58"/>
      <c r="G50" s="59"/>
      <c r="H50" s="60"/>
      <c r="I50" s="181"/>
      <c r="J50" s="60"/>
      <c r="K50" s="181"/>
      <c r="L50" s="60"/>
      <c r="M50" s="201"/>
      <c r="N50" s="61"/>
      <c r="O50" s="61"/>
      <c r="P50" s="209"/>
      <c r="T50" s="2"/>
      <c r="V50" s="5" t="str">
        <f t="shared" si="12"/>
        <v/>
      </c>
      <c r="W50" s="5" t="str">
        <f t="shared" si="13"/>
        <v/>
      </c>
      <c r="X50" s="5" t="str">
        <f t="shared" si="14"/>
        <v/>
      </c>
      <c r="Y50" s="5" t="str">
        <f t="shared" si="15"/>
        <v/>
      </c>
      <c r="Z50" s="5" t="str">
        <f t="shared" si="16"/>
        <v/>
      </c>
      <c r="AA50" s="10" t="str">
        <f>IF(F50="男",data_kyogisha!A42,"")</f>
        <v/>
      </c>
      <c r="AB50" s="5" t="str">
        <f t="shared" si="17"/>
        <v/>
      </c>
      <c r="AC50" s="5" t="str">
        <f t="shared" si="18"/>
        <v/>
      </c>
      <c r="AD50" s="5" t="str">
        <f t="shared" si="19"/>
        <v/>
      </c>
      <c r="AE50" s="5" t="str">
        <f t="shared" si="20"/>
        <v/>
      </c>
      <c r="AF50" s="5" t="str">
        <f t="shared" si="21"/>
        <v/>
      </c>
      <c r="AG50" s="244" t="str">
        <f>IF(F50="女",data_kyogisha!A42,"")</f>
        <v/>
      </c>
      <c r="AH50" s="244">
        <f t="shared" si="28"/>
        <v>0</v>
      </c>
      <c r="AI50" s="244" t="str">
        <f t="shared" si="22"/>
        <v/>
      </c>
      <c r="AJ50" s="244">
        <f t="shared" si="29"/>
        <v>0</v>
      </c>
      <c r="AK50" s="244" t="str">
        <f t="shared" si="23"/>
        <v/>
      </c>
      <c r="AL50" s="244">
        <f t="shared" si="30"/>
        <v>0</v>
      </c>
      <c r="AM50" s="244" t="str">
        <f t="shared" si="24"/>
        <v/>
      </c>
      <c r="AN50" s="244">
        <f t="shared" si="31"/>
        <v>0</v>
      </c>
      <c r="AO50" s="244" t="str">
        <f t="shared" si="25"/>
        <v/>
      </c>
      <c r="AP50" s="244">
        <f t="shared" si="32"/>
        <v>0</v>
      </c>
      <c r="AQ50" s="244" t="str">
        <f t="shared" si="26"/>
        <v/>
      </c>
      <c r="AR50" s="244">
        <f t="shared" si="33"/>
        <v>0</v>
      </c>
      <c r="AS50" s="244" t="str">
        <f t="shared" si="27"/>
        <v/>
      </c>
    </row>
    <row r="51" spans="1:45">
      <c r="A51" s="34">
        <v>42</v>
      </c>
      <c r="B51" s="58"/>
      <c r="C51" s="58"/>
      <c r="D51" s="58"/>
      <c r="E51" s="237"/>
      <c r="F51" s="58"/>
      <c r="G51" s="59"/>
      <c r="H51" s="60"/>
      <c r="I51" s="181"/>
      <c r="J51" s="60"/>
      <c r="K51" s="181"/>
      <c r="L51" s="60"/>
      <c r="M51" s="201"/>
      <c r="N51" s="61"/>
      <c r="O51" s="61"/>
      <c r="P51" s="209"/>
      <c r="V51" s="5" t="str">
        <f t="shared" si="12"/>
        <v/>
      </c>
      <c r="W51" s="5" t="str">
        <f t="shared" si="13"/>
        <v/>
      </c>
      <c r="X51" s="5" t="str">
        <f t="shared" si="14"/>
        <v/>
      </c>
      <c r="Y51" s="5" t="str">
        <f t="shared" si="15"/>
        <v/>
      </c>
      <c r="Z51" s="5" t="str">
        <f t="shared" si="16"/>
        <v/>
      </c>
      <c r="AA51" s="10" t="str">
        <f>IF(F51="男",data_kyogisha!A43,"")</f>
        <v/>
      </c>
      <c r="AB51" s="5" t="str">
        <f t="shared" si="17"/>
        <v/>
      </c>
      <c r="AC51" s="5" t="str">
        <f t="shared" si="18"/>
        <v/>
      </c>
      <c r="AD51" s="5" t="str">
        <f t="shared" si="19"/>
        <v/>
      </c>
      <c r="AE51" s="5" t="str">
        <f t="shared" si="20"/>
        <v/>
      </c>
      <c r="AF51" s="5" t="str">
        <f t="shared" si="21"/>
        <v/>
      </c>
      <c r="AG51" s="244" t="str">
        <f>IF(F51="女",data_kyogisha!A43,"")</f>
        <v/>
      </c>
      <c r="AH51" s="244">
        <f t="shared" si="28"/>
        <v>0</v>
      </c>
      <c r="AI51" s="244" t="str">
        <f t="shared" si="22"/>
        <v/>
      </c>
      <c r="AJ51" s="244">
        <f t="shared" si="29"/>
        <v>0</v>
      </c>
      <c r="AK51" s="244" t="str">
        <f t="shared" si="23"/>
        <v/>
      </c>
      <c r="AL51" s="244">
        <f t="shared" si="30"/>
        <v>0</v>
      </c>
      <c r="AM51" s="244" t="str">
        <f t="shared" si="24"/>
        <v/>
      </c>
      <c r="AN51" s="244">
        <f t="shared" si="31"/>
        <v>0</v>
      </c>
      <c r="AO51" s="244" t="str">
        <f t="shared" si="25"/>
        <v/>
      </c>
      <c r="AP51" s="244">
        <f t="shared" si="32"/>
        <v>0</v>
      </c>
      <c r="AQ51" s="244" t="str">
        <f t="shared" si="26"/>
        <v/>
      </c>
      <c r="AR51" s="244">
        <f t="shared" si="33"/>
        <v>0</v>
      </c>
      <c r="AS51" s="244" t="str">
        <f t="shared" si="27"/>
        <v/>
      </c>
    </row>
    <row r="52" spans="1:45">
      <c r="A52" s="34">
        <v>43</v>
      </c>
      <c r="B52" s="58"/>
      <c r="C52" s="58"/>
      <c r="D52" s="58"/>
      <c r="E52" s="237"/>
      <c r="F52" s="58"/>
      <c r="G52" s="59"/>
      <c r="H52" s="60"/>
      <c r="I52" s="181"/>
      <c r="J52" s="60"/>
      <c r="K52" s="181"/>
      <c r="L52" s="60"/>
      <c r="M52" s="201"/>
      <c r="N52" s="61"/>
      <c r="O52" s="61"/>
      <c r="P52" s="209"/>
      <c r="V52" s="5" t="str">
        <f t="shared" si="12"/>
        <v/>
      </c>
      <c r="W52" s="5" t="str">
        <f t="shared" si="13"/>
        <v/>
      </c>
      <c r="X52" s="5" t="str">
        <f t="shared" si="14"/>
        <v/>
      </c>
      <c r="Y52" s="5" t="str">
        <f t="shared" si="15"/>
        <v/>
      </c>
      <c r="Z52" s="5" t="str">
        <f t="shared" si="16"/>
        <v/>
      </c>
      <c r="AA52" s="10" t="str">
        <f>IF(F52="男",data_kyogisha!A44,"")</f>
        <v/>
      </c>
      <c r="AB52" s="5" t="str">
        <f t="shared" si="17"/>
        <v/>
      </c>
      <c r="AC52" s="5" t="str">
        <f t="shared" si="18"/>
        <v/>
      </c>
      <c r="AD52" s="5" t="str">
        <f t="shared" si="19"/>
        <v/>
      </c>
      <c r="AE52" s="5" t="str">
        <f t="shared" si="20"/>
        <v/>
      </c>
      <c r="AF52" s="5" t="str">
        <f t="shared" si="21"/>
        <v/>
      </c>
      <c r="AG52" s="244" t="str">
        <f>IF(F52="女",data_kyogisha!A44,"")</f>
        <v/>
      </c>
      <c r="AH52" s="244">
        <f t="shared" si="28"/>
        <v>0</v>
      </c>
      <c r="AI52" s="244" t="str">
        <f t="shared" si="22"/>
        <v/>
      </c>
      <c r="AJ52" s="244">
        <f t="shared" si="29"/>
        <v>0</v>
      </c>
      <c r="AK52" s="244" t="str">
        <f t="shared" si="23"/>
        <v/>
      </c>
      <c r="AL52" s="244">
        <f t="shared" si="30"/>
        <v>0</v>
      </c>
      <c r="AM52" s="244" t="str">
        <f t="shared" si="24"/>
        <v/>
      </c>
      <c r="AN52" s="244">
        <f t="shared" si="31"/>
        <v>0</v>
      </c>
      <c r="AO52" s="244" t="str">
        <f t="shared" si="25"/>
        <v/>
      </c>
      <c r="AP52" s="244">
        <f t="shared" si="32"/>
        <v>0</v>
      </c>
      <c r="AQ52" s="244" t="str">
        <f t="shared" si="26"/>
        <v/>
      </c>
      <c r="AR52" s="244">
        <f t="shared" si="33"/>
        <v>0</v>
      </c>
      <c r="AS52" s="244" t="str">
        <f t="shared" si="27"/>
        <v/>
      </c>
    </row>
    <row r="53" spans="1:45">
      <c r="A53" s="34">
        <v>44</v>
      </c>
      <c r="B53" s="58"/>
      <c r="C53" s="58"/>
      <c r="D53" s="58"/>
      <c r="E53" s="237"/>
      <c r="F53" s="58"/>
      <c r="G53" s="59"/>
      <c r="H53" s="60"/>
      <c r="I53" s="181"/>
      <c r="J53" s="60"/>
      <c r="K53" s="181"/>
      <c r="L53" s="60"/>
      <c r="M53" s="201"/>
      <c r="N53" s="61"/>
      <c r="O53" s="61"/>
      <c r="P53" s="209"/>
      <c r="V53" s="5" t="str">
        <f t="shared" si="12"/>
        <v/>
      </c>
      <c r="W53" s="5" t="str">
        <f t="shared" si="13"/>
        <v/>
      </c>
      <c r="X53" s="5" t="str">
        <f t="shared" si="14"/>
        <v/>
      </c>
      <c r="Y53" s="5" t="str">
        <f t="shared" si="15"/>
        <v/>
      </c>
      <c r="Z53" s="5" t="str">
        <f t="shared" si="16"/>
        <v/>
      </c>
      <c r="AA53" s="10" t="str">
        <f>IF(F53="男",data_kyogisha!A45,"")</f>
        <v/>
      </c>
      <c r="AB53" s="5" t="str">
        <f t="shared" si="17"/>
        <v/>
      </c>
      <c r="AC53" s="5" t="str">
        <f t="shared" si="18"/>
        <v/>
      </c>
      <c r="AD53" s="5" t="str">
        <f t="shared" si="19"/>
        <v/>
      </c>
      <c r="AE53" s="5" t="str">
        <f t="shared" si="20"/>
        <v/>
      </c>
      <c r="AF53" s="5" t="str">
        <f t="shared" si="21"/>
        <v/>
      </c>
      <c r="AG53" s="244" t="str">
        <f>IF(F53="女",data_kyogisha!A45,"")</f>
        <v/>
      </c>
      <c r="AH53" s="244">
        <f t="shared" si="28"/>
        <v>0</v>
      </c>
      <c r="AI53" s="244" t="str">
        <f t="shared" si="22"/>
        <v/>
      </c>
      <c r="AJ53" s="244">
        <f t="shared" si="29"/>
        <v>0</v>
      </c>
      <c r="AK53" s="244" t="str">
        <f t="shared" si="23"/>
        <v/>
      </c>
      <c r="AL53" s="244">
        <f t="shared" si="30"/>
        <v>0</v>
      </c>
      <c r="AM53" s="244" t="str">
        <f t="shared" si="24"/>
        <v/>
      </c>
      <c r="AN53" s="244">
        <f t="shared" si="31"/>
        <v>0</v>
      </c>
      <c r="AO53" s="244" t="str">
        <f t="shared" si="25"/>
        <v/>
      </c>
      <c r="AP53" s="244">
        <f t="shared" si="32"/>
        <v>0</v>
      </c>
      <c r="AQ53" s="244" t="str">
        <f t="shared" si="26"/>
        <v/>
      </c>
      <c r="AR53" s="244">
        <f t="shared" si="33"/>
        <v>0</v>
      </c>
      <c r="AS53" s="244" t="str">
        <f t="shared" si="27"/>
        <v/>
      </c>
    </row>
    <row r="54" spans="1:45">
      <c r="A54" s="34">
        <v>45</v>
      </c>
      <c r="B54" s="58"/>
      <c r="C54" s="58"/>
      <c r="D54" s="58"/>
      <c r="E54" s="237"/>
      <c r="F54" s="58"/>
      <c r="G54" s="59"/>
      <c r="H54" s="60"/>
      <c r="I54" s="181"/>
      <c r="J54" s="60"/>
      <c r="K54" s="181"/>
      <c r="L54" s="60"/>
      <c r="M54" s="201"/>
      <c r="N54" s="61"/>
      <c r="O54" s="61"/>
      <c r="P54" s="209"/>
      <c r="V54" s="5" t="str">
        <f t="shared" si="12"/>
        <v/>
      </c>
      <c r="W54" s="5" t="str">
        <f t="shared" si="13"/>
        <v/>
      </c>
      <c r="X54" s="5" t="str">
        <f t="shared" si="14"/>
        <v/>
      </c>
      <c r="Y54" s="5" t="str">
        <f t="shared" si="15"/>
        <v/>
      </c>
      <c r="Z54" s="5" t="str">
        <f t="shared" si="16"/>
        <v/>
      </c>
      <c r="AA54" s="10" t="str">
        <f>IF(F54="男",data_kyogisha!A46,"")</f>
        <v/>
      </c>
      <c r="AB54" s="5" t="str">
        <f t="shared" si="17"/>
        <v/>
      </c>
      <c r="AC54" s="5" t="str">
        <f t="shared" si="18"/>
        <v/>
      </c>
      <c r="AD54" s="5" t="str">
        <f t="shared" si="19"/>
        <v/>
      </c>
      <c r="AE54" s="5" t="str">
        <f t="shared" si="20"/>
        <v/>
      </c>
      <c r="AF54" s="5" t="str">
        <f t="shared" si="21"/>
        <v/>
      </c>
      <c r="AG54" s="244" t="str">
        <f>IF(F54="女",data_kyogisha!A46,"")</f>
        <v/>
      </c>
      <c r="AH54" s="244">
        <f t="shared" si="28"/>
        <v>0</v>
      </c>
      <c r="AI54" s="244" t="str">
        <f t="shared" si="22"/>
        <v/>
      </c>
      <c r="AJ54" s="244">
        <f t="shared" si="29"/>
        <v>0</v>
      </c>
      <c r="AK54" s="244" t="str">
        <f t="shared" si="23"/>
        <v/>
      </c>
      <c r="AL54" s="244">
        <f t="shared" si="30"/>
        <v>0</v>
      </c>
      <c r="AM54" s="244" t="str">
        <f t="shared" si="24"/>
        <v/>
      </c>
      <c r="AN54" s="244">
        <f t="shared" si="31"/>
        <v>0</v>
      </c>
      <c r="AO54" s="244" t="str">
        <f t="shared" si="25"/>
        <v/>
      </c>
      <c r="AP54" s="244">
        <f t="shared" si="32"/>
        <v>0</v>
      </c>
      <c r="AQ54" s="244" t="str">
        <f t="shared" si="26"/>
        <v/>
      </c>
      <c r="AR54" s="244">
        <f t="shared" si="33"/>
        <v>0</v>
      </c>
      <c r="AS54" s="244" t="str">
        <f t="shared" si="27"/>
        <v/>
      </c>
    </row>
    <row r="55" spans="1:45">
      <c r="A55" s="34">
        <v>46</v>
      </c>
      <c r="B55" s="58"/>
      <c r="C55" s="58"/>
      <c r="D55" s="58"/>
      <c r="E55" s="237"/>
      <c r="F55" s="58"/>
      <c r="G55" s="59"/>
      <c r="H55" s="60"/>
      <c r="I55" s="181"/>
      <c r="J55" s="60"/>
      <c r="K55" s="181"/>
      <c r="L55" s="60"/>
      <c r="M55" s="201"/>
      <c r="N55" s="61"/>
      <c r="O55" s="61"/>
      <c r="P55" s="209"/>
      <c r="V55" s="5" t="str">
        <f t="shared" si="12"/>
        <v/>
      </c>
      <c r="W55" s="5" t="str">
        <f t="shared" si="13"/>
        <v/>
      </c>
      <c r="X55" s="5" t="str">
        <f t="shared" si="14"/>
        <v/>
      </c>
      <c r="Y55" s="5" t="str">
        <f t="shared" si="15"/>
        <v/>
      </c>
      <c r="Z55" s="5" t="str">
        <f t="shared" si="16"/>
        <v/>
      </c>
      <c r="AA55" s="10" t="str">
        <f>IF(F55="男",data_kyogisha!A47,"")</f>
        <v/>
      </c>
      <c r="AB55" s="5" t="str">
        <f t="shared" si="17"/>
        <v/>
      </c>
      <c r="AC55" s="5" t="str">
        <f t="shared" si="18"/>
        <v/>
      </c>
      <c r="AD55" s="5" t="str">
        <f t="shared" si="19"/>
        <v/>
      </c>
      <c r="AE55" s="5" t="str">
        <f t="shared" si="20"/>
        <v/>
      </c>
      <c r="AF55" s="5" t="str">
        <f t="shared" si="21"/>
        <v/>
      </c>
      <c r="AG55" s="244" t="str">
        <f>IF(F55="女",data_kyogisha!A47,"")</f>
        <v/>
      </c>
      <c r="AH55" s="244">
        <f t="shared" si="28"/>
        <v>0</v>
      </c>
      <c r="AI55" s="244" t="str">
        <f t="shared" si="22"/>
        <v/>
      </c>
      <c r="AJ55" s="244">
        <f t="shared" si="29"/>
        <v>0</v>
      </c>
      <c r="AK55" s="244" t="str">
        <f t="shared" si="23"/>
        <v/>
      </c>
      <c r="AL55" s="244">
        <f t="shared" si="30"/>
        <v>0</v>
      </c>
      <c r="AM55" s="244" t="str">
        <f t="shared" si="24"/>
        <v/>
      </c>
      <c r="AN55" s="244">
        <f t="shared" si="31"/>
        <v>0</v>
      </c>
      <c r="AO55" s="244" t="str">
        <f t="shared" si="25"/>
        <v/>
      </c>
      <c r="AP55" s="244">
        <f t="shared" si="32"/>
        <v>0</v>
      </c>
      <c r="AQ55" s="244" t="str">
        <f t="shared" si="26"/>
        <v/>
      </c>
      <c r="AR55" s="244">
        <f t="shared" si="33"/>
        <v>0</v>
      </c>
      <c r="AS55" s="244" t="str">
        <f t="shared" si="27"/>
        <v/>
      </c>
    </row>
    <row r="56" spans="1:45">
      <c r="A56" s="34">
        <v>47</v>
      </c>
      <c r="B56" s="58"/>
      <c r="C56" s="58"/>
      <c r="D56" s="58"/>
      <c r="E56" s="237"/>
      <c r="F56" s="58"/>
      <c r="G56" s="59"/>
      <c r="H56" s="60"/>
      <c r="I56" s="181"/>
      <c r="J56" s="60"/>
      <c r="K56" s="181"/>
      <c r="L56" s="60"/>
      <c r="M56" s="201"/>
      <c r="N56" s="61"/>
      <c r="O56" s="61"/>
      <c r="P56" s="209"/>
      <c r="V56" s="5" t="str">
        <f t="shared" si="12"/>
        <v/>
      </c>
      <c r="W56" s="5" t="str">
        <f t="shared" si="13"/>
        <v/>
      </c>
      <c r="X56" s="5" t="str">
        <f t="shared" si="14"/>
        <v/>
      </c>
      <c r="Y56" s="5" t="str">
        <f t="shared" si="15"/>
        <v/>
      </c>
      <c r="Z56" s="5" t="str">
        <f t="shared" si="16"/>
        <v/>
      </c>
      <c r="AA56" s="10" t="str">
        <f>IF(F56="男",data_kyogisha!A48,"")</f>
        <v/>
      </c>
      <c r="AB56" s="5" t="str">
        <f t="shared" si="17"/>
        <v/>
      </c>
      <c r="AC56" s="5" t="str">
        <f t="shared" si="18"/>
        <v/>
      </c>
      <c r="AD56" s="5" t="str">
        <f t="shared" si="19"/>
        <v/>
      </c>
      <c r="AE56" s="5" t="str">
        <f t="shared" si="20"/>
        <v/>
      </c>
      <c r="AF56" s="5" t="str">
        <f t="shared" si="21"/>
        <v/>
      </c>
      <c r="AG56" s="244" t="str">
        <f>IF(F56="女",data_kyogisha!A48,"")</f>
        <v/>
      </c>
      <c r="AH56" s="244">
        <f t="shared" si="28"/>
        <v>0</v>
      </c>
      <c r="AI56" s="244" t="str">
        <f t="shared" si="22"/>
        <v/>
      </c>
      <c r="AJ56" s="244">
        <f t="shared" si="29"/>
        <v>0</v>
      </c>
      <c r="AK56" s="244" t="str">
        <f t="shared" si="23"/>
        <v/>
      </c>
      <c r="AL56" s="244">
        <f t="shared" si="30"/>
        <v>0</v>
      </c>
      <c r="AM56" s="244" t="str">
        <f t="shared" si="24"/>
        <v/>
      </c>
      <c r="AN56" s="244">
        <f t="shared" si="31"/>
        <v>0</v>
      </c>
      <c r="AO56" s="244" t="str">
        <f t="shared" si="25"/>
        <v/>
      </c>
      <c r="AP56" s="244">
        <f t="shared" si="32"/>
        <v>0</v>
      </c>
      <c r="AQ56" s="244" t="str">
        <f t="shared" si="26"/>
        <v/>
      </c>
      <c r="AR56" s="244">
        <f t="shared" si="33"/>
        <v>0</v>
      </c>
      <c r="AS56" s="244" t="str">
        <f t="shared" si="27"/>
        <v/>
      </c>
    </row>
    <row r="57" spans="1:45">
      <c r="A57" s="34">
        <v>48</v>
      </c>
      <c r="B57" s="58"/>
      <c r="C57" s="58"/>
      <c r="D57" s="58"/>
      <c r="E57" s="237"/>
      <c r="F57" s="58"/>
      <c r="G57" s="59"/>
      <c r="H57" s="60"/>
      <c r="I57" s="181"/>
      <c r="J57" s="60"/>
      <c r="K57" s="181"/>
      <c r="L57" s="60"/>
      <c r="M57" s="201"/>
      <c r="N57" s="61"/>
      <c r="O57" s="61"/>
      <c r="P57" s="209"/>
      <c r="V57" s="5" t="str">
        <f t="shared" si="12"/>
        <v/>
      </c>
      <c r="W57" s="5" t="str">
        <f t="shared" si="13"/>
        <v/>
      </c>
      <c r="X57" s="5" t="str">
        <f t="shared" si="14"/>
        <v/>
      </c>
      <c r="Y57" s="5" t="str">
        <f t="shared" si="15"/>
        <v/>
      </c>
      <c r="Z57" s="5" t="str">
        <f t="shared" si="16"/>
        <v/>
      </c>
      <c r="AA57" s="10" t="str">
        <f>IF(F57="男",data_kyogisha!A49,"")</f>
        <v/>
      </c>
      <c r="AB57" s="5" t="str">
        <f t="shared" si="17"/>
        <v/>
      </c>
      <c r="AC57" s="5" t="str">
        <f t="shared" si="18"/>
        <v/>
      </c>
      <c r="AD57" s="5" t="str">
        <f t="shared" si="19"/>
        <v/>
      </c>
      <c r="AE57" s="5" t="str">
        <f t="shared" si="20"/>
        <v/>
      </c>
      <c r="AF57" s="5" t="str">
        <f t="shared" si="21"/>
        <v/>
      </c>
      <c r="AG57" s="244" t="str">
        <f>IF(F57="女",data_kyogisha!A49,"")</f>
        <v/>
      </c>
      <c r="AH57" s="244">
        <f t="shared" si="28"/>
        <v>0</v>
      </c>
      <c r="AI57" s="244" t="str">
        <f t="shared" si="22"/>
        <v/>
      </c>
      <c r="AJ57" s="244">
        <f t="shared" si="29"/>
        <v>0</v>
      </c>
      <c r="AK57" s="244" t="str">
        <f t="shared" si="23"/>
        <v/>
      </c>
      <c r="AL57" s="244">
        <f t="shared" si="30"/>
        <v>0</v>
      </c>
      <c r="AM57" s="244" t="str">
        <f t="shared" si="24"/>
        <v/>
      </c>
      <c r="AN57" s="244">
        <f t="shared" si="31"/>
        <v>0</v>
      </c>
      <c r="AO57" s="244" t="str">
        <f t="shared" si="25"/>
        <v/>
      </c>
      <c r="AP57" s="244">
        <f t="shared" si="32"/>
        <v>0</v>
      </c>
      <c r="AQ57" s="244" t="str">
        <f t="shared" si="26"/>
        <v/>
      </c>
      <c r="AR57" s="244">
        <f t="shared" si="33"/>
        <v>0</v>
      </c>
      <c r="AS57" s="244" t="str">
        <f t="shared" si="27"/>
        <v/>
      </c>
    </row>
    <row r="58" spans="1:45">
      <c r="A58" s="34">
        <v>49</v>
      </c>
      <c r="B58" s="58"/>
      <c r="C58" s="58"/>
      <c r="D58" s="58"/>
      <c r="E58" s="237"/>
      <c r="F58" s="58"/>
      <c r="G58" s="59"/>
      <c r="H58" s="60"/>
      <c r="I58" s="181"/>
      <c r="J58" s="60"/>
      <c r="K58" s="181"/>
      <c r="L58" s="60"/>
      <c r="M58" s="201"/>
      <c r="N58" s="61"/>
      <c r="O58" s="61"/>
      <c r="P58" s="209"/>
      <c r="V58" s="5" t="str">
        <f t="shared" si="12"/>
        <v/>
      </c>
      <c r="W58" s="5" t="str">
        <f t="shared" si="13"/>
        <v/>
      </c>
      <c r="X58" s="5" t="str">
        <f t="shared" si="14"/>
        <v/>
      </c>
      <c r="Y58" s="5" t="str">
        <f t="shared" si="15"/>
        <v/>
      </c>
      <c r="Z58" s="5" t="str">
        <f t="shared" si="16"/>
        <v/>
      </c>
      <c r="AA58" s="10" t="str">
        <f>IF(F58="男",data_kyogisha!A50,"")</f>
        <v/>
      </c>
      <c r="AB58" s="5" t="str">
        <f t="shared" si="17"/>
        <v/>
      </c>
      <c r="AC58" s="5" t="str">
        <f t="shared" si="18"/>
        <v/>
      </c>
      <c r="AD58" s="5" t="str">
        <f t="shared" si="19"/>
        <v/>
      </c>
      <c r="AE58" s="5" t="str">
        <f t="shared" si="20"/>
        <v/>
      </c>
      <c r="AF58" s="5" t="str">
        <f t="shared" si="21"/>
        <v/>
      </c>
      <c r="AG58" s="244" t="str">
        <f>IF(F58="女",data_kyogisha!A50,"")</f>
        <v/>
      </c>
      <c r="AH58" s="244">
        <f t="shared" si="28"/>
        <v>0</v>
      </c>
      <c r="AI58" s="244" t="str">
        <f t="shared" si="22"/>
        <v/>
      </c>
      <c r="AJ58" s="244">
        <f t="shared" si="29"/>
        <v>0</v>
      </c>
      <c r="AK58" s="244" t="str">
        <f t="shared" si="23"/>
        <v/>
      </c>
      <c r="AL58" s="244">
        <f t="shared" si="30"/>
        <v>0</v>
      </c>
      <c r="AM58" s="244" t="str">
        <f t="shared" si="24"/>
        <v/>
      </c>
      <c r="AN58" s="244">
        <f t="shared" si="31"/>
        <v>0</v>
      </c>
      <c r="AO58" s="244" t="str">
        <f t="shared" si="25"/>
        <v/>
      </c>
      <c r="AP58" s="244">
        <f t="shared" si="32"/>
        <v>0</v>
      </c>
      <c r="AQ58" s="244" t="str">
        <f t="shared" si="26"/>
        <v/>
      </c>
      <c r="AR58" s="244">
        <f t="shared" si="33"/>
        <v>0</v>
      </c>
      <c r="AS58" s="244" t="str">
        <f t="shared" si="27"/>
        <v/>
      </c>
    </row>
    <row r="59" spans="1:45">
      <c r="A59" s="34">
        <v>50</v>
      </c>
      <c r="B59" s="58"/>
      <c r="C59" s="58"/>
      <c r="D59" s="58"/>
      <c r="E59" s="237"/>
      <c r="F59" s="58"/>
      <c r="G59" s="59"/>
      <c r="H59" s="60"/>
      <c r="I59" s="181"/>
      <c r="J59" s="60"/>
      <c r="K59" s="181"/>
      <c r="L59" s="60"/>
      <c r="M59" s="201"/>
      <c r="N59" s="61"/>
      <c r="O59" s="61"/>
      <c r="P59" s="209"/>
      <c r="V59" s="5" t="str">
        <f t="shared" si="12"/>
        <v/>
      </c>
      <c r="W59" s="5" t="str">
        <f t="shared" si="13"/>
        <v/>
      </c>
      <c r="X59" s="5" t="str">
        <f t="shared" si="14"/>
        <v/>
      </c>
      <c r="Y59" s="5" t="str">
        <f t="shared" si="15"/>
        <v/>
      </c>
      <c r="Z59" s="5" t="str">
        <f t="shared" si="16"/>
        <v/>
      </c>
      <c r="AA59" s="10" t="str">
        <f>IF(F59="男",data_kyogisha!A51,"")</f>
        <v/>
      </c>
      <c r="AB59" s="5" t="str">
        <f t="shared" si="17"/>
        <v/>
      </c>
      <c r="AC59" s="5" t="str">
        <f t="shared" si="18"/>
        <v/>
      </c>
      <c r="AD59" s="5" t="str">
        <f t="shared" si="19"/>
        <v/>
      </c>
      <c r="AE59" s="5" t="str">
        <f t="shared" si="20"/>
        <v/>
      </c>
      <c r="AF59" s="5" t="str">
        <f t="shared" si="21"/>
        <v/>
      </c>
      <c r="AG59" s="244" t="str">
        <f>IF(F59="女",data_kyogisha!A51,"")</f>
        <v/>
      </c>
      <c r="AH59" s="244">
        <f t="shared" si="28"/>
        <v>0</v>
      </c>
      <c r="AI59" s="244" t="str">
        <f t="shared" si="22"/>
        <v/>
      </c>
      <c r="AJ59" s="244">
        <f t="shared" si="29"/>
        <v>0</v>
      </c>
      <c r="AK59" s="244" t="str">
        <f t="shared" si="23"/>
        <v/>
      </c>
      <c r="AL59" s="244">
        <f t="shared" si="30"/>
        <v>0</v>
      </c>
      <c r="AM59" s="244" t="str">
        <f t="shared" si="24"/>
        <v/>
      </c>
      <c r="AN59" s="244">
        <f t="shared" si="31"/>
        <v>0</v>
      </c>
      <c r="AO59" s="244" t="str">
        <f t="shared" si="25"/>
        <v/>
      </c>
      <c r="AP59" s="244">
        <f t="shared" si="32"/>
        <v>0</v>
      </c>
      <c r="AQ59" s="244" t="str">
        <f t="shared" si="26"/>
        <v/>
      </c>
      <c r="AR59" s="244">
        <f t="shared" si="33"/>
        <v>0</v>
      </c>
      <c r="AS59" s="244" t="str">
        <f t="shared" si="27"/>
        <v/>
      </c>
    </row>
    <row r="60" spans="1:45">
      <c r="A60" s="34">
        <v>51</v>
      </c>
      <c r="B60" s="58"/>
      <c r="C60" s="58"/>
      <c r="D60" s="58"/>
      <c r="E60" s="237"/>
      <c r="F60" s="58"/>
      <c r="G60" s="59"/>
      <c r="H60" s="60"/>
      <c r="I60" s="181"/>
      <c r="J60" s="60"/>
      <c r="K60" s="181"/>
      <c r="L60" s="60"/>
      <c r="M60" s="201"/>
      <c r="N60" s="61"/>
      <c r="O60" s="61"/>
      <c r="P60" s="209"/>
      <c r="V60" s="5" t="str">
        <f t="shared" si="12"/>
        <v/>
      </c>
      <c r="W60" s="5" t="str">
        <f t="shared" si="13"/>
        <v/>
      </c>
      <c r="X60" s="5" t="str">
        <f t="shared" si="14"/>
        <v/>
      </c>
      <c r="Y60" s="5" t="str">
        <f t="shared" si="15"/>
        <v/>
      </c>
      <c r="Z60" s="5" t="str">
        <f t="shared" si="16"/>
        <v/>
      </c>
      <c r="AA60" s="10" t="str">
        <f>IF(F60="男",data_kyogisha!A52,"")</f>
        <v/>
      </c>
      <c r="AB60" s="5" t="str">
        <f t="shared" si="17"/>
        <v/>
      </c>
      <c r="AC60" s="5" t="str">
        <f t="shared" si="18"/>
        <v/>
      </c>
      <c r="AD60" s="5" t="str">
        <f t="shared" si="19"/>
        <v/>
      </c>
      <c r="AE60" s="5" t="str">
        <f t="shared" si="20"/>
        <v/>
      </c>
      <c r="AF60" s="5" t="str">
        <f t="shared" si="21"/>
        <v/>
      </c>
      <c r="AG60" s="244" t="str">
        <f>IF(F60="女",data_kyogisha!A52,"")</f>
        <v/>
      </c>
      <c r="AH60" s="244">
        <f t="shared" si="28"/>
        <v>0</v>
      </c>
      <c r="AI60" s="244" t="str">
        <f t="shared" si="22"/>
        <v/>
      </c>
      <c r="AJ60" s="244">
        <f t="shared" si="29"/>
        <v>0</v>
      </c>
      <c r="AK60" s="244" t="str">
        <f t="shared" si="23"/>
        <v/>
      </c>
      <c r="AL60" s="244">
        <f t="shared" si="30"/>
        <v>0</v>
      </c>
      <c r="AM60" s="244" t="str">
        <f t="shared" si="24"/>
        <v/>
      </c>
      <c r="AN60" s="244">
        <f t="shared" si="31"/>
        <v>0</v>
      </c>
      <c r="AO60" s="244" t="str">
        <f t="shared" si="25"/>
        <v/>
      </c>
      <c r="AP60" s="244">
        <f t="shared" si="32"/>
        <v>0</v>
      </c>
      <c r="AQ60" s="244" t="str">
        <f t="shared" si="26"/>
        <v/>
      </c>
      <c r="AR60" s="244">
        <f t="shared" si="33"/>
        <v>0</v>
      </c>
      <c r="AS60" s="244" t="str">
        <f t="shared" si="27"/>
        <v/>
      </c>
    </row>
    <row r="61" spans="1:45">
      <c r="A61" s="34">
        <v>52</v>
      </c>
      <c r="B61" s="58"/>
      <c r="C61" s="58"/>
      <c r="D61" s="58"/>
      <c r="E61" s="237"/>
      <c r="F61" s="58"/>
      <c r="G61" s="59"/>
      <c r="H61" s="60"/>
      <c r="I61" s="181"/>
      <c r="J61" s="60"/>
      <c r="K61" s="181"/>
      <c r="L61" s="60"/>
      <c r="M61" s="201"/>
      <c r="N61" s="61"/>
      <c r="O61" s="61"/>
      <c r="P61" s="209"/>
      <c r="V61" s="5" t="str">
        <f t="shared" si="12"/>
        <v/>
      </c>
      <c r="W61" s="5" t="str">
        <f t="shared" si="13"/>
        <v/>
      </c>
      <c r="X61" s="5" t="str">
        <f t="shared" si="14"/>
        <v/>
      </c>
      <c r="Y61" s="5" t="str">
        <f t="shared" si="15"/>
        <v/>
      </c>
      <c r="Z61" s="5" t="str">
        <f t="shared" si="16"/>
        <v/>
      </c>
      <c r="AA61" s="10" t="str">
        <f>IF(F61="男",data_kyogisha!A53,"")</f>
        <v/>
      </c>
      <c r="AB61" s="5" t="str">
        <f t="shared" si="17"/>
        <v/>
      </c>
      <c r="AC61" s="5" t="str">
        <f t="shared" si="18"/>
        <v/>
      </c>
      <c r="AD61" s="5" t="str">
        <f t="shared" si="19"/>
        <v/>
      </c>
      <c r="AE61" s="5" t="str">
        <f t="shared" si="20"/>
        <v/>
      </c>
      <c r="AF61" s="5" t="str">
        <f t="shared" si="21"/>
        <v/>
      </c>
      <c r="AG61" s="244" t="str">
        <f>IF(F61="女",data_kyogisha!A53,"")</f>
        <v/>
      </c>
      <c r="AH61" s="244">
        <f t="shared" si="28"/>
        <v>0</v>
      </c>
      <c r="AI61" s="244" t="str">
        <f t="shared" si="22"/>
        <v/>
      </c>
      <c r="AJ61" s="244">
        <f t="shared" si="29"/>
        <v>0</v>
      </c>
      <c r="AK61" s="244" t="str">
        <f t="shared" si="23"/>
        <v/>
      </c>
      <c r="AL61" s="244">
        <f t="shared" si="30"/>
        <v>0</v>
      </c>
      <c r="AM61" s="244" t="str">
        <f t="shared" si="24"/>
        <v/>
      </c>
      <c r="AN61" s="244">
        <f t="shared" si="31"/>
        <v>0</v>
      </c>
      <c r="AO61" s="244" t="str">
        <f t="shared" si="25"/>
        <v/>
      </c>
      <c r="AP61" s="244">
        <f t="shared" si="32"/>
        <v>0</v>
      </c>
      <c r="AQ61" s="244" t="str">
        <f t="shared" si="26"/>
        <v/>
      </c>
      <c r="AR61" s="244">
        <f t="shared" si="33"/>
        <v>0</v>
      </c>
      <c r="AS61" s="244" t="str">
        <f t="shared" si="27"/>
        <v/>
      </c>
    </row>
    <row r="62" spans="1:45">
      <c r="A62" s="34">
        <v>53</v>
      </c>
      <c r="B62" s="58"/>
      <c r="C62" s="58"/>
      <c r="D62" s="58"/>
      <c r="E62" s="237"/>
      <c r="F62" s="58"/>
      <c r="G62" s="59"/>
      <c r="H62" s="60"/>
      <c r="I62" s="181"/>
      <c r="J62" s="60"/>
      <c r="K62" s="181"/>
      <c r="L62" s="60"/>
      <c r="M62" s="201"/>
      <c r="N62" s="61"/>
      <c r="O62" s="61"/>
      <c r="P62" s="209"/>
      <c r="V62" s="5" t="str">
        <f t="shared" si="12"/>
        <v/>
      </c>
      <c r="W62" s="5" t="str">
        <f t="shared" si="13"/>
        <v/>
      </c>
      <c r="X62" s="5" t="str">
        <f t="shared" si="14"/>
        <v/>
      </c>
      <c r="Y62" s="5" t="str">
        <f t="shared" si="15"/>
        <v/>
      </c>
      <c r="Z62" s="5" t="str">
        <f t="shared" si="16"/>
        <v/>
      </c>
      <c r="AA62" s="10" t="str">
        <f>IF(F62="男",data_kyogisha!A54,"")</f>
        <v/>
      </c>
      <c r="AB62" s="5" t="str">
        <f t="shared" si="17"/>
        <v/>
      </c>
      <c r="AC62" s="5" t="str">
        <f t="shared" si="18"/>
        <v/>
      </c>
      <c r="AD62" s="5" t="str">
        <f t="shared" si="19"/>
        <v/>
      </c>
      <c r="AE62" s="5" t="str">
        <f t="shared" si="20"/>
        <v/>
      </c>
      <c r="AF62" s="5" t="str">
        <f t="shared" si="21"/>
        <v/>
      </c>
      <c r="AG62" s="244" t="str">
        <f>IF(F62="女",data_kyogisha!A54,"")</f>
        <v/>
      </c>
      <c r="AH62" s="244">
        <f t="shared" si="28"/>
        <v>0</v>
      </c>
      <c r="AI62" s="244" t="str">
        <f t="shared" si="22"/>
        <v/>
      </c>
      <c r="AJ62" s="244">
        <f t="shared" si="29"/>
        <v>0</v>
      </c>
      <c r="AK62" s="244" t="str">
        <f t="shared" si="23"/>
        <v/>
      </c>
      <c r="AL62" s="244">
        <f t="shared" si="30"/>
        <v>0</v>
      </c>
      <c r="AM62" s="244" t="str">
        <f t="shared" si="24"/>
        <v/>
      </c>
      <c r="AN62" s="244">
        <f t="shared" si="31"/>
        <v>0</v>
      </c>
      <c r="AO62" s="244" t="str">
        <f t="shared" si="25"/>
        <v/>
      </c>
      <c r="AP62" s="244">
        <f t="shared" si="32"/>
        <v>0</v>
      </c>
      <c r="AQ62" s="244" t="str">
        <f t="shared" si="26"/>
        <v/>
      </c>
      <c r="AR62" s="244">
        <f t="shared" si="33"/>
        <v>0</v>
      </c>
      <c r="AS62" s="244" t="str">
        <f t="shared" si="27"/>
        <v/>
      </c>
    </row>
    <row r="63" spans="1:45">
      <c r="A63" s="34">
        <v>54</v>
      </c>
      <c r="B63" s="58"/>
      <c r="C63" s="58"/>
      <c r="D63" s="58"/>
      <c r="E63" s="237"/>
      <c r="F63" s="58"/>
      <c r="G63" s="59"/>
      <c r="H63" s="60"/>
      <c r="I63" s="181"/>
      <c r="J63" s="60"/>
      <c r="K63" s="181"/>
      <c r="L63" s="60"/>
      <c r="M63" s="201"/>
      <c r="N63" s="61"/>
      <c r="O63" s="61"/>
      <c r="P63" s="209"/>
      <c r="V63" s="5" t="str">
        <f t="shared" si="12"/>
        <v/>
      </c>
      <c r="W63" s="5" t="str">
        <f t="shared" si="13"/>
        <v/>
      </c>
      <c r="X63" s="5" t="str">
        <f t="shared" si="14"/>
        <v/>
      </c>
      <c r="Y63" s="5" t="str">
        <f t="shared" si="15"/>
        <v/>
      </c>
      <c r="Z63" s="5" t="str">
        <f t="shared" si="16"/>
        <v/>
      </c>
      <c r="AA63" s="10" t="str">
        <f>IF(F63="男",data_kyogisha!A55,"")</f>
        <v/>
      </c>
      <c r="AB63" s="5" t="str">
        <f t="shared" si="17"/>
        <v/>
      </c>
      <c r="AC63" s="5" t="str">
        <f t="shared" si="18"/>
        <v/>
      </c>
      <c r="AD63" s="5" t="str">
        <f t="shared" si="19"/>
        <v/>
      </c>
      <c r="AE63" s="5" t="str">
        <f t="shared" si="20"/>
        <v/>
      </c>
      <c r="AF63" s="5" t="str">
        <f t="shared" si="21"/>
        <v/>
      </c>
      <c r="AG63" s="244" t="str">
        <f>IF(F63="女",data_kyogisha!A55,"")</f>
        <v/>
      </c>
      <c r="AH63" s="244">
        <f t="shared" si="28"/>
        <v>0</v>
      </c>
      <c r="AI63" s="244" t="str">
        <f t="shared" si="22"/>
        <v/>
      </c>
      <c r="AJ63" s="244">
        <f t="shared" si="29"/>
        <v>0</v>
      </c>
      <c r="AK63" s="244" t="str">
        <f t="shared" si="23"/>
        <v/>
      </c>
      <c r="AL63" s="244">
        <f t="shared" si="30"/>
        <v>0</v>
      </c>
      <c r="AM63" s="244" t="str">
        <f t="shared" si="24"/>
        <v/>
      </c>
      <c r="AN63" s="244">
        <f t="shared" si="31"/>
        <v>0</v>
      </c>
      <c r="AO63" s="244" t="str">
        <f t="shared" si="25"/>
        <v/>
      </c>
      <c r="AP63" s="244">
        <f t="shared" si="32"/>
        <v>0</v>
      </c>
      <c r="AQ63" s="244" t="str">
        <f t="shared" si="26"/>
        <v/>
      </c>
      <c r="AR63" s="244">
        <f t="shared" si="33"/>
        <v>0</v>
      </c>
      <c r="AS63" s="244" t="str">
        <f t="shared" si="27"/>
        <v/>
      </c>
    </row>
    <row r="64" spans="1:45">
      <c r="A64" s="34">
        <v>55</v>
      </c>
      <c r="B64" s="58"/>
      <c r="C64" s="58"/>
      <c r="D64" s="58"/>
      <c r="E64" s="237"/>
      <c r="F64" s="58"/>
      <c r="G64" s="59"/>
      <c r="H64" s="60"/>
      <c r="I64" s="181"/>
      <c r="J64" s="60"/>
      <c r="K64" s="181"/>
      <c r="L64" s="60"/>
      <c r="M64" s="201"/>
      <c r="N64" s="61"/>
      <c r="O64" s="61"/>
      <c r="P64" s="209"/>
      <c r="V64" s="5" t="str">
        <f t="shared" si="12"/>
        <v/>
      </c>
      <c r="W64" s="5" t="str">
        <f t="shared" si="13"/>
        <v/>
      </c>
      <c r="X64" s="5" t="str">
        <f t="shared" si="14"/>
        <v/>
      </c>
      <c r="Y64" s="5" t="str">
        <f t="shared" si="15"/>
        <v/>
      </c>
      <c r="Z64" s="5" t="str">
        <f t="shared" si="16"/>
        <v/>
      </c>
      <c r="AA64" s="10" t="str">
        <f>IF(F64="男",data_kyogisha!A56,"")</f>
        <v/>
      </c>
      <c r="AB64" s="5" t="str">
        <f t="shared" si="17"/>
        <v/>
      </c>
      <c r="AC64" s="5" t="str">
        <f t="shared" si="18"/>
        <v/>
      </c>
      <c r="AD64" s="5" t="str">
        <f t="shared" si="19"/>
        <v/>
      </c>
      <c r="AE64" s="5" t="str">
        <f t="shared" si="20"/>
        <v/>
      </c>
      <c r="AF64" s="5" t="str">
        <f t="shared" si="21"/>
        <v/>
      </c>
      <c r="AG64" s="244" t="str">
        <f>IF(F64="女",data_kyogisha!A56,"")</f>
        <v/>
      </c>
      <c r="AH64" s="244">
        <f t="shared" si="28"/>
        <v>0</v>
      </c>
      <c r="AI64" s="244" t="str">
        <f t="shared" si="22"/>
        <v/>
      </c>
      <c r="AJ64" s="244">
        <f t="shared" si="29"/>
        <v>0</v>
      </c>
      <c r="AK64" s="244" t="str">
        <f t="shared" si="23"/>
        <v/>
      </c>
      <c r="AL64" s="244">
        <f t="shared" si="30"/>
        <v>0</v>
      </c>
      <c r="AM64" s="244" t="str">
        <f t="shared" si="24"/>
        <v/>
      </c>
      <c r="AN64" s="244">
        <f t="shared" si="31"/>
        <v>0</v>
      </c>
      <c r="AO64" s="244" t="str">
        <f t="shared" si="25"/>
        <v/>
      </c>
      <c r="AP64" s="244">
        <f t="shared" si="32"/>
        <v>0</v>
      </c>
      <c r="AQ64" s="244" t="str">
        <f t="shared" si="26"/>
        <v/>
      </c>
      <c r="AR64" s="244">
        <f t="shared" si="33"/>
        <v>0</v>
      </c>
      <c r="AS64" s="244" t="str">
        <f t="shared" si="27"/>
        <v/>
      </c>
    </row>
    <row r="65" spans="1:45">
      <c r="A65" s="34">
        <v>56</v>
      </c>
      <c r="B65" s="58"/>
      <c r="C65" s="58"/>
      <c r="D65" s="58"/>
      <c r="E65" s="237"/>
      <c r="F65" s="58"/>
      <c r="G65" s="59"/>
      <c r="H65" s="60"/>
      <c r="I65" s="181"/>
      <c r="J65" s="60"/>
      <c r="K65" s="181"/>
      <c r="L65" s="60"/>
      <c r="M65" s="201"/>
      <c r="N65" s="61"/>
      <c r="O65" s="61"/>
      <c r="P65" s="209"/>
      <c r="V65" s="5" t="str">
        <f t="shared" si="12"/>
        <v/>
      </c>
      <c r="W65" s="5" t="str">
        <f t="shared" si="13"/>
        <v/>
      </c>
      <c r="X65" s="5" t="str">
        <f t="shared" si="14"/>
        <v/>
      </c>
      <c r="Y65" s="5" t="str">
        <f t="shared" si="15"/>
        <v/>
      </c>
      <c r="Z65" s="5" t="str">
        <f t="shared" si="16"/>
        <v/>
      </c>
      <c r="AA65" s="10" t="str">
        <f>IF(F65="男",data_kyogisha!A57,"")</f>
        <v/>
      </c>
      <c r="AB65" s="5" t="str">
        <f t="shared" si="17"/>
        <v/>
      </c>
      <c r="AC65" s="5" t="str">
        <f t="shared" si="18"/>
        <v/>
      </c>
      <c r="AD65" s="5" t="str">
        <f t="shared" si="19"/>
        <v/>
      </c>
      <c r="AE65" s="5" t="str">
        <f t="shared" si="20"/>
        <v/>
      </c>
      <c r="AF65" s="5" t="str">
        <f t="shared" si="21"/>
        <v/>
      </c>
      <c r="AG65" s="244" t="str">
        <f>IF(F65="女",data_kyogisha!A57,"")</f>
        <v/>
      </c>
      <c r="AH65" s="244">
        <f t="shared" si="28"/>
        <v>0</v>
      </c>
      <c r="AI65" s="244" t="str">
        <f t="shared" si="22"/>
        <v/>
      </c>
      <c r="AJ65" s="244">
        <f t="shared" si="29"/>
        <v>0</v>
      </c>
      <c r="AK65" s="244" t="str">
        <f t="shared" si="23"/>
        <v/>
      </c>
      <c r="AL65" s="244">
        <f t="shared" si="30"/>
        <v>0</v>
      </c>
      <c r="AM65" s="244" t="str">
        <f t="shared" si="24"/>
        <v/>
      </c>
      <c r="AN65" s="244">
        <f t="shared" si="31"/>
        <v>0</v>
      </c>
      <c r="AO65" s="244" t="str">
        <f t="shared" si="25"/>
        <v/>
      </c>
      <c r="AP65" s="244">
        <f t="shared" si="32"/>
        <v>0</v>
      </c>
      <c r="AQ65" s="244" t="str">
        <f t="shared" si="26"/>
        <v/>
      </c>
      <c r="AR65" s="244">
        <f t="shared" si="33"/>
        <v>0</v>
      </c>
      <c r="AS65" s="244" t="str">
        <f t="shared" si="27"/>
        <v/>
      </c>
    </row>
    <row r="66" spans="1:45">
      <c r="A66" s="34">
        <v>57</v>
      </c>
      <c r="B66" s="58"/>
      <c r="C66" s="58"/>
      <c r="D66" s="58"/>
      <c r="E66" s="237"/>
      <c r="F66" s="58"/>
      <c r="G66" s="59"/>
      <c r="H66" s="60"/>
      <c r="I66" s="181"/>
      <c r="J66" s="60"/>
      <c r="K66" s="181"/>
      <c r="L66" s="60"/>
      <c r="M66" s="201"/>
      <c r="N66" s="61"/>
      <c r="O66" s="61"/>
      <c r="P66" s="209"/>
      <c r="V66" s="5" t="str">
        <f t="shared" si="12"/>
        <v/>
      </c>
      <c r="W66" s="5" t="str">
        <f t="shared" si="13"/>
        <v/>
      </c>
      <c r="X66" s="5" t="str">
        <f t="shared" si="14"/>
        <v/>
      </c>
      <c r="Y66" s="5" t="str">
        <f t="shared" si="15"/>
        <v/>
      </c>
      <c r="Z66" s="5" t="str">
        <f t="shared" si="16"/>
        <v/>
      </c>
      <c r="AA66" s="10" t="str">
        <f>IF(F66="男",data_kyogisha!A58,"")</f>
        <v/>
      </c>
      <c r="AB66" s="5" t="str">
        <f t="shared" si="17"/>
        <v/>
      </c>
      <c r="AC66" s="5" t="str">
        <f t="shared" si="18"/>
        <v/>
      </c>
      <c r="AD66" s="5" t="str">
        <f t="shared" si="19"/>
        <v/>
      </c>
      <c r="AE66" s="5" t="str">
        <f t="shared" si="20"/>
        <v/>
      </c>
      <c r="AF66" s="5" t="str">
        <f t="shared" si="21"/>
        <v/>
      </c>
      <c r="AG66" s="244" t="str">
        <f>IF(F66="女",data_kyogisha!A58,"")</f>
        <v/>
      </c>
      <c r="AH66" s="244">
        <f t="shared" si="28"/>
        <v>0</v>
      </c>
      <c r="AI66" s="244" t="str">
        <f t="shared" si="22"/>
        <v/>
      </c>
      <c r="AJ66" s="244">
        <f t="shared" si="29"/>
        <v>0</v>
      </c>
      <c r="AK66" s="244" t="str">
        <f t="shared" si="23"/>
        <v/>
      </c>
      <c r="AL66" s="244">
        <f t="shared" si="30"/>
        <v>0</v>
      </c>
      <c r="AM66" s="244" t="str">
        <f t="shared" si="24"/>
        <v/>
      </c>
      <c r="AN66" s="244">
        <f t="shared" si="31"/>
        <v>0</v>
      </c>
      <c r="AO66" s="244" t="str">
        <f t="shared" si="25"/>
        <v/>
      </c>
      <c r="AP66" s="244">
        <f t="shared" si="32"/>
        <v>0</v>
      </c>
      <c r="AQ66" s="244" t="str">
        <f t="shared" si="26"/>
        <v/>
      </c>
      <c r="AR66" s="244">
        <f t="shared" si="33"/>
        <v>0</v>
      </c>
      <c r="AS66" s="244" t="str">
        <f t="shared" si="27"/>
        <v/>
      </c>
    </row>
    <row r="67" spans="1:45">
      <c r="A67" s="34">
        <v>58</v>
      </c>
      <c r="B67" s="58"/>
      <c r="C67" s="58"/>
      <c r="D67" s="58"/>
      <c r="E67" s="237"/>
      <c r="F67" s="58"/>
      <c r="G67" s="59"/>
      <c r="H67" s="60"/>
      <c r="I67" s="181"/>
      <c r="J67" s="60"/>
      <c r="K67" s="181"/>
      <c r="L67" s="60"/>
      <c r="M67" s="201"/>
      <c r="N67" s="61"/>
      <c r="O67" s="61"/>
      <c r="P67" s="209"/>
      <c r="V67" s="5" t="str">
        <f t="shared" si="12"/>
        <v/>
      </c>
      <c r="W67" s="5" t="str">
        <f t="shared" si="13"/>
        <v/>
      </c>
      <c r="X67" s="5" t="str">
        <f t="shared" si="14"/>
        <v/>
      </c>
      <c r="Y67" s="5" t="str">
        <f t="shared" si="15"/>
        <v/>
      </c>
      <c r="Z67" s="5" t="str">
        <f t="shared" si="16"/>
        <v/>
      </c>
      <c r="AA67" s="10" t="str">
        <f>IF(F67="男",data_kyogisha!A59,"")</f>
        <v/>
      </c>
      <c r="AB67" s="5" t="str">
        <f t="shared" si="17"/>
        <v/>
      </c>
      <c r="AC67" s="5" t="str">
        <f t="shared" si="18"/>
        <v/>
      </c>
      <c r="AD67" s="5" t="str">
        <f t="shared" si="19"/>
        <v/>
      </c>
      <c r="AE67" s="5" t="str">
        <f t="shared" si="20"/>
        <v/>
      </c>
      <c r="AF67" s="5" t="str">
        <f t="shared" si="21"/>
        <v/>
      </c>
      <c r="AG67" s="244" t="str">
        <f>IF(F67="女",data_kyogisha!A59,"")</f>
        <v/>
      </c>
      <c r="AH67" s="244">
        <f t="shared" si="28"/>
        <v>0</v>
      </c>
      <c r="AI67" s="244" t="str">
        <f t="shared" si="22"/>
        <v/>
      </c>
      <c r="AJ67" s="244">
        <f t="shared" si="29"/>
        <v>0</v>
      </c>
      <c r="AK67" s="244" t="str">
        <f t="shared" si="23"/>
        <v/>
      </c>
      <c r="AL67" s="244">
        <f t="shared" si="30"/>
        <v>0</v>
      </c>
      <c r="AM67" s="244" t="str">
        <f t="shared" si="24"/>
        <v/>
      </c>
      <c r="AN67" s="244">
        <f t="shared" si="31"/>
        <v>0</v>
      </c>
      <c r="AO67" s="244" t="str">
        <f t="shared" si="25"/>
        <v/>
      </c>
      <c r="AP67" s="244">
        <f t="shared" si="32"/>
        <v>0</v>
      </c>
      <c r="AQ67" s="244" t="str">
        <f t="shared" si="26"/>
        <v/>
      </c>
      <c r="AR67" s="244">
        <f t="shared" si="33"/>
        <v>0</v>
      </c>
      <c r="AS67" s="244" t="str">
        <f t="shared" si="27"/>
        <v/>
      </c>
    </row>
    <row r="68" spans="1:45">
      <c r="A68" s="34">
        <v>59</v>
      </c>
      <c r="B68" s="58"/>
      <c r="C68" s="58"/>
      <c r="D68" s="58"/>
      <c r="E68" s="237"/>
      <c r="F68" s="58"/>
      <c r="G68" s="59"/>
      <c r="H68" s="60"/>
      <c r="I68" s="181"/>
      <c r="J68" s="60"/>
      <c r="K68" s="181"/>
      <c r="L68" s="60"/>
      <c r="M68" s="201"/>
      <c r="N68" s="61"/>
      <c r="O68" s="61"/>
      <c r="P68" s="209"/>
      <c r="V68" s="5" t="str">
        <f t="shared" si="12"/>
        <v/>
      </c>
      <c r="W68" s="5" t="str">
        <f t="shared" si="13"/>
        <v/>
      </c>
      <c r="X68" s="5" t="str">
        <f t="shared" si="14"/>
        <v/>
      </c>
      <c r="Y68" s="5" t="str">
        <f t="shared" si="15"/>
        <v/>
      </c>
      <c r="Z68" s="5" t="str">
        <f t="shared" si="16"/>
        <v/>
      </c>
      <c r="AA68" s="10" t="str">
        <f>IF(F68="男",data_kyogisha!A60,"")</f>
        <v/>
      </c>
      <c r="AB68" s="5" t="str">
        <f t="shared" si="17"/>
        <v/>
      </c>
      <c r="AC68" s="5" t="str">
        <f t="shared" si="18"/>
        <v/>
      </c>
      <c r="AD68" s="5" t="str">
        <f t="shared" si="19"/>
        <v/>
      </c>
      <c r="AE68" s="5" t="str">
        <f t="shared" si="20"/>
        <v/>
      </c>
      <c r="AF68" s="5" t="str">
        <f t="shared" si="21"/>
        <v/>
      </c>
      <c r="AG68" s="244" t="str">
        <f>IF(F68="女",data_kyogisha!A60,"")</f>
        <v/>
      </c>
      <c r="AH68" s="244">
        <f t="shared" si="28"/>
        <v>0</v>
      </c>
      <c r="AI68" s="244" t="str">
        <f t="shared" si="22"/>
        <v/>
      </c>
      <c r="AJ68" s="244">
        <f t="shared" si="29"/>
        <v>0</v>
      </c>
      <c r="AK68" s="244" t="str">
        <f t="shared" si="23"/>
        <v/>
      </c>
      <c r="AL68" s="244">
        <f t="shared" si="30"/>
        <v>0</v>
      </c>
      <c r="AM68" s="244" t="str">
        <f t="shared" si="24"/>
        <v/>
      </c>
      <c r="AN68" s="244">
        <f t="shared" si="31"/>
        <v>0</v>
      </c>
      <c r="AO68" s="244" t="str">
        <f t="shared" si="25"/>
        <v/>
      </c>
      <c r="AP68" s="244">
        <f t="shared" si="32"/>
        <v>0</v>
      </c>
      <c r="AQ68" s="244" t="str">
        <f t="shared" si="26"/>
        <v/>
      </c>
      <c r="AR68" s="244">
        <f t="shared" si="33"/>
        <v>0</v>
      </c>
      <c r="AS68" s="244" t="str">
        <f t="shared" si="27"/>
        <v/>
      </c>
    </row>
    <row r="69" spans="1:45">
      <c r="A69" s="34">
        <v>60</v>
      </c>
      <c r="B69" s="58"/>
      <c r="C69" s="58"/>
      <c r="D69" s="58"/>
      <c r="E69" s="237"/>
      <c r="F69" s="58"/>
      <c r="G69" s="59"/>
      <c r="H69" s="60"/>
      <c r="I69" s="181"/>
      <c r="J69" s="60"/>
      <c r="K69" s="181"/>
      <c r="L69" s="60"/>
      <c r="M69" s="201"/>
      <c r="N69" s="61"/>
      <c r="O69" s="61"/>
      <c r="P69" s="209"/>
      <c r="V69" s="5" t="str">
        <f t="shared" si="12"/>
        <v/>
      </c>
      <c r="W69" s="5" t="str">
        <f t="shared" si="13"/>
        <v/>
      </c>
      <c r="X69" s="5" t="str">
        <f t="shared" si="14"/>
        <v/>
      </c>
      <c r="Y69" s="5" t="str">
        <f t="shared" si="15"/>
        <v/>
      </c>
      <c r="Z69" s="5" t="str">
        <f t="shared" si="16"/>
        <v/>
      </c>
      <c r="AA69" s="10" t="str">
        <f>IF(F69="男",data_kyogisha!A61,"")</f>
        <v/>
      </c>
      <c r="AB69" s="5" t="str">
        <f t="shared" si="17"/>
        <v/>
      </c>
      <c r="AC69" s="5" t="str">
        <f t="shared" si="18"/>
        <v/>
      </c>
      <c r="AD69" s="5" t="str">
        <f t="shared" si="19"/>
        <v/>
      </c>
      <c r="AE69" s="5" t="str">
        <f t="shared" si="20"/>
        <v/>
      </c>
      <c r="AF69" s="5" t="str">
        <f t="shared" si="21"/>
        <v/>
      </c>
      <c r="AG69" s="244" t="str">
        <f>IF(F69="女",data_kyogisha!A61,"")</f>
        <v/>
      </c>
      <c r="AH69" s="244">
        <f t="shared" si="28"/>
        <v>0</v>
      </c>
      <c r="AI69" s="244" t="str">
        <f t="shared" si="22"/>
        <v/>
      </c>
      <c r="AJ69" s="244">
        <f t="shared" si="29"/>
        <v>0</v>
      </c>
      <c r="AK69" s="244" t="str">
        <f t="shared" si="23"/>
        <v/>
      </c>
      <c r="AL69" s="244">
        <f t="shared" si="30"/>
        <v>0</v>
      </c>
      <c r="AM69" s="244" t="str">
        <f t="shared" si="24"/>
        <v/>
      </c>
      <c r="AN69" s="244">
        <f t="shared" si="31"/>
        <v>0</v>
      </c>
      <c r="AO69" s="244" t="str">
        <f t="shared" si="25"/>
        <v/>
      </c>
      <c r="AP69" s="244">
        <f t="shared" si="32"/>
        <v>0</v>
      </c>
      <c r="AQ69" s="244" t="str">
        <f t="shared" si="26"/>
        <v/>
      </c>
      <c r="AR69" s="244">
        <f t="shared" si="33"/>
        <v>0</v>
      </c>
      <c r="AS69" s="244" t="str">
        <f t="shared" si="27"/>
        <v/>
      </c>
    </row>
    <row r="70" spans="1:45">
      <c r="A70" s="34">
        <v>61</v>
      </c>
      <c r="B70" s="58"/>
      <c r="C70" s="58"/>
      <c r="D70" s="58"/>
      <c r="E70" s="237"/>
      <c r="F70" s="58"/>
      <c r="G70" s="59"/>
      <c r="H70" s="60"/>
      <c r="I70" s="181"/>
      <c r="J70" s="60"/>
      <c r="K70" s="181"/>
      <c r="L70" s="60"/>
      <c r="M70" s="201"/>
      <c r="N70" s="61"/>
      <c r="O70" s="61"/>
      <c r="P70" s="209"/>
      <c r="V70" s="5" t="str">
        <f t="shared" si="12"/>
        <v/>
      </c>
      <c r="W70" s="5" t="str">
        <f t="shared" si="13"/>
        <v/>
      </c>
      <c r="X70" s="5" t="str">
        <f t="shared" si="14"/>
        <v/>
      </c>
      <c r="Y70" s="5" t="str">
        <f t="shared" si="15"/>
        <v/>
      </c>
      <c r="Z70" s="5" t="str">
        <f t="shared" si="16"/>
        <v/>
      </c>
      <c r="AA70" s="10" t="str">
        <f>IF(F70="男",data_kyogisha!A62,"")</f>
        <v/>
      </c>
      <c r="AB70" s="5" t="str">
        <f t="shared" si="17"/>
        <v/>
      </c>
      <c r="AC70" s="5" t="str">
        <f t="shared" si="18"/>
        <v/>
      </c>
      <c r="AD70" s="5" t="str">
        <f t="shared" si="19"/>
        <v/>
      </c>
      <c r="AE70" s="5" t="str">
        <f t="shared" si="20"/>
        <v/>
      </c>
      <c r="AF70" s="5" t="str">
        <f t="shared" si="21"/>
        <v/>
      </c>
      <c r="AG70" s="244" t="str">
        <f>IF(F70="女",data_kyogisha!A62,"")</f>
        <v/>
      </c>
      <c r="AH70" s="244">
        <f t="shared" si="28"/>
        <v>0</v>
      </c>
      <c r="AI70" s="244" t="str">
        <f t="shared" si="22"/>
        <v/>
      </c>
      <c r="AJ70" s="244">
        <f t="shared" si="29"/>
        <v>0</v>
      </c>
      <c r="AK70" s="244" t="str">
        <f t="shared" si="23"/>
        <v/>
      </c>
      <c r="AL70" s="244">
        <f t="shared" si="30"/>
        <v>0</v>
      </c>
      <c r="AM70" s="244" t="str">
        <f t="shared" si="24"/>
        <v/>
      </c>
      <c r="AN70" s="244">
        <f t="shared" si="31"/>
        <v>0</v>
      </c>
      <c r="AO70" s="244" t="str">
        <f t="shared" si="25"/>
        <v/>
      </c>
      <c r="AP70" s="244">
        <f t="shared" si="32"/>
        <v>0</v>
      </c>
      <c r="AQ70" s="244" t="str">
        <f t="shared" si="26"/>
        <v/>
      </c>
      <c r="AR70" s="244">
        <f t="shared" si="33"/>
        <v>0</v>
      </c>
      <c r="AS70" s="244" t="str">
        <f t="shared" si="27"/>
        <v/>
      </c>
    </row>
    <row r="71" spans="1:45">
      <c r="A71" s="34">
        <v>62</v>
      </c>
      <c r="B71" s="58"/>
      <c r="C71" s="58"/>
      <c r="D71" s="58"/>
      <c r="E71" s="237"/>
      <c r="F71" s="58"/>
      <c r="G71" s="59"/>
      <c r="H71" s="60"/>
      <c r="I71" s="181"/>
      <c r="J71" s="60"/>
      <c r="K71" s="181"/>
      <c r="L71" s="60"/>
      <c r="M71" s="201"/>
      <c r="N71" s="61"/>
      <c r="O71" s="61"/>
      <c r="P71" s="209"/>
      <c r="V71" s="5" t="str">
        <f t="shared" si="12"/>
        <v/>
      </c>
      <c r="W71" s="5" t="str">
        <f t="shared" si="13"/>
        <v/>
      </c>
      <c r="X71" s="5" t="str">
        <f t="shared" si="14"/>
        <v/>
      </c>
      <c r="Y71" s="5" t="str">
        <f t="shared" si="15"/>
        <v/>
      </c>
      <c r="Z71" s="5" t="str">
        <f t="shared" si="16"/>
        <v/>
      </c>
      <c r="AA71" s="10" t="str">
        <f>IF(F71="男",data_kyogisha!A63,"")</f>
        <v/>
      </c>
      <c r="AB71" s="5" t="str">
        <f t="shared" si="17"/>
        <v/>
      </c>
      <c r="AC71" s="5" t="str">
        <f t="shared" si="18"/>
        <v/>
      </c>
      <c r="AD71" s="5" t="str">
        <f t="shared" si="19"/>
        <v/>
      </c>
      <c r="AE71" s="5" t="str">
        <f t="shared" si="20"/>
        <v/>
      </c>
      <c r="AF71" s="5" t="str">
        <f t="shared" si="21"/>
        <v/>
      </c>
      <c r="AG71" s="244" t="str">
        <f>IF(F71="女",data_kyogisha!A63,"")</f>
        <v/>
      </c>
      <c r="AH71" s="244">
        <f t="shared" si="28"/>
        <v>0</v>
      </c>
      <c r="AI71" s="244" t="str">
        <f t="shared" si="22"/>
        <v/>
      </c>
      <c r="AJ71" s="244">
        <f t="shared" si="29"/>
        <v>0</v>
      </c>
      <c r="AK71" s="244" t="str">
        <f t="shared" si="23"/>
        <v/>
      </c>
      <c r="AL71" s="244">
        <f t="shared" si="30"/>
        <v>0</v>
      </c>
      <c r="AM71" s="244" t="str">
        <f t="shared" si="24"/>
        <v/>
      </c>
      <c r="AN71" s="244">
        <f t="shared" si="31"/>
        <v>0</v>
      </c>
      <c r="AO71" s="244" t="str">
        <f t="shared" si="25"/>
        <v/>
      </c>
      <c r="AP71" s="244">
        <f t="shared" si="32"/>
        <v>0</v>
      </c>
      <c r="AQ71" s="244" t="str">
        <f t="shared" si="26"/>
        <v/>
      </c>
      <c r="AR71" s="244">
        <f t="shared" si="33"/>
        <v>0</v>
      </c>
      <c r="AS71" s="244" t="str">
        <f t="shared" si="27"/>
        <v/>
      </c>
    </row>
    <row r="72" spans="1:45">
      <c r="A72" s="34">
        <v>63</v>
      </c>
      <c r="B72" s="58"/>
      <c r="C72" s="58"/>
      <c r="D72" s="58"/>
      <c r="E72" s="237"/>
      <c r="F72" s="58"/>
      <c r="G72" s="59"/>
      <c r="H72" s="60"/>
      <c r="I72" s="181"/>
      <c r="J72" s="60"/>
      <c r="K72" s="181"/>
      <c r="L72" s="60"/>
      <c r="M72" s="201"/>
      <c r="N72" s="61"/>
      <c r="O72" s="61"/>
      <c r="P72" s="209"/>
      <c r="V72" s="5" t="str">
        <f t="shared" si="12"/>
        <v/>
      </c>
      <c r="W72" s="5" t="str">
        <f t="shared" si="13"/>
        <v/>
      </c>
      <c r="X72" s="5" t="str">
        <f t="shared" si="14"/>
        <v/>
      </c>
      <c r="Y72" s="5" t="str">
        <f t="shared" si="15"/>
        <v/>
      </c>
      <c r="Z72" s="5" t="str">
        <f t="shared" si="16"/>
        <v/>
      </c>
      <c r="AA72" s="10" t="str">
        <f>IF(F72="男",data_kyogisha!A64,"")</f>
        <v/>
      </c>
      <c r="AB72" s="5" t="str">
        <f t="shared" si="17"/>
        <v/>
      </c>
      <c r="AC72" s="5" t="str">
        <f t="shared" si="18"/>
        <v/>
      </c>
      <c r="AD72" s="5" t="str">
        <f t="shared" si="19"/>
        <v/>
      </c>
      <c r="AE72" s="5" t="str">
        <f t="shared" si="20"/>
        <v/>
      </c>
      <c r="AF72" s="5" t="str">
        <f t="shared" si="21"/>
        <v/>
      </c>
      <c r="AG72" s="244" t="str">
        <f>IF(F72="女",data_kyogisha!A64,"")</f>
        <v/>
      </c>
      <c r="AH72" s="244">
        <f t="shared" si="28"/>
        <v>0</v>
      </c>
      <c r="AI72" s="244" t="str">
        <f t="shared" si="22"/>
        <v/>
      </c>
      <c r="AJ72" s="244">
        <f t="shared" si="29"/>
        <v>0</v>
      </c>
      <c r="AK72" s="244" t="str">
        <f t="shared" si="23"/>
        <v/>
      </c>
      <c r="AL72" s="244">
        <f t="shared" si="30"/>
        <v>0</v>
      </c>
      <c r="AM72" s="244" t="str">
        <f t="shared" si="24"/>
        <v/>
      </c>
      <c r="AN72" s="244">
        <f t="shared" si="31"/>
        <v>0</v>
      </c>
      <c r="AO72" s="244" t="str">
        <f t="shared" si="25"/>
        <v/>
      </c>
      <c r="AP72" s="244">
        <f t="shared" si="32"/>
        <v>0</v>
      </c>
      <c r="AQ72" s="244" t="str">
        <f t="shared" si="26"/>
        <v/>
      </c>
      <c r="AR72" s="244">
        <f t="shared" si="33"/>
        <v>0</v>
      </c>
      <c r="AS72" s="244" t="str">
        <f t="shared" si="27"/>
        <v/>
      </c>
    </row>
    <row r="73" spans="1:45">
      <c r="A73" s="34">
        <v>64</v>
      </c>
      <c r="B73" s="58"/>
      <c r="C73" s="58"/>
      <c r="D73" s="58"/>
      <c r="E73" s="237"/>
      <c r="F73" s="58"/>
      <c r="G73" s="59"/>
      <c r="H73" s="60"/>
      <c r="I73" s="181"/>
      <c r="J73" s="60"/>
      <c r="K73" s="181"/>
      <c r="L73" s="60"/>
      <c r="M73" s="201"/>
      <c r="N73" s="61"/>
      <c r="O73" s="61"/>
      <c r="P73" s="209"/>
      <c r="V73" s="5" t="str">
        <f t="shared" si="12"/>
        <v/>
      </c>
      <c r="W73" s="5" t="str">
        <f t="shared" si="13"/>
        <v/>
      </c>
      <c r="X73" s="5" t="str">
        <f t="shared" si="14"/>
        <v/>
      </c>
      <c r="Y73" s="5" t="str">
        <f t="shared" si="15"/>
        <v/>
      </c>
      <c r="Z73" s="5" t="str">
        <f t="shared" si="16"/>
        <v/>
      </c>
      <c r="AA73" s="10" t="str">
        <f>IF(F73="男",data_kyogisha!A65,"")</f>
        <v/>
      </c>
      <c r="AB73" s="5" t="str">
        <f t="shared" si="17"/>
        <v/>
      </c>
      <c r="AC73" s="5" t="str">
        <f t="shared" si="18"/>
        <v/>
      </c>
      <c r="AD73" s="5" t="str">
        <f t="shared" si="19"/>
        <v/>
      </c>
      <c r="AE73" s="5" t="str">
        <f t="shared" si="20"/>
        <v/>
      </c>
      <c r="AF73" s="5" t="str">
        <f t="shared" si="21"/>
        <v/>
      </c>
      <c r="AG73" s="244" t="str">
        <f>IF(F73="女",data_kyogisha!A65,"")</f>
        <v/>
      </c>
      <c r="AH73" s="244">
        <f t="shared" si="28"/>
        <v>0</v>
      </c>
      <c r="AI73" s="244" t="str">
        <f t="shared" si="22"/>
        <v/>
      </c>
      <c r="AJ73" s="244">
        <f t="shared" si="29"/>
        <v>0</v>
      </c>
      <c r="AK73" s="244" t="str">
        <f t="shared" si="23"/>
        <v/>
      </c>
      <c r="AL73" s="244">
        <f t="shared" si="30"/>
        <v>0</v>
      </c>
      <c r="AM73" s="244" t="str">
        <f t="shared" si="24"/>
        <v/>
      </c>
      <c r="AN73" s="244">
        <f t="shared" si="31"/>
        <v>0</v>
      </c>
      <c r="AO73" s="244" t="str">
        <f t="shared" si="25"/>
        <v/>
      </c>
      <c r="AP73" s="244">
        <f t="shared" si="32"/>
        <v>0</v>
      </c>
      <c r="AQ73" s="244" t="str">
        <f t="shared" si="26"/>
        <v/>
      </c>
      <c r="AR73" s="244">
        <f t="shared" si="33"/>
        <v>0</v>
      </c>
      <c r="AS73" s="244" t="str">
        <f t="shared" si="27"/>
        <v/>
      </c>
    </row>
    <row r="74" spans="1:45">
      <c r="A74" s="34">
        <v>65</v>
      </c>
      <c r="B74" s="58"/>
      <c r="C74" s="58"/>
      <c r="D74" s="58"/>
      <c r="E74" s="237"/>
      <c r="F74" s="58"/>
      <c r="G74" s="59"/>
      <c r="H74" s="60"/>
      <c r="I74" s="181"/>
      <c r="J74" s="60"/>
      <c r="K74" s="181"/>
      <c r="L74" s="60"/>
      <c r="M74" s="201"/>
      <c r="N74" s="61"/>
      <c r="O74" s="61"/>
      <c r="P74" s="209"/>
      <c r="V74" s="5" t="str">
        <f t="shared" si="12"/>
        <v/>
      </c>
      <c r="W74" s="5" t="str">
        <f t="shared" si="13"/>
        <v/>
      </c>
      <c r="X74" s="5" t="str">
        <f t="shared" si="14"/>
        <v/>
      </c>
      <c r="Y74" s="5" t="str">
        <f t="shared" si="15"/>
        <v/>
      </c>
      <c r="Z74" s="5" t="str">
        <f t="shared" si="16"/>
        <v/>
      </c>
      <c r="AA74" s="10" t="str">
        <f>IF(F74="男",data_kyogisha!A66,"")</f>
        <v/>
      </c>
      <c r="AB74" s="5" t="str">
        <f t="shared" si="17"/>
        <v/>
      </c>
      <c r="AC74" s="5" t="str">
        <f t="shared" si="18"/>
        <v/>
      </c>
      <c r="AD74" s="5" t="str">
        <f t="shared" si="19"/>
        <v/>
      </c>
      <c r="AE74" s="5" t="str">
        <f t="shared" si="20"/>
        <v/>
      </c>
      <c r="AF74" s="5" t="str">
        <f t="shared" si="21"/>
        <v/>
      </c>
      <c r="AG74" s="244" t="str">
        <f>IF(F74="女",data_kyogisha!A66,"")</f>
        <v/>
      </c>
      <c r="AH74" s="244">
        <f t="shared" si="28"/>
        <v>0</v>
      </c>
      <c r="AI74" s="244" t="str">
        <f t="shared" si="22"/>
        <v/>
      </c>
      <c r="AJ74" s="244">
        <f t="shared" si="29"/>
        <v>0</v>
      </c>
      <c r="AK74" s="244" t="str">
        <f t="shared" si="23"/>
        <v/>
      </c>
      <c r="AL74" s="244">
        <f t="shared" si="30"/>
        <v>0</v>
      </c>
      <c r="AM74" s="244" t="str">
        <f t="shared" si="24"/>
        <v/>
      </c>
      <c r="AN74" s="244">
        <f t="shared" si="31"/>
        <v>0</v>
      </c>
      <c r="AO74" s="244" t="str">
        <f t="shared" si="25"/>
        <v/>
      </c>
      <c r="AP74" s="244">
        <f t="shared" si="32"/>
        <v>0</v>
      </c>
      <c r="AQ74" s="244" t="str">
        <f t="shared" si="26"/>
        <v/>
      </c>
      <c r="AR74" s="244">
        <f t="shared" si="33"/>
        <v>0</v>
      </c>
      <c r="AS74" s="244" t="str">
        <f t="shared" si="27"/>
        <v/>
      </c>
    </row>
    <row r="75" spans="1:45">
      <c r="A75" s="34">
        <v>66</v>
      </c>
      <c r="B75" s="58"/>
      <c r="C75" s="58"/>
      <c r="D75" s="58"/>
      <c r="E75" s="237"/>
      <c r="F75" s="58"/>
      <c r="G75" s="59"/>
      <c r="H75" s="60"/>
      <c r="I75" s="181"/>
      <c r="J75" s="60"/>
      <c r="K75" s="181"/>
      <c r="L75" s="60"/>
      <c r="M75" s="201"/>
      <c r="N75" s="61"/>
      <c r="O75" s="61"/>
      <c r="P75" s="209"/>
      <c r="V75" s="5" t="str">
        <f t="shared" ref="V75:V100" si="34">IF(F75="男",B75,"")</f>
        <v/>
      </c>
      <c r="W75" s="5" t="str">
        <f t="shared" ref="W75:W100" si="35">IF(F75="男",C75,"")</f>
        <v/>
      </c>
      <c r="X75" s="5" t="str">
        <f t="shared" ref="X75:X100" si="36">IF(F75="男",D75,"")</f>
        <v/>
      </c>
      <c r="Y75" s="5" t="str">
        <f t="shared" ref="Y75:Y100" si="37">IF(F75="男",F75,"")</f>
        <v/>
      </c>
      <c r="Z75" s="5" t="str">
        <f t="shared" ref="Z75:Z100" si="38">IF(F75="男",IF(G75="","",G75),"")</f>
        <v/>
      </c>
      <c r="AA75" s="10" t="str">
        <f>IF(F75="男",data_kyogisha!A67,"")</f>
        <v/>
      </c>
      <c r="AB75" s="5" t="str">
        <f t="shared" ref="AB75:AB100" si="39">IF(F75="女",B75,"")</f>
        <v/>
      </c>
      <c r="AC75" s="5" t="str">
        <f t="shared" ref="AC75:AC100" si="40">IF(F75="女",C75,"")</f>
        <v/>
      </c>
      <c r="AD75" s="5" t="str">
        <f t="shared" ref="AD75:AD100" si="41">IF(F75="女",D75,"")</f>
        <v/>
      </c>
      <c r="AE75" s="5" t="str">
        <f t="shared" ref="AE75:AE100" si="42">IF(F75="女",F75,"")</f>
        <v/>
      </c>
      <c r="AF75" s="5" t="str">
        <f t="shared" ref="AF75:AF100" si="43">IF(F75="女",IF(G75="","",G75),"")</f>
        <v/>
      </c>
      <c r="AG75" s="244" t="str">
        <f>IF(F75="女",data_kyogisha!A67,"")</f>
        <v/>
      </c>
      <c r="AH75" s="244">
        <f t="shared" si="28"/>
        <v>0</v>
      </c>
      <c r="AI75" s="244" t="str">
        <f t="shared" ref="AI75:AI100" si="44">IF(AND(F75="男",N75="○"),B75,"")</f>
        <v/>
      </c>
      <c r="AJ75" s="244">
        <f t="shared" si="29"/>
        <v>0</v>
      </c>
      <c r="AK75" s="244" t="str">
        <f t="shared" ref="AK75:AK100" si="45">IF(AND(F75="男",O75="○"),B75,"")</f>
        <v/>
      </c>
      <c r="AL75" s="244">
        <f t="shared" si="30"/>
        <v>0</v>
      </c>
      <c r="AM75" s="244" t="str">
        <f t="shared" ref="AM75:AM100" si="46">IF(AND(F75="男",P75="○"),B75,"")</f>
        <v/>
      </c>
      <c r="AN75" s="244">
        <f t="shared" si="31"/>
        <v>0</v>
      </c>
      <c r="AO75" s="244" t="str">
        <f t="shared" ref="AO75:AO100" si="47">IF(AND(F75="女",N75="○"),B75,"")</f>
        <v/>
      </c>
      <c r="AP75" s="244">
        <f t="shared" si="32"/>
        <v>0</v>
      </c>
      <c r="AQ75" s="244" t="str">
        <f t="shared" ref="AQ75:AQ100" si="48">IF(AND(F75="女",O75="○"),B75,"")</f>
        <v/>
      </c>
      <c r="AR75" s="244">
        <f t="shared" si="33"/>
        <v>0</v>
      </c>
      <c r="AS75" s="244" t="str">
        <f t="shared" ref="AS75:AS100" si="49">IF(AND(F75="女",P75="○"),B75,"")</f>
        <v/>
      </c>
    </row>
    <row r="76" spans="1:45">
      <c r="A76" s="34">
        <v>67</v>
      </c>
      <c r="B76" s="58"/>
      <c r="C76" s="58"/>
      <c r="D76" s="58"/>
      <c r="E76" s="237"/>
      <c r="F76" s="58"/>
      <c r="G76" s="59"/>
      <c r="H76" s="60"/>
      <c r="I76" s="181"/>
      <c r="J76" s="60"/>
      <c r="K76" s="181"/>
      <c r="L76" s="60"/>
      <c r="M76" s="201"/>
      <c r="N76" s="61"/>
      <c r="O76" s="61"/>
      <c r="P76" s="209"/>
      <c r="V76" s="5" t="str">
        <f t="shared" si="34"/>
        <v/>
      </c>
      <c r="W76" s="5" t="str">
        <f t="shared" si="35"/>
        <v/>
      </c>
      <c r="X76" s="5" t="str">
        <f t="shared" si="36"/>
        <v/>
      </c>
      <c r="Y76" s="5" t="str">
        <f t="shared" si="37"/>
        <v/>
      </c>
      <c r="Z76" s="5" t="str">
        <f t="shared" si="38"/>
        <v/>
      </c>
      <c r="AA76" s="10" t="str">
        <f>IF(F76="男",data_kyogisha!A68,"")</f>
        <v/>
      </c>
      <c r="AB76" s="5" t="str">
        <f t="shared" si="39"/>
        <v/>
      </c>
      <c r="AC76" s="5" t="str">
        <f t="shared" si="40"/>
        <v/>
      </c>
      <c r="AD76" s="5" t="str">
        <f t="shared" si="41"/>
        <v/>
      </c>
      <c r="AE76" s="5" t="str">
        <f t="shared" si="42"/>
        <v/>
      </c>
      <c r="AF76" s="5" t="str">
        <f t="shared" si="43"/>
        <v/>
      </c>
      <c r="AG76" s="244" t="str">
        <f>IF(F76="女",data_kyogisha!A68,"")</f>
        <v/>
      </c>
      <c r="AH76" s="244">
        <f t="shared" ref="AH76:AH99" si="50">IF(AND(F76="男",N76="○"),AH75+1,AH75)</f>
        <v>0</v>
      </c>
      <c r="AI76" s="244" t="str">
        <f t="shared" si="44"/>
        <v/>
      </c>
      <c r="AJ76" s="244">
        <f t="shared" ref="AJ76:AJ99" si="51">IF(AND(F76="男",O76="○"),AJ75+1,AJ75)</f>
        <v>0</v>
      </c>
      <c r="AK76" s="244" t="str">
        <f t="shared" si="45"/>
        <v/>
      </c>
      <c r="AL76" s="244">
        <f t="shared" ref="AL76:AL99" si="52">IF(AND(F76="男",P76="○"),AL75+1,AL75)</f>
        <v>0</v>
      </c>
      <c r="AM76" s="244" t="str">
        <f t="shared" si="46"/>
        <v/>
      </c>
      <c r="AN76" s="244">
        <f t="shared" ref="AN76:AN99" si="53">IF(AND(F76="女",N76="○"),AN75+1,AN75)</f>
        <v>0</v>
      </c>
      <c r="AO76" s="244" t="str">
        <f t="shared" si="47"/>
        <v/>
      </c>
      <c r="AP76" s="244">
        <f t="shared" ref="AP76:AP99" si="54">IF(AND(F76="女",O76="○"),AP75+1,AP75)</f>
        <v>0</v>
      </c>
      <c r="AQ76" s="244" t="str">
        <f t="shared" si="48"/>
        <v/>
      </c>
      <c r="AR76" s="244">
        <f t="shared" ref="AR76:AR99" si="55">IF(AND(F76="女",P76="○"),AR75+1,AR75)</f>
        <v>0</v>
      </c>
      <c r="AS76" s="244" t="str">
        <f t="shared" si="49"/>
        <v/>
      </c>
    </row>
    <row r="77" spans="1:45">
      <c r="A77" s="34">
        <v>68</v>
      </c>
      <c r="B77" s="58"/>
      <c r="C77" s="58"/>
      <c r="D77" s="58"/>
      <c r="E77" s="237"/>
      <c r="F77" s="58"/>
      <c r="G77" s="59"/>
      <c r="H77" s="60"/>
      <c r="I77" s="181"/>
      <c r="J77" s="60"/>
      <c r="K77" s="181"/>
      <c r="L77" s="60"/>
      <c r="M77" s="201"/>
      <c r="N77" s="61"/>
      <c r="O77" s="61"/>
      <c r="P77" s="209"/>
      <c r="V77" s="5" t="str">
        <f t="shared" si="34"/>
        <v/>
      </c>
      <c r="W77" s="5" t="str">
        <f t="shared" si="35"/>
        <v/>
      </c>
      <c r="X77" s="5" t="str">
        <f t="shared" si="36"/>
        <v/>
      </c>
      <c r="Y77" s="5" t="str">
        <f t="shared" si="37"/>
        <v/>
      </c>
      <c r="Z77" s="5" t="str">
        <f t="shared" si="38"/>
        <v/>
      </c>
      <c r="AA77" s="10" t="str">
        <f>IF(F77="男",data_kyogisha!A69,"")</f>
        <v/>
      </c>
      <c r="AB77" s="5" t="str">
        <f t="shared" si="39"/>
        <v/>
      </c>
      <c r="AC77" s="5" t="str">
        <f t="shared" si="40"/>
        <v/>
      </c>
      <c r="AD77" s="5" t="str">
        <f t="shared" si="41"/>
        <v/>
      </c>
      <c r="AE77" s="5" t="str">
        <f t="shared" si="42"/>
        <v/>
      </c>
      <c r="AF77" s="5" t="str">
        <f t="shared" si="43"/>
        <v/>
      </c>
      <c r="AG77" s="244" t="str">
        <f>IF(F77="女",data_kyogisha!A69,"")</f>
        <v/>
      </c>
      <c r="AH77" s="244">
        <f t="shared" si="50"/>
        <v>0</v>
      </c>
      <c r="AI77" s="244" t="str">
        <f t="shared" si="44"/>
        <v/>
      </c>
      <c r="AJ77" s="244">
        <f t="shared" si="51"/>
        <v>0</v>
      </c>
      <c r="AK77" s="244" t="str">
        <f t="shared" si="45"/>
        <v/>
      </c>
      <c r="AL77" s="244">
        <f t="shared" si="52"/>
        <v>0</v>
      </c>
      <c r="AM77" s="244" t="str">
        <f t="shared" si="46"/>
        <v/>
      </c>
      <c r="AN77" s="244">
        <f t="shared" si="53"/>
        <v>0</v>
      </c>
      <c r="AO77" s="244" t="str">
        <f t="shared" si="47"/>
        <v/>
      </c>
      <c r="AP77" s="244">
        <f t="shared" si="54"/>
        <v>0</v>
      </c>
      <c r="AQ77" s="244" t="str">
        <f t="shared" si="48"/>
        <v/>
      </c>
      <c r="AR77" s="244">
        <f t="shared" si="55"/>
        <v>0</v>
      </c>
      <c r="AS77" s="244" t="str">
        <f t="shared" si="49"/>
        <v/>
      </c>
    </row>
    <row r="78" spans="1:45">
      <c r="A78" s="34">
        <v>69</v>
      </c>
      <c r="B78" s="58"/>
      <c r="C78" s="58"/>
      <c r="D78" s="58"/>
      <c r="E78" s="237"/>
      <c r="F78" s="58"/>
      <c r="G78" s="59"/>
      <c r="H78" s="60"/>
      <c r="I78" s="181"/>
      <c r="J78" s="60"/>
      <c r="K78" s="181"/>
      <c r="L78" s="60"/>
      <c r="M78" s="201"/>
      <c r="N78" s="61"/>
      <c r="O78" s="61"/>
      <c r="P78" s="209"/>
      <c r="V78" s="5" t="str">
        <f t="shared" si="34"/>
        <v/>
      </c>
      <c r="W78" s="5" t="str">
        <f t="shared" si="35"/>
        <v/>
      </c>
      <c r="X78" s="5" t="str">
        <f t="shared" si="36"/>
        <v/>
      </c>
      <c r="Y78" s="5" t="str">
        <f t="shared" si="37"/>
        <v/>
      </c>
      <c r="Z78" s="5" t="str">
        <f t="shared" si="38"/>
        <v/>
      </c>
      <c r="AA78" s="10" t="str">
        <f>IF(F78="男",data_kyogisha!A70,"")</f>
        <v/>
      </c>
      <c r="AB78" s="5" t="str">
        <f t="shared" si="39"/>
        <v/>
      </c>
      <c r="AC78" s="5" t="str">
        <f t="shared" si="40"/>
        <v/>
      </c>
      <c r="AD78" s="5" t="str">
        <f t="shared" si="41"/>
        <v/>
      </c>
      <c r="AE78" s="5" t="str">
        <f t="shared" si="42"/>
        <v/>
      </c>
      <c r="AF78" s="5" t="str">
        <f t="shared" si="43"/>
        <v/>
      </c>
      <c r="AG78" s="244" t="str">
        <f>IF(F78="女",data_kyogisha!A70,"")</f>
        <v/>
      </c>
      <c r="AH78" s="244">
        <f t="shared" si="50"/>
        <v>0</v>
      </c>
      <c r="AI78" s="244" t="str">
        <f t="shared" si="44"/>
        <v/>
      </c>
      <c r="AJ78" s="244">
        <f t="shared" si="51"/>
        <v>0</v>
      </c>
      <c r="AK78" s="244" t="str">
        <f t="shared" si="45"/>
        <v/>
      </c>
      <c r="AL78" s="244">
        <f t="shared" si="52"/>
        <v>0</v>
      </c>
      <c r="AM78" s="244" t="str">
        <f t="shared" si="46"/>
        <v/>
      </c>
      <c r="AN78" s="244">
        <f t="shared" si="53"/>
        <v>0</v>
      </c>
      <c r="AO78" s="244" t="str">
        <f t="shared" si="47"/>
        <v/>
      </c>
      <c r="AP78" s="244">
        <f t="shared" si="54"/>
        <v>0</v>
      </c>
      <c r="AQ78" s="244" t="str">
        <f t="shared" si="48"/>
        <v/>
      </c>
      <c r="AR78" s="244">
        <f t="shared" si="55"/>
        <v>0</v>
      </c>
      <c r="AS78" s="244" t="str">
        <f t="shared" si="49"/>
        <v/>
      </c>
    </row>
    <row r="79" spans="1:45">
      <c r="A79" s="34">
        <v>70</v>
      </c>
      <c r="B79" s="58"/>
      <c r="C79" s="58"/>
      <c r="D79" s="58"/>
      <c r="E79" s="237"/>
      <c r="F79" s="58"/>
      <c r="G79" s="59"/>
      <c r="H79" s="60"/>
      <c r="I79" s="181"/>
      <c r="J79" s="60"/>
      <c r="K79" s="181"/>
      <c r="L79" s="60"/>
      <c r="M79" s="201"/>
      <c r="N79" s="61"/>
      <c r="O79" s="61"/>
      <c r="P79" s="209"/>
      <c r="V79" s="5" t="str">
        <f t="shared" si="34"/>
        <v/>
      </c>
      <c r="W79" s="5" t="str">
        <f t="shared" si="35"/>
        <v/>
      </c>
      <c r="X79" s="5" t="str">
        <f t="shared" si="36"/>
        <v/>
      </c>
      <c r="Y79" s="5" t="str">
        <f t="shared" si="37"/>
        <v/>
      </c>
      <c r="Z79" s="5" t="str">
        <f t="shared" si="38"/>
        <v/>
      </c>
      <c r="AA79" s="10" t="str">
        <f>IF(F79="男",data_kyogisha!A71,"")</f>
        <v/>
      </c>
      <c r="AB79" s="5" t="str">
        <f t="shared" si="39"/>
        <v/>
      </c>
      <c r="AC79" s="5" t="str">
        <f t="shared" si="40"/>
        <v/>
      </c>
      <c r="AD79" s="5" t="str">
        <f t="shared" si="41"/>
        <v/>
      </c>
      <c r="AE79" s="5" t="str">
        <f t="shared" si="42"/>
        <v/>
      </c>
      <c r="AF79" s="5" t="str">
        <f t="shared" si="43"/>
        <v/>
      </c>
      <c r="AG79" s="244" t="str">
        <f>IF(F79="女",data_kyogisha!A71,"")</f>
        <v/>
      </c>
      <c r="AH79" s="244">
        <f t="shared" si="50"/>
        <v>0</v>
      </c>
      <c r="AI79" s="244" t="str">
        <f t="shared" si="44"/>
        <v/>
      </c>
      <c r="AJ79" s="244">
        <f t="shared" si="51"/>
        <v>0</v>
      </c>
      <c r="AK79" s="244" t="str">
        <f t="shared" si="45"/>
        <v/>
      </c>
      <c r="AL79" s="244">
        <f t="shared" si="52"/>
        <v>0</v>
      </c>
      <c r="AM79" s="244" t="str">
        <f t="shared" si="46"/>
        <v/>
      </c>
      <c r="AN79" s="244">
        <f t="shared" si="53"/>
        <v>0</v>
      </c>
      <c r="AO79" s="244" t="str">
        <f t="shared" si="47"/>
        <v/>
      </c>
      <c r="AP79" s="244">
        <f t="shared" si="54"/>
        <v>0</v>
      </c>
      <c r="AQ79" s="244" t="str">
        <f t="shared" si="48"/>
        <v/>
      </c>
      <c r="AR79" s="244">
        <f t="shared" si="55"/>
        <v>0</v>
      </c>
      <c r="AS79" s="244" t="str">
        <f t="shared" si="49"/>
        <v/>
      </c>
    </row>
    <row r="80" spans="1:45">
      <c r="A80" s="34">
        <v>71</v>
      </c>
      <c r="B80" s="58"/>
      <c r="C80" s="58"/>
      <c r="D80" s="58"/>
      <c r="E80" s="237"/>
      <c r="F80" s="58"/>
      <c r="G80" s="59"/>
      <c r="H80" s="60"/>
      <c r="I80" s="181"/>
      <c r="J80" s="60"/>
      <c r="K80" s="181"/>
      <c r="L80" s="60"/>
      <c r="M80" s="201"/>
      <c r="N80" s="61"/>
      <c r="O80" s="61"/>
      <c r="P80" s="209"/>
      <c r="V80" s="5" t="str">
        <f t="shared" si="34"/>
        <v/>
      </c>
      <c r="W80" s="5" t="str">
        <f t="shared" si="35"/>
        <v/>
      </c>
      <c r="X80" s="5" t="str">
        <f t="shared" si="36"/>
        <v/>
      </c>
      <c r="Y80" s="5" t="str">
        <f t="shared" si="37"/>
        <v/>
      </c>
      <c r="Z80" s="5" t="str">
        <f t="shared" si="38"/>
        <v/>
      </c>
      <c r="AA80" s="10" t="str">
        <f>IF(F80="男",data_kyogisha!A72,"")</f>
        <v/>
      </c>
      <c r="AB80" s="5" t="str">
        <f t="shared" si="39"/>
        <v/>
      </c>
      <c r="AC80" s="5" t="str">
        <f t="shared" si="40"/>
        <v/>
      </c>
      <c r="AD80" s="5" t="str">
        <f t="shared" si="41"/>
        <v/>
      </c>
      <c r="AE80" s="5" t="str">
        <f t="shared" si="42"/>
        <v/>
      </c>
      <c r="AF80" s="5" t="str">
        <f t="shared" si="43"/>
        <v/>
      </c>
      <c r="AG80" s="244" t="str">
        <f>IF(F80="女",data_kyogisha!A72,"")</f>
        <v/>
      </c>
      <c r="AH80" s="244">
        <f t="shared" si="50"/>
        <v>0</v>
      </c>
      <c r="AI80" s="244" t="str">
        <f t="shared" si="44"/>
        <v/>
      </c>
      <c r="AJ80" s="244">
        <f t="shared" si="51"/>
        <v>0</v>
      </c>
      <c r="AK80" s="244" t="str">
        <f t="shared" si="45"/>
        <v/>
      </c>
      <c r="AL80" s="244">
        <f t="shared" si="52"/>
        <v>0</v>
      </c>
      <c r="AM80" s="244" t="str">
        <f t="shared" si="46"/>
        <v/>
      </c>
      <c r="AN80" s="244">
        <f t="shared" si="53"/>
        <v>0</v>
      </c>
      <c r="AO80" s="244" t="str">
        <f t="shared" si="47"/>
        <v/>
      </c>
      <c r="AP80" s="244">
        <f t="shared" si="54"/>
        <v>0</v>
      </c>
      <c r="AQ80" s="244" t="str">
        <f t="shared" si="48"/>
        <v/>
      </c>
      <c r="AR80" s="244">
        <f t="shared" si="55"/>
        <v>0</v>
      </c>
      <c r="AS80" s="244" t="str">
        <f t="shared" si="49"/>
        <v/>
      </c>
    </row>
    <row r="81" spans="1:45">
      <c r="A81" s="34">
        <v>72</v>
      </c>
      <c r="B81" s="58"/>
      <c r="C81" s="58"/>
      <c r="D81" s="58"/>
      <c r="E81" s="237"/>
      <c r="F81" s="58"/>
      <c r="G81" s="59"/>
      <c r="H81" s="60"/>
      <c r="I81" s="181"/>
      <c r="J81" s="60"/>
      <c r="K81" s="181"/>
      <c r="L81" s="60"/>
      <c r="M81" s="201"/>
      <c r="N81" s="61"/>
      <c r="O81" s="61"/>
      <c r="P81" s="209"/>
      <c r="V81" s="5" t="str">
        <f t="shared" si="34"/>
        <v/>
      </c>
      <c r="W81" s="5" t="str">
        <f t="shared" si="35"/>
        <v/>
      </c>
      <c r="X81" s="5" t="str">
        <f t="shared" si="36"/>
        <v/>
      </c>
      <c r="Y81" s="5" t="str">
        <f t="shared" si="37"/>
        <v/>
      </c>
      <c r="Z81" s="5" t="str">
        <f t="shared" si="38"/>
        <v/>
      </c>
      <c r="AA81" s="10" t="str">
        <f>IF(F81="男",data_kyogisha!A73,"")</f>
        <v/>
      </c>
      <c r="AB81" s="5" t="str">
        <f t="shared" si="39"/>
        <v/>
      </c>
      <c r="AC81" s="5" t="str">
        <f t="shared" si="40"/>
        <v/>
      </c>
      <c r="AD81" s="5" t="str">
        <f t="shared" si="41"/>
        <v/>
      </c>
      <c r="AE81" s="5" t="str">
        <f t="shared" si="42"/>
        <v/>
      </c>
      <c r="AF81" s="5" t="str">
        <f t="shared" si="43"/>
        <v/>
      </c>
      <c r="AG81" s="244" t="str">
        <f>IF(F81="女",data_kyogisha!A73,"")</f>
        <v/>
      </c>
      <c r="AH81" s="244">
        <f t="shared" si="50"/>
        <v>0</v>
      </c>
      <c r="AI81" s="244" t="str">
        <f t="shared" si="44"/>
        <v/>
      </c>
      <c r="AJ81" s="244">
        <f t="shared" si="51"/>
        <v>0</v>
      </c>
      <c r="AK81" s="244" t="str">
        <f t="shared" si="45"/>
        <v/>
      </c>
      <c r="AL81" s="244">
        <f t="shared" si="52"/>
        <v>0</v>
      </c>
      <c r="AM81" s="244" t="str">
        <f t="shared" si="46"/>
        <v/>
      </c>
      <c r="AN81" s="244">
        <f t="shared" si="53"/>
        <v>0</v>
      </c>
      <c r="AO81" s="244" t="str">
        <f t="shared" si="47"/>
        <v/>
      </c>
      <c r="AP81" s="244">
        <f t="shared" si="54"/>
        <v>0</v>
      </c>
      <c r="AQ81" s="244" t="str">
        <f t="shared" si="48"/>
        <v/>
      </c>
      <c r="AR81" s="244">
        <f t="shared" si="55"/>
        <v>0</v>
      </c>
      <c r="AS81" s="244" t="str">
        <f t="shared" si="49"/>
        <v/>
      </c>
    </row>
    <row r="82" spans="1:45">
      <c r="A82" s="34">
        <v>73</v>
      </c>
      <c r="B82" s="58"/>
      <c r="C82" s="58"/>
      <c r="D82" s="58"/>
      <c r="E82" s="237"/>
      <c r="F82" s="58"/>
      <c r="G82" s="59"/>
      <c r="H82" s="60"/>
      <c r="I82" s="181"/>
      <c r="J82" s="60"/>
      <c r="K82" s="181"/>
      <c r="L82" s="60"/>
      <c r="M82" s="201"/>
      <c r="N82" s="61"/>
      <c r="O82" s="61"/>
      <c r="P82" s="209"/>
      <c r="V82" s="5" t="str">
        <f t="shared" si="34"/>
        <v/>
      </c>
      <c r="W82" s="5" t="str">
        <f t="shared" si="35"/>
        <v/>
      </c>
      <c r="X82" s="5" t="str">
        <f t="shared" si="36"/>
        <v/>
      </c>
      <c r="Y82" s="5" t="str">
        <f t="shared" si="37"/>
        <v/>
      </c>
      <c r="Z82" s="5" t="str">
        <f t="shared" si="38"/>
        <v/>
      </c>
      <c r="AA82" s="10" t="str">
        <f>IF(F82="男",data_kyogisha!A74,"")</f>
        <v/>
      </c>
      <c r="AB82" s="5" t="str">
        <f t="shared" si="39"/>
        <v/>
      </c>
      <c r="AC82" s="5" t="str">
        <f t="shared" si="40"/>
        <v/>
      </c>
      <c r="AD82" s="5" t="str">
        <f t="shared" si="41"/>
        <v/>
      </c>
      <c r="AE82" s="5" t="str">
        <f t="shared" si="42"/>
        <v/>
      </c>
      <c r="AF82" s="5" t="str">
        <f t="shared" si="43"/>
        <v/>
      </c>
      <c r="AG82" s="244" t="str">
        <f>IF(F82="女",data_kyogisha!A74,"")</f>
        <v/>
      </c>
      <c r="AH82" s="244">
        <f t="shared" si="50"/>
        <v>0</v>
      </c>
      <c r="AI82" s="244" t="str">
        <f t="shared" si="44"/>
        <v/>
      </c>
      <c r="AJ82" s="244">
        <f t="shared" si="51"/>
        <v>0</v>
      </c>
      <c r="AK82" s="244" t="str">
        <f t="shared" si="45"/>
        <v/>
      </c>
      <c r="AL82" s="244">
        <f t="shared" si="52"/>
        <v>0</v>
      </c>
      <c r="AM82" s="244" t="str">
        <f t="shared" si="46"/>
        <v/>
      </c>
      <c r="AN82" s="244">
        <f t="shared" si="53"/>
        <v>0</v>
      </c>
      <c r="AO82" s="244" t="str">
        <f t="shared" si="47"/>
        <v/>
      </c>
      <c r="AP82" s="244">
        <f t="shared" si="54"/>
        <v>0</v>
      </c>
      <c r="AQ82" s="244" t="str">
        <f t="shared" si="48"/>
        <v/>
      </c>
      <c r="AR82" s="244">
        <f t="shared" si="55"/>
        <v>0</v>
      </c>
      <c r="AS82" s="244" t="str">
        <f t="shared" si="49"/>
        <v/>
      </c>
    </row>
    <row r="83" spans="1:45">
      <c r="A83" s="34">
        <v>74</v>
      </c>
      <c r="B83" s="58"/>
      <c r="C83" s="58"/>
      <c r="D83" s="58"/>
      <c r="E83" s="237"/>
      <c r="F83" s="58"/>
      <c r="G83" s="59"/>
      <c r="H83" s="60"/>
      <c r="I83" s="181"/>
      <c r="J83" s="60"/>
      <c r="K83" s="181"/>
      <c r="L83" s="60"/>
      <c r="M83" s="201"/>
      <c r="N83" s="61"/>
      <c r="O83" s="61"/>
      <c r="P83" s="209"/>
      <c r="V83" s="5" t="str">
        <f t="shared" si="34"/>
        <v/>
      </c>
      <c r="W83" s="5" t="str">
        <f t="shared" si="35"/>
        <v/>
      </c>
      <c r="X83" s="5" t="str">
        <f t="shared" si="36"/>
        <v/>
      </c>
      <c r="Y83" s="5" t="str">
        <f t="shared" si="37"/>
        <v/>
      </c>
      <c r="Z83" s="5" t="str">
        <f t="shared" si="38"/>
        <v/>
      </c>
      <c r="AA83" s="10" t="str">
        <f>IF(F83="男",data_kyogisha!A75,"")</f>
        <v/>
      </c>
      <c r="AB83" s="5" t="str">
        <f t="shared" si="39"/>
        <v/>
      </c>
      <c r="AC83" s="5" t="str">
        <f t="shared" si="40"/>
        <v/>
      </c>
      <c r="AD83" s="5" t="str">
        <f t="shared" si="41"/>
        <v/>
      </c>
      <c r="AE83" s="5" t="str">
        <f t="shared" si="42"/>
        <v/>
      </c>
      <c r="AF83" s="5" t="str">
        <f t="shared" si="43"/>
        <v/>
      </c>
      <c r="AG83" s="244" t="str">
        <f>IF(F83="女",data_kyogisha!A75,"")</f>
        <v/>
      </c>
      <c r="AH83" s="244">
        <f t="shared" si="50"/>
        <v>0</v>
      </c>
      <c r="AI83" s="244" t="str">
        <f t="shared" si="44"/>
        <v/>
      </c>
      <c r="AJ83" s="244">
        <f t="shared" si="51"/>
        <v>0</v>
      </c>
      <c r="AK83" s="244" t="str">
        <f t="shared" si="45"/>
        <v/>
      </c>
      <c r="AL83" s="244">
        <f t="shared" si="52"/>
        <v>0</v>
      </c>
      <c r="AM83" s="244" t="str">
        <f t="shared" si="46"/>
        <v/>
      </c>
      <c r="AN83" s="244">
        <f t="shared" si="53"/>
        <v>0</v>
      </c>
      <c r="AO83" s="244" t="str">
        <f t="shared" si="47"/>
        <v/>
      </c>
      <c r="AP83" s="244">
        <f t="shared" si="54"/>
        <v>0</v>
      </c>
      <c r="AQ83" s="244" t="str">
        <f t="shared" si="48"/>
        <v/>
      </c>
      <c r="AR83" s="244">
        <f t="shared" si="55"/>
        <v>0</v>
      </c>
      <c r="AS83" s="244" t="str">
        <f t="shared" si="49"/>
        <v/>
      </c>
    </row>
    <row r="84" spans="1:45">
      <c r="A84" s="34">
        <v>75</v>
      </c>
      <c r="B84" s="58"/>
      <c r="C84" s="58"/>
      <c r="D84" s="58"/>
      <c r="E84" s="237"/>
      <c r="F84" s="58"/>
      <c r="G84" s="59"/>
      <c r="H84" s="60"/>
      <c r="I84" s="181"/>
      <c r="J84" s="60"/>
      <c r="K84" s="181"/>
      <c r="L84" s="60"/>
      <c r="M84" s="201"/>
      <c r="N84" s="61"/>
      <c r="O84" s="61"/>
      <c r="P84" s="209"/>
      <c r="V84" s="5" t="str">
        <f t="shared" si="34"/>
        <v/>
      </c>
      <c r="W84" s="5" t="str">
        <f t="shared" si="35"/>
        <v/>
      </c>
      <c r="X84" s="5" t="str">
        <f t="shared" si="36"/>
        <v/>
      </c>
      <c r="Y84" s="5" t="str">
        <f t="shared" si="37"/>
        <v/>
      </c>
      <c r="Z84" s="5" t="str">
        <f t="shared" si="38"/>
        <v/>
      </c>
      <c r="AA84" s="10" t="str">
        <f>IF(F84="男",data_kyogisha!A76,"")</f>
        <v/>
      </c>
      <c r="AB84" s="5" t="str">
        <f t="shared" si="39"/>
        <v/>
      </c>
      <c r="AC84" s="5" t="str">
        <f t="shared" si="40"/>
        <v/>
      </c>
      <c r="AD84" s="5" t="str">
        <f t="shared" si="41"/>
        <v/>
      </c>
      <c r="AE84" s="5" t="str">
        <f t="shared" si="42"/>
        <v/>
      </c>
      <c r="AF84" s="5" t="str">
        <f t="shared" si="43"/>
        <v/>
      </c>
      <c r="AG84" s="244" t="str">
        <f>IF(F84="女",data_kyogisha!A76,"")</f>
        <v/>
      </c>
      <c r="AH84" s="244">
        <f t="shared" si="50"/>
        <v>0</v>
      </c>
      <c r="AI84" s="244" t="str">
        <f t="shared" si="44"/>
        <v/>
      </c>
      <c r="AJ84" s="244">
        <f t="shared" si="51"/>
        <v>0</v>
      </c>
      <c r="AK84" s="244" t="str">
        <f t="shared" si="45"/>
        <v/>
      </c>
      <c r="AL84" s="244">
        <f t="shared" si="52"/>
        <v>0</v>
      </c>
      <c r="AM84" s="244" t="str">
        <f t="shared" si="46"/>
        <v/>
      </c>
      <c r="AN84" s="244">
        <f t="shared" si="53"/>
        <v>0</v>
      </c>
      <c r="AO84" s="244" t="str">
        <f t="shared" si="47"/>
        <v/>
      </c>
      <c r="AP84" s="244">
        <f t="shared" si="54"/>
        <v>0</v>
      </c>
      <c r="AQ84" s="244" t="str">
        <f t="shared" si="48"/>
        <v/>
      </c>
      <c r="AR84" s="244">
        <f t="shared" si="55"/>
        <v>0</v>
      </c>
      <c r="AS84" s="244" t="str">
        <f t="shared" si="49"/>
        <v/>
      </c>
    </row>
    <row r="85" spans="1:45">
      <c r="A85" s="34">
        <v>76</v>
      </c>
      <c r="B85" s="58"/>
      <c r="C85" s="58"/>
      <c r="D85" s="58"/>
      <c r="E85" s="237"/>
      <c r="F85" s="58"/>
      <c r="G85" s="59"/>
      <c r="H85" s="60"/>
      <c r="I85" s="181"/>
      <c r="J85" s="60"/>
      <c r="K85" s="181"/>
      <c r="L85" s="60"/>
      <c r="M85" s="201"/>
      <c r="N85" s="61"/>
      <c r="O85" s="61"/>
      <c r="P85" s="209"/>
      <c r="V85" s="5" t="str">
        <f t="shared" si="34"/>
        <v/>
      </c>
      <c r="W85" s="5" t="str">
        <f t="shared" si="35"/>
        <v/>
      </c>
      <c r="X85" s="5" t="str">
        <f t="shared" si="36"/>
        <v/>
      </c>
      <c r="Y85" s="5" t="str">
        <f t="shared" si="37"/>
        <v/>
      </c>
      <c r="Z85" s="5" t="str">
        <f t="shared" si="38"/>
        <v/>
      </c>
      <c r="AA85" s="10" t="str">
        <f>IF(F85="男",data_kyogisha!A77,"")</f>
        <v/>
      </c>
      <c r="AB85" s="5" t="str">
        <f t="shared" si="39"/>
        <v/>
      </c>
      <c r="AC85" s="5" t="str">
        <f t="shared" si="40"/>
        <v/>
      </c>
      <c r="AD85" s="5" t="str">
        <f t="shared" si="41"/>
        <v/>
      </c>
      <c r="AE85" s="5" t="str">
        <f t="shared" si="42"/>
        <v/>
      </c>
      <c r="AF85" s="5" t="str">
        <f t="shared" si="43"/>
        <v/>
      </c>
      <c r="AG85" s="244" t="str">
        <f>IF(F85="女",data_kyogisha!A77,"")</f>
        <v/>
      </c>
      <c r="AH85" s="244">
        <f t="shared" si="50"/>
        <v>0</v>
      </c>
      <c r="AI85" s="244" t="str">
        <f t="shared" si="44"/>
        <v/>
      </c>
      <c r="AJ85" s="244">
        <f t="shared" si="51"/>
        <v>0</v>
      </c>
      <c r="AK85" s="244" t="str">
        <f t="shared" si="45"/>
        <v/>
      </c>
      <c r="AL85" s="244">
        <f t="shared" si="52"/>
        <v>0</v>
      </c>
      <c r="AM85" s="244" t="str">
        <f t="shared" si="46"/>
        <v/>
      </c>
      <c r="AN85" s="244">
        <f t="shared" si="53"/>
        <v>0</v>
      </c>
      <c r="AO85" s="244" t="str">
        <f t="shared" si="47"/>
        <v/>
      </c>
      <c r="AP85" s="244">
        <f t="shared" si="54"/>
        <v>0</v>
      </c>
      <c r="AQ85" s="244" t="str">
        <f t="shared" si="48"/>
        <v/>
      </c>
      <c r="AR85" s="244">
        <f t="shared" si="55"/>
        <v>0</v>
      </c>
      <c r="AS85" s="244" t="str">
        <f t="shared" si="49"/>
        <v/>
      </c>
    </row>
    <row r="86" spans="1:45">
      <c r="A86" s="34">
        <v>77</v>
      </c>
      <c r="B86" s="58"/>
      <c r="C86" s="58"/>
      <c r="D86" s="58"/>
      <c r="E86" s="237"/>
      <c r="F86" s="58"/>
      <c r="G86" s="59"/>
      <c r="H86" s="60"/>
      <c r="I86" s="181"/>
      <c r="J86" s="60"/>
      <c r="K86" s="181"/>
      <c r="L86" s="60"/>
      <c r="M86" s="201"/>
      <c r="N86" s="61"/>
      <c r="O86" s="61"/>
      <c r="P86" s="209"/>
      <c r="V86" s="5" t="str">
        <f t="shared" si="34"/>
        <v/>
      </c>
      <c r="W86" s="5" t="str">
        <f t="shared" si="35"/>
        <v/>
      </c>
      <c r="X86" s="5" t="str">
        <f t="shared" si="36"/>
        <v/>
      </c>
      <c r="Y86" s="5" t="str">
        <f t="shared" si="37"/>
        <v/>
      </c>
      <c r="Z86" s="5" t="str">
        <f t="shared" si="38"/>
        <v/>
      </c>
      <c r="AA86" s="10" t="str">
        <f>IF(F86="男",data_kyogisha!A78,"")</f>
        <v/>
      </c>
      <c r="AB86" s="5" t="str">
        <f t="shared" si="39"/>
        <v/>
      </c>
      <c r="AC86" s="5" t="str">
        <f t="shared" si="40"/>
        <v/>
      </c>
      <c r="AD86" s="5" t="str">
        <f t="shared" si="41"/>
        <v/>
      </c>
      <c r="AE86" s="5" t="str">
        <f t="shared" si="42"/>
        <v/>
      </c>
      <c r="AF86" s="5" t="str">
        <f t="shared" si="43"/>
        <v/>
      </c>
      <c r="AG86" s="244" t="str">
        <f>IF(F86="女",data_kyogisha!A78,"")</f>
        <v/>
      </c>
      <c r="AH86" s="244">
        <f t="shared" si="50"/>
        <v>0</v>
      </c>
      <c r="AI86" s="244" t="str">
        <f t="shared" si="44"/>
        <v/>
      </c>
      <c r="AJ86" s="244">
        <f t="shared" si="51"/>
        <v>0</v>
      </c>
      <c r="AK86" s="244" t="str">
        <f t="shared" si="45"/>
        <v/>
      </c>
      <c r="AL86" s="244">
        <f t="shared" si="52"/>
        <v>0</v>
      </c>
      <c r="AM86" s="244" t="str">
        <f t="shared" si="46"/>
        <v/>
      </c>
      <c r="AN86" s="244">
        <f t="shared" si="53"/>
        <v>0</v>
      </c>
      <c r="AO86" s="244" t="str">
        <f t="shared" si="47"/>
        <v/>
      </c>
      <c r="AP86" s="244">
        <f t="shared" si="54"/>
        <v>0</v>
      </c>
      <c r="AQ86" s="244" t="str">
        <f t="shared" si="48"/>
        <v/>
      </c>
      <c r="AR86" s="244">
        <f t="shared" si="55"/>
        <v>0</v>
      </c>
      <c r="AS86" s="244" t="str">
        <f t="shared" si="49"/>
        <v/>
      </c>
    </row>
    <row r="87" spans="1:45">
      <c r="A87" s="34">
        <v>78</v>
      </c>
      <c r="B87" s="58"/>
      <c r="C87" s="58"/>
      <c r="D87" s="58"/>
      <c r="E87" s="237"/>
      <c r="F87" s="58"/>
      <c r="G87" s="59"/>
      <c r="H87" s="60"/>
      <c r="I87" s="181"/>
      <c r="J87" s="60"/>
      <c r="K87" s="181"/>
      <c r="L87" s="60"/>
      <c r="M87" s="201"/>
      <c r="N87" s="61"/>
      <c r="O87" s="61"/>
      <c r="P87" s="209"/>
      <c r="V87" s="5" t="str">
        <f t="shared" si="34"/>
        <v/>
      </c>
      <c r="W87" s="5" t="str">
        <f t="shared" si="35"/>
        <v/>
      </c>
      <c r="X87" s="5" t="str">
        <f t="shared" si="36"/>
        <v/>
      </c>
      <c r="Y87" s="5" t="str">
        <f t="shared" si="37"/>
        <v/>
      </c>
      <c r="Z87" s="5" t="str">
        <f t="shared" si="38"/>
        <v/>
      </c>
      <c r="AA87" s="10" t="str">
        <f>IF(F87="男",data_kyogisha!A79,"")</f>
        <v/>
      </c>
      <c r="AB87" s="5" t="str">
        <f t="shared" si="39"/>
        <v/>
      </c>
      <c r="AC87" s="5" t="str">
        <f t="shared" si="40"/>
        <v/>
      </c>
      <c r="AD87" s="5" t="str">
        <f t="shared" si="41"/>
        <v/>
      </c>
      <c r="AE87" s="5" t="str">
        <f t="shared" si="42"/>
        <v/>
      </c>
      <c r="AF87" s="5" t="str">
        <f t="shared" si="43"/>
        <v/>
      </c>
      <c r="AG87" s="244" t="str">
        <f>IF(F87="女",data_kyogisha!A79,"")</f>
        <v/>
      </c>
      <c r="AH87" s="244">
        <f t="shared" si="50"/>
        <v>0</v>
      </c>
      <c r="AI87" s="244" t="str">
        <f t="shared" si="44"/>
        <v/>
      </c>
      <c r="AJ87" s="244">
        <f t="shared" si="51"/>
        <v>0</v>
      </c>
      <c r="AK87" s="244" t="str">
        <f t="shared" si="45"/>
        <v/>
      </c>
      <c r="AL87" s="244">
        <f t="shared" si="52"/>
        <v>0</v>
      </c>
      <c r="AM87" s="244" t="str">
        <f t="shared" si="46"/>
        <v/>
      </c>
      <c r="AN87" s="244">
        <f t="shared" si="53"/>
        <v>0</v>
      </c>
      <c r="AO87" s="244" t="str">
        <f t="shared" si="47"/>
        <v/>
      </c>
      <c r="AP87" s="244">
        <f t="shared" si="54"/>
        <v>0</v>
      </c>
      <c r="AQ87" s="244" t="str">
        <f t="shared" si="48"/>
        <v/>
      </c>
      <c r="AR87" s="244">
        <f t="shared" si="55"/>
        <v>0</v>
      </c>
      <c r="AS87" s="244" t="str">
        <f t="shared" si="49"/>
        <v/>
      </c>
    </row>
    <row r="88" spans="1:45">
      <c r="A88" s="34">
        <v>79</v>
      </c>
      <c r="B88" s="58"/>
      <c r="C88" s="58"/>
      <c r="D88" s="58"/>
      <c r="E88" s="237"/>
      <c r="F88" s="58"/>
      <c r="G88" s="59"/>
      <c r="H88" s="60"/>
      <c r="I88" s="181"/>
      <c r="J88" s="60"/>
      <c r="K88" s="181"/>
      <c r="L88" s="60"/>
      <c r="M88" s="201"/>
      <c r="N88" s="61"/>
      <c r="O88" s="61"/>
      <c r="P88" s="209"/>
      <c r="V88" s="5" t="str">
        <f t="shared" si="34"/>
        <v/>
      </c>
      <c r="W88" s="5" t="str">
        <f t="shared" si="35"/>
        <v/>
      </c>
      <c r="X88" s="5" t="str">
        <f t="shared" si="36"/>
        <v/>
      </c>
      <c r="Y88" s="5" t="str">
        <f t="shared" si="37"/>
        <v/>
      </c>
      <c r="Z88" s="5" t="str">
        <f t="shared" si="38"/>
        <v/>
      </c>
      <c r="AA88" s="10" t="str">
        <f>IF(F88="男",data_kyogisha!A80,"")</f>
        <v/>
      </c>
      <c r="AB88" s="5" t="str">
        <f t="shared" si="39"/>
        <v/>
      </c>
      <c r="AC88" s="5" t="str">
        <f t="shared" si="40"/>
        <v/>
      </c>
      <c r="AD88" s="5" t="str">
        <f t="shared" si="41"/>
        <v/>
      </c>
      <c r="AE88" s="5" t="str">
        <f t="shared" si="42"/>
        <v/>
      </c>
      <c r="AF88" s="5" t="str">
        <f t="shared" si="43"/>
        <v/>
      </c>
      <c r="AG88" s="244" t="str">
        <f>IF(F88="女",data_kyogisha!A80,"")</f>
        <v/>
      </c>
      <c r="AH88" s="244">
        <f t="shared" si="50"/>
        <v>0</v>
      </c>
      <c r="AI88" s="244" t="str">
        <f t="shared" si="44"/>
        <v/>
      </c>
      <c r="AJ88" s="244">
        <f t="shared" si="51"/>
        <v>0</v>
      </c>
      <c r="AK88" s="244" t="str">
        <f t="shared" si="45"/>
        <v/>
      </c>
      <c r="AL88" s="244">
        <f t="shared" si="52"/>
        <v>0</v>
      </c>
      <c r="AM88" s="244" t="str">
        <f t="shared" si="46"/>
        <v/>
      </c>
      <c r="AN88" s="244">
        <f t="shared" si="53"/>
        <v>0</v>
      </c>
      <c r="AO88" s="244" t="str">
        <f t="shared" si="47"/>
        <v/>
      </c>
      <c r="AP88" s="244">
        <f t="shared" si="54"/>
        <v>0</v>
      </c>
      <c r="AQ88" s="244" t="str">
        <f t="shared" si="48"/>
        <v/>
      </c>
      <c r="AR88" s="244">
        <f t="shared" si="55"/>
        <v>0</v>
      </c>
      <c r="AS88" s="244" t="str">
        <f t="shared" si="49"/>
        <v/>
      </c>
    </row>
    <row r="89" spans="1:45">
      <c r="A89" s="34">
        <v>80</v>
      </c>
      <c r="B89" s="58"/>
      <c r="C89" s="58"/>
      <c r="D89" s="58"/>
      <c r="E89" s="237"/>
      <c r="F89" s="58"/>
      <c r="G89" s="59"/>
      <c r="H89" s="60"/>
      <c r="I89" s="181"/>
      <c r="J89" s="60"/>
      <c r="K89" s="181"/>
      <c r="L89" s="60"/>
      <c r="M89" s="201"/>
      <c r="N89" s="61"/>
      <c r="O89" s="61"/>
      <c r="P89" s="209"/>
      <c r="V89" s="5" t="str">
        <f t="shared" si="34"/>
        <v/>
      </c>
      <c r="W89" s="5" t="str">
        <f t="shared" si="35"/>
        <v/>
      </c>
      <c r="X89" s="5" t="str">
        <f t="shared" si="36"/>
        <v/>
      </c>
      <c r="Y89" s="5" t="str">
        <f t="shared" si="37"/>
        <v/>
      </c>
      <c r="Z89" s="5" t="str">
        <f t="shared" si="38"/>
        <v/>
      </c>
      <c r="AA89" s="10" t="str">
        <f>IF(F89="男",data_kyogisha!A81,"")</f>
        <v/>
      </c>
      <c r="AB89" s="5" t="str">
        <f t="shared" si="39"/>
        <v/>
      </c>
      <c r="AC89" s="5" t="str">
        <f t="shared" si="40"/>
        <v/>
      </c>
      <c r="AD89" s="5" t="str">
        <f t="shared" si="41"/>
        <v/>
      </c>
      <c r="AE89" s="5" t="str">
        <f t="shared" si="42"/>
        <v/>
      </c>
      <c r="AF89" s="5" t="str">
        <f t="shared" si="43"/>
        <v/>
      </c>
      <c r="AG89" s="244" t="str">
        <f>IF(F89="女",data_kyogisha!A81,"")</f>
        <v/>
      </c>
      <c r="AH89" s="244">
        <f t="shared" si="50"/>
        <v>0</v>
      </c>
      <c r="AI89" s="244" t="str">
        <f t="shared" si="44"/>
        <v/>
      </c>
      <c r="AJ89" s="244">
        <f t="shared" si="51"/>
        <v>0</v>
      </c>
      <c r="AK89" s="244" t="str">
        <f t="shared" si="45"/>
        <v/>
      </c>
      <c r="AL89" s="244">
        <f t="shared" si="52"/>
        <v>0</v>
      </c>
      <c r="AM89" s="244" t="str">
        <f t="shared" si="46"/>
        <v/>
      </c>
      <c r="AN89" s="244">
        <f t="shared" si="53"/>
        <v>0</v>
      </c>
      <c r="AO89" s="244" t="str">
        <f t="shared" si="47"/>
        <v/>
      </c>
      <c r="AP89" s="244">
        <f t="shared" si="54"/>
        <v>0</v>
      </c>
      <c r="AQ89" s="244" t="str">
        <f t="shared" si="48"/>
        <v/>
      </c>
      <c r="AR89" s="244">
        <f t="shared" si="55"/>
        <v>0</v>
      </c>
      <c r="AS89" s="244" t="str">
        <f t="shared" si="49"/>
        <v/>
      </c>
    </row>
    <row r="90" spans="1:45">
      <c r="A90" s="34">
        <v>81</v>
      </c>
      <c r="B90" s="58"/>
      <c r="C90" s="58"/>
      <c r="D90" s="58"/>
      <c r="E90" s="237"/>
      <c r="F90" s="58"/>
      <c r="G90" s="59"/>
      <c r="H90" s="60"/>
      <c r="I90" s="181"/>
      <c r="J90" s="60"/>
      <c r="K90" s="181"/>
      <c r="L90" s="60"/>
      <c r="M90" s="201"/>
      <c r="N90" s="61"/>
      <c r="O90" s="61"/>
      <c r="P90" s="209"/>
      <c r="V90" s="5" t="str">
        <f t="shared" si="34"/>
        <v/>
      </c>
      <c r="W90" s="5" t="str">
        <f t="shared" si="35"/>
        <v/>
      </c>
      <c r="X90" s="5" t="str">
        <f t="shared" si="36"/>
        <v/>
      </c>
      <c r="Y90" s="5" t="str">
        <f t="shared" si="37"/>
        <v/>
      </c>
      <c r="Z90" s="5" t="str">
        <f t="shared" si="38"/>
        <v/>
      </c>
      <c r="AA90" s="10" t="str">
        <f>IF(F90="男",data_kyogisha!A82,"")</f>
        <v/>
      </c>
      <c r="AB90" s="5" t="str">
        <f t="shared" si="39"/>
        <v/>
      </c>
      <c r="AC90" s="5" t="str">
        <f t="shared" si="40"/>
        <v/>
      </c>
      <c r="AD90" s="5" t="str">
        <f t="shared" si="41"/>
        <v/>
      </c>
      <c r="AE90" s="5" t="str">
        <f t="shared" si="42"/>
        <v/>
      </c>
      <c r="AF90" s="5" t="str">
        <f t="shared" si="43"/>
        <v/>
      </c>
      <c r="AG90" s="244" t="str">
        <f>IF(F90="女",data_kyogisha!A82,"")</f>
        <v/>
      </c>
      <c r="AH90" s="244">
        <f t="shared" si="50"/>
        <v>0</v>
      </c>
      <c r="AI90" s="244" t="str">
        <f t="shared" si="44"/>
        <v/>
      </c>
      <c r="AJ90" s="244">
        <f t="shared" si="51"/>
        <v>0</v>
      </c>
      <c r="AK90" s="244" t="str">
        <f t="shared" si="45"/>
        <v/>
      </c>
      <c r="AL90" s="244">
        <f t="shared" si="52"/>
        <v>0</v>
      </c>
      <c r="AM90" s="244" t="str">
        <f t="shared" si="46"/>
        <v/>
      </c>
      <c r="AN90" s="244">
        <f t="shared" si="53"/>
        <v>0</v>
      </c>
      <c r="AO90" s="244" t="str">
        <f t="shared" si="47"/>
        <v/>
      </c>
      <c r="AP90" s="244">
        <f t="shared" si="54"/>
        <v>0</v>
      </c>
      <c r="AQ90" s="244" t="str">
        <f t="shared" si="48"/>
        <v/>
      </c>
      <c r="AR90" s="244">
        <f t="shared" si="55"/>
        <v>0</v>
      </c>
      <c r="AS90" s="244" t="str">
        <f t="shared" si="49"/>
        <v/>
      </c>
    </row>
    <row r="91" spans="1:45">
      <c r="A91" s="34">
        <v>82</v>
      </c>
      <c r="B91" s="58"/>
      <c r="C91" s="58"/>
      <c r="D91" s="58"/>
      <c r="E91" s="237"/>
      <c r="F91" s="58"/>
      <c r="G91" s="59"/>
      <c r="H91" s="60"/>
      <c r="I91" s="181"/>
      <c r="J91" s="60"/>
      <c r="K91" s="181"/>
      <c r="L91" s="60"/>
      <c r="M91" s="201"/>
      <c r="N91" s="61"/>
      <c r="O91" s="61"/>
      <c r="P91" s="209"/>
      <c r="V91" s="5" t="str">
        <f t="shared" si="34"/>
        <v/>
      </c>
      <c r="W91" s="5" t="str">
        <f t="shared" si="35"/>
        <v/>
      </c>
      <c r="X91" s="5" t="str">
        <f t="shared" si="36"/>
        <v/>
      </c>
      <c r="Y91" s="5" t="str">
        <f t="shared" si="37"/>
        <v/>
      </c>
      <c r="Z91" s="5" t="str">
        <f t="shared" si="38"/>
        <v/>
      </c>
      <c r="AA91" s="10" t="str">
        <f>IF(F91="男",data_kyogisha!A83,"")</f>
        <v/>
      </c>
      <c r="AB91" s="5" t="str">
        <f t="shared" si="39"/>
        <v/>
      </c>
      <c r="AC91" s="5" t="str">
        <f t="shared" si="40"/>
        <v/>
      </c>
      <c r="AD91" s="5" t="str">
        <f t="shared" si="41"/>
        <v/>
      </c>
      <c r="AE91" s="5" t="str">
        <f t="shared" si="42"/>
        <v/>
      </c>
      <c r="AF91" s="5" t="str">
        <f t="shared" si="43"/>
        <v/>
      </c>
      <c r="AG91" s="244" t="str">
        <f>IF(F91="女",data_kyogisha!A83,"")</f>
        <v/>
      </c>
      <c r="AH91" s="244">
        <f t="shared" si="50"/>
        <v>0</v>
      </c>
      <c r="AI91" s="244" t="str">
        <f t="shared" si="44"/>
        <v/>
      </c>
      <c r="AJ91" s="244">
        <f t="shared" si="51"/>
        <v>0</v>
      </c>
      <c r="AK91" s="244" t="str">
        <f t="shared" si="45"/>
        <v/>
      </c>
      <c r="AL91" s="244">
        <f t="shared" si="52"/>
        <v>0</v>
      </c>
      <c r="AM91" s="244" t="str">
        <f t="shared" si="46"/>
        <v/>
      </c>
      <c r="AN91" s="244">
        <f t="shared" si="53"/>
        <v>0</v>
      </c>
      <c r="AO91" s="244" t="str">
        <f t="shared" si="47"/>
        <v/>
      </c>
      <c r="AP91" s="244">
        <f t="shared" si="54"/>
        <v>0</v>
      </c>
      <c r="AQ91" s="244" t="str">
        <f t="shared" si="48"/>
        <v/>
      </c>
      <c r="AR91" s="244">
        <f t="shared" si="55"/>
        <v>0</v>
      </c>
      <c r="AS91" s="244" t="str">
        <f t="shared" si="49"/>
        <v/>
      </c>
    </row>
    <row r="92" spans="1:45">
      <c r="A92" s="34">
        <v>83</v>
      </c>
      <c r="B92" s="58"/>
      <c r="C92" s="58"/>
      <c r="D92" s="58"/>
      <c r="E92" s="237"/>
      <c r="F92" s="58"/>
      <c r="G92" s="59"/>
      <c r="H92" s="60"/>
      <c r="I92" s="181"/>
      <c r="J92" s="60"/>
      <c r="K92" s="181"/>
      <c r="L92" s="60"/>
      <c r="M92" s="201"/>
      <c r="N92" s="61"/>
      <c r="O92" s="61"/>
      <c r="P92" s="209"/>
      <c r="V92" s="5" t="str">
        <f t="shared" si="34"/>
        <v/>
      </c>
      <c r="W92" s="5" t="str">
        <f t="shared" si="35"/>
        <v/>
      </c>
      <c r="X92" s="5" t="str">
        <f t="shared" si="36"/>
        <v/>
      </c>
      <c r="Y92" s="5" t="str">
        <f t="shared" si="37"/>
        <v/>
      </c>
      <c r="Z92" s="5" t="str">
        <f t="shared" si="38"/>
        <v/>
      </c>
      <c r="AA92" s="10" t="str">
        <f>IF(F92="男",data_kyogisha!A84,"")</f>
        <v/>
      </c>
      <c r="AB92" s="5" t="str">
        <f t="shared" si="39"/>
        <v/>
      </c>
      <c r="AC92" s="5" t="str">
        <f t="shared" si="40"/>
        <v/>
      </c>
      <c r="AD92" s="5" t="str">
        <f t="shared" si="41"/>
        <v/>
      </c>
      <c r="AE92" s="5" t="str">
        <f t="shared" si="42"/>
        <v/>
      </c>
      <c r="AF92" s="5" t="str">
        <f t="shared" si="43"/>
        <v/>
      </c>
      <c r="AG92" s="244" t="str">
        <f>IF(F92="女",data_kyogisha!A84,"")</f>
        <v/>
      </c>
      <c r="AH92" s="244">
        <f t="shared" si="50"/>
        <v>0</v>
      </c>
      <c r="AI92" s="244" t="str">
        <f t="shared" si="44"/>
        <v/>
      </c>
      <c r="AJ92" s="244">
        <f t="shared" si="51"/>
        <v>0</v>
      </c>
      <c r="AK92" s="244" t="str">
        <f t="shared" si="45"/>
        <v/>
      </c>
      <c r="AL92" s="244">
        <f t="shared" si="52"/>
        <v>0</v>
      </c>
      <c r="AM92" s="244" t="str">
        <f t="shared" si="46"/>
        <v/>
      </c>
      <c r="AN92" s="244">
        <f t="shared" si="53"/>
        <v>0</v>
      </c>
      <c r="AO92" s="244" t="str">
        <f t="shared" si="47"/>
        <v/>
      </c>
      <c r="AP92" s="244">
        <f t="shared" si="54"/>
        <v>0</v>
      </c>
      <c r="AQ92" s="244" t="str">
        <f t="shared" si="48"/>
        <v/>
      </c>
      <c r="AR92" s="244">
        <f t="shared" si="55"/>
        <v>0</v>
      </c>
      <c r="AS92" s="244" t="str">
        <f t="shared" si="49"/>
        <v/>
      </c>
    </row>
    <row r="93" spans="1:45">
      <c r="A93" s="34">
        <v>84</v>
      </c>
      <c r="B93" s="58"/>
      <c r="C93" s="58"/>
      <c r="D93" s="58"/>
      <c r="E93" s="237"/>
      <c r="F93" s="58"/>
      <c r="G93" s="59"/>
      <c r="H93" s="60"/>
      <c r="I93" s="181"/>
      <c r="J93" s="60"/>
      <c r="K93" s="181"/>
      <c r="L93" s="60"/>
      <c r="M93" s="201"/>
      <c r="N93" s="61"/>
      <c r="O93" s="61"/>
      <c r="P93" s="209"/>
      <c r="V93" s="5" t="str">
        <f t="shared" si="34"/>
        <v/>
      </c>
      <c r="W93" s="5" t="str">
        <f t="shared" si="35"/>
        <v/>
      </c>
      <c r="X93" s="5" t="str">
        <f t="shared" si="36"/>
        <v/>
      </c>
      <c r="Y93" s="5" t="str">
        <f t="shared" si="37"/>
        <v/>
      </c>
      <c r="Z93" s="5" t="str">
        <f t="shared" si="38"/>
        <v/>
      </c>
      <c r="AA93" s="10" t="str">
        <f>IF(F93="男",data_kyogisha!A85,"")</f>
        <v/>
      </c>
      <c r="AB93" s="5" t="str">
        <f t="shared" si="39"/>
        <v/>
      </c>
      <c r="AC93" s="5" t="str">
        <f t="shared" si="40"/>
        <v/>
      </c>
      <c r="AD93" s="5" t="str">
        <f t="shared" si="41"/>
        <v/>
      </c>
      <c r="AE93" s="5" t="str">
        <f t="shared" si="42"/>
        <v/>
      </c>
      <c r="AF93" s="5" t="str">
        <f t="shared" si="43"/>
        <v/>
      </c>
      <c r="AG93" s="244" t="str">
        <f>IF(F93="女",data_kyogisha!A85,"")</f>
        <v/>
      </c>
      <c r="AH93" s="244">
        <f t="shared" si="50"/>
        <v>0</v>
      </c>
      <c r="AI93" s="244" t="str">
        <f t="shared" si="44"/>
        <v/>
      </c>
      <c r="AJ93" s="244">
        <f t="shared" si="51"/>
        <v>0</v>
      </c>
      <c r="AK93" s="244" t="str">
        <f t="shared" si="45"/>
        <v/>
      </c>
      <c r="AL93" s="244">
        <f t="shared" si="52"/>
        <v>0</v>
      </c>
      <c r="AM93" s="244" t="str">
        <f t="shared" si="46"/>
        <v/>
      </c>
      <c r="AN93" s="244">
        <f t="shared" si="53"/>
        <v>0</v>
      </c>
      <c r="AO93" s="244" t="str">
        <f t="shared" si="47"/>
        <v/>
      </c>
      <c r="AP93" s="244">
        <f t="shared" si="54"/>
        <v>0</v>
      </c>
      <c r="AQ93" s="244" t="str">
        <f t="shared" si="48"/>
        <v/>
      </c>
      <c r="AR93" s="244">
        <f t="shared" si="55"/>
        <v>0</v>
      </c>
      <c r="AS93" s="244" t="str">
        <f t="shared" si="49"/>
        <v/>
      </c>
    </row>
    <row r="94" spans="1:45">
      <c r="A94" s="34">
        <v>85</v>
      </c>
      <c r="B94" s="58"/>
      <c r="C94" s="58"/>
      <c r="D94" s="58"/>
      <c r="E94" s="237"/>
      <c r="F94" s="58"/>
      <c r="G94" s="59"/>
      <c r="H94" s="60"/>
      <c r="I94" s="181"/>
      <c r="J94" s="60"/>
      <c r="K94" s="181"/>
      <c r="L94" s="60"/>
      <c r="M94" s="201"/>
      <c r="N94" s="61"/>
      <c r="O94" s="61"/>
      <c r="P94" s="209"/>
      <c r="V94" s="5" t="str">
        <f t="shared" si="34"/>
        <v/>
      </c>
      <c r="W94" s="5" t="str">
        <f t="shared" si="35"/>
        <v/>
      </c>
      <c r="X94" s="5" t="str">
        <f t="shared" si="36"/>
        <v/>
      </c>
      <c r="Y94" s="5" t="str">
        <f t="shared" si="37"/>
        <v/>
      </c>
      <c r="Z94" s="5" t="str">
        <f t="shared" si="38"/>
        <v/>
      </c>
      <c r="AA94" s="10" t="str">
        <f>IF(F94="男",data_kyogisha!A86,"")</f>
        <v/>
      </c>
      <c r="AB94" s="5" t="str">
        <f t="shared" si="39"/>
        <v/>
      </c>
      <c r="AC94" s="5" t="str">
        <f t="shared" si="40"/>
        <v/>
      </c>
      <c r="AD94" s="5" t="str">
        <f t="shared" si="41"/>
        <v/>
      </c>
      <c r="AE94" s="5" t="str">
        <f t="shared" si="42"/>
        <v/>
      </c>
      <c r="AF94" s="5" t="str">
        <f t="shared" si="43"/>
        <v/>
      </c>
      <c r="AG94" s="244" t="str">
        <f>IF(F94="女",data_kyogisha!A86,"")</f>
        <v/>
      </c>
      <c r="AH94" s="244">
        <f t="shared" si="50"/>
        <v>0</v>
      </c>
      <c r="AI94" s="244" t="str">
        <f t="shared" si="44"/>
        <v/>
      </c>
      <c r="AJ94" s="244">
        <f t="shared" si="51"/>
        <v>0</v>
      </c>
      <c r="AK94" s="244" t="str">
        <f t="shared" si="45"/>
        <v/>
      </c>
      <c r="AL94" s="244">
        <f t="shared" si="52"/>
        <v>0</v>
      </c>
      <c r="AM94" s="244" t="str">
        <f t="shared" si="46"/>
        <v/>
      </c>
      <c r="AN94" s="244">
        <f t="shared" si="53"/>
        <v>0</v>
      </c>
      <c r="AO94" s="244" t="str">
        <f t="shared" si="47"/>
        <v/>
      </c>
      <c r="AP94" s="244">
        <f t="shared" si="54"/>
        <v>0</v>
      </c>
      <c r="AQ94" s="244" t="str">
        <f t="shared" si="48"/>
        <v/>
      </c>
      <c r="AR94" s="244">
        <f t="shared" si="55"/>
        <v>0</v>
      </c>
      <c r="AS94" s="244" t="str">
        <f t="shared" si="49"/>
        <v/>
      </c>
    </row>
    <row r="95" spans="1:45">
      <c r="A95" s="34">
        <v>86</v>
      </c>
      <c r="B95" s="58"/>
      <c r="C95" s="58"/>
      <c r="D95" s="58"/>
      <c r="E95" s="237"/>
      <c r="F95" s="58"/>
      <c r="G95" s="59"/>
      <c r="H95" s="60"/>
      <c r="I95" s="181"/>
      <c r="J95" s="60"/>
      <c r="K95" s="181"/>
      <c r="L95" s="60"/>
      <c r="M95" s="201"/>
      <c r="N95" s="61"/>
      <c r="O95" s="61"/>
      <c r="P95" s="209"/>
      <c r="V95" s="5" t="str">
        <f t="shared" si="34"/>
        <v/>
      </c>
      <c r="W95" s="5" t="str">
        <f t="shared" si="35"/>
        <v/>
      </c>
      <c r="X95" s="5" t="str">
        <f t="shared" si="36"/>
        <v/>
      </c>
      <c r="Y95" s="5" t="str">
        <f t="shared" si="37"/>
        <v/>
      </c>
      <c r="Z95" s="5" t="str">
        <f t="shared" si="38"/>
        <v/>
      </c>
      <c r="AA95" s="10" t="str">
        <f>IF(F95="男",data_kyogisha!A87,"")</f>
        <v/>
      </c>
      <c r="AB95" s="5" t="str">
        <f t="shared" si="39"/>
        <v/>
      </c>
      <c r="AC95" s="5" t="str">
        <f t="shared" si="40"/>
        <v/>
      </c>
      <c r="AD95" s="5" t="str">
        <f t="shared" si="41"/>
        <v/>
      </c>
      <c r="AE95" s="5" t="str">
        <f t="shared" si="42"/>
        <v/>
      </c>
      <c r="AF95" s="5" t="str">
        <f t="shared" si="43"/>
        <v/>
      </c>
      <c r="AG95" s="244" t="str">
        <f>IF(F95="女",data_kyogisha!A87,"")</f>
        <v/>
      </c>
      <c r="AH95" s="244">
        <f t="shared" si="50"/>
        <v>0</v>
      </c>
      <c r="AI95" s="244" t="str">
        <f t="shared" si="44"/>
        <v/>
      </c>
      <c r="AJ95" s="244">
        <f t="shared" si="51"/>
        <v>0</v>
      </c>
      <c r="AK95" s="244" t="str">
        <f t="shared" si="45"/>
        <v/>
      </c>
      <c r="AL95" s="244">
        <f t="shared" si="52"/>
        <v>0</v>
      </c>
      <c r="AM95" s="244" t="str">
        <f t="shared" si="46"/>
        <v/>
      </c>
      <c r="AN95" s="244">
        <f t="shared" si="53"/>
        <v>0</v>
      </c>
      <c r="AO95" s="244" t="str">
        <f t="shared" si="47"/>
        <v/>
      </c>
      <c r="AP95" s="244">
        <f t="shared" si="54"/>
        <v>0</v>
      </c>
      <c r="AQ95" s="244" t="str">
        <f t="shared" si="48"/>
        <v/>
      </c>
      <c r="AR95" s="244">
        <f t="shared" si="55"/>
        <v>0</v>
      </c>
      <c r="AS95" s="244" t="str">
        <f t="shared" si="49"/>
        <v/>
      </c>
    </row>
    <row r="96" spans="1:45">
      <c r="A96" s="34">
        <v>87</v>
      </c>
      <c r="B96" s="58"/>
      <c r="C96" s="58"/>
      <c r="D96" s="58"/>
      <c r="E96" s="237"/>
      <c r="F96" s="58"/>
      <c r="G96" s="59"/>
      <c r="H96" s="60"/>
      <c r="I96" s="181"/>
      <c r="J96" s="60"/>
      <c r="K96" s="181"/>
      <c r="L96" s="60"/>
      <c r="M96" s="201"/>
      <c r="N96" s="61"/>
      <c r="O96" s="61"/>
      <c r="P96" s="209"/>
      <c r="V96" s="5" t="str">
        <f t="shared" si="34"/>
        <v/>
      </c>
      <c r="W96" s="5" t="str">
        <f t="shared" si="35"/>
        <v/>
      </c>
      <c r="X96" s="5" t="str">
        <f t="shared" si="36"/>
        <v/>
      </c>
      <c r="Y96" s="5" t="str">
        <f t="shared" si="37"/>
        <v/>
      </c>
      <c r="Z96" s="5" t="str">
        <f t="shared" si="38"/>
        <v/>
      </c>
      <c r="AA96" s="10" t="str">
        <f>IF(F96="男",data_kyogisha!A88,"")</f>
        <v/>
      </c>
      <c r="AB96" s="5" t="str">
        <f t="shared" si="39"/>
        <v/>
      </c>
      <c r="AC96" s="5" t="str">
        <f t="shared" si="40"/>
        <v/>
      </c>
      <c r="AD96" s="5" t="str">
        <f t="shared" si="41"/>
        <v/>
      </c>
      <c r="AE96" s="5" t="str">
        <f t="shared" si="42"/>
        <v/>
      </c>
      <c r="AF96" s="5" t="str">
        <f t="shared" si="43"/>
        <v/>
      </c>
      <c r="AG96" s="244" t="str">
        <f>IF(F96="女",data_kyogisha!A88,"")</f>
        <v/>
      </c>
      <c r="AH96" s="244">
        <f t="shared" si="50"/>
        <v>0</v>
      </c>
      <c r="AI96" s="244" t="str">
        <f t="shared" si="44"/>
        <v/>
      </c>
      <c r="AJ96" s="244">
        <f t="shared" si="51"/>
        <v>0</v>
      </c>
      <c r="AK96" s="244" t="str">
        <f t="shared" si="45"/>
        <v/>
      </c>
      <c r="AL96" s="244">
        <f t="shared" si="52"/>
        <v>0</v>
      </c>
      <c r="AM96" s="244" t="str">
        <f t="shared" si="46"/>
        <v/>
      </c>
      <c r="AN96" s="244">
        <f t="shared" si="53"/>
        <v>0</v>
      </c>
      <c r="AO96" s="244" t="str">
        <f t="shared" si="47"/>
        <v/>
      </c>
      <c r="AP96" s="244">
        <f t="shared" si="54"/>
        <v>0</v>
      </c>
      <c r="AQ96" s="244" t="str">
        <f t="shared" si="48"/>
        <v/>
      </c>
      <c r="AR96" s="244">
        <f t="shared" si="55"/>
        <v>0</v>
      </c>
      <c r="AS96" s="244" t="str">
        <f t="shared" si="49"/>
        <v/>
      </c>
    </row>
    <row r="97" spans="1:45">
      <c r="A97" s="34">
        <v>88</v>
      </c>
      <c r="B97" s="58"/>
      <c r="C97" s="58"/>
      <c r="D97" s="58"/>
      <c r="E97" s="237"/>
      <c r="F97" s="58"/>
      <c r="G97" s="59"/>
      <c r="H97" s="60"/>
      <c r="I97" s="181"/>
      <c r="J97" s="60"/>
      <c r="K97" s="181"/>
      <c r="L97" s="60"/>
      <c r="M97" s="201"/>
      <c r="N97" s="61"/>
      <c r="O97" s="61"/>
      <c r="P97" s="209"/>
      <c r="V97" s="5" t="str">
        <f t="shared" si="34"/>
        <v/>
      </c>
      <c r="W97" s="5" t="str">
        <f t="shared" si="35"/>
        <v/>
      </c>
      <c r="X97" s="5" t="str">
        <f t="shared" si="36"/>
        <v/>
      </c>
      <c r="Y97" s="5" t="str">
        <f t="shared" si="37"/>
        <v/>
      </c>
      <c r="Z97" s="5" t="str">
        <f t="shared" si="38"/>
        <v/>
      </c>
      <c r="AA97" s="10" t="str">
        <f>IF(F97="男",data_kyogisha!A89,"")</f>
        <v/>
      </c>
      <c r="AB97" s="5" t="str">
        <f t="shared" si="39"/>
        <v/>
      </c>
      <c r="AC97" s="5" t="str">
        <f t="shared" si="40"/>
        <v/>
      </c>
      <c r="AD97" s="5" t="str">
        <f t="shared" si="41"/>
        <v/>
      </c>
      <c r="AE97" s="5" t="str">
        <f t="shared" si="42"/>
        <v/>
      </c>
      <c r="AF97" s="5" t="str">
        <f t="shared" si="43"/>
        <v/>
      </c>
      <c r="AG97" s="244" t="str">
        <f>IF(F97="女",data_kyogisha!A89,"")</f>
        <v/>
      </c>
      <c r="AH97" s="244">
        <f t="shared" si="50"/>
        <v>0</v>
      </c>
      <c r="AI97" s="244" t="str">
        <f t="shared" si="44"/>
        <v/>
      </c>
      <c r="AJ97" s="244">
        <f t="shared" si="51"/>
        <v>0</v>
      </c>
      <c r="AK97" s="244" t="str">
        <f t="shared" si="45"/>
        <v/>
      </c>
      <c r="AL97" s="244">
        <f t="shared" si="52"/>
        <v>0</v>
      </c>
      <c r="AM97" s="244" t="str">
        <f t="shared" si="46"/>
        <v/>
      </c>
      <c r="AN97" s="244">
        <f t="shared" si="53"/>
        <v>0</v>
      </c>
      <c r="AO97" s="244" t="str">
        <f t="shared" si="47"/>
        <v/>
      </c>
      <c r="AP97" s="244">
        <f t="shared" si="54"/>
        <v>0</v>
      </c>
      <c r="AQ97" s="244" t="str">
        <f t="shared" si="48"/>
        <v/>
      </c>
      <c r="AR97" s="244">
        <f t="shared" si="55"/>
        <v>0</v>
      </c>
      <c r="AS97" s="244" t="str">
        <f t="shared" si="49"/>
        <v/>
      </c>
    </row>
    <row r="98" spans="1:45" ht="14.25" customHeight="1">
      <c r="A98" s="34">
        <v>89</v>
      </c>
      <c r="B98" s="58"/>
      <c r="C98" s="58"/>
      <c r="D98" s="58"/>
      <c r="E98" s="237"/>
      <c r="F98" s="58"/>
      <c r="G98" s="59"/>
      <c r="H98" s="60"/>
      <c r="I98" s="181"/>
      <c r="J98" s="60"/>
      <c r="K98" s="181"/>
      <c r="L98" s="60"/>
      <c r="M98" s="201"/>
      <c r="N98" s="61"/>
      <c r="O98" s="61"/>
      <c r="P98" s="209"/>
      <c r="V98" s="5" t="str">
        <f t="shared" si="34"/>
        <v/>
      </c>
      <c r="W98" s="5" t="str">
        <f t="shared" si="35"/>
        <v/>
      </c>
      <c r="X98" s="5" t="str">
        <f t="shared" si="36"/>
        <v/>
      </c>
      <c r="Y98" s="5" t="str">
        <f t="shared" si="37"/>
        <v/>
      </c>
      <c r="Z98" s="5" t="str">
        <f t="shared" si="38"/>
        <v/>
      </c>
      <c r="AA98" s="10" t="str">
        <f>IF(F98="男",data_kyogisha!A90,"")</f>
        <v/>
      </c>
      <c r="AB98" s="5" t="str">
        <f t="shared" si="39"/>
        <v/>
      </c>
      <c r="AC98" s="5" t="str">
        <f t="shared" si="40"/>
        <v/>
      </c>
      <c r="AD98" s="5" t="str">
        <f t="shared" si="41"/>
        <v/>
      </c>
      <c r="AE98" s="5" t="str">
        <f t="shared" si="42"/>
        <v/>
      </c>
      <c r="AF98" s="5" t="str">
        <f t="shared" si="43"/>
        <v/>
      </c>
      <c r="AG98" s="244" t="str">
        <f>IF(F98="女",data_kyogisha!A90,"")</f>
        <v/>
      </c>
      <c r="AH98" s="244">
        <f t="shared" si="50"/>
        <v>0</v>
      </c>
      <c r="AI98" s="244" t="str">
        <f t="shared" si="44"/>
        <v/>
      </c>
      <c r="AJ98" s="244">
        <f t="shared" si="51"/>
        <v>0</v>
      </c>
      <c r="AK98" s="244" t="str">
        <f t="shared" si="45"/>
        <v/>
      </c>
      <c r="AL98" s="244">
        <f t="shared" si="52"/>
        <v>0</v>
      </c>
      <c r="AM98" s="244" t="str">
        <f t="shared" si="46"/>
        <v/>
      </c>
      <c r="AN98" s="244">
        <f t="shared" si="53"/>
        <v>0</v>
      </c>
      <c r="AO98" s="244" t="str">
        <f t="shared" si="47"/>
        <v/>
      </c>
      <c r="AP98" s="244">
        <f t="shared" si="54"/>
        <v>0</v>
      </c>
      <c r="AQ98" s="244" t="str">
        <f t="shared" si="48"/>
        <v/>
      </c>
      <c r="AR98" s="244">
        <f t="shared" si="55"/>
        <v>0</v>
      </c>
      <c r="AS98" s="244" t="str">
        <f t="shared" si="49"/>
        <v/>
      </c>
    </row>
    <row r="99" spans="1:45" ht="14.25" thickBot="1">
      <c r="A99" s="23">
        <v>90</v>
      </c>
      <c r="B99" s="62"/>
      <c r="C99" s="62"/>
      <c r="D99" s="62"/>
      <c r="E99" s="238"/>
      <c r="F99" s="62"/>
      <c r="G99" s="63"/>
      <c r="H99" s="64"/>
      <c r="I99" s="182"/>
      <c r="J99" s="64"/>
      <c r="K99" s="182"/>
      <c r="L99" s="64"/>
      <c r="M99" s="202"/>
      <c r="N99" s="65"/>
      <c r="O99" s="65"/>
      <c r="P99" s="210"/>
      <c r="V99" s="5" t="str">
        <f t="shared" si="34"/>
        <v/>
      </c>
      <c r="W99" s="5" t="str">
        <f t="shared" si="35"/>
        <v/>
      </c>
      <c r="X99" s="5" t="str">
        <f t="shared" si="36"/>
        <v/>
      </c>
      <c r="Y99" s="5" t="str">
        <f t="shared" si="37"/>
        <v/>
      </c>
      <c r="Z99" s="5" t="str">
        <f t="shared" si="38"/>
        <v/>
      </c>
      <c r="AA99" s="10" t="str">
        <f>IF(F99="男",data_kyogisha!A91,"")</f>
        <v/>
      </c>
      <c r="AB99" s="5" t="str">
        <f t="shared" si="39"/>
        <v/>
      </c>
      <c r="AC99" s="5" t="str">
        <f t="shared" si="40"/>
        <v/>
      </c>
      <c r="AD99" s="5" t="str">
        <f t="shared" si="41"/>
        <v/>
      </c>
      <c r="AE99" s="5" t="str">
        <f t="shared" si="42"/>
        <v/>
      </c>
      <c r="AF99" s="5" t="str">
        <f t="shared" si="43"/>
        <v/>
      </c>
      <c r="AG99" s="244" t="str">
        <f>IF(F99="女",data_kyogisha!A91,"")</f>
        <v/>
      </c>
      <c r="AH99" s="244">
        <f t="shared" si="50"/>
        <v>0</v>
      </c>
      <c r="AI99" s="244" t="str">
        <f t="shared" si="44"/>
        <v/>
      </c>
      <c r="AJ99" s="244">
        <f t="shared" si="51"/>
        <v>0</v>
      </c>
      <c r="AK99" s="244" t="str">
        <f t="shared" si="45"/>
        <v/>
      </c>
      <c r="AL99" s="244">
        <f t="shared" si="52"/>
        <v>0</v>
      </c>
      <c r="AM99" s="244" t="str">
        <f t="shared" si="46"/>
        <v/>
      </c>
      <c r="AN99" s="244">
        <f t="shared" si="53"/>
        <v>0</v>
      </c>
      <c r="AO99" s="244" t="str">
        <f t="shared" si="47"/>
        <v/>
      </c>
      <c r="AP99" s="244">
        <f t="shared" si="54"/>
        <v>0</v>
      </c>
      <c r="AQ99" s="244" t="str">
        <f t="shared" si="48"/>
        <v/>
      </c>
      <c r="AR99" s="244">
        <f t="shared" si="55"/>
        <v>0</v>
      </c>
      <c r="AS99" s="244" t="str">
        <f t="shared" si="49"/>
        <v/>
      </c>
    </row>
    <row r="100" spans="1:45" hidden="1">
      <c r="E100" s="239" t="s">
        <v>149</v>
      </c>
      <c r="F100" s="75">
        <f>SUM(H100:L100)</f>
        <v>0</v>
      </c>
      <c r="H100" s="1">
        <f>COUNTA(H10:H99)</f>
        <v>0</v>
      </c>
      <c r="J100" s="1">
        <f>COUNTA(J10:J99)</f>
        <v>0</v>
      </c>
      <c r="L100" s="1">
        <f>COUNTA(L10:L99)</f>
        <v>0</v>
      </c>
      <c r="V100" s="5" t="str">
        <f t="shared" si="34"/>
        <v/>
      </c>
      <c r="W100" s="5" t="str">
        <f t="shared" si="35"/>
        <v/>
      </c>
      <c r="X100" s="5" t="str">
        <f t="shared" si="36"/>
        <v/>
      </c>
      <c r="Y100" s="5" t="str">
        <f t="shared" si="37"/>
        <v/>
      </c>
      <c r="Z100" s="5" t="str">
        <f t="shared" si="38"/>
        <v/>
      </c>
      <c r="AA100" s="10" t="str">
        <f>IF(F100="男",data_kyogisha!A92,"")</f>
        <v/>
      </c>
      <c r="AB100" s="5" t="str">
        <f t="shared" si="39"/>
        <v/>
      </c>
      <c r="AC100" s="5" t="str">
        <f t="shared" si="40"/>
        <v/>
      </c>
      <c r="AD100" s="5" t="str">
        <f t="shared" si="41"/>
        <v/>
      </c>
      <c r="AE100" s="5" t="str">
        <f t="shared" si="42"/>
        <v/>
      </c>
      <c r="AF100" s="5" t="str">
        <f t="shared" si="43"/>
        <v/>
      </c>
      <c r="AG100" s="244" t="str">
        <f>IF(F100="女",data_kyogisha!A92,"")</f>
        <v/>
      </c>
      <c r="AH100" s="244">
        <f>IF(AND(F100="男",N100="○"),AH99+1,AH99)</f>
        <v>0</v>
      </c>
      <c r="AI100" s="244" t="str">
        <f t="shared" si="44"/>
        <v/>
      </c>
      <c r="AJ100" s="244">
        <f>IF(AND(F100="男",O100="○"),AJ99+1,AJ99)</f>
        <v>0</v>
      </c>
      <c r="AK100" s="244" t="str">
        <f t="shared" si="45"/>
        <v/>
      </c>
      <c r="AL100" s="244">
        <f t="shared" ref="AL100" si="56">IF(AND(F100="男",P100="○"),1,0)</f>
        <v>0</v>
      </c>
      <c r="AM100" s="244" t="str">
        <f t="shared" si="46"/>
        <v/>
      </c>
      <c r="AN100" s="244">
        <f>IF(AND(F100="女",N100="○"),AN99+1,AN99)</f>
        <v>0</v>
      </c>
      <c r="AO100" s="244" t="str">
        <f t="shared" si="47"/>
        <v/>
      </c>
      <c r="AP100" s="244">
        <f>IF(AND(F100="女",O100="○"),AP99+1,AP99)</f>
        <v>0</v>
      </c>
      <c r="AQ100" s="244" t="str">
        <f t="shared" si="48"/>
        <v/>
      </c>
      <c r="AR100" s="244">
        <f>IF(AND(F100="女",P100="○"),AR99+1,AR99)</f>
        <v>0</v>
      </c>
      <c r="AS100" s="244" t="str">
        <f t="shared" si="49"/>
        <v/>
      </c>
    </row>
    <row r="101" spans="1:45" hidden="1">
      <c r="E101" s="239" t="s">
        <v>153</v>
      </c>
      <c r="F101" s="75">
        <f>③リレー情報確認!F14+③リレー情報確認!L14+③リレー情報確認!R14+③リレー情報確認!X14+③リレー情報確認!F26+③リレー情報確認!L26</f>
        <v>0</v>
      </c>
      <c r="AN101" s="244"/>
      <c r="AP101" s="244"/>
      <c r="AR101" s="244"/>
    </row>
    <row r="102" spans="1:45" hidden="1">
      <c r="E102" s="239" t="s">
        <v>154</v>
      </c>
      <c r="F102" s="75">
        <f>COUNTIF(F10:F99,"男")</f>
        <v>0</v>
      </c>
      <c r="AN102" s="244"/>
      <c r="AP102" s="244"/>
      <c r="AR102" s="244"/>
    </row>
    <row r="103" spans="1:45" hidden="1">
      <c r="E103" s="1" t="s">
        <v>155</v>
      </c>
      <c r="F103" s="1">
        <f>COUNTIF(F10:F99,"女")</f>
        <v>0</v>
      </c>
      <c r="AN103" s="244"/>
      <c r="AP103" s="244"/>
      <c r="AR103" s="244"/>
    </row>
    <row r="104" spans="1:45" hidden="1">
      <c r="E104" s="1" t="s">
        <v>236</v>
      </c>
      <c r="F104" s="1">
        <f>SUM(F102:F103)</f>
        <v>0</v>
      </c>
      <c r="AN104" s="244"/>
    </row>
  </sheetData>
  <sheetProtection sheet="1" objects="1" scenarios="1" formatCells="0" formatColumns="0" formatRows="0" insertColumns="0" insertRows="0" insertHyperlinks="0" deleteColumns="0" deleteRows="0" selectLockedCells="1" sort="0" autoFilter="0" pivotTables="0"/>
  <mergeCells count="2">
    <mergeCell ref="M3:P3"/>
    <mergeCell ref="B8:B9"/>
  </mergeCells>
  <phoneticPr fontId="2"/>
  <dataValidations count="9">
    <dataValidation type="list" allowBlank="1" showInputMessage="1" showErrorMessage="1" sqref="L10:L99">
      <formula1>IF(F10="","",IF(F10="男",$S$10:$S$36,$T$10:$T$36))</formula1>
    </dataValidation>
    <dataValidation imeMode="off" allowBlank="1" showInputMessage="1" showErrorMessage="1" sqref="M10:M99 I10:I99 K10:K99 N5:P6 G10:G99 B10:B99"/>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D9:D99 E9"/>
    <dataValidation type="list" allowBlank="1" showInputMessage="1" showErrorMessage="1" sqref="P10:P99">
      <formula1>"○"</formula1>
    </dataValidation>
    <dataValidation type="list" allowBlank="1" showInputMessage="1" showErrorMessage="1" sqref="H10:H99">
      <formula1>IF(F10="","",IF(F10="男",$S$10:$S$25,$T$10:$T$25))</formula1>
    </dataValidation>
    <dataValidation type="list" allowBlank="1" showInputMessage="1" showErrorMessage="1" sqref="J10:J99">
      <formula1>IF(F10="","",IF(F10="男",$S$26:$S$28,$T$26:$T$28))</formula1>
    </dataValidation>
  </dataValidations>
  <pageMargins left="0.7" right="0.7" top="0.75" bottom="0.75" header="0.3" footer="0.3"/>
  <pageSetup paperSize="9" orientation="portrait" verticalDpi="0" r:id="rId1"/>
  <ignoredErrors>
    <ignoredError sqref="AL10" formula="1"/>
  </ignoredErrors>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小学校団体名一覧!$B$2:$B$267</xm:f>
          </x14:formula1>
          <xm:sqref>E10:E99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E26"/>
  <sheetViews>
    <sheetView zoomScaleNormal="100" workbookViewId="0">
      <selection activeCell="D3" sqref="D3"/>
    </sheetView>
  </sheetViews>
  <sheetFormatPr defaultColWidth="9" defaultRowHeight="13.5"/>
  <cols>
    <col min="1" max="1" width="1.875" style="38" customWidth="1"/>
    <col min="2" max="2" width="2.5" style="38" customWidth="1"/>
    <col min="3" max="3" width="6.5" style="38" bestFit="1" customWidth="1"/>
    <col min="4" max="4" width="12.25" style="38" bestFit="1" customWidth="1"/>
    <col min="5" max="5" width="5.625" style="38" customWidth="1"/>
    <col min="6" max="6" width="8.5" style="38" bestFit="1" customWidth="1"/>
    <col min="7" max="7" width="4.875" style="39" customWidth="1"/>
    <col min="8" max="8" width="3.375" style="38" customWidth="1"/>
    <col min="9" max="9" width="6.5" style="38" customWidth="1"/>
    <col min="10" max="10" width="12.25" style="38" customWidth="1"/>
    <col min="11" max="11" width="2.875" style="38" customWidth="1"/>
    <col min="12" max="12" width="8.5" style="38" bestFit="1" customWidth="1"/>
    <col min="13" max="13" width="5" style="41" customWidth="1"/>
    <col min="14" max="14" width="2.5" style="38" customWidth="1"/>
    <col min="15" max="15" width="6.5" style="38" bestFit="1" customWidth="1"/>
    <col min="16" max="16" width="12.25" style="38" customWidth="1"/>
    <col min="17" max="17" width="6.625" style="38" customWidth="1"/>
    <col min="18" max="18" width="8.5" style="38" bestFit="1" customWidth="1"/>
    <col min="19" max="19" width="5" style="41" customWidth="1"/>
    <col min="20" max="20" width="4.25" style="38" customWidth="1"/>
    <col min="21" max="21" width="6.5" style="38" bestFit="1" customWidth="1"/>
    <col min="22" max="22" width="12.25" style="38" customWidth="1"/>
    <col min="23" max="23" width="3.25" style="38" customWidth="1"/>
    <col min="24" max="24" width="8.5" style="38" bestFit="1" customWidth="1"/>
    <col min="25" max="25" width="9" style="38"/>
    <col min="26" max="26" width="9" style="38" customWidth="1"/>
    <col min="27" max="16384" width="9" style="38"/>
  </cols>
  <sheetData>
    <row r="1" spans="1:31" ht="18" thickBot="1">
      <c r="A1" s="37" t="s">
        <v>144</v>
      </c>
      <c r="H1" s="40"/>
      <c r="I1" s="67" t="s">
        <v>72</v>
      </c>
      <c r="J1" s="343" t="str">
        <f>IF(①団体情報入力!C4="","",①団体情報入力!C4)</f>
        <v/>
      </c>
      <c r="K1" s="344"/>
      <c r="L1" s="345"/>
      <c r="M1" s="36"/>
      <c r="O1" s="67" t="s">
        <v>114</v>
      </c>
      <c r="P1" s="346" t="str">
        <f>IF(①団体情報入力!C5="","",①団体情報入力!C5)</f>
        <v/>
      </c>
      <c r="Q1" s="347"/>
      <c r="R1" s="348"/>
      <c r="T1" s="40"/>
      <c r="W1" s="132"/>
    </row>
    <row r="2" spans="1:31">
      <c r="H2" s="40"/>
      <c r="N2" s="40"/>
      <c r="T2" s="40"/>
    </row>
    <row r="3" spans="1:31" s="139" customFormat="1">
      <c r="A3" s="140"/>
      <c r="B3" s="136"/>
      <c r="C3" s="137" t="s">
        <v>143</v>
      </c>
      <c r="D3" s="138"/>
      <c r="E3" s="138"/>
      <c r="F3" s="138"/>
      <c r="G3" s="138"/>
      <c r="H3" s="138"/>
      <c r="I3" s="138"/>
      <c r="J3" s="138"/>
      <c r="K3" s="138"/>
      <c r="L3" s="138"/>
      <c r="M3" s="138"/>
      <c r="N3" s="138"/>
      <c r="O3" s="138"/>
      <c r="P3" s="152"/>
      <c r="Q3" s="152"/>
      <c r="R3" s="152"/>
      <c r="S3" s="152"/>
      <c r="T3" s="152"/>
      <c r="U3" s="152"/>
      <c r="V3" s="152"/>
      <c r="W3" s="152"/>
    </row>
    <row r="4" spans="1:31" s="139" customFormat="1">
      <c r="A4" s="140"/>
      <c r="B4" s="136"/>
      <c r="C4" s="137" t="s">
        <v>145</v>
      </c>
      <c r="D4" s="138"/>
      <c r="E4" s="138"/>
      <c r="F4" s="138"/>
      <c r="G4" s="138"/>
      <c r="H4" s="138"/>
      <c r="I4" s="138"/>
      <c r="J4" s="138"/>
      <c r="K4" s="138"/>
      <c r="L4" s="138"/>
      <c r="M4" s="138"/>
      <c r="N4" s="138"/>
      <c r="O4" s="138"/>
      <c r="P4" s="152"/>
      <c r="Q4" s="152"/>
      <c r="R4" s="152"/>
      <c r="S4" s="152"/>
      <c r="T4" s="152"/>
      <c r="U4" s="152"/>
      <c r="V4" s="152"/>
      <c r="W4" s="152"/>
    </row>
    <row r="5" spans="1:31">
      <c r="H5" s="140"/>
      <c r="N5" s="140"/>
      <c r="T5" s="140"/>
    </row>
    <row r="6" spans="1:31" s="141" customFormat="1">
      <c r="A6" s="149"/>
      <c r="B6" s="349" t="s">
        <v>199</v>
      </c>
      <c r="C6" s="350"/>
      <c r="D6" s="350"/>
      <c r="E6" s="350"/>
      <c r="F6" s="351"/>
      <c r="G6" s="150"/>
      <c r="H6" s="349" t="s">
        <v>200</v>
      </c>
      <c r="I6" s="350"/>
      <c r="J6" s="350"/>
      <c r="K6" s="350"/>
      <c r="L6" s="351"/>
      <c r="M6" s="151"/>
      <c r="N6" s="349" t="s">
        <v>198</v>
      </c>
      <c r="O6" s="350"/>
      <c r="P6" s="350"/>
      <c r="Q6" s="350"/>
      <c r="R6" s="351"/>
      <c r="S6" s="151"/>
      <c r="T6" s="341" t="s">
        <v>201</v>
      </c>
      <c r="U6" s="341"/>
      <c r="V6" s="341"/>
      <c r="W6" s="341"/>
      <c r="X6" s="341"/>
      <c r="AE6" s="151"/>
    </row>
    <row r="7" spans="1:31">
      <c r="B7" s="265" t="s">
        <v>89</v>
      </c>
      <c r="C7" s="265" t="s">
        <v>0</v>
      </c>
      <c r="D7" s="265" t="s">
        <v>93</v>
      </c>
      <c r="E7" s="265" t="s">
        <v>135</v>
      </c>
      <c r="F7" s="265" t="s">
        <v>39</v>
      </c>
      <c r="H7" s="264" t="s">
        <v>89</v>
      </c>
      <c r="I7" s="264" t="s">
        <v>0</v>
      </c>
      <c r="J7" s="265" t="s">
        <v>93</v>
      </c>
      <c r="K7" s="265" t="s">
        <v>135</v>
      </c>
      <c r="L7" s="265" t="s">
        <v>39</v>
      </c>
      <c r="N7" s="264" t="s">
        <v>89</v>
      </c>
      <c r="O7" s="264" t="s">
        <v>0</v>
      </c>
      <c r="P7" s="265" t="s">
        <v>93</v>
      </c>
      <c r="Q7" s="265" t="s">
        <v>135</v>
      </c>
      <c r="R7" s="265" t="s">
        <v>39</v>
      </c>
      <c r="T7" s="264" t="s">
        <v>89</v>
      </c>
      <c r="U7" s="264" t="s">
        <v>0</v>
      </c>
      <c r="V7" s="265" t="s">
        <v>93</v>
      </c>
      <c r="W7" s="265" t="s">
        <v>135</v>
      </c>
      <c r="X7" s="265" t="s">
        <v>39</v>
      </c>
      <c r="AE7" s="41"/>
    </row>
    <row r="8" spans="1:31">
      <c r="B8" s="142">
        <v>1</v>
      </c>
      <c r="C8" s="142" t="str">
        <f>IF(②選手情報入力!$AI$9&lt;1,"",VLOOKUP(B8,②選手情報入力!$AH$10:$AI$99,2,FALSE))</f>
        <v/>
      </c>
      <c r="D8" s="118" t="str">
        <f>IF(C8="","",VLOOKUP(C8,②選手情報入力!$V$10:$W$99,2,FALSE))</f>
        <v/>
      </c>
      <c r="E8" s="118" t="str">
        <f>IF(C8="","",VLOOKUP(C8,②選手情報入力!$V$10:$AB$99,6,FALSE))</f>
        <v/>
      </c>
      <c r="F8" s="342" t="str">
        <f>IF(②選手情報入力!N5="","",②選手情報入力!N5)</f>
        <v/>
      </c>
      <c r="H8" s="142">
        <v>1</v>
      </c>
      <c r="I8" s="142" t="str">
        <f>IF(②選手情報入力!$AK$9&lt;1,"",VLOOKUP(H8,②選手情報入力!$AJ$10:$AK$99,2,FALSE))</f>
        <v/>
      </c>
      <c r="J8" s="118" t="str">
        <f>IF(I8="","",VLOOKUP(I8,②選手情報入力!$V$10:$W$99,2,FALSE))</f>
        <v/>
      </c>
      <c r="K8" s="118" t="str">
        <f>IF(I8="","",VLOOKUP(I8,②選手情報入力!$V$10:$AB$99,6,FALSE))</f>
        <v/>
      </c>
      <c r="L8" s="352" t="str">
        <f>IF(②選手情報入力!O5="","",②選手情報入力!O5)</f>
        <v/>
      </c>
      <c r="N8" s="142">
        <v>1</v>
      </c>
      <c r="O8" s="142" t="str">
        <f>IF(②選手情報入力!$AM$9&lt;1,"",VLOOKUP(N8,②選手情報入力!$AL$10:$AM$99,2,FALSE))</f>
        <v/>
      </c>
      <c r="P8" s="118" t="str">
        <f>IF(O8="","",VLOOKUP(O8,②選手情報入力!$V$10:$AC$99,2,FALSE))</f>
        <v/>
      </c>
      <c r="Q8" s="118" t="str">
        <f>IF(O8="","",VLOOKUP(O8,②選手情報入力!$V$10:$AA$99,6,FALSE))</f>
        <v/>
      </c>
      <c r="R8" s="342" t="str">
        <f>IF(②選手情報入力!P5="","",②選手情報入力!P5)</f>
        <v/>
      </c>
      <c r="T8" s="142">
        <v>1</v>
      </c>
      <c r="U8" s="142" t="str">
        <f>IF(②選手情報入力!$AO$9&lt;1,"",VLOOKUP(T8,②選手情報入力!$AN$10:$AO$99,2,FALSE))</f>
        <v/>
      </c>
      <c r="V8" s="118" t="str">
        <f>IF(U8="","",VLOOKUP(U8,②選手情報入力!$AB$10:$AC$99,2,FALSE))</f>
        <v/>
      </c>
      <c r="W8" s="118" t="str">
        <f>IF(U8="","",VLOOKUP(U8,②選手情報入力!$AB$10:$AI$99,6,FALSE))</f>
        <v/>
      </c>
      <c r="X8" s="342" t="str">
        <f>IF(②選手情報入力!N6="","",②選手情報入力!N6)</f>
        <v/>
      </c>
      <c r="AE8" s="41"/>
    </row>
    <row r="9" spans="1:31">
      <c r="B9" s="143">
        <v>2</v>
      </c>
      <c r="C9" s="143" t="str">
        <f>IF(②選手情報入力!$AI$9&lt;2,"",VLOOKUP(B9,②選手情報入力!$AH$10:$AI$99,2,FALSE))</f>
        <v/>
      </c>
      <c r="D9" s="119" t="str">
        <f>IF(C9="","",VLOOKUP(C9,②選手情報入力!$V$10:$W$99,2,FALSE))</f>
        <v/>
      </c>
      <c r="E9" s="119" t="str">
        <f>IF(C9="","",VLOOKUP(C9,②選手情報入力!$V$10:$AB$99,6,FALSE))</f>
        <v/>
      </c>
      <c r="F9" s="342"/>
      <c r="H9" s="143">
        <v>2</v>
      </c>
      <c r="I9" s="143" t="str">
        <f>IF(②選手情報入力!$AK$9&lt;2,"",VLOOKUP(H9,②選手情報入力!$AJ$10:$AK$99,2,FALSE))</f>
        <v/>
      </c>
      <c r="J9" s="119" t="str">
        <f>IF(I9="","",VLOOKUP(I9,②選手情報入力!$V$10:$W$99,2,FALSE))</f>
        <v/>
      </c>
      <c r="K9" s="119" t="str">
        <f>IF(I9="","",VLOOKUP(I9,②選手情報入力!$V$10:$AB$99,6,FALSE))</f>
        <v/>
      </c>
      <c r="L9" s="353"/>
      <c r="N9" s="143">
        <v>2</v>
      </c>
      <c r="O9" s="143" t="str">
        <f>IF(②選手情報入力!$AM$9&lt;2,"",VLOOKUP(N9,②選手情報入力!$AL$10:$AM$99,2,FALSE))</f>
        <v/>
      </c>
      <c r="P9" s="119" t="str">
        <f>IF(O9="","",VLOOKUP(O9,②選手情報入力!$V$10:$AC$99,2,FALSE))</f>
        <v/>
      </c>
      <c r="Q9" s="119" t="str">
        <f>IF(O9="","",VLOOKUP(O9,②選手情報入力!$V$10:$AA$99,6,FALSE))</f>
        <v/>
      </c>
      <c r="R9" s="342"/>
      <c r="T9" s="143">
        <v>2</v>
      </c>
      <c r="U9" s="143" t="str">
        <f>IF(②選手情報入力!$AO$9&lt;2,"",VLOOKUP(T9,②選手情報入力!$AN$10:$AO$99,2,FALSE))</f>
        <v/>
      </c>
      <c r="V9" s="119" t="str">
        <f>IF(U9="","",VLOOKUP(U9,②選手情報入力!$AB$10:$AC$99,2,FALSE))</f>
        <v/>
      </c>
      <c r="W9" s="119" t="str">
        <f>IF(U9="","",VLOOKUP(U9,②選手情報入力!$AB$10:$AI$99,6,FALSE))</f>
        <v/>
      </c>
      <c r="X9" s="342"/>
      <c r="AE9" s="41"/>
    </row>
    <row r="10" spans="1:31">
      <c r="B10" s="143">
        <v>3</v>
      </c>
      <c r="C10" s="143" t="str">
        <f>IF(②選手情報入力!$AI$9&lt;3,"",VLOOKUP(B10,②選手情報入力!$AH$10:$AI$99,2,FALSE))</f>
        <v/>
      </c>
      <c r="D10" s="119" t="str">
        <f>IF(C10="","",VLOOKUP(C10,②選手情報入力!$V$10:$W$99,2,FALSE))</f>
        <v/>
      </c>
      <c r="E10" s="119" t="str">
        <f>IF(C10="","",VLOOKUP(C10,②選手情報入力!$V$10:$AB$99,6,FALSE))</f>
        <v/>
      </c>
      <c r="F10" s="342"/>
      <c r="H10" s="143">
        <v>3</v>
      </c>
      <c r="I10" s="143" t="str">
        <f>IF(②選手情報入力!$AK$9&lt;3,"",VLOOKUP(H10,②選手情報入力!$AJ$10:$AK$99,2,FALSE))</f>
        <v/>
      </c>
      <c r="J10" s="119" t="str">
        <f>IF(I10="","",VLOOKUP(I10,②選手情報入力!$V$10:$W$99,2,FALSE))</f>
        <v/>
      </c>
      <c r="K10" s="119" t="str">
        <f>IF(I10="","",VLOOKUP(I10,②選手情報入力!$V$10:$AB$99,6,FALSE))</f>
        <v/>
      </c>
      <c r="L10" s="353"/>
      <c r="N10" s="143">
        <v>3</v>
      </c>
      <c r="O10" s="143" t="str">
        <f>IF(②選手情報入力!$AM$9&lt;3,"",VLOOKUP(N10,②選手情報入力!$AL$10:$AM$99,2,FALSE))</f>
        <v/>
      </c>
      <c r="P10" s="119" t="str">
        <f>IF(O10="","",VLOOKUP(O10,②選手情報入力!$V$10:$AC$99,2,FALSE))</f>
        <v/>
      </c>
      <c r="Q10" s="119" t="str">
        <f>IF(O10="","",VLOOKUP(O10,②選手情報入力!$V$10:$AA$99,6,FALSE))</f>
        <v/>
      </c>
      <c r="R10" s="342"/>
      <c r="T10" s="143">
        <v>3</v>
      </c>
      <c r="U10" s="143" t="str">
        <f>IF(②選手情報入力!$AO$9&lt;3,"",VLOOKUP(T10,②選手情報入力!$AN$10:$AO$99,2,FALSE))</f>
        <v/>
      </c>
      <c r="V10" s="119" t="str">
        <f>IF(U10="","",VLOOKUP(U10,②選手情報入力!$AB$10:$AC$99,2,FALSE))</f>
        <v/>
      </c>
      <c r="W10" s="119" t="str">
        <f>IF(U10="","",VLOOKUP(U10,②選手情報入力!$AB$10:$AI$99,6,FALSE))</f>
        <v/>
      </c>
      <c r="X10" s="342"/>
      <c r="AE10" s="41"/>
    </row>
    <row r="11" spans="1:31">
      <c r="B11" s="143">
        <v>4</v>
      </c>
      <c r="C11" s="143" t="str">
        <f>IF(②選手情報入力!$AI$9&lt;4,"",VLOOKUP(B11,②選手情報入力!$AH$10:$AI$99,2,FALSE))</f>
        <v/>
      </c>
      <c r="D11" s="119" t="str">
        <f>IF(C11="","",VLOOKUP(C11,②選手情報入力!$V$10:$W$99,2,FALSE))</f>
        <v/>
      </c>
      <c r="E11" s="119" t="str">
        <f>IF(C11="","",VLOOKUP(C11,②選手情報入力!$V$10:$AB$99,6,FALSE))</f>
        <v/>
      </c>
      <c r="F11" s="342"/>
      <c r="H11" s="143">
        <v>4</v>
      </c>
      <c r="I11" s="143" t="str">
        <f>IF(②選手情報入力!$AK$9&lt;4,"",VLOOKUP(H11,②選手情報入力!$AJ$10:$AK$99,2,FALSE))</f>
        <v/>
      </c>
      <c r="J11" s="119" t="str">
        <f>IF(I11="","",VLOOKUP(I11,②選手情報入力!$V$10:$W$99,2,FALSE))</f>
        <v/>
      </c>
      <c r="K11" s="119" t="str">
        <f>IF(I11="","",VLOOKUP(I11,②選手情報入力!$V$10:$AB$99,6,FALSE))</f>
        <v/>
      </c>
      <c r="L11" s="353"/>
      <c r="N11" s="143">
        <v>4</v>
      </c>
      <c r="O11" s="143" t="str">
        <f>IF(②選手情報入力!$AM$9&lt;4,"",VLOOKUP(N11,②選手情報入力!$AL$10:$AM$99,2,FALSE))</f>
        <v/>
      </c>
      <c r="P11" s="119" t="str">
        <f>IF(O11="","",VLOOKUP(O11,②選手情報入力!$V$10:$AC$99,2,FALSE))</f>
        <v/>
      </c>
      <c r="Q11" s="119" t="str">
        <f>IF(O11="","",VLOOKUP(O11,②選手情報入力!$V$10:$AA$99,6,FALSE))</f>
        <v/>
      </c>
      <c r="R11" s="342"/>
      <c r="T11" s="143">
        <v>4</v>
      </c>
      <c r="U11" s="143" t="str">
        <f>IF(②選手情報入力!$AO$9&lt;4,"",VLOOKUP(T11,②選手情報入力!$AN$10:$AO$99,2,FALSE))</f>
        <v/>
      </c>
      <c r="V11" s="119" t="str">
        <f>IF(U11="","",VLOOKUP(U11,②選手情報入力!$AB$10:$AC$99,2,FALSE))</f>
        <v/>
      </c>
      <c r="W11" s="119" t="str">
        <f>IF(U11="","",VLOOKUP(U11,②選手情報入力!$AB$10:$AI$99,6,FALSE))</f>
        <v/>
      </c>
      <c r="X11" s="342"/>
      <c r="AE11" s="41"/>
    </row>
    <row r="12" spans="1:31">
      <c r="B12" s="143">
        <v>5</v>
      </c>
      <c r="C12" s="143" t="str">
        <f>IF(②選手情報入力!$AI$9&lt;5,"",VLOOKUP(B12,②選手情報入力!$AH$10:$AI$99,2,FALSE))</f>
        <v/>
      </c>
      <c r="D12" s="119" t="str">
        <f>IF(C12="","",VLOOKUP(C12,②選手情報入力!$V$10:$W$99,2,FALSE))</f>
        <v/>
      </c>
      <c r="E12" s="119" t="str">
        <f>IF(C12="","",VLOOKUP(C12,②選手情報入力!$V$10:$AB$99,6,FALSE))</f>
        <v/>
      </c>
      <c r="F12" s="342"/>
      <c r="H12" s="143">
        <v>5</v>
      </c>
      <c r="I12" s="143" t="str">
        <f>IF(②選手情報入力!$AK$9&lt;5,"",VLOOKUP(H12,②選手情報入力!$AJ$10:$AK$99,2,FALSE))</f>
        <v/>
      </c>
      <c r="J12" s="119" t="str">
        <f>IF(I12="","",VLOOKUP(I12,②選手情報入力!$V$10:$W$99,2,FALSE))</f>
        <v/>
      </c>
      <c r="K12" s="119" t="str">
        <f>IF(I12="","",VLOOKUP(I12,②選手情報入力!$V$10:$AB$99,6,FALSE))</f>
        <v/>
      </c>
      <c r="L12" s="353"/>
      <c r="N12" s="143">
        <v>5</v>
      </c>
      <c r="O12" s="143" t="str">
        <f>IF(②選手情報入力!$AM$9&lt;5,"",VLOOKUP(N12,②選手情報入力!$AL$10:$AM$99,2,FALSE))</f>
        <v/>
      </c>
      <c r="P12" s="119" t="str">
        <f>IF(O12="","",VLOOKUP(O12,②選手情報入力!$V$10:$AC$99,2,FALSE))</f>
        <v/>
      </c>
      <c r="Q12" s="119" t="str">
        <f>IF(O12="","",VLOOKUP(O12,②選手情報入力!$V$10:$AA$99,6,FALSE))</f>
        <v/>
      </c>
      <c r="R12" s="342"/>
      <c r="T12" s="143">
        <v>5</v>
      </c>
      <c r="U12" s="143" t="str">
        <f>IF(②選手情報入力!$AO$9&lt;5,"",VLOOKUP(T12,②選手情報入力!$AN$10:$AO$99,2,FALSE))</f>
        <v/>
      </c>
      <c r="V12" s="119" t="str">
        <f>IF(U12="","",VLOOKUP(U12,②選手情報入力!$AB$10:$AC$99,2,FALSE))</f>
        <v/>
      </c>
      <c r="W12" s="119" t="str">
        <f>IF(U12="","",VLOOKUP(U12,②選手情報入力!$AB$10:$AI$99,6,FALSE))</f>
        <v/>
      </c>
      <c r="X12" s="342"/>
      <c r="AE12" s="41"/>
    </row>
    <row r="13" spans="1:31">
      <c r="B13" s="144">
        <v>6</v>
      </c>
      <c r="C13" s="144" t="str">
        <f>IF(②選手情報入力!$AI$9&lt;6,"",VLOOKUP(B13,②選手情報入力!$AH$10:$AI$99,2,FALSE))</f>
        <v/>
      </c>
      <c r="D13" s="120" t="str">
        <f>IF(C13="","",VLOOKUP(C13,②選手情報入力!$V$10:$W$99,2,FALSE))</f>
        <v/>
      </c>
      <c r="E13" s="120" t="str">
        <f>IF(C13="","",VLOOKUP(C13,②選手情報入力!$V$10:$AB$99,6,FALSE))</f>
        <v/>
      </c>
      <c r="F13" s="342"/>
      <c r="H13" s="144">
        <v>6</v>
      </c>
      <c r="I13" s="144" t="str">
        <f>IF(②選手情報入力!$AK$9&lt;6,"",VLOOKUP(H13,②選手情報入力!$AJ$10:$AK$99,2,FALSE))</f>
        <v/>
      </c>
      <c r="J13" s="120" t="str">
        <f>IF(I13="","",VLOOKUP(I13,②選手情報入力!$V$10:$W$99,2,FALSE))</f>
        <v/>
      </c>
      <c r="K13" s="120" t="str">
        <f>IF(I13="","",VLOOKUP(I13,②選手情報入力!$V$10:$AB$99,6,FALSE))</f>
        <v/>
      </c>
      <c r="L13" s="354"/>
      <c r="N13" s="144">
        <v>6</v>
      </c>
      <c r="O13" s="144" t="str">
        <f>IF(②選手情報入力!$AM$9&lt;6,"",VLOOKUP(N13,②選手情報入力!$AL$10:$AM$99,2,FALSE))</f>
        <v/>
      </c>
      <c r="P13" s="120" t="str">
        <f>IF(O13="","",VLOOKUP(O13,②選手情報入力!$V$10:$AC$99,2,FALSE))</f>
        <v/>
      </c>
      <c r="Q13" s="120" t="str">
        <f>IF(O13="","",VLOOKUP(O13,②選手情報入力!$V$10:$AA$99,6,FALSE))</f>
        <v/>
      </c>
      <c r="R13" s="342"/>
      <c r="T13" s="144">
        <v>6</v>
      </c>
      <c r="U13" s="144" t="str">
        <f>IF(②選手情報入力!$AO$9&lt;6,"",VLOOKUP(T13,②選手情報入力!$AN$10:$AO$99,2,FALSE))</f>
        <v/>
      </c>
      <c r="V13" s="120" t="str">
        <f>IF(U13="","",VLOOKUP(U13,②選手情報入力!$AB$10:$AC$99,2,FALSE))</f>
        <v/>
      </c>
      <c r="W13" s="120" t="str">
        <f>IF(U13="","",VLOOKUP(U13,②選手情報入力!$AB$10:$AI$99,6,FALSE))</f>
        <v/>
      </c>
      <c r="X13" s="342"/>
      <c r="AE13" s="41"/>
    </row>
    <row r="14" spans="1:31">
      <c r="C14" s="145"/>
      <c r="D14" s="146" t="s">
        <v>68</v>
      </c>
      <c r="E14" s="147"/>
      <c r="F14" s="148">
        <f>IF(②選手情報入力!AI9&gt;=4,1,0)</f>
        <v>0</v>
      </c>
      <c r="H14" s="145"/>
      <c r="I14" s="145"/>
      <c r="J14" s="146" t="s">
        <v>68</v>
      </c>
      <c r="K14" s="147"/>
      <c r="L14" s="148">
        <f>IF(②選手情報入力!AK9&gt;=4,1,0)</f>
        <v>0</v>
      </c>
      <c r="N14" s="145"/>
      <c r="O14" s="145"/>
      <c r="P14" s="146" t="s">
        <v>68</v>
      </c>
      <c r="Q14" s="147"/>
      <c r="R14" s="148">
        <f>IF(②選手情報入力!AM9&gt;=4,1,0)</f>
        <v>0</v>
      </c>
      <c r="T14" s="145"/>
      <c r="U14" s="145"/>
      <c r="V14" s="146" t="s">
        <v>68</v>
      </c>
      <c r="W14" s="147"/>
      <c r="X14" s="148">
        <f>IF(②選手情報入力!AO9&gt;=4,1,0)</f>
        <v>0</v>
      </c>
      <c r="AE14" s="41"/>
    </row>
    <row r="18" spans="2:12">
      <c r="B18" s="341" t="s">
        <v>202</v>
      </c>
      <c r="C18" s="341"/>
      <c r="D18" s="341"/>
      <c r="E18" s="341"/>
      <c r="F18" s="341"/>
      <c r="H18" s="341" t="s">
        <v>203</v>
      </c>
      <c r="I18" s="341"/>
      <c r="J18" s="341"/>
      <c r="K18" s="341"/>
      <c r="L18" s="341"/>
    </row>
    <row r="19" spans="2:12">
      <c r="B19" s="264" t="s">
        <v>89</v>
      </c>
      <c r="C19" s="264" t="s">
        <v>0</v>
      </c>
      <c r="D19" s="265" t="s">
        <v>42</v>
      </c>
      <c r="E19" s="265" t="s">
        <v>135</v>
      </c>
      <c r="F19" s="265" t="s">
        <v>39</v>
      </c>
      <c r="H19" s="264" t="s">
        <v>89</v>
      </c>
      <c r="I19" s="264" t="s">
        <v>0</v>
      </c>
      <c r="J19" s="265" t="s">
        <v>42</v>
      </c>
      <c r="K19" s="265" t="s">
        <v>135</v>
      </c>
      <c r="L19" s="265" t="s">
        <v>39</v>
      </c>
    </row>
    <row r="20" spans="2:12">
      <c r="B20" s="142">
        <v>1</v>
      </c>
      <c r="C20" s="142" t="str">
        <f>IF(②選手情報入力!$AQ$9&lt;1,"",VLOOKUP(B20,②選手情報入力!$AP$10:$AQ$99,2,FALSE))</f>
        <v/>
      </c>
      <c r="D20" s="118" t="str">
        <f>IF(C20="","",VLOOKUP(C20,②選手情報入力!$AB$10:$AC$99,2,FALSE))</f>
        <v/>
      </c>
      <c r="E20" s="118" t="str">
        <f>IF(C20="","",VLOOKUP(C20,②選手情報入力!$AB$10:$AI$99,6,FALSE))</f>
        <v/>
      </c>
      <c r="F20" s="342" t="str">
        <f>IF(②選手情報入力!O6="","",②選手情報入力!O6)</f>
        <v/>
      </c>
      <c r="H20" s="142">
        <v>1</v>
      </c>
      <c r="I20" s="142" t="str">
        <f>IF(②選手情報入力!$AS$9&lt;1,"",VLOOKUP(H20,②選手情報入力!$AR$10:$AS$99,2,FALSE))</f>
        <v/>
      </c>
      <c r="J20" s="118" t="str">
        <f>IF(I20="","",VLOOKUP(I20,②選手情報入力!$AB$10:$AC$99,2,FALSE))</f>
        <v/>
      </c>
      <c r="K20" s="118" t="str">
        <f>IF(I20="","",VLOOKUP(I20,②選手情報入力!$AB$10:$AI$99,6,FALSE))</f>
        <v/>
      </c>
      <c r="L20" s="342" t="str">
        <f>IF(②選手情報入力!P6="","",②選手情報入力!P6)</f>
        <v/>
      </c>
    </row>
    <row r="21" spans="2:12">
      <c r="B21" s="143">
        <v>2</v>
      </c>
      <c r="C21" s="143" t="str">
        <f>IF(②選手情報入力!$AQ$9&lt;2,"",VLOOKUP(B21,②選手情報入力!$AP$10:$AQ$99,2,FALSE))</f>
        <v/>
      </c>
      <c r="D21" s="119" t="str">
        <f>IF(C21="","",VLOOKUP(C21,②選手情報入力!$AB$10:$AC$99,2,FALSE))</f>
        <v/>
      </c>
      <c r="E21" s="119" t="str">
        <f>IF(C21="","",VLOOKUP(C21,②選手情報入力!$AB$10:$AI$99,6,FALSE))</f>
        <v/>
      </c>
      <c r="F21" s="342"/>
      <c r="H21" s="143">
        <v>2</v>
      </c>
      <c r="I21" s="143" t="str">
        <f>IF(②選手情報入力!$AS$9&lt;2,"",VLOOKUP(H21,②選手情報入力!$AR$10:$AS$99,2,FALSE))</f>
        <v/>
      </c>
      <c r="J21" s="119" t="str">
        <f>IF(I21="","",VLOOKUP(I21,②選手情報入力!$AB$10:$AC$99,2,FALSE))</f>
        <v/>
      </c>
      <c r="K21" s="119" t="str">
        <f>IF(I21="","",VLOOKUP(I21,②選手情報入力!$AB$10:$AI$99,6,FALSE))</f>
        <v/>
      </c>
      <c r="L21" s="342"/>
    </row>
    <row r="22" spans="2:12">
      <c r="B22" s="143">
        <v>3</v>
      </c>
      <c r="C22" s="143" t="str">
        <f>IF(②選手情報入力!$AQ$9&lt;3,"",VLOOKUP(B22,②選手情報入力!$AP$10:$AQ$99,2,FALSE))</f>
        <v/>
      </c>
      <c r="D22" s="119" t="str">
        <f>IF(C22="","",VLOOKUP(C22,②選手情報入力!$AB$10:$AC$99,2,FALSE))</f>
        <v/>
      </c>
      <c r="E22" s="119" t="str">
        <f>IF(C22="","",VLOOKUP(C22,②選手情報入力!$AB$10:$AI$99,6,FALSE))</f>
        <v/>
      </c>
      <c r="F22" s="342"/>
      <c r="H22" s="143">
        <v>3</v>
      </c>
      <c r="I22" s="143" t="str">
        <f>IF(②選手情報入力!$AS$9&lt;3,"",VLOOKUP(H22,②選手情報入力!$AR$10:$AS$99,2,FALSE))</f>
        <v/>
      </c>
      <c r="J22" s="119" t="str">
        <f>IF(I22="","",VLOOKUP(I22,②選手情報入力!$AB$10:$AC$99,2,FALSE))</f>
        <v/>
      </c>
      <c r="K22" s="119" t="str">
        <f>IF(I22="","",VLOOKUP(I22,②選手情報入力!$AB$10:$AI$99,6,FALSE))</f>
        <v/>
      </c>
      <c r="L22" s="342"/>
    </row>
    <row r="23" spans="2:12">
      <c r="B23" s="143">
        <v>4</v>
      </c>
      <c r="C23" s="143" t="str">
        <f>IF(②選手情報入力!$AQ$9&lt;4,"",VLOOKUP(B23,②選手情報入力!$AP$10:$AQ$99,2,FALSE))</f>
        <v/>
      </c>
      <c r="D23" s="119" t="str">
        <f>IF(C23="","",VLOOKUP(C23,②選手情報入力!$AB$10:$AC$99,2,FALSE))</f>
        <v/>
      </c>
      <c r="E23" s="119" t="str">
        <f>IF(C23="","",VLOOKUP(C23,②選手情報入力!$AB$10:$AI$99,6,FALSE))</f>
        <v/>
      </c>
      <c r="F23" s="342"/>
      <c r="H23" s="143">
        <v>4</v>
      </c>
      <c r="I23" s="143" t="str">
        <f>IF(②選手情報入力!$AS$9&lt;4,"",VLOOKUP(H23,②選手情報入力!$AR$10:$AS$99,2,FALSE))</f>
        <v/>
      </c>
      <c r="J23" s="119" t="str">
        <f>IF(I23="","",VLOOKUP(I23,②選手情報入力!$AB$10:$AC$99,2,FALSE))</f>
        <v/>
      </c>
      <c r="K23" s="119" t="str">
        <f>IF(I23="","",VLOOKUP(I23,②選手情報入力!$AB$10:$AI$99,6,FALSE))</f>
        <v/>
      </c>
      <c r="L23" s="342"/>
    </row>
    <row r="24" spans="2:12">
      <c r="B24" s="143">
        <v>5</v>
      </c>
      <c r="C24" s="143" t="str">
        <f>IF(②選手情報入力!$AQ$9&lt;5,"",VLOOKUP(B24,②選手情報入力!$AP$10:$AQ$99,2,FALSE))</f>
        <v/>
      </c>
      <c r="D24" s="119" t="str">
        <f>IF(C24="","",VLOOKUP(C24,②選手情報入力!$AB$10:$AC$99,2,FALSE))</f>
        <v/>
      </c>
      <c r="E24" s="119" t="str">
        <f>IF(C24="","",VLOOKUP(C24,②選手情報入力!$AB$10:$AI$99,6,FALSE))</f>
        <v/>
      </c>
      <c r="F24" s="342"/>
      <c r="H24" s="143">
        <v>5</v>
      </c>
      <c r="I24" s="143" t="str">
        <f>IF(②選手情報入力!$AS$9&lt;5,"",VLOOKUP(H24,②選手情報入力!$AR$10:$AS$99,2,FALSE))</f>
        <v/>
      </c>
      <c r="J24" s="119" t="str">
        <f>IF(I24="","",VLOOKUP(I24,②選手情報入力!$AB$10:$AC$99,2,FALSE))</f>
        <v/>
      </c>
      <c r="K24" s="119" t="str">
        <f>IF(I24="","",VLOOKUP(I24,②選手情報入力!$AB$10:$AI$99,6,FALSE))</f>
        <v/>
      </c>
      <c r="L24" s="342"/>
    </row>
    <row r="25" spans="2:12">
      <c r="B25" s="144">
        <v>6</v>
      </c>
      <c r="C25" s="144" t="str">
        <f>IF(②選手情報入力!$AQ$9&lt;6,"",VLOOKUP(B25,②選手情報入力!$AP$10:$AQ$99,2,FALSE))</f>
        <v/>
      </c>
      <c r="D25" s="120" t="str">
        <f>IF(C25="","",VLOOKUP(C25,②選手情報入力!$AB$10:$AC$99,2,FALSE))</f>
        <v/>
      </c>
      <c r="E25" s="120" t="str">
        <f>IF(C25="","",VLOOKUP(C25,②選手情報入力!$AB$10:$AI$99,6,FALSE))</f>
        <v/>
      </c>
      <c r="F25" s="342"/>
      <c r="H25" s="144">
        <v>6</v>
      </c>
      <c r="I25" s="144" t="str">
        <f>IF(②選手情報入力!$AS$9&lt;6,"",VLOOKUP(H25,②選手情報入力!$AR$10:$AS$99,2,FALSE))</f>
        <v/>
      </c>
      <c r="J25" s="120" t="str">
        <f>IF(I25="","",VLOOKUP(I25,②選手情報入力!$AB$10:$AC$99,2,FALSE))</f>
        <v/>
      </c>
      <c r="K25" s="120" t="str">
        <f>IF(I25="","",VLOOKUP(I25,②選手情報入力!$AB$10:$AI$99,6,FALSE))</f>
        <v/>
      </c>
      <c r="L25" s="342"/>
    </row>
    <row r="26" spans="2:12">
      <c r="B26" s="145"/>
      <c r="C26" s="145"/>
      <c r="D26" s="146" t="s">
        <v>68</v>
      </c>
      <c r="E26" s="147"/>
      <c r="F26" s="148">
        <f>IF(②選手情報入力!AQ9&gt;=4,1,0)</f>
        <v>0</v>
      </c>
      <c r="H26" s="145"/>
      <c r="I26" s="145"/>
      <c r="J26" s="146" t="s">
        <v>68</v>
      </c>
      <c r="K26" s="147"/>
      <c r="L26" s="148">
        <f>IF(②選手情報入力!AS9&gt;=4,1,0)</f>
        <v>0</v>
      </c>
    </row>
  </sheetData>
  <sheetProtection sheet="1" objects="1" scenarios="1" selectLockedCells="1" selectUnlockedCells="1"/>
  <mergeCells count="14">
    <mergeCell ref="P1:R1"/>
    <mergeCell ref="R8:R13"/>
    <mergeCell ref="F8:F13"/>
    <mergeCell ref="B6:F6"/>
    <mergeCell ref="X8:X13"/>
    <mergeCell ref="N6:R6"/>
    <mergeCell ref="T6:X6"/>
    <mergeCell ref="H6:L6"/>
    <mergeCell ref="L8:L13"/>
    <mergeCell ref="B18:F18"/>
    <mergeCell ref="H18:L18"/>
    <mergeCell ref="F20:F25"/>
    <mergeCell ref="L20:L25"/>
    <mergeCell ref="J1:L1"/>
  </mergeCells>
  <phoneticPr fontId="2"/>
  <dataValidations count="1">
    <dataValidation imeMode="off" allowBlank="1" showInputMessage="1" showErrorMessage="1" sqref="C8:F13 O8:R13 I8:L13 U8:X13 C20:F25 I20:L25"/>
  </dataValidations>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2"/>
  <sheetViews>
    <sheetView zoomScaleNormal="100" workbookViewId="0">
      <pane ySplit="2" topLeftCell="A3" activePane="bottomLeft" state="frozen"/>
      <selection activeCell="K16" sqref="K16"/>
      <selection pane="bottomLeft" activeCell="A5" sqref="A4:H5"/>
    </sheetView>
  </sheetViews>
  <sheetFormatPr defaultColWidth="9" defaultRowHeight="13.5"/>
  <cols>
    <col min="1" max="1" width="3.75" style="155" customWidth="1"/>
    <col min="2" max="2" width="26.25" style="155" customWidth="1"/>
    <col min="3" max="3" width="10" style="155" customWidth="1"/>
    <col min="4" max="4" width="4.875" style="155" customWidth="1"/>
    <col min="5" max="5" width="10.875" style="155" customWidth="1"/>
    <col min="6" max="6" width="26.25" style="155" customWidth="1"/>
    <col min="7" max="7" width="15.5" style="155" customWidth="1"/>
    <col min="8" max="8" width="3.75" style="155" customWidth="1"/>
    <col min="9" max="9" width="9" style="155"/>
    <col min="10" max="10" width="9" style="155" customWidth="1"/>
    <col min="11" max="11" width="9.875" style="155" hidden="1" customWidth="1"/>
    <col min="12" max="14" width="9" style="155" hidden="1" customWidth="1"/>
    <col min="15" max="16" width="9" style="155" customWidth="1"/>
    <col min="17" max="16384" width="9" style="155"/>
  </cols>
  <sheetData>
    <row r="1" spans="1:14" ht="17.25">
      <c r="A1" s="37" t="s">
        <v>70</v>
      </c>
      <c r="B1" s="153"/>
      <c r="C1" s="154"/>
      <c r="D1" s="372" t="s">
        <v>157</v>
      </c>
      <c r="E1" s="372"/>
      <c r="F1" s="372"/>
      <c r="G1" s="372"/>
      <c r="H1" s="372"/>
    </row>
    <row r="2" spans="1:14" ht="24.75" customHeight="1">
      <c r="A2" s="373" t="s">
        <v>71</v>
      </c>
      <c r="B2" s="373"/>
      <c r="C2" s="373"/>
      <c r="D2" s="373"/>
      <c r="E2" s="373"/>
      <c r="F2" s="373"/>
      <c r="G2" s="373"/>
      <c r="H2" s="373"/>
    </row>
    <row r="3" spans="1:14" ht="31.15" customHeight="1">
      <c r="A3" s="378"/>
      <c r="B3" s="378"/>
      <c r="C3" s="378"/>
      <c r="D3" s="378"/>
      <c r="E3" s="378"/>
      <c r="G3" s="186" t="str">
        <f>IF(①団体情報入力!D3="","",①団体情報入力!D3)</f>
        <v/>
      </c>
      <c r="H3" s="156"/>
    </row>
    <row r="4" spans="1:14" ht="18.75">
      <c r="A4" s="374" t="str">
        <f>注意事項!C2&amp;注意事項!F2</f>
        <v>2018年　名古屋市民スポーツ祭陸上競技大会</v>
      </c>
      <c r="B4" s="374"/>
      <c r="C4" s="374"/>
      <c r="D4" s="374"/>
      <c r="E4" s="374"/>
      <c r="F4" s="374"/>
      <c r="G4" s="374"/>
      <c r="H4" s="374"/>
    </row>
    <row r="5" spans="1:14" ht="19.5" thickBot="1">
      <c r="A5" s="375" t="s">
        <v>51</v>
      </c>
      <c r="B5" s="375"/>
      <c r="C5" s="375"/>
      <c r="D5" s="375"/>
      <c r="E5" s="375"/>
      <c r="F5" s="375"/>
      <c r="G5" s="375"/>
      <c r="H5" s="375"/>
    </row>
    <row r="6" spans="1:14" ht="19.5" customHeight="1" thickBot="1">
      <c r="A6" s="157"/>
      <c r="B6" s="204" t="s">
        <v>156</v>
      </c>
      <c r="C6" s="379" t="str">
        <f>IF(①団体情報入力!D7="","",①団体情報入力!D7)</f>
        <v/>
      </c>
      <c r="D6" s="380"/>
      <c r="E6" s="380"/>
      <c r="F6" s="381"/>
      <c r="G6" s="158" t="s">
        <v>43</v>
      </c>
      <c r="H6" s="154"/>
    </row>
    <row r="7" spans="1:14" ht="22.5" customHeight="1" thickBot="1">
      <c r="A7" s="154"/>
      <c r="B7" s="196" t="str">
        <f>IF(①団体情報入力!D8="","",①団体情報入力!D8)</f>
        <v/>
      </c>
      <c r="C7" s="197" t="s">
        <v>113</v>
      </c>
      <c r="D7" s="382" t="str">
        <f>IF(①団体情報入力!D6="","",①団体情報入力!D6)</f>
        <v/>
      </c>
      <c r="E7" s="383"/>
      <c r="F7" s="383"/>
      <c r="G7" s="384"/>
      <c r="H7" s="159"/>
    </row>
    <row r="8" spans="1:14" ht="16.5" customHeight="1" thickBot="1">
      <c r="A8" s="154"/>
      <c r="B8" s="376" t="s">
        <v>44</v>
      </c>
      <c r="C8" s="377"/>
      <c r="D8" s="190"/>
      <c r="E8" s="160"/>
      <c r="F8" s="356" t="s">
        <v>45</v>
      </c>
      <c r="G8" s="356"/>
      <c r="H8" s="154"/>
    </row>
    <row r="9" spans="1:14" ht="16.5" customHeight="1">
      <c r="A9" s="154"/>
      <c r="B9" s="194" t="s">
        <v>46</v>
      </c>
      <c r="C9" s="370" t="s">
        <v>47</v>
      </c>
      <c r="D9" s="371"/>
      <c r="E9" s="161"/>
      <c r="F9" s="162" t="s">
        <v>48</v>
      </c>
      <c r="G9" s="163" t="s">
        <v>47</v>
      </c>
      <c r="H9" s="154"/>
      <c r="L9" s="154" t="s">
        <v>49</v>
      </c>
      <c r="N9" s="154" t="s">
        <v>50</v>
      </c>
    </row>
    <row r="10" spans="1:14" ht="21" customHeight="1">
      <c r="A10" s="164"/>
      <c r="B10" s="193" t="s">
        <v>208</v>
      </c>
      <c r="C10" s="357">
        <f>IF(L10=0,0,L10)</f>
        <v>0</v>
      </c>
      <c r="D10" s="358"/>
      <c r="E10" s="166"/>
      <c r="F10" s="195" t="s">
        <v>211</v>
      </c>
      <c r="G10" s="165">
        <f>IF(N10=0,0,N10)</f>
        <v>0</v>
      </c>
      <c r="H10" s="164"/>
      <c r="K10" s="155" t="str">
        <f>種目情報!A4</f>
        <v>小4年男50m</v>
      </c>
      <c r="L10" s="167">
        <f>COUNTIF(②選手情報入力!$H$10:$M$99,K10)</f>
        <v>0</v>
      </c>
      <c r="M10" s="155" t="str">
        <f>種目情報!E4</f>
        <v>小4年女50m</v>
      </c>
      <c r="N10" s="167">
        <f>COUNTIF(②選手情報入力!$H$10:$M$99,M10)</f>
        <v>0</v>
      </c>
    </row>
    <row r="11" spans="1:14" ht="21" customHeight="1">
      <c r="A11" s="164"/>
      <c r="B11" s="195" t="s">
        <v>209</v>
      </c>
      <c r="C11" s="357">
        <f t="shared" ref="C11:C18" si="0">IF(L11=0,0,L11)</f>
        <v>0</v>
      </c>
      <c r="D11" s="358"/>
      <c r="E11" s="166"/>
      <c r="F11" s="195" t="s">
        <v>212</v>
      </c>
      <c r="G11" s="165">
        <f t="shared" ref="G11:G27" si="1">IF(N11=0,0,N11)</f>
        <v>0</v>
      </c>
      <c r="H11" s="164"/>
      <c r="K11" s="155" t="str">
        <f>種目情報!A5</f>
        <v>小5年男100m</v>
      </c>
      <c r="L11" s="167">
        <f>COUNTIF(②選手情報入力!$H$10:$M$99,K11)</f>
        <v>0</v>
      </c>
      <c r="M11" s="155" t="str">
        <f>種目情報!E5</f>
        <v>小5年女100m</v>
      </c>
      <c r="N11" s="167">
        <f>COUNTIF(②選手情報入力!$H$10:$M$99,M11)</f>
        <v>0</v>
      </c>
    </row>
    <row r="12" spans="1:14" ht="21" customHeight="1">
      <c r="A12" s="164"/>
      <c r="B12" s="195" t="s">
        <v>210</v>
      </c>
      <c r="C12" s="357">
        <f t="shared" si="0"/>
        <v>0</v>
      </c>
      <c r="D12" s="358"/>
      <c r="E12" s="166"/>
      <c r="F12" s="195" t="s">
        <v>213</v>
      </c>
      <c r="G12" s="165">
        <f t="shared" si="1"/>
        <v>0</v>
      </c>
      <c r="H12" s="164"/>
      <c r="K12" s="155" t="str">
        <f>種目情報!A6</f>
        <v>小6年男100m</v>
      </c>
      <c r="L12" s="167">
        <f>COUNTIF(②選手情報入力!$H$10:$M$99,K12)</f>
        <v>0</v>
      </c>
      <c r="M12" s="155" t="str">
        <f>種目情報!E6</f>
        <v>小6年女100m</v>
      </c>
      <c r="N12" s="167">
        <f>COUNTIF(②選手情報入力!$H$10:$M$99,M12)</f>
        <v>0</v>
      </c>
    </row>
    <row r="13" spans="1:14" ht="21" customHeight="1">
      <c r="A13" s="164"/>
      <c r="B13" s="193" t="s">
        <v>300</v>
      </c>
      <c r="C13" s="357">
        <f t="shared" si="0"/>
        <v>0</v>
      </c>
      <c r="D13" s="358"/>
      <c r="E13" s="166"/>
      <c r="F13" s="193" t="s">
        <v>304</v>
      </c>
      <c r="G13" s="165">
        <f t="shared" si="1"/>
        <v>0</v>
      </c>
      <c r="H13" s="164"/>
      <c r="K13" s="155" t="str">
        <f>種目情報!A7</f>
        <v>小4年男50mH(0.650m)</v>
      </c>
      <c r="L13" s="167">
        <f>COUNTIF(②選手情報入力!$H$10:$M$99,K13)</f>
        <v>0</v>
      </c>
      <c r="M13" s="155" t="str">
        <f>種目情報!E7</f>
        <v>小4年女50mH(0.650m)</v>
      </c>
      <c r="N13" s="167">
        <f>COUNTIF(②選手情報入力!$H$10:$M$99,M13)</f>
        <v>0</v>
      </c>
    </row>
    <row r="14" spans="1:14" ht="21" customHeight="1">
      <c r="A14" s="164"/>
      <c r="B14" s="193" t="s">
        <v>301</v>
      </c>
      <c r="C14" s="357">
        <f t="shared" ref="C14:C15" si="2">IF(L14=0,0,L14)</f>
        <v>0</v>
      </c>
      <c r="D14" s="358"/>
      <c r="E14" s="166"/>
      <c r="F14" s="193" t="s">
        <v>307</v>
      </c>
      <c r="G14" s="266">
        <f t="shared" si="1"/>
        <v>0</v>
      </c>
      <c r="H14" s="164"/>
      <c r="K14" s="155" t="str">
        <f>種目情報!A8</f>
        <v>小5年男50mH(0.650m)</v>
      </c>
      <c r="L14" s="167">
        <f>COUNTIF(②選手情報入力!$H$10:$M$99,K14)</f>
        <v>0</v>
      </c>
      <c r="M14" s="155" t="str">
        <f>種目情報!E8</f>
        <v>小5年女50mH(0.650m)</v>
      </c>
      <c r="N14" s="167">
        <f>COUNTIF(②選手情報入力!$H$10:$M$99,M14)</f>
        <v>0</v>
      </c>
    </row>
    <row r="15" spans="1:14" ht="21" customHeight="1">
      <c r="A15" s="164"/>
      <c r="B15" s="193" t="s">
        <v>302</v>
      </c>
      <c r="C15" s="357">
        <f t="shared" si="2"/>
        <v>0</v>
      </c>
      <c r="D15" s="358"/>
      <c r="E15" s="166"/>
      <c r="F15" s="193" t="s">
        <v>310</v>
      </c>
      <c r="G15" s="266">
        <f t="shared" si="1"/>
        <v>0</v>
      </c>
      <c r="H15" s="164"/>
      <c r="K15" s="155" t="str">
        <f>種目情報!A9</f>
        <v>小6年男50mH(0.650m)</v>
      </c>
      <c r="L15" s="167">
        <f>COUNTIF(②選手情報入力!$H$10:$M$99,K15)</f>
        <v>0</v>
      </c>
      <c r="M15" s="155" t="str">
        <f>種目情報!E9</f>
        <v>小6年女50mH(0.650m)</v>
      </c>
      <c r="N15" s="167">
        <f>COUNTIF(②選手情報入力!$H$10:$M$99,M15)</f>
        <v>0</v>
      </c>
    </row>
    <row r="16" spans="1:14" ht="21" customHeight="1">
      <c r="A16" s="164"/>
      <c r="B16" s="195" t="s">
        <v>256</v>
      </c>
      <c r="C16" s="357">
        <f t="shared" si="0"/>
        <v>0</v>
      </c>
      <c r="D16" s="358"/>
      <c r="E16" s="166"/>
      <c r="F16" s="195" t="s">
        <v>248</v>
      </c>
      <c r="G16" s="165">
        <f t="shared" si="1"/>
        <v>0</v>
      </c>
      <c r="H16" s="164"/>
      <c r="K16" s="155" t="str">
        <f>種目情報!A10</f>
        <v>小4年男走高跳</v>
      </c>
      <c r="L16" s="167">
        <f>COUNTIF(②選手情報入力!$H$10:$M$99,K16)</f>
        <v>0</v>
      </c>
      <c r="M16" s="155" t="str">
        <f>種目情報!E10</f>
        <v>小4年女走高跳</v>
      </c>
      <c r="N16" s="167">
        <f>COUNTIF(②選手情報入力!$H$10:$M$99,M16)</f>
        <v>0</v>
      </c>
    </row>
    <row r="17" spans="1:14" ht="21" customHeight="1">
      <c r="A17" s="164"/>
      <c r="B17" s="195" t="s">
        <v>257</v>
      </c>
      <c r="C17" s="357">
        <f t="shared" si="0"/>
        <v>0</v>
      </c>
      <c r="D17" s="358"/>
      <c r="E17" s="166"/>
      <c r="F17" s="195" t="s">
        <v>250</v>
      </c>
      <c r="G17" s="165">
        <f t="shared" si="1"/>
        <v>0</v>
      </c>
      <c r="H17" s="164"/>
      <c r="K17" s="155" t="str">
        <f>種目情報!A11</f>
        <v>小5年男走高跳</v>
      </c>
      <c r="L17" s="167">
        <f>COUNTIF(②選手情報入力!$H$10:$M$99,K17)</f>
        <v>0</v>
      </c>
      <c r="M17" s="155" t="str">
        <f>種目情報!E11</f>
        <v>小5年女走高跳</v>
      </c>
      <c r="N17" s="167">
        <f>COUNTIF(②選手情報入力!$H$10:$M$99,M17)</f>
        <v>0</v>
      </c>
    </row>
    <row r="18" spans="1:14" ht="21" customHeight="1">
      <c r="A18" s="164"/>
      <c r="B18" s="193" t="s">
        <v>258</v>
      </c>
      <c r="C18" s="357">
        <f t="shared" si="0"/>
        <v>0</v>
      </c>
      <c r="D18" s="358"/>
      <c r="E18" s="166"/>
      <c r="F18" s="187" t="s">
        <v>251</v>
      </c>
      <c r="G18" s="165">
        <f t="shared" si="1"/>
        <v>0</v>
      </c>
      <c r="H18" s="164"/>
      <c r="K18" s="155" t="str">
        <f>種目情報!A12</f>
        <v>小6年男走高跳</v>
      </c>
      <c r="L18" s="167">
        <f>COUNTIF(②選手情報入力!$H$10:$M$99,K18)</f>
        <v>0</v>
      </c>
      <c r="M18" s="155" t="str">
        <f>種目情報!E12</f>
        <v>小6年女走高跳</v>
      </c>
      <c r="N18" s="167">
        <f>COUNTIF(②選手情報入力!$H$10:$M$99,M18)</f>
        <v>0</v>
      </c>
    </row>
    <row r="19" spans="1:14" ht="21" customHeight="1">
      <c r="A19" s="164"/>
      <c r="B19" s="205" t="s">
        <v>259</v>
      </c>
      <c r="C19" s="357">
        <f t="shared" ref="C19" si="3">IF(L19=0,0,L19)</f>
        <v>0</v>
      </c>
      <c r="D19" s="358"/>
      <c r="E19" s="206"/>
      <c r="F19" s="205" t="s">
        <v>249</v>
      </c>
      <c r="G19" s="233">
        <f t="shared" si="1"/>
        <v>0</v>
      </c>
      <c r="H19" s="164"/>
      <c r="K19" s="155" t="str">
        <f>種目情報!A13</f>
        <v>小4年男走幅跳</v>
      </c>
      <c r="L19" s="167">
        <f>COUNTIF(②選手情報入力!$H$10:$M$99,K19)</f>
        <v>0</v>
      </c>
      <c r="M19" s="155" t="str">
        <f>種目情報!E13</f>
        <v>小4年女走幅跳</v>
      </c>
      <c r="N19" s="167">
        <f>COUNTIF(②選手情報入力!$H$10:$M$99,M19)</f>
        <v>0</v>
      </c>
    </row>
    <row r="20" spans="1:14" ht="21" customHeight="1">
      <c r="A20" s="164"/>
      <c r="B20" s="205" t="s">
        <v>260</v>
      </c>
      <c r="C20" s="357">
        <f t="shared" ref="C20:C25" si="4">IF(L20=0,0,L20)</f>
        <v>0</v>
      </c>
      <c r="D20" s="358"/>
      <c r="E20" s="206"/>
      <c r="F20" s="205" t="s">
        <v>252</v>
      </c>
      <c r="G20" s="240">
        <f t="shared" si="1"/>
        <v>0</v>
      </c>
      <c r="H20" s="164"/>
      <c r="K20" s="155" t="str">
        <f>種目情報!A14</f>
        <v>小5年男走幅跳</v>
      </c>
      <c r="L20" s="167">
        <f>COUNTIF(②選手情報入力!$H$10:$M$99,K20)</f>
        <v>0</v>
      </c>
      <c r="M20" s="155" t="str">
        <f>種目情報!E14</f>
        <v>小5年女走幅跳</v>
      </c>
      <c r="N20" s="167">
        <f>COUNTIF(②選手情報入力!$H$10:$M$99,M20)</f>
        <v>0</v>
      </c>
    </row>
    <row r="21" spans="1:14" ht="21" customHeight="1">
      <c r="A21" s="164"/>
      <c r="B21" s="205" t="s">
        <v>261</v>
      </c>
      <c r="C21" s="357">
        <f t="shared" si="4"/>
        <v>0</v>
      </c>
      <c r="D21" s="358"/>
      <c r="E21" s="206"/>
      <c r="F21" s="205" t="s">
        <v>253</v>
      </c>
      <c r="G21" s="240">
        <f t="shared" si="1"/>
        <v>0</v>
      </c>
      <c r="H21" s="164"/>
      <c r="K21" s="155" t="str">
        <f>種目情報!A15</f>
        <v>小6年男走幅跳</v>
      </c>
      <c r="L21" s="167">
        <f>COUNTIF(②選手情報入力!$H$10:$M$99,K21)</f>
        <v>0</v>
      </c>
      <c r="M21" s="155" t="str">
        <f>種目情報!E15</f>
        <v>小6年女走幅跳</v>
      </c>
      <c r="N21" s="167">
        <f>COUNTIF(②選手情報入力!$H$10:$M$99,M21)</f>
        <v>0</v>
      </c>
    </row>
    <row r="22" spans="1:14" ht="21" customHeight="1">
      <c r="A22" s="164"/>
      <c r="B22" s="205" t="s">
        <v>262</v>
      </c>
      <c r="C22" s="357">
        <f t="shared" si="4"/>
        <v>0</v>
      </c>
      <c r="D22" s="358"/>
      <c r="E22" s="206"/>
      <c r="F22" s="205" t="s">
        <v>246</v>
      </c>
      <c r="G22" s="240">
        <f t="shared" si="1"/>
        <v>0</v>
      </c>
      <c r="H22" s="164"/>
      <c r="K22" s="155" t="str">
        <f>種目情報!A16</f>
        <v>小4年男ｼﾞｬﾍﾞﾘｯｸﾎﾞｰﾙ投</v>
      </c>
      <c r="L22" s="167">
        <f>COUNTIF(②選手情報入力!$H$10:$M$99,K22)</f>
        <v>0</v>
      </c>
      <c r="M22" s="155" t="str">
        <f>種目情報!E16</f>
        <v>小4年女ｼﾞｬﾍﾞﾘｯｸﾎﾞｰﾙ投</v>
      </c>
      <c r="N22" s="167">
        <f>COUNTIF(②選手情報入力!$H$10:$M$99,M22)</f>
        <v>0</v>
      </c>
    </row>
    <row r="23" spans="1:14" ht="21" customHeight="1">
      <c r="A23" s="164"/>
      <c r="B23" s="205" t="s">
        <v>263</v>
      </c>
      <c r="C23" s="357">
        <f t="shared" si="4"/>
        <v>0</v>
      </c>
      <c r="D23" s="358"/>
      <c r="E23" s="206"/>
      <c r="F23" s="205" t="s">
        <v>247</v>
      </c>
      <c r="G23" s="240">
        <f t="shared" si="1"/>
        <v>0</v>
      </c>
      <c r="H23" s="164"/>
      <c r="K23" s="155" t="str">
        <f>種目情報!A17</f>
        <v>小5年男ｼﾞｬﾍﾞﾘｯｸﾎﾞｰﾙ投</v>
      </c>
      <c r="L23" s="167">
        <f>COUNTIF(②選手情報入力!$H$10:$M$99,K23)</f>
        <v>0</v>
      </c>
      <c r="M23" s="155" t="str">
        <f>種目情報!E17</f>
        <v>小5年女ｼﾞｬﾍﾞﾘｯｸﾎﾞｰﾙ投</v>
      </c>
      <c r="N23" s="167">
        <f>COUNTIF(②選手情報入力!$H$10:$M$99,M23)</f>
        <v>0</v>
      </c>
    </row>
    <row r="24" spans="1:14" ht="21" customHeight="1">
      <c r="A24" s="164"/>
      <c r="B24" s="205" t="s">
        <v>264</v>
      </c>
      <c r="C24" s="357">
        <f t="shared" si="4"/>
        <v>0</v>
      </c>
      <c r="D24" s="358"/>
      <c r="E24" s="206"/>
      <c r="F24" s="205" t="s">
        <v>254</v>
      </c>
      <c r="G24" s="240">
        <f t="shared" si="1"/>
        <v>0</v>
      </c>
      <c r="H24" s="164"/>
      <c r="K24" s="155" t="str">
        <f>種目情報!A18</f>
        <v>小6年男ｼﾞｬﾍﾞﾘｯｸﾎﾞｰﾙ投</v>
      </c>
      <c r="L24" s="167">
        <f>COUNTIF(②選手情報入力!$H$10:$M$99,K24)</f>
        <v>0</v>
      </c>
      <c r="M24" s="155" t="str">
        <f>種目情報!E18</f>
        <v>小6年女ｼﾞｬﾍﾞﾘｯｸﾎﾞｰﾙ投</v>
      </c>
      <c r="N24" s="167">
        <f>COUNTIF(②選手情報入力!$H$10:$M$99,M24)</f>
        <v>0</v>
      </c>
    </row>
    <row r="25" spans="1:14" ht="21" customHeight="1">
      <c r="A25" s="164"/>
      <c r="B25" s="205" t="s">
        <v>315</v>
      </c>
      <c r="C25" s="357">
        <f t="shared" si="4"/>
        <v>0</v>
      </c>
      <c r="D25" s="358"/>
      <c r="E25" s="206"/>
      <c r="F25" s="205" t="s">
        <v>335</v>
      </c>
      <c r="G25" s="240">
        <f t="shared" si="1"/>
        <v>0</v>
      </c>
      <c r="H25" s="164"/>
      <c r="I25" s="189"/>
      <c r="K25" s="155" t="str">
        <f>種目情報!A19</f>
        <v>小4年男1000m</v>
      </c>
      <c r="L25" s="167">
        <f>COUNTIF(②選手情報入力!$H$10:$M$99,K25)</f>
        <v>0</v>
      </c>
      <c r="M25" s="155" t="str">
        <f>種目情報!E19</f>
        <v>小4年女1000m</v>
      </c>
      <c r="N25" s="167">
        <f>COUNTIF(②選手情報入力!$H$10:$M$99,M25)</f>
        <v>0</v>
      </c>
    </row>
    <row r="26" spans="1:14" ht="21" customHeight="1">
      <c r="A26" s="164"/>
      <c r="B26" s="205" t="s">
        <v>319</v>
      </c>
      <c r="C26" s="357">
        <f t="shared" ref="C26:C27" si="5">IF(L26=0,0,L26)</f>
        <v>0</v>
      </c>
      <c r="D26" s="358"/>
      <c r="E26" s="206"/>
      <c r="F26" s="268" t="s">
        <v>331</v>
      </c>
      <c r="G26" s="266">
        <f t="shared" si="1"/>
        <v>0</v>
      </c>
      <c r="H26" s="164"/>
      <c r="I26" s="189"/>
      <c r="K26" s="155" t="str">
        <f>種目情報!A20</f>
        <v>小5年男1000m</v>
      </c>
      <c r="L26" s="167">
        <f>COUNTIF(②選手情報入力!$H$10:$M$99,K26)</f>
        <v>0</v>
      </c>
      <c r="M26" s="155" t="str">
        <f>種目情報!E20</f>
        <v>小5年女1000m</v>
      </c>
      <c r="N26" s="167">
        <f>COUNTIF(②選手情報入力!$H$10:$M$99,M26)</f>
        <v>0</v>
      </c>
    </row>
    <row r="27" spans="1:14" ht="21" customHeight="1" thickBot="1">
      <c r="A27" s="164"/>
      <c r="B27" s="205" t="s">
        <v>323</v>
      </c>
      <c r="C27" s="357">
        <f t="shared" si="5"/>
        <v>0</v>
      </c>
      <c r="D27" s="358"/>
      <c r="E27" s="206"/>
      <c r="F27" s="268" t="s">
        <v>327</v>
      </c>
      <c r="G27" s="266">
        <f t="shared" si="1"/>
        <v>0</v>
      </c>
      <c r="H27" s="164"/>
      <c r="I27" s="189"/>
      <c r="K27" s="155" t="str">
        <f>種目情報!A21</f>
        <v>小6年男1000m</v>
      </c>
      <c r="L27" s="167">
        <f>COUNTIF(②選手情報入力!$H$10:$M$99,K27)</f>
        <v>0</v>
      </c>
      <c r="M27" s="155" t="str">
        <f>種目情報!E21</f>
        <v>小6年女1000m</v>
      </c>
      <c r="N27" s="167">
        <f>COUNTIF(②選手情報入力!$H$10:$M$99,M27)</f>
        <v>0</v>
      </c>
    </row>
    <row r="28" spans="1:14" ht="21" customHeight="1">
      <c r="A28" s="164"/>
      <c r="B28" s="168" t="s">
        <v>204</v>
      </c>
      <c r="C28" s="359" t="str">
        <f>IF(③リレー情報確認!F14=0,"",③リレー情報確認!F14)</f>
        <v/>
      </c>
      <c r="D28" s="360"/>
      <c r="E28" s="166"/>
      <c r="F28" s="168" t="s">
        <v>204</v>
      </c>
      <c r="G28" s="231" t="str">
        <f>IF(③リレー情報確認!X14=0,"",③リレー情報確認!X14)</f>
        <v/>
      </c>
      <c r="H28" s="164"/>
      <c r="L28" s="167"/>
      <c r="N28" s="167"/>
    </row>
    <row r="29" spans="1:14" ht="21" customHeight="1">
      <c r="A29" s="164"/>
      <c r="B29" s="230" t="s">
        <v>205</v>
      </c>
      <c r="C29" s="368" t="str">
        <f>IF(③リレー情報確認!L14=0,"",③リレー情報確認!L14)</f>
        <v/>
      </c>
      <c r="D29" s="369"/>
      <c r="E29" s="166"/>
      <c r="F29" s="230" t="s">
        <v>205</v>
      </c>
      <c r="G29" s="165" t="str">
        <f>IF(③リレー情報確認!F26=0,"",③リレー情報確認!F26)</f>
        <v/>
      </c>
      <c r="H29" s="164"/>
      <c r="L29" s="167"/>
      <c r="N29" s="167"/>
    </row>
    <row r="30" spans="1:14" ht="21" customHeight="1" thickBot="1">
      <c r="A30" s="164"/>
      <c r="B30" s="169" t="s">
        <v>206</v>
      </c>
      <c r="C30" s="366" t="str">
        <f>IF(③リレー情報確認!R14=0,"",③リレー情報確認!R14)</f>
        <v/>
      </c>
      <c r="D30" s="367"/>
      <c r="E30" s="166"/>
      <c r="F30" s="169" t="s">
        <v>206</v>
      </c>
      <c r="G30" s="170" t="str">
        <f>IF(③リレー情報確認!L26=0,"",③リレー情報確認!L26)</f>
        <v/>
      </c>
      <c r="H30" s="164"/>
      <c r="L30" s="167"/>
      <c r="N30" s="167"/>
    </row>
    <row r="31" spans="1:14" ht="21" customHeight="1">
      <c r="A31" s="164"/>
      <c r="B31" s="171"/>
      <c r="C31" s="172"/>
      <c r="D31" s="172"/>
      <c r="E31" s="166"/>
      <c r="H31" s="164"/>
      <c r="L31" s="167"/>
      <c r="N31" s="167"/>
    </row>
    <row r="32" spans="1:14" ht="21" customHeight="1" thickBot="1">
      <c r="A32" s="234"/>
      <c r="B32" s="356" t="s">
        <v>148</v>
      </c>
      <c r="C32" s="361"/>
      <c r="D32" s="191"/>
      <c r="E32" s="166"/>
      <c r="F32" s="356"/>
      <c r="G32" s="356"/>
      <c r="H32" s="234"/>
    </row>
    <row r="33" spans="1:8" ht="21" customHeight="1" thickBot="1">
      <c r="A33" s="154"/>
      <c r="B33" s="173" t="s">
        <v>150</v>
      </c>
      <c r="C33" s="362">
        <f>②選手情報入力!F100</f>
        <v>0</v>
      </c>
      <c r="D33" s="363"/>
      <c r="E33" s="166"/>
      <c r="F33" s="243" t="s">
        <v>267</v>
      </c>
      <c r="G33" s="235" t="str">
        <f>IF(C35="","",(C35*1000))</f>
        <v/>
      </c>
      <c r="H33" s="154"/>
    </row>
    <row r="34" spans="1:8" ht="21" customHeight="1" thickTop="1" thickBot="1">
      <c r="A34" s="154"/>
      <c r="B34" s="174" t="s">
        <v>151</v>
      </c>
      <c r="C34" s="364">
        <f>②選手情報入力!F101</f>
        <v>0</v>
      </c>
      <c r="D34" s="365"/>
      <c r="E34" s="166"/>
      <c r="F34" s="188" t="s">
        <v>235</v>
      </c>
      <c r="G34" s="236">
        <f>IF(②選手情報入力!F104="","",②選手情報入力!F104)</f>
        <v>0</v>
      </c>
      <c r="H34" s="154"/>
    </row>
    <row r="35" spans="1:8" ht="21" customHeight="1" thickTop="1" thickBot="1">
      <c r="A35" s="154"/>
      <c r="B35" s="242" t="s">
        <v>266</v>
      </c>
      <c r="C35" s="269" t="str">
        <f>IF(①団体情報入力!C9="","",①団体情報入力!C9)</f>
        <v/>
      </c>
      <c r="D35" s="192" t="s">
        <v>234</v>
      </c>
      <c r="F35" s="355">
        <f ca="1">TODAY()</f>
        <v>43292</v>
      </c>
      <c r="G35" s="355"/>
      <c r="H35" s="154"/>
    </row>
    <row r="36" spans="1:8" ht="18.75" customHeight="1">
      <c r="A36" s="154"/>
      <c r="B36" s="234"/>
      <c r="C36" s="234"/>
      <c r="D36" s="234"/>
      <c r="E36" s="234"/>
      <c r="H36" s="154"/>
    </row>
    <row r="37" spans="1:8" ht="18.75" customHeight="1">
      <c r="A37" s="177"/>
      <c r="B37" s="176"/>
      <c r="C37" s="126"/>
      <c r="D37" s="126"/>
      <c r="E37" s="175"/>
      <c r="H37" s="177"/>
    </row>
    <row r="38" spans="1:8" ht="18.75" customHeight="1">
      <c r="A38" s="154"/>
      <c r="C38" s="164"/>
      <c r="D38" s="164"/>
      <c r="E38" s="175"/>
      <c r="H38" s="154"/>
    </row>
    <row r="39" spans="1:8" ht="18.75" customHeight="1">
      <c r="A39" s="154"/>
      <c r="E39" s="175"/>
      <c r="F39" s="177"/>
      <c r="G39" s="177"/>
      <c r="H39" s="154"/>
    </row>
    <row r="40" spans="1:8" ht="14.25">
      <c r="A40" s="154"/>
      <c r="B40" s="175"/>
      <c r="C40" s="175"/>
      <c r="D40" s="175"/>
      <c r="E40" s="175"/>
      <c r="H40" s="154"/>
    </row>
    <row r="41" spans="1:8" ht="14.25">
      <c r="A41" s="154"/>
      <c r="B41" s="177"/>
      <c r="C41" s="177"/>
      <c r="D41" s="177"/>
      <c r="E41" s="177"/>
      <c r="H41" s="154"/>
    </row>
    <row r="42" spans="1:8" ht="18.75">
      <c r="A42" s="154"/>
      <c r="B42" s="175"/>
      <c r="C42" s="175"/>
      <c r="D42" s="175"/>
      <c r="E42" s="175"/>
      <c r="F42" s="178"/>
      <c r="G42" s="178"/>
      <c r="H42" s="154"/>
    </row>
    <row r="43" spans="1:8" ht="18.75">
      <c r="A43" s="154"/>
      <c r="B43" s="178"/>
      <c r="C43" s="178"/>
      <c r="D43" s="178"/>
      <c r="E43" s="178"/>
      <c r="F43" s="180"/>
      <c r="G43" s="175"/>
      <c r="H43" s="154"/>
    </row>
    <row r="44" spans="1:8" ht="18.75">
      <c r="A44" s="154"/>
      <c r="B44" s="178"/>
      <c r="C44" s="178"/>
      <c r="D44" s="178"/>
      <c r="E44" s="178"/>
      <c r="F44" s="180"/>
      <c r="G44" s="175"/>
      <c r="H44" s="154"/>
    </row>
    <row r="45" spans="1:8" ht="14.25">
      <c r="A45" s="154"/>
      <c r="B45" s="179"/>
      <c r="C45" s="175"/>
      <c r="D45" s="175"/>
      <c r="E45" s="175"/>
      <c r="F45" s="180"/>
      <c r="G45" s="175"/>
      <c r="H45" s="154"/>
    </row>
    <row r="46" spans="1:8" ht="14.25">
      <c r="A46" s="154"/>
      <c r="B46" s="179"/>
      <c r="C46" s="175"/>
      <c r="D46" s="175"/>
      <c r="E46" s="175"/>
      <c r="F46" s="180"/>
      <c r="G46" s="175"/>
      <c r="H46" s="154"/>
    </row>
    <row r="47" spans="1:8" ht="14.25">
      <c r="A47" s="154"/>
      <c r="B47" s="179"/>
      <c r="C47" s="175"/>
      <c r="D47" s="175"/>
      <c r="E47" s="175"/>
      <c r="F47" s="180"/>
      <c r="G47" s="175"/>
      <c r="H47" s="154"/>
    </row>
    <row r="48" spans="1:8" ht="14.25">
      <c r="A48" s="154"/>
      <c r="B48" s="179"/>
      <c r="C48" s="175"/>
      <c r="D48" s="175"/>
      <c r="E48" s="175"/>
      <c r="F48" s="180"/>
      <c r="G48" s="175"/>
      <c r="H48" s="154"/>
    </row>
    <row r="49" spans="2:7" ht="14.25">
      <c r="B49" s="179"/>
      <c r="C49" s="175"/>
      <c r="D49" s="175"/>
      <c r="E49" s="175"/>
      <c r="F49" s="180"/>
      <c r="G49" s="175"/>
    </row>
    <row r="50" spans="2:7" ht="14.25">
      <c r="B50" s="179"/>
      <c r="C50" s="175"/>
      <c r="D50" s="175"/>
      <c r="E50" s="175"/>
      <c r="F50" s="180"/>
      <c r="G50" s="175"/>
    </row>
    <row r="51" spans="2:7" ht="14.25">
      <c r="B51" s="179"/>
      <c r="C51" s="175"/>
      <c r="D51" s="175"/>
      <c r="E51" s="175"/>
    </row>
    <row r="52" spans="2:7" ht="14.25">
      <c r="B52" s="179"/>
      <c r="C52" s="175"/>
      <c r="D52" s="175"/>
      <c r="E52" s="175"/>
    </row>
  </sheetData>
  <sheetProtection sheet="1" objects="1" scenarios="1" selectLockedCells="1"/>
  <mergeCells count="36">
    <mergeCell ref="D1:H1"/>
    <mergeCell ref="A2:H2"/>
    <mergeCell ref="A4:H4"/>
    <mergeCell ref="A5:H5"/>
    <mergeCell ref="B8:C8"/>
    <mergeCell ref="F8:G8"/>
    <mergeCell ref="A3:E3"/>
    <mergeCell ref="C6:F6"/>
    <mergeCell ref="D7:G7"/>
    <mergeCell ref="C30:D30"/>
    <mergeCell ref="C29:D29"/>
    <mergeCell ref="C9:D9"/>
    <mergeCell ref="C10:D10"/>
    <mergeCell ref="C11:D11"/>
    <mergeCell ref="C12:D12"/>
    <mergeCell ref="C13:D13"/>
    <mergeCell ref="C14:D14"/>
    <mergeCell ref="C15:D15"/>
    <mergeCell ref="C26:D26"/>
    <mergeCell ref="C27:D27"/>
    <mergeCell ref="F35:G35"/>
    <mergeCell ref="F32:G32"/>
    <mergeCell ref="C16:D16"/>
    <mergeCell ref="C17:D17"/>
    <mergeCell ref="C18:D18"/>
    <mergeCell ref="C19:D19"/>
    <mergeCell ref="C28:D28"/>
    <mergeCell ref="B32:C32"/>
    <mergeCell ref="C20:D20"/>
    <mergeCell ref="C21:D21"/>
    <mergeCell ref="C22:D22"/>
    <mergeCell ref="C23:D23"/>
    <mergeCell ref="C24:D24"/>
    <mergeCell ref="C25:D25"/>
    <mergeCell ref="C33:D33"/>
    <mergeCell ref="C34:D34"/>
  </mergeCells>
  <phoneticPr fontId="2"/>
  <printOptions horizontalCentered="1" verticalCentered="1"/>
  <pageMargins left="0.39370078740157483" right="0.39370078740157483" top="0.59055118110236227" bottom="0.59055118110236227" header="0.31496062992125984" footer="0.31496062992125984"/>
  <pageSetup paperSize="9" scale="96" orientation="portrait" horizontalDpi="4294967293" verticalDpi="300" r:id="rId1"/>
  <ignoredErrors>
    <ignoredError sqref="G29 M10:M2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98"/>
  <sheetViews>
    <sheetView zoomScaleNormal="100" workbookViewId="0">
      <pane ySplit="8" topLeftCell="A10" activePane="bottomLeft" state="frozen"/>
      <selection activeCell="K16" sqref="K16"/>
      <selection pane="bottomLeft" activeCell="K16" sqref="K16"/>
    </sheetView>
  </sheetViews>
  <sheetFormatPr defaultColWidth="9" defaultRowHeight="13.5"/>
  <cols>
    <col min="1" max="1" width="3.625" style="13" bestFit="1" customWidth="1"/>
    <col min="2" max="2" width="6" style="1" bestFit="1" customWidth="1"/>
    <col min="3" max="3" width="15" style="1" customWidth="1"/>
    <col min="4" max="5" width="3.75" style="1" customWidth="1"/>
    <col min="6" max="6" width="13.75" style="13" customWidth="1"/>
    <col min="7" max="7" width="9.375" style="1" customWidth="1"/>
    <col min="8" max="8" width="13.75" style="13" customWidth="1"/>
    <col min="9" max="9" width="9.375" style="1" customWidth="1"/>
    <col min="10" max="10" width="11.625" style="13" customWidth="1"/>
    <col min="11" max="11" width="11.625" style="1" customWidth="1"/>
    <col min="12" max="12" width="11.625" style="13" customWidth="1"/>
    <col min="13" max="16384" width="9" style="13"/>
  </cols>
  <sheetData>
    <row r="1" spans="1:12" ht="17.25">
      <c r="A1" s="9" t="s">
        <v>122</v>
      </c>
    </row>
    <row r="2" spans="1:12" ht="14.25">
      <c r="A2" s="392" t="s">
        <v>129</v>
      </c>
      <c r="B2" s="392"/>
      <c r="C2" s="385" t="str">
        <f>注意事項!C2&amp;注意事項!F2</f>
        <v>2018年　名古屋市民スポーツ祭陸上競技大会</v>
      </c>
      <c r="D2" s="385"/>
      <c r="E2" s="385"/>
      <c r="F2" s="385"/>
      <c r="G2" s="385"/>
      <c r="H2" s="385"/>
      <c r="J2" s="385" t="str">
        <f>IF(①団体情報入力!D3="","",①団体情報入力!D3)</f>
        <v/>
      </c>
      <c r="K2" s="385"/>
      <c r="L2" s="385"/>
    </row>
    <row r="3" spans="1:12" ht="14.25">
      <c r="A3" s="1"/>
      <c r="C3" s="217"/>
      <c r="D3" s="217"/>
      <c r="E3" s="217"/>
      <c r="F3" s="217"/>
      <c r="G3" s="217"/>
      <c r="H3" s="217"/>
      <c r="I3" s="14"/>
      <c r="J3" s="217"/>
      <c r="K3" s="217"/>
    </row>
    <row r="4" spans="1:12" ht="18" customHeight="1" thickBot="1">
      <c r="D4" s="14"/>
      <c r="E4" s="217"/>
      <c r="F4" s="217"/>
      <c r="G4" s="217"/>
      <c r="H4" s="217"/>
      <c r="I4" s="14"/>
      <c r="J4" s="217"/>
      <c r="K4" s="217"/>
    </row>
    <row r="5" spans="1:12" ht="14.25" thickBot="1">
      <c r="J5" s="218" t="s">
        <v>193</v>
      </c>
      <c r="K5" s="219" t="s">
        <v>194</v>
      </c>
      <c r="L5" s="133" t="s">
        <v>195</v>
      </c>
    </row>
    <row r="6" spans="1:12" s="93" customFormat="1" ht="16.5" customHeight="1">
      <c r="B6" s="386" t="s">
        <v>123</v>
      </c>
      <c r="C6" s="110" t="s">
        <v>124</v>
      </c>
      <c r="D6" s="388">
        <f>②選手情報入力!F102</f>
        <v>0</v>
      </c>
      <c r="E6" s="389"/>
      <c r="H6" s="386" t="s">
        <v>117</v>
      </c>
      <c r="I6" s="94" t="s">
        <v>102</v>
      </c>
      <c r="J6" s="213" t="str">
        <f>IF(③リレー情報確認!F8="","",③リレー情報確認!F8)</f>
        <v/>
      </c>
      <c r="K6" s="215" t="str">
        <f>IF(③リレー情報確認!L8="","",③リレー情報確認!L8)</f>
        <v/>
      </c>
      <c r="L6" s="95" t="str">
        <f>IF(③リレー情報確認!R8="","",③リレー情報確認!R8)</f>
        <v/>
      </c>
    </row>
    <row r="7" spans="1:12" s="93" customFormat="1" ht="16.5" customHeight="1" thickBot="1">
      <c r="B7" s="387"/>
      <c r="C7" s="111" t="s">
        <v>125</v>
      </c>
      <c r="D7" s="390">
        <f>②選手情報入力!F103</f>
        <v>0</v>
      </c>
      <c r="E7" s="391"/>
      <c r="H7" s="387"/>
      <c r="I7" s="96" t="s">
        <v>116</v>
      </c>
      <c r="J7" s="214" t="str">
        <f>IF(③リレー情報確認!X8="","",③リレー情報確認!X8)</f>
        <v/>
      </c>
      <c r="K7" s="216" t="str">
        <f>IF(③リレー情報確認!F20="","",③リレー情報確認!F20)</f>
        <v/>
      </c>
      <c r="L7" s="97" t="str">
        <f>IF(③リレー情報確認!L20="","",③リレー情報確認!L20)</f>
        <v/>
      </c>
    </row>
    <row r="8" spans="1:12" s="93" customFormat="1" ht="16.5" customHeight="1">
      <c r="A8" s="98"/>
      <c r="B8" s="99" t="s">
        <v>118</v>
      </c>
      <c r="C8" s="99" t="s">
        <v>119</v>
      </c>
      <c r="D8" s="99" t="s">
        <v>120</v>
      </c>
      <c r="E8" s="99" t="s">
        <v>121</v>
      </c>
      <c r="F8" s="99" t="s">
        <v>227</v>
      </c>
      <c r="G8" s="99" t="s">
        <v>39</v>
      </c>
      <c r="H8" s="99" t="s">
        <v>228</v>
      </c>
      <c r="I8" s="99" t="s">
        <v>39</v>
      </c>
      <c r="J8" s="99" t="s">
        <v>230</v>
      </c>
      <c r="K8" s="99" t="s">
        <v>231</v>
      </c>
      <c r="L8" s="99" t="s">
        <v>232</v>
      </c>
    </row>
    <row r="9" spans="1:12" s="93" customFormat="1" ht="18" customHeight="1">
      <c r="A9" s="100">
        <v>1</v>
      </c>
      <c r="B9" s="101" t="str">
        <f>IF(②選手情報入力!B10="","",②選手情報入力!B10)</f>
        <v/>
      </c>
      <c r="C9" s="121" t="str">
        <f>IF(②選手情報入力!C10="","",②選手情報入力!C10)</f>
        <v/>
      </c>
      <c r="D9" s="101" t="str">
        <f>IF(②選手情報入力!F10="","",②選手情報入力!F10)</f>
        <v/>
      </c>
      <c r="E9" s="101" t="str">
        <f>IF(②選手情報入力!G10="","",②選手情報入力!G10)</f>
        <v/>
      </c>
      <c r="F9" s="100" t="str">
        <f>IF(②選手情報入力!H10="","",②選手情報入力!H10)</f>
        <v/>
      </c>
      <c r="G9" s="101" t="str">
        <f>IF(②選手情報入力!I10="","",②選手情報入力!I10)</f>
        <v/>
      </c>
      <c r="H9" s="100" t="str">
        <f>IF(②選手情報入力!J10="","",②選手情報入力!J10)</f>
        <v/>
      </c>
      <c r="I9" s="101" t="str">
        <f>IF(②選手情報入力!K10="","",②選手情報入力!K10)</f>
        <v/>
      </c>
      <c r="J9" s="101" t="str">
        <f>IF(②選手情報入力!N10="","",②選手情報入力!N10)</f>
        <v/>
      </c>
      <c r="K9" s="101" t="str">
        <f>IF(②選手情報入力!O10="","",②選手情報入力!O10)</f>
        <v/>
      </c>
      <c r="L9" s="101" t="str">
        <f>IF(②選手情報入力!P10="","",②選手情報入力!P10)</f>
        <v/>
      </c>
    </row>
    <row r="10" spans="1:12" s="93" customFormat="1" ht="18" customHeight="1">
      <c r="A10" s="102">
        <v>2</v>
      </c>
      <c r="B10" s="103" t="str">
        <f>IF(②選手情報入力!B11="","",②選手情報入力!B11)</f>
        <v/>
      </c>
      <c r="C10" s="122" t="str">
        <f>IF(②選手情報入力!C11="","",②選手情報入力!C11)</f>
        <v/>
      </c>
      <c r="D10" s="103" t="str">
        <f>IF(②選手情報入力!F11="","",②選手情報入力!F11)</f>
        <v/>
      </c>
      <c r="E10" s="103" t="str">
        <f>IF(②選手情報入力!G11="","",②選手情報入力!G11)</f>
        <v/>
      </c>
      <c r="F10" s="102" t="str">
        <f>IF(②選手情報入力!H11="","",②選手情報入力!H11)</f>
        <v/>
      </c>
      <c r="G10" s="103" t="str">
        <f>IF(②選手情報入力!I11="","",②選手情報入力!I11)</f>
        <v/>
      </c>
      <c r="H10" s="102" t="str">
        <f>IF(②選手情報入力!J11="","",②選手情報入力!J11)</f>
        <v/>
      </c>
      <c r="I10" s="103" t="str">
        <f>IF(②選手情報入力!K11="","",②選手情報入力!K11)</f>
        <v/>
      </c>
      <c r="J10" s="103" t="str">
        <f>IF(②選手情報入力!N11="","",②選手情報入力!N11)</f>
        <v/>
      </c>
      <c r="K10" s="103" t="str">
        <f>IF(②選手情報入力!O11="","",②選手情報入力!O11)</f>
        <v/>
      </c>
      <c r="L10" s="103" t="str">
        <f>IF(②選手情報入力!P11="","",②選手情報入力!P11)</f>
        <v/>
      </c>
    </row>
    <row r="11" spans="1:12" s="93" customFormat="1" ht="18" customHeight="1">
      <c r="A11" s="102">
        <v>3</v>
      </c>
      <c r="B11" s="103" t="str">
        <f>IF(②選手情報入力!B12="","",②選手情報入力!B12)</f>
        <v/>
      </c>
      <c r="C11" s="122" t="str">
        <f>IF(②選手情報入力!C12="","",②選手情報入力!C12)</f>
        <v/>
      </c>
      <c r="D11" s="103" t="str">
        <f>IF(②選手情報入力!F12="","",②選手情報入力!F12)</f>
        <v/>
      </c>
      <c r="E11" s="103" t="str">
        <f>IF(②選手情報入力!G12="","",②選手情報入力!G12)</f>
        <v/>
      </c>
      <c r="F11" s="102" t="str">
        <f>IF(②選手情報入力!H12="","",②選手情報入力!H12)</f>
        <v/>
      </c>
      <c r="G11" s="103" t="str">
        <f>IF(②選手情報入力!I12="","",②選手情報入力!I12)</f>
        <v/>
      </c>
      <c r="H11" s="102" t="str">
        <f>IF(②選手情報入力!J12="","",②選手情報入力!J12)</f>
        <v/>
      </c>
      <c r="I11" s="103" t="str">
        <f>IF(②選手情報入力!K12="","",②選手情報入力!K12)</f>
        <v/>
      </c>
      <c r="J11" s="103" t="str">
        <f>IF(②選手情報入力!N12="","",②選手情報入力!N12)</f>
        <v/>
      </c>
      <c r="K11" s="103" t="str">
        <f>IF(②選手情報入力!O12="","",②選手情報入力!O12)</f>
        <v/>
      </c>
      <c r="L11" s="103" t="str">
        <f>IF(②選手情報入力!P12="","",②選手情報入力!P12)</f>
        <v/>
      </c>
    </row>
    <row r="12" spans="1:12" s="93" customFormat="1" ht="18" customHeight="1">
      <c r="A12" s="102">
        <v>4</v>
      </c>
      <c r="B12" s="103" t="str">
        <f>IF(②選手情報入力!B13="","",②選手情報入力!B13)</f>
        <v/>
      </c>
      <c r="C12" s="122" t="str">
        <f>IF(②選手情報入力!C13="","",②選手情報入力!C13)</f>
        <v/>
      </c>
      <c r="D12" s="103" t="str">
        <f>IF(②選手情報入力!F13="","",②選手情報入力!F13)</f>
        <v/>
      </c>
      <c r="E12" s="103" t="str">
        <f>IF(②選手情報入力!G13="","",②選手情報入力!G13)</f>
        <v/>
      </c>
      <c r="F12" s="102" t="str">
        <f>IF(②選手情報入力!H13="","",②選手情報入力!H13)</f>
        <v/>
      </c>
      <c r="G12" s="103" t="str">
        <f>IF(②選手情報入力!I13="","",②選手情報入力!I13)</f>
        <v/>
      </c>
      <c r="H12" s="102" t="str">
        <f>IF(②選手情報入力!J13="","",②選手情報入力!J13)</f>
        <v/>
      </c>
      <c r="I12" s="103" t="str">
        <f>IF(②選手情報入力!K13="","",②選手情報入力!K13)</f>
        <v/>
      </c>
      <c r="J12" s="103" t="str">
        <f>IF(②選手情報入力!N13="","",②選手情報入力!N13)</f>
        <v/>
      </c>
      <c r="K12" s="103" t="str">
        <f>IF(②選手情報入力!O13="","",②選手情報入力!O13)</f>
        <v/>
      </c>
      <c r="L12" s="103" t="str">
        <f>IF(②選手情報入力!P13="","",②選手情報入力!P13)</f>
        <v/>
      </c>
    </row>
    <row r="13" spans="1:12" s="93" customFormat="1" ht="18" customHeight="1">
      <c r="A13" s="106">
        <v>5</v>
      </c>
      <c r="B13" s="107" t="str">
        <f>IF(②選手情報入力!B14="","",②選手情報入力!B14)</f>
        <v/>
      </c>
      <c r="C13" s="123" t="str">
        <f>IF(②選手情報入力!C14="","",②選手情報入力!C14)</f>
        <v/>
      </c>
      <c r="D13" s="107" t="str">
        <f>IF(②選手情報入力!F14="","",②選手情報入力!F14)</f>
        <v/>
      </c>
      <c r="E13" s="107" t="str">
        <f>IF(②選手情報入力!G14="","",②選手情報入力!G14)</f>
        <v/>
      </c>
      <c r="F13" s="106" t="str">
        <f>IF(②選手情報入力!H14="","",②選手情報入力!H14)</f>
        <v/>
      </c>
      <c r="G13" s="107" t="str">
        <f>IF(②選手情報入力!I14="","",②選手情報入力!I14)</f>
        <v/>
      </c>
      <c r="H13" s="106" t="str">
        <f>IF(②選手情報入力!J14="","",②選手情報入力!J14)</f>
        <v/>
      </c>
      <c r="I13" s="107" t="str">
        <f>IF(②選手情報入力!K14="","",②選手情報入力!K14)</f>
        <v/>
      </c>
      <c r="J13" s="107" t="str">
        <f>IF(②選手情報入力!N14="","",②選手情報入力!N14)</f>
        <v/>
      </c>
      <c r="K13" s="107" t="str">
        <f>IF(②選手情報入力!O14="","",②選手情報入力!O14)</f>
        <v/>
      </c>
      <c r="L13" s="107" t="str">
        <f>IF(②選手情報入力!P14="","",②選手情報入力!P14)</f>
        <v/>
      </c>
    </row>
    <row r="14" spans="1:12" s="93" customFormat="1" ht="18" customHeight="1">
      <c r="A14" s="100">
        <v>6</v>
      </c>
      <c r="B14" s="101" t="str">
        <f>IF(②選手情報入力!B15="","",②選手情報入力!B15)</f>
        <v/>
      </c>
      <c r="C14" s="121" t="str">
        <f>IF(②選手情報入力!C15="","",②選手情報入力!C15)</f>
        <v/>
      </c>
      <c r="D14" s="101" t="str">
        <f>IF(②選手情報入力!F15="","",②選手情報入力!F15)</f>
        <v/>
      </c>
      <c r="E14" s="101" t="str">
        <f>IF(②選手情報入力!G15="","",②選手情報入力!G15)</f>
        <v/>
      </c>
      <c r="F14" s="100" t="str">
        <f>IF(②選手情報入力!H15="","",②選手情報入力!H15)</f>
        <v/>
      </c>
      <c r="G14" s="101" t="str">
        <f>IF(②選手情報入力!I15="","",②選手情報入力!I15)</f>
        <v/>
      </c>
      <c r="H14" s="100" t="str">
        <f>IF(②選手情報入力!J15="","",②選手情報入力!J15)</f>
        <v/>
      </c>
      <c r="I14" s="101" t="str">
        <f>IF(②選手情報入力!K15="","",②選手情報入力!K15)</f>
        <v/>
      </c>
      <c r="J14" s="101" t="str">
        <f>IF(②選手情報入力!N15="","",②選手情報入力!N15)</f>
        <v/>
      </c>
      <c r="K14" s="101" t="str">
        <f>IF(②選手情報入力!O15="","",②選手情報入力!O15)</f>
        <v/>
      </c>
      <c r="L14" s="101" t="str">
        <f>IF(②選手情報入力!P15="","",②選手情報入力!P15)</f>
        <v/>
      </c>
    </row>
    <row r="15" spans="1:12" s="93" customFormat="1" ht="18" customHeight="1">
      <c r="A15" s="102">
        <v>7</v>
      </c>
      <c r="B15" s="103" t="str">
        <f>IF(②選手情報入力!B16="","",②選手情報入力!B16)</f>
        <v/>
      </c>
      <c r="C15" s="122" t="str">
        <f>IF(②選手情報入力!C16="","",②選手情報入力!C16)</f>
        <v/>
      </c>
      <c r="D15" s="103" t="str">
        <f>IF(②選手情報入力!F16="","",②選手情報入力!F16)</f>
        <v/>
      </c>
      <c r="E15" s="103" t="str">
        <f>IF(②選手情報入力!G16="","",②選手情報入力!G16)</f>
        <v/>
      </c>
      <c r="F15" s="102" t="str">
        <f>IF(②選手情報入力!H16="","",②選手情報入力!H16)</f>
        <v/>
      </c>
      <c r="G15" s="103" t="str">
        <f>IF(②選手情報入力!I16="","",②選手情報入力!I16)</f>
        <v/>
      </c>
      <c r="H15" s="102" t="str">
        <f>IF(②選手情報入力!J16="","",②選手情報入力!J16)</f>
        <v/>
      </c>
      <c r="I15" s="103" t="str">
        <f>IF(②選手情報入力!K16="","",②選手情報入力!K16)</f>
        <v/>
      </c>
      <c r="J15" s="103" t="str">
        <f>IF(②選手情報入力!N16="","",②選手情報入力!N16)</f>
        <v/>
      </c>
      <c r="K15" s="103" t="str">
        <f>IF(②選手情報入力!O16="","",②選手情報入力!O16)</f>
        <v/>
      </c>
      <c r="L15" s="103" t="str">
        <f>IF(②選手情報入力!P16="","",②選手情報入力!P16)</f>
        <v/>
      </c>
    </row>
    <row r="16" spans="1:12" s="93" customFormat="1" ht="18" customHeight="1">
      <c r="A16" s="102">
        <v>8</v>
      </c>
      <c r="B16" s="103" t="str">
        <f>IF(②選手情報入力!B17="","",②選手情報入力!B17)</f>
        <v/>
      </c>
      <c r="C16" s="122" t="str">
        <f>IF(②選手情報入力!C17="","",②選手情報入力!C17)</f>
        <v/>
      </c>
      <c r="D16" s="103" t="str">
        <f>IF(②選手情報入力!F17="","",②選手情報入力!F17)</f>
        <v/>
      </c>
      <c r="E16" s="103" t="str">
        <f>IF(②選手情報入力!G17="","",②選手情報入力!G17)</f>
        <v/>
      </c>
      <c r="F16" s="102" t="str">
        <f>IF(②選手情報入力!H17="","",②選手情報入力!H17)</f>
        <v/>
      </c>
      <c r="G16" s="103" t="str">
        <f>IF(②選手情報入力!I17="","",②選手情報入力!I17)</f>
        <v/>
      </c>
      <c r="H16" s="102" t="str">
        <f>IF(②選手情報入力!J17="","",②選手情報入力!J17)</f>
        <v/>
      </c>
      <c r="I16" s="103" t="str">
        <f>IF(②選手情報入力!K17="","",②選手情報入力!K17)</f>
        <v/>
      </c>
      <c r="J16" s="103" t="str">
        <f>IF(②選手情報入力!N17="","",②選手情報入力!N17)</f>
        <v/>
      </c>
      <c r="K16" s="103" t="str">
        <f>IF(②選手情報入力!O17="","",②選手情報入力!O17)</f>
        <v/>
      </c>
      <c r="L16" s="103" t="str">
        <f>IF(②選手情報入力!P17="","",②選手情報入力!P17)</f>
        <v/>
      </c>
    </row>
    <row r="17" spans="1:12" s="93" customFormat="1" ht="18" customHeight="1">
      <c r="A17" s="102">
        <v>9</v>
      </c>
      <c r="B17" s="103" t="str">
        <f>IF(②選手情報入力!B18="","",②選手情報入力!B18)</f>
        <v/>
      </c>
      <c r="C17" s="122" t="str">
        <f>IF(②選手情報入力!C18="","",②選手情報入力!C18)</f>
        <v/>
      </c>
      <c r="D17" s="103" t="str">
        <f>IF(②選手情報入力!F18="","",②選手情報入力!F18)</f>
        <v/>
      </c>
      <c r="E17" s="103" t="str">
        <f>IF(②選手情報入力!G18="","",②選手情報入力!G18)</f>
        <v/>
      </c>
      <c r="F17" s="102" t="str">
        <f>IF(②選手情報入力!H18="","",②選手情報入力!H18)</f>
        <v/>
      </c>
      <c r="G17" s="103" t="str">
        <f>IF(②選手情報入力!I18="","",②選手情報入力!I18)</f>
        <v/>
      </c>
      <c r="H17" s="102" t="str">
        <f>IF(②選手情報入力!J18="","",②選手情報入力!J18)</f>
        <v/>
      </c>
      <c r="I17" s="103" t="str">
        <f>IF(②選手情報入力!K18="","",②選手情報入力!K18)</f>
        <v/>
      </c>
      <c r="J17" s="103" t="str">
        <f>IF(②選手情報入力!N18="","",②選手情報入力!N18)</f>
        <v/>
      </c>
      <c r="K17" s="103" t="str">
        <f>IF(②選手情報入力!O18="","",②選手情報入力!O18)</f>
        <v/>
      </c>
      <c r="L17" s="103" t="str">
        <f>IF(②選手情報入力!P18="","",②選手情報入力!P18)</f>
        <v/>
      </c>
    </row>
    <row r="18" spans="1:12" s="93" customFormat="1" ht="18" customHeight="1">
      <c r="A18" s="104">
        <v>10</v>
      </c>
      <c r="B18" s="105" t="str">
        <f>IF(②選手情報入力!B19="","",②選手情報入力!B19)</f>
        <v/>
      </c>
      <c r="C18" s="124" t="str">
        <f>IF(②選手情報入力!C19="","",②選手情報入力!C19)</f>
        <v/>
      </c>
      <c r="D18" s="105" t="str">
        <f>IF(②選手情報入力!F19="","",②選手情報入力!F19)</f>
        <v/>
      </c>
      <c r="E18" s="105" t="str">
        <f>IF(②選手情報入力!G19="","",②選手情報入力!G19)</f>
        <v/>
      </c>
      <c r="F18" s="104" t="str">
        <f>IF(②選手情報入力!H19="","",②選手情報入力!H19)</f>
        <v/>
      </c>
      <c r="G18" s="105" t="str">
        <f>IF(②選手情報入力!I19="","",②選手情報入力!I19)</f>
        <v/>
      </c>
      <c r="H18" s="104" t="str">
        <f>IF(②選手情報入力!J19="","",②選手情報入力!J19)</f>
        <v/>
      </c>
      <c r="I18" s="105" t="str">
        <f>IF(②選手情報入力!K19="","",②選手情報入力!K19)</f>
        <v/>
      </c>
      <c r="J18" s="105" t="str">
        <f>IF(②選手情報入力!N19="","",②選手情報入力!N19)</f>
        <v/>
      </c>
      <c r="K18" s="105" t="str">
        <f>IF(②選手情報入力!O19="","",②選手情報入力!O19)</f>
        <v/>
      </c>
      <c r="L18" s="105" t="str">
        <f>IF(②選手情報入力!P19="","",②選手情報入力!P19)</f>
        <v/>
      </c>
    </row>
    <row r="19" spans="1:12" s="93" customFormat="1" ht="18" customHeight="1">
      <c r="A19" s="108">
        <v>11</v>
      </c>
      <c r="B19" s="109" t="str">
        <f>IF(②選手情報入力!B20="","",②選手情報入力!B20)</f>
        <v/>
      </c>
      <c r="C19" s="125" t="str">
        <f>IF(②選手情報入力!C20="","",②選手情報入力!C20)</f>
        <v/>
      </c>
      <c r="D19" s="109" t="str">
        <f>IF(②選手情報入力!F20="","",②選手情報入力!F20)</f>
        <v/>
      </c>
      <c r="E19" s="109" t="str">
        <f>IF(②選手情報入力!G20="","",②選手情報入力!G20)</f>
        <v/>
      </c>
      <c r="F19" s="108" t="str">
        <f>IF(②選手情報入力!H20="","",②選手情報入力!H20)</f>
        <v/>
      </c>
      <c r="G19" s="109" t="str">
        <f>IF(②選手情報入力!I20="","",②選手情報入力!I20)</f>
        <v/>
      </c>
      <c r="H19" s="108" t="str">
        <f>IF(②選手情報入力!J20="","",②選手情報入力!J20)</f>
        <v/>
      </c>
      <c r="I19" s="109" t="str">
        <f>IF(②選手情報入力!K20="","",②選手情報入力!K20)</f>
        <v/>
      </c>
      <c r="J19" s="109" t="str">
        <f>IF(②選手情報入力!N20="","",②選手情報入力!N20)</f>
        <v/>
      </c>
      <c r="K19" s="109" t="str">
        <f>IF(②選手情報入力!O20="","",②選手情報入力!O20)</f>
        <v/>
      </c>
      <c r="L19" s="109" t="str">
        <f>IF(②選手情報入力!P20="","",②選手情報入力!P20)</f>
        <v/>
      </c>
    </row>
    <row r="20" spans="1:12" s="93" customFormat="1" ht="18" customHeight="1">
      <c r="A20" s="102">
        <v>12</v>
      </c>
      <c r="B20" s="103" t="str">
        <f>IF(②選手情報入力!B21="","",②選手情報入力!B21)</f>
        <v/>
      </c>
      <c r="C20" s="122" t="str">
        <f>IF(②選手情報入力!C21="","",②選手情報入力!C21)</f>
        <v/>
      </c>
      <c r="D20" s="103" t="str">
        <f>IF(②選手情報入力!F21="","",②選手情報入力!F21)</f>
        <v/>
      </c>
      <c r="E20" s="103" t="str">
        <f>IF(②選手情報入力!G21="","",②選手情報入力!G21)</f>
        <v/>
      </c>
      <c r="F20" s="102" t="str">
        <f>IF(②選手情報入力!H21="","",②選手情報入力!H21)</f>
        <v/>
      </c>
      <c r="G20" s="103" t="str">
        <f>IF(②選手情報入力!I21="","",②選手情報入力!I21)</f>
        <v/>
      </c>
      <c r="H20" s="102" t="str">
        <f>IF(②選手情報入力!J21="","",②選手情報入力!J21)</f>
        <v/>
      </c>
      <c r="I20" s="103" t="str">
        <f>IF(②選手情報入力!K21="","",②選手情報入力!K21)</f>
        <v/>
      </c>
      <c r="J20" s="103" t="str">
        <f>IF(②選手情報入力!N21="","",②選手情報入力!N21)</f>
        <v/>
      </c>
      <c r="K20" s="103" t="str">
        <f>IF(②選手情報入力!O21="","",②選手情報入力!O21)</f>
        <v/>
      </c>
      <c r="L20" s="103" t="str">
        <f>IF(②選手情報入力!P21="","",②選手情報入力!P21)</f>
        <v/>
      </c>
    </row>
    <row r="21" spans="1:12" s="93" customFormat="1" ht="18" customHeight="1">
      <c r="A21" s="102">
        <v>13</v>
      </c>
      <c r="B21" s="103" t="str">
        <f>IF(②選手情報入力!B22="","",②選手情報入力!B22)</f>
        <v/>
      </c>
      <c r="C21" s="122" t="str">
        <f>IF(②選手情報入力!C22="","",②選手情報入力!C22)</f>
        <v/>
      </c>
      <c r="D21" s="103" t="str">
        <f>IF(②選手情報入力!F22="","",②選手情報入力!F22)</f>
        <v/>
      </c>
      <c r="E21" s="103" t="str">
        <f>IF(②選手情報入力!G22="","",②選手情報入力!G22)</f>
        <v/>
      </c>
      <c r="F21" s="102" t="str">
        <f>IF(②選手情報入力!H22="","",②選手情報入力!H22)</f>
        <v/>
      </c>
      <c r="G21" s="103" t="str">
        <f>IF(②選手情報入力!I22="","",②選手情報入力!I22)</f>
        <v/>
      </c>
      <c r="H21" s="102" t="str">
        <f>IF(②選手情報入力!J22="","",②選手情報入力!J22)</f>
        <v/>
      </c>
      <c r="I21" s="103" t="str">
        <f>IF(②選手情報入力!K22="","",②選手情報入力!K22)</f>
        <v/>
      </c>
      <c r="J21" s="103" t="str">
        <f>IF(②選手情報入力!N22="","",②選手情報入力!N22)</f>
        <v/>
      </c>
      <c r="K21" s="103" t="str">
        <f>IF(②選手情報入力!O22="","",②選手情報入力!O22)</f>
        <v/>
      </c>
      <c r="L21" s="103" t="str">
        <f>IF(②選手情報入力!P22="","",②選手情報入力!P22)</f>
        <v/>
      </c>
    </row>
    <row r="22" spans="1:12" s="93" customFormat="1" ht="18" customHeight="1">
      <c r="A22" s="102">
        <v>14</v>
      </c>
      <c r="B22" s="103" t="str">
        <f>IF(②選手情報入力!B23="","",②選手情報入力!B23)</f>
        <v/>
      </c>
      <c r="C22" s="122" t="str">
        <f>IF(②選手情報入力!C23="","",②選手情報入力!C23)</f>
        <v/>
      </c>
      <c r="D22" s="103" t="str">
        <f>IF(②選手情報入力!F23="","",②選手情報入力!F23)</f>
        <v/>
      </c>
      <c r="E22" s="103" t="str">
        <f>IF(②選手情報入力!G23="","",②選手情報入力!G23)</f>
        <v/>
      </c>
      <c r="F22" s="102" t="str">
        <f>IF(②選手情報入力!H23="","",②選手情報入力!H23)</f>
        <v/>
      </c>
      <c r="G22" s="103" t="str">
        <f>IF(②選手情報入力!I23="","",②選手情報入力!I23)</f>
        <v/>
      </c>
      <c r="H22" s="102" t="str">
        <f>IF(②選手情報入力!J23="","",②選手情報入力!J23)</f>
        <v/>
      </c>
      <c r="I22" s="103" t="str">
        <f>IF(②選手情報入力!K23="","",②選手情報入力!K23)</f>
        <v/>
      </c>
      <c r="J22" s="103" t="str">
        <f>IF(②選手情報入力!N23="","",②選手情報入力!N23)</f>
        <v/>
      </c>
      <c r="K22" s="103" t="str">
        <f>IF(②選手情報入力!O23="","",②選手情報入力!O23)</f>
        <v/>
      </c>
      <c r="L22" s="103" t="str">
        <f>IF(②選手情報入力!P23="","",②選手情報入力!P23)</f>
        <v/>
      </c>
    </row>
    <row r="23" spans="1:12" s="93" customFormat="1" ht="18" customHeight="1">
      <c r="A23" s="106">
        <v>15</v>
      </c>
      <c r="B23" s="107" t="str">
        <f>IF(②選手情報入力!B24="","",②選手情報入力!B24)</f>
        <v/>
      </c>
      <c r="C23" s="123" t="str">
        <f>IF(②選手情報入力!C24="","",②選手情報入力!C24)</f>
        <v/>
      </c>
      <c r="D23" s="107" t="str">
        <f>IF(②選手情報入力!F24="","",②選手情報入力!F24)</f>
        <v/>
      </c>
      <c r="E23" s="107" t="str">
        <f>IF(②選手情報入力!G24="","",②選手情報入力!G24)</f>
        <v/>
      </c>
      <c r="F23" s="106" t="str">
        <f>IF(②選手情報入力!H24="","",②選手情報入力!H24)</f>
        <v/>
      </c>
      <c r="G23" s="107" t="str">
        <f>IF(②選手情報入力!I24="","",②選手情報入力!I24)</f>
        <v/>
      </c>
      <c r="H23" s="106" t="str">
        <f>IF(②選手情報入力!J24="","",②選手情報入力!J24)</f>
        <v/>
      </c>
      <c r="I23" s="107" t="str">
        <f>IF(②選手情報入力!K24="","",②選手情報入力!K24)</f>
        <v/>
      </c>
      <c r="J23" s="107" t="str">
        <f>IF(②選手情報入力!N24="","",②選手情報入力!N24)</f>
        <v/>
      </c>
      <c r="K23" s="107" t="str">
        <f>IF(②選手情報入力!O24="","",②選手情報入力!O24)</f>
        <v/>
      </c>
      <c r="L23" s="107" t="str">
        <f>IF(②選手情報入力!P24="","",②選手情報入力!P24)</f>
        <v/>
      </c>
    </row>
    <row r="24" spans="1:12" s="93" customFormat="1" ht="18" customHeight="1">
      <c r="A24" s="100">
        <v>16</v>
      </c>
      <c r="B24" s="101" t="str">
        <f>IF(②選手情報入力!B25="","",②選手情報入力!B25)</f>
        <v/>
      </c>
      <c r="C24" s="121" t="str">
        <f>IF(②選手情報入力!C25="","",②選手情報入力!C25)</f>
        <v/>
      </c>
      <c r="D24" s="101" t="str">
        <f>IF(②選手情報入力!F25="","",②選手情報入力!F25)</f>
        <v/>
      </c>
      <c r="E24" s="101" t="str">
        <f>IF(②選手情報入力!G25="","",②選手情報入力!G25)</f>
        <v/>
      </c>
      <c r="F24" s="100" t="str">
        <f>IF(②選手情報入力!H25="","",②選手情報入力!H25)</f>
        <v/>
      </c>
      <c r="G24" s="101" t="str">
        <f>IF(②選手情報入力!I25="","",②選手情報入力!I25)</f>
        <v/>
      </c>
      <c r="H24" s="100" t="str">
        <f>IF(②選手情報入力!J25="","",②選手情報入力!J25)</f>
        <v/>
      </c>
      <c r="I24" s="101" t="str">
        <f>IF(②選手情報入力!K25="","",②選手情報入力!K25)</f>
        <v/>
      </c>
      <c r="J24" s="101" t="str">
        <f>IF(②選手情報入力!N25="","",②選手情報入力!N25)</f>
        <v/>
      </c>
      <c r="K24" s="101" t="str">
        <f>IF(②選手情報入力!O25="","",②選手情報入力!O25)</f>
        <v/>
      </c>
      <c r="L24" s="101" t="str">
        <f>IF(②選手情報入力!P25="","",②選手情報入力!P25)</f>
        <v/>
      </c>
    </row>
    <row r="25" spans="1:12" s="93" customFormat="1" ht="18" customHeight="1">
      <c r="A25" s="102">
        <v>17</v>
      </c>
      <c r="B25" s="103" t="str">
        <f>IF(②選手情報入力!B26="","",②選手情報入力!B26)</f>
        <v/>
      </c>
      <c r="C25" s="122" t="str">
        <f>IF(②選手情報入力!C26="","",②選手情報入力!C26)</f>
        <v/>
      </c>
      <c r="D25" s="103" t="str">
        <f>IF(②選手情報入力!F26="","",②選手情報入力!F26)</f>
        <v/>
      </c>
      <c r="E25" s="103" t="str">
        <f>IF(②選手情報入力!G26="","",②選手情報入力!G26)</f>
        <v/>
      </c>
      <c r="F25" s="102" t="str">
        <f>IF(②選手情報入力!H26="","",②選手情報入力!H26)</f>
        <v/>
      </c>
      <c r="G25" s="103" t="str">
        <f>IF(②選手情報入力!I26="","",②選手情報入力!I26)</f>
        <v/>
      </c>
      <c r="H25" s="102" t="str">
        <f>IF(②選手情報入力!J26="","",②選手情報入力!J26)</f>
        <v/>
      </c>
      <c r="I25" s="103" t="str">
        <f>IF(②選手情報入力!K26="","",②選手情報入力!K26)</f>
        <v/>
      </c>
      <c r="J25" s="103" t="str">
        <f>IF(②選手情報入力!N26="","",②選手情報入力!N26)</f>
        <v/>
      </c>
      <c r="K25" s="103" t="str">
        <f>IF(②選手情報入力!O26="","",②選手情報入力!O26)</f>
        <v/>
      </c>
      <c r="L25" s="103" t="str">
        <f>IF(②選手情報入力!P26="","",②選手情報入力!P26)</f>
        <v/>
      </c>
    </row>
    <row r="26" spans="1:12" s="93" customFormat="1" ht="18" customHeight="1">
      <c r="A26" s="102">
        <v>18</v>
      </c>
      <c r="B26" s="103" t="str">
        <f>IF(②選手情報入力!B27="","",②選手情報入力!B27)</f>
        <v/>
      </c>
      <c r="C26" s="122" t="str">
        <f>IF(②選手情報入力!C27="","",②選手情報入力!C27)</f>
        <v/>
      </c>
      <c r="D26" s="103" t="str">
        <f>IF(②選手情報入力!F27="","",②選手情報入力!F27)</f>
        <v/>
      </c>
      <c r="E26" s="103" t="str">
        <f>IF(②選手情報入力!G27="","",②選手情報入力!G27)</f>
        <v/>
      </c>
      <c r="F26" s="102" t="str">
        <f>IF(②選手情報入力!H27="","",②選手情報入力!H27)</f>
        <v/>
      </c>
      <c r="G26" s="103" t="str">
        <f>IF(②選手情報入力!I27="","",②選手情報入力!I27)</f>
        <v/>
      </c>
      <c r="H26" s="102" t="str">
        <f>IF(②選手情報入力!J27="","",②選手情報入力!J27)</f>
        <v/>
      </c>
      <c r="I26" s="103" t="str">
        <f>IF(②選手情報入力!K27="","",②選手情報入力!K27)</f>
        <v/>
      </c>
      <c r="J26" s="103" t="str">
        <f>IF(②選手情報入力!N27="","",②選手情報入力!N27)</f>
        <v/>
      </c>
      <c r="K26" s="103" t="str">
        <f>IF(②選手情報入力!O27="","",②選手情報入力!O27)</f>
        <v/>
      </c>
      <c r="L26" s="103" t="str">
        <f>IF(②選手情報入力!P27="","",②選手情報入力!P27)</f>
        <v/>
      </c>
    </row>
    <row r="27" spans="1:12" s="93" customFormat="1" ht="18" customHeight="1">
      <c r="A27" s="102">
        <v>19</v>
      </c>
      <c r="B27" s="103" t="str">
        <f>IF(②選手情報入力!B28="","",②選手情報入力!B28)</f>
        <v/>
      </c>
      <c r="C27" s="122" t="str">
        <f>IF(②選手情報入力!C28="","",②選手情報入力!C28)</f>
        <v/>
      </c>
      <c r="D27" s="103" t="str">
        <f>IF(②選手情報入力!F28="","",②選手情報入力!F28)</f>
        <v/>
      </c>
      <c r="E27" s="103" t="str">
        <f>IF(②選手情報入力!G28="","",②選手情報入力!G28)</f>
        <v/>
      </c>
      <c r="F27" s="102" t="str">
        <f>IF(②選手情報入力!H28="","",②選手情報入力!H28)</f>
        <v/>
      </c>
      <c r="G27" s="103" t="str">
        <f>IF(②選手情報入力!I28="","",②選手情報入力!I28)</f>
        <v/>
      </c>
      <c r="H27" s="102" t="str">
        <f>IF(②選手情報入力!J28="","",②選手情報入力!J28)</f>
        <v/>
      </c>
      <c r="I27" s="103" t="str">
        <f>IF(②選手情報入力!K28="","",②選手情報入力!K28)</f>
        <v/>
      </c>
      <c r="J27" s="103" t="str">
        <f>IF(②選手情報入力!N28="","",②選手情報入力!N28)</f>
        <v/>
      </c>
      <c r="K27" s="103" t="str">
        <f>IF(②選手情報入力!O28="","",②選手情報入力!O28)</f>
        <v/>
      </c>
      <c r="L27" s="103" t="str">
        <f>IF(②選手情報入力!P28="","",②選手情報入力!P28)</f>
        <v/>
      </c>
    </row>
    <row r="28" spans="1:12" s="93" customFormat="1" ht="18" customHeight="1">
      <c r="A28" s="104">
        <v>20</v>
      </c>
      <c r="B28" s="105" t="str">
        <f>IF(②選手情報入力!B29="","",②選手情報入力!B29)</f>
        <v/>
      </c>
      <c r="C28" s="124" t="str">
        <f>IF(②選手情報入力!C29="","",②選手情報入力!C29)</f>
        <v/>
      </c>
      <c r="D28" s="105" t="str">
        <f>IF(②選手情報入力!F29="","",②選手情報入力!F29)</f>
        <v/>
      </c>
      <c r="E28" s="105" t="str">
        <f>IF(②選手情報入力!G29="","",②選手情報入力!G29)</f>
        <v/>
      </c>
      <c r="F28" s="104" t="str">
        <f>IF(②選手情報入力!H29="","",②選手情報入力!H29)</f>
        <v/>
      </c>
      <c r="G28" s="105" t="str">
        <f>IF(②選手情報入力!I29="","",②選手情報入力!I29)</f>
        <v/>
      </c>
      <c r="H28" s="104" t="str">
        <f>IF(②選手情報入力!J29="","",②選手情報入力!J29)</f>
        <v/>
      </c>
      <c r="I28" s="105" t="str">
        <f>IF(②選手情報入力!K29="","",②選手情報入力!K29)</f>
        <v/>
      </c>
      <c r="J28" s="105" t="str">
        <f>IF(②選手情報入力!N29="","",②選手情報入力!N29)</f>
        <v/>
      </c>
      <c r="K28" s="105" t="str">
        <f>IF(②選手情報入力!O29="","",②選手情報入力!O29)</f>
        <v/>
      </c>
      <c r="L28" s="105" t="str">
        <f>IF(②選手情報入力!P29="","",②選手情報入力!P29)</f>
        <v/>
      </c>
    </row>
    <row r="29" spans="1:12" s="93" customFormat="1" ht="18" customHeight="1">
      <c r="A29" s="108">
        <v>21</v>
      </c>
      <c r="B29" s="109" t="str">
        <f>IF(②選手情報入力!B30="","",②選手情報入力!B30)</f>
        <v/>
      </c>
      <c r="C29" s="125" t="str">
        <f>IF(②選手情報入力!C30="","",②選手情報入力!C30)</f>
        <v/>
      </c>
      <c r="D29" s="109" t="str">
        <f>IF(②選手情報入力!F30="","",②選手情報入力!F30)</f>
        <v/>
      </c>
      <c r="E29" s="109" t="str">
        <f>IF(②選手情報入力!G30="","",②選手情報入力!G30)</f>
        <v/>
      </c>
      <c r="F29" s="108" t="str">
        <f>IF(②選手情報入力!H30="","",②選手情報入力!H30)</f>
        <v/>
      </c>
      <c r="G29" s="109" t="str">
        <f>IF(②選手情報入力!I30="","",②選手情報入力!I30)</f>
        <v/>
      </c>
      <c r="H29" s="108" t="str">
        <f>IF(②選手情報入力!J30="","",②選手情報入力!J30)</f>
        <v/>
      </c>
      <c r="I29" s="109" t="str">
        <f>IF(②選手情報入力!K30="","",②選手情報入力!K30)</f>
        <v/>
      </c>
      <c r="J29" s="109" t="str">
        <f>IF(②選手情報入力!N30="","",②選手情報入力!N30)</f>
        <v/>
      </c>
      <c r="K29" s="109" t="str">
        <f>IF(②選手情報入力!O30="","",②選手情報入力!O30)</f>
        <v/>
      </c>
      <c r="L29" s="109" t="str">
        <f>IF(②選手情報入力!P30="","",②選手情報入力!P30)</f>
        <v/>
      </c>
    </row>
    <row r="30" spans="1:12" s="93" customFormat="1" ht="18" customHeight="1">
      <c r="A30" s="102">
        <v>22</v>
      </c>
      <c r="B30" s="103" t="str">
        <f>IF(②選手情報入力!B31="","",②選手情報入力!B31)</f>
        <v/>
      </c>
      <c r="C30" s="122" t="str">
        <f>IF(②選手情報入力!C31="","",②選手情報入力!C31)</f>
        <v/>
      </c>
      <c r="D30" s="103" t="str">
        <f>IF(②選手情報入力!F31="","",②選手情報入力!F31)</f>
        <v/>
      </c>
      <c r="E30" s="103" t="str">
        <f>IF(②選手情報入力!G31="","",②選手情報入力!G31)</f>
        <v/>
      </c>
      <c r="F30" s="102" t="str">
        <f>IF(②選手情報入力!H31="","",②選手情報入力!H31)</f>
        <v/>
      </c>
      <c r="G30" s="103" t="str">
        <f>IF(②選手情報入力!I31="","",②選手情報入力!I31)</f>
        <v/>
      </c>
      <c r="H30" s="102" t="str">
        <f>IF(②選手情報入力!J31="","",②選手情報入力!J31)</f>
        <v/>
      </c>
      <c r="I30" s="103" t="str">
        <f>IF(②選手情報入力!K31="","",②選手情報入力!K31)</f>
        <v/>
      </c>
      <c r="J30" s="103" t="str">
        <f>IF(②選手情報入力!N31="","",②選手情報入力!N31)</f>
        <v/>
      </c>
      <c r="K30" s="103" t="str">
        <f>IF(②選手情報入力!O31="","",②選手情報入力!O31)</f>
        <v/>
      </c>
      <c r="L30" s="103" t="str">
        <f>IF(②選手情報入力!P31="","",②選手情報入力!P31)</f>
        <v/>
      </c>
    </row>
    <row r="31" spans="1:12" s="93" customFormat="1" ht="18" customHeight="1">
      <c r="A31" s="102">
        <v>23</v>
      </c>
      <c r="B31" s="103" t="str">
        <f>IF(②選手情報入力!B32="","",②選手情報入力!B32)</f>
        <v/>
      </c>
      <c r="C31" s="122" t="str">
        <f>IF(②選手情報入力!C32="","",②選手情報入力!C32)</f>
        <v/>
      </c>
      <c r="D31" s="103" t="str">
        <f>IF(②選手情報入力!F32="","",②選手情報入力!F32)</f>
        <v/>
      </c>
      <c r="E31" s="103" t="str">
        <f>IF(②選手情報入力!G32="","",②選手情報入力!G32)</f>
        <v/>
      </c>
      <c r="F31" s="102" t="str">
        <f>IF(②選手情報入力!H32="","",②選手情報入力!H32)</f>
        <v/>
      </c>
      <c r="G31" s="103" t="str">
        <f>IF(②選手情報入力!I32="","",②選手情報入力!I32)</f>
        <v/>
      </c>
      <c r="H31" s="102" t="str">
        <f>IF(②選手情報入力!J32="","",②選手情報入力!J32)</f>
        <v/>
      </c>
      <c r="I31" s="103" t="str">
        <f>IF(②選手情報入力!K32="","",②選手情報入力!K32)</f>
        <v/>
      </c>
      <c r="J31" s="103" t="str">
        <f>IF(②選手情報入力!N32="","",②選手情報入力!N32)</f>
        <v/>
      </c>
      <c r="K31" s="103" t="str">
        <f>IF(②選手情報入力!O32="","",②選手情報入力!O32)</f>
        <v/>
      </c>
      <c r="L31" s="103" t="str">
        <f>IF(②選手情報入力!P32="","",②選手情報入力!P32)</f>
        <v/>
      </c>
    </row>
    <row r="32" spans="1:12" s="93" customFormat="1" ht="18" customHeight="1">
      <c r="A32" s="102">
        <v>24</v>
      </c>
      <c r="B32" s="103" t="str">
        <f>IF(②選手情報入力!B33="","",②選手情報入力!B33)</f>
        <v/>
      </c>
      <c r="C32" s="122" t="str">
        <f>IF(②選手情報入力!C33="","",②選手情報入力!C33)</f>
        <v/>
      </c>
      <c r="D32" s="103" t="str">
        <f>IF(②選手情報入力!F33="","",②選手情報入力!F33)</f>
        <v/>
      </c>
      <c r="E32" s="103" t="str">
        <f>IF(②選手情報入力!G33="","",②選手情報入力!G33)</f>
        <v/>
      </c>
      <c r="F32" s="102" t="str">
        <f>IF(②選手情報入力!H33="","",②選手情報入力!H33)</f>
        <v/>
      </c>
      <c r="G32" s="103" t="str">
        <f>IF(②選手情報入力!I33="","",②選手情報入力!I33)</f>
        <v/>
      </c>
      <c r="H32" s="102" t="str">
        <f>IF(②選手情報入力!J33="","",②選手情報入力!J33)</f>
        <v/>
      </c>
      <c r="I32" s="103" t="str">
        <f>IF(②選手情報入力!K33="","",②選手情報入力!K33)</f>
        <v/>
      </c>
      <c r="J32" s="103" t="str">
        <f>IF(②選手情報入力!N33="","",②選手情報入力!N33)</f>
        <v/>
      </c>
      <c r="K32" s="103" t="str">
        <f>IF(②選手情報入力!O33="","",②選手情報入力!O33)</f>
        <v/>
      </c>
      <c r="L32" s="103" t="str">
        <f>IF(②選手情報入力!P33="","",②選手情報入力!P33)</f>
        <v/>
      </c>
    </row>
    <row r="33" spans="1:12" s="93" customFormat="1" ht="18" customHeight="1">
      <c r="A33" s="106">
        <v>25</v>
      </c>
      <c r="B33" s="107" t="str">
        <f>IF(②選手情報入力!B34="","",②選手情報入力!B34)</f>
        <v/>
      </c>
      <c r="C33" s="123" t="str">
        <f>IF(②選手情報入力!C34="","",②選手情報入力!C34)</f>
        <v/>
      </c>
      <c r="D33" s="107" t="str">
        <f>IF(②選手情報入力!F34="","",②選手情報入力!F34)</f>
        <v/>
      </c>
      <c r="E33" s="107" t="str">
        <f>IF(②選手情報入力!G34="","",②選手情報入力!G34)</f>
        <v/>
      </c>
      <c r="F33" s="106" t="str">
        <f>IF(②選手情報入力!H34="","",②選手情報入力!H34)</f>
        <v/>
      </c>
      <c r="G33" s="107" t="str">
        <f>IF(②選手情報入力!I34="","",②選手情報入力!I34)</f>
        <v/>
      </c>
      <c r="H33" s="106" t="str">
        <f>IF(②選手情報入力!J34="","",②選手情報入力!J34)</f>
        <v/>
      </c>
      <c r="I33" s="107" t="str">
        <f>IF(②選手情報入力!K34="","",②選手情報入力!K34)</f>
        <v/>
      </c>
      <c r="J33" s="107" t="str">
        <f>IF(②選手情報入力!N34="","",②選手情報入力!N34)</f>
        <v/>
      </c>
      <c r="K33" s="107" t="str">
        <f>IF(②選手情報入力!O34="","",②選手情報入力!O34)</f>
        <v/>
      </c>
      <c r="L33" s="107" t="str">
        <f>IF(②選手情報入力!P34="","",②選手情報入力!P34)</f>
        <v/>
      </c>
    </row>
    <row r="34" spans="1:12" s="93" customFormat="1" ht="18" customHeight="1">
      <c r="A34" s="100">
        <v>26</v>
      </c>
      <c r="B34" s="101" t="str">
        <f>IF(②選手情報入力!B35="","",②選手情報入力!B35)</f>
        <v/>
      </c>
      <c r="C34" s="121" t="str">
        <f>IF(②選手情報入力!C35="","",②選手情報入力!C35)</f>
        <v/>
      </c>
      <c r="D34" s="101" t="str">
        <f>IF(②選手情報入力!F35="","",②選手情報入力!F35)</f>
        <v/>
      </c>
      <c r="E34" s="101" t="str">
        <f>IF(②選手情報入力!G35="","",②選手情報入力!G35)</f>
        <v/>
      </c>
      <c r="F34" s="100" t="str">
        <f>IF(②選手情報入力!H35="","",②選手情報入力!H35)</f>
        <v/>
      </c>
      <c r="G34" s="101" t="str">
        <f>IF(②選手情報入力!I35="","",②選手情報入力!I35)</f>
        <v/>
      </c>
      <c r="H34" s="100" t="str">
        <f>IF(②選手情報入力!J35="","",②選手情報入力!J35)</f>
        <v/>
      </c>
      <c r="I34" s="101" t="str">
        <f>IF(②選手情報入力!K35="","",②選手情報入力!K35)</f>
        <v/>
      </c>
      <c r="J34" s="101" t="str">
        <f>IF(②選手情報入力!N35="","",②選手情報入力!N35)</f>
        <v/>
      </c>
      <c r="K34" s="101" t="str">
        <f>IF(②選手情報入力!O35="","",②選手情報入力!O35)</f>
        <v/>
      </c>
      <c r="L34" s="101" t="str">
        <f>IF(②選手情報入力!P35="","",②選手情報入力!P35)</f>
        <v/>
      </c>
    </row>
    <row r="35" spans="1:12" s="93" customFormat="1" ht="18" customHeight="1">
      <c r="A35" s="102">
        <v>27</v>
      </c>
      <c r="B35" s="103" t="str">
        <f>IF(②選手情報入力!B36="","",②選手情報入力!B36)</f>
        <v/>
      </c>
      <c r="C35" s="122" t="str">
        <f>IF(②選手情報入力!C36="","",②選手情報入力!C36)</f>
        <v/>
      </c>
      <c r="D35" s="103" t="str">
        <f>IF(②選手情報入力!F36="","",②選手情報入力!F36)</f>
        <v/>
      </c>
      <c r="E35" s="103" t="str">
        <f>IF(②選手情報入力!G36="","",②選手情報入力!G36)</f>
        <v/>
      </c>
      <c r="F35" s="102" t="str">
        <f>IF(②選手情報入力!H36="","",②選手情報入力!H36)</f>
        <v/>
      </c>
      <c r="G35" s="103" t="str">
        <f>IF(②選手情報入力!I36="","",②選手情報入力!I36)</f>
        <v/>
      </c>
      <c r="H35" s="102" t="str">
        <f>IF(②選手情報入力!J36="","",②選手情報入力!J36)</f>
        <v/>
      </c>
      <c r="I35" s="103" t="str">
        <f>IF(②選手情報入力!K36="","",②選手情報入力!K36)</f>
        <v/>
      </c>
      <c r="J35" s="103" t="str">
        <f>IF(②選手情報入力!N36="","",②選手情報入力!N36)</f>
        <v/>
      </c>
      <c r="K35" s="103" t="str">
        <f>IF(②選手情報入力!O36="","",②選手情報入力!O36)</f>
        <v/>
      </c>
      <c r="L35" s="103" t="str">
        <f>IF(②選手情報入力!P36="","",②選手情報入力!P36)</f>
        <v/>
      </c>
    </row>
    <row r="36" spans="1:12" s="93" customFormat="1" ht="18" customHeight="1">
      <c r="A36" s="102">
        <v>28</v>
      </c>
      <c r="B36" s="103" t="str">
        <f>IF(②選手情報入力!B37="","",②選手情報入力!B37)</f>
        <v/>
      </c>
      <c r="C36" s="122" t="str">
        <f>IF(②選手情報入力!C37="","",②選手情報入力!C37)</f>
        <v/>
      </c>
      <c r="D36" s="103" t="str">
        <f>IF(②選手情報入力!F37="","",②選手情報入力!F37)</f>
        <v/>
      </c>
      <c r="E36" s="103" t="str">
        <f>IF(②選手情報入力!G37="","",②選手情報入力!G37)</f>
        <v/>
      </c>
      <c r="F36" s="102" t="str">
        <f>IF(②選手情報入力!H37="","",②選手情報入力!H37)</f>
        <v/>
      </c>
      <c r="G36" s="103" t="str">
        <f>IF(②選手情報入力!I37="","",②選手情報入力!I37)</f>
        <v/>
      </c>
      <c r="H36" s="102" t="str">
        <f>IF(②選手情報入力!J37="","",②選手情報入力!J37)</f>
        <v/>
      </c>
      <c r="I36" s="103" t="str">
        <f>IF(②選手情報入力!K37="","",②選手情報入力!K37)</f>
        <v/>
      </c>
      <c r="J36" s="103" t="str">
        <f>IF(②選手情報入力!N37="","",②選手情報入力!N37)</f>
        <v/>
      </c>
      <c r="K36" s="103" t="str">
        <f>IF(②選手情報入力!O37="","",②選手情報入力!O37)</f>
        <v/>
      </c>
      <c r="L36" s="103" t="str">
        <f>IF(②選手情報入力!P37="","",②選手情報入力!P37)</f>
        <v/>
      </c>
    </row>
    <row r="37" spans="1:12" s="93" customFormat="1" ht="18" customHeight="1">
      <c r="A37" s="102">
        <v>29</v>
      </c>
      <c r="B37" s="103" t="str">
        <f>IF(②選手情報入力!B38="","",②選手情報入力!B38)</f>
        <v/>
      </c>
      <c r="C37" s="122" t="str">
        <f>IF(②選手情報入力!C38="","",②選手情報入力!C38)</f>
        <v/>
      </c>
      <c r="D37" s="103" t="str">
        <f>IF(②選手情報入力!F38="","",②選手情報入力!F38)</f>
        <v/>
      </c>
      <c r="E37" s="103" t="str">
        <f>IF(②選手情報入力!G38="","",②選手情報入力!G38)</f>
        <v/>
      </c>
      <c r="F37" s="102" t="str">
        <f>IF(②選手情報入力!H38="","",②選手情報入力!H38)</f>
        <v/>
      </c>
      <c r="G37" s="103" t="str">
        <f>IF(②選手情報入力!I38="","",②選手情報入力!I38)</f>
        <v/>
      </c>
      <c r="H37" s="102" t="str">
        <f>IF(②選手情報入力!J38="","",②選手情報入力!J38)</f>
        <v/>
      </c>
      <c r="I37" s="103" t="str">
        <f>IF(②選手情報入力!K38="","",②選手情報入力!K38)</f>
        <v/>
      </c>
      <c r="J37" s="103" t="str">
        <f>IF(②選手情報入力!N38="","",②選手情報入力!N38)</f>
        <v/>
      </c>
      <c r="K37" s="103" t="str">
        <f>IF(②選手情報入力!O38="","",②選手情報入力!O38)</f>
        <v/>
      </c>
      <c r="L37" s="103" t="str">
        <f>IF(②選手情報入力!P38="","",②選手情報入力!P38)</f>
        <v/>
      </c>
    </row>
    <row r="38" spans="1:12" s="93" customFormat="1" ht="18" customHeight="1">
      <c r="A38" s="104">
        <v>30</v>
      </c>
      <c r="B38" s="105" t="str">
        <f>IF(②選手情報入力!B39="","",②選手情報入力!B39)</f>
        <v/>
      </c>
      <c r="C38" s="124" t="str">
        <f>IF(②選手情報入力!C39="","",②選手情報入力!C39)</f>
        <v/>
      </c>
      <c r="D38" s="105" t="str">
        <f>IF(②選手情報入力!F39="","",②選手情報入力!F39)</f>
        <v/>
      </c>
      <c r="E38" s="105" t="str">
        <f>IF(②選手情報入力!G39="","",②選手情報入力!G39)</f>
        <v/>
      </c>
      <c r="F38" s="104" t="str">
        <f>IF(②選手情報入力!H39="","",②選手情報入力!H39)</f>
        <v/>
      </c>
      <c r="G38" s="105" t="str">
        <f>IF(②選手情報入力!I39="","",②選手情報入力!I39)</f>
        <v/>
      </c>
      <c r="H38" s="104" t="str">
        <f>IF(②選手情報入力!J39="","",②選手情報入力!J39)</f>
        <v/>
      </c>
      <c r="I38" s="105" t="str">
        <f>IF(②選手情報入力!K39="","",②選手情報入力!K39)</f>
        <v/>
      </c>
      <c r="J38" s="105" t="str">
        <f>IF(②選手情報入力!N39="","",②選手情報入力!N39)</f>
        <v/>
      </c>
      <c r="K38" s="105" t="str">
        <f>IF(②選手情報入力!O39="","",②選手情報入力!O39)</f>
        <v/>
      </c>
      <c r="L38" s="105" t="str">
        <f>IF(②選手情報入力!P39="","",②選手情報入力!P39)</f>
        <v/>
      </c>
    </row>
    <row r="39" spans="1:12" s="93" customFormat="1" ht="18" customHeight="1">
      <c r="A39" s="108">
        <v>31</v>
      </c>
      <c r="B39" s="109" t="str">
        <f>IF(②選手情報入力!B40="","",②選手情報入力!B40)</f>
        <v/>
      </c>
      <c r="C39" s="125" t="str">
        <f>IF(②選手情報入力!C40="","",②選手情報入力!C40)</f>
        <v/>
      </c>
      <c r="D39" s="109" t="str">
        <f>IF(②選手情報入力!F40="","",②選手情報入力!F40)</f>
        <v/>
      </c>
      <c r="E39" s="109" t="str">
        <f>IF(②選手情報入力!G40="","",②選手情報入力!G40)</f>
        <v/>
      </c>
      <c r="F39" s="108" t="str">
        <f>IF(②選手情報入力!H40="","",②選手情報入力!H40)</f>
        <v/>
      </c>
      <c r="G39" s="109" t="str">
        <f>IF(②選手情報入力!I40="","",②選手情報入力!I40)</f>
        <v/>
      </c>
      <c r="H39" s="108" t="str">
        <f>IF(②選手情報入力!J40="","",②選手情報入力!J40)</f>
        <v/>
      </c>
      <c r="I39" s="109" t="str">
        <f>IF(②選手情報入力!K40="","",②選手情報入力!K40)</f>
        <v/>
      </c>
      <c r="J39" s="109" t="str">
        <f>IF(②選手情報入力!N40="","",②選手情報入力!N40)</f>
        <v/>
      </c>
      <c r="K39" s="109" t="str">
        <f>IF(②選手情報入力!O40="","",②選手情報入力!O40)</f>
        <v/>
      </c>
      <c r="L39" s="109" t="str">
        <f>IF(②選手情報入力!P40="","",②選手情報入力!P40)</f>
        <v/>
      </c>
    </row>
    <row r="40" spans="1:12" s="93" customFormat="1" ht="18" customHeight="1">
      <c r="A40" s="102">
        <v>32</v>
      </c>
      <c r="B40" s="103" t="str">
        <f>IF(②選手情報入力!B41="","",②選手情報入力!B41)</f>
        <v/>
      </c>
      <c r="C40" s="122" t="str">
        <f>IF(②選手情報入力!C41="","",②選手情報入力!C41)</f>
        <v/>
      </c>
      <c r="D40" s="103" t="str">
        <f>IF(②選手情報入力!F41="","",②選手情報入力!F41)</f>
        <v/>
      </c>
      <c r="E40" s="103" t="str">
        <f>IF(②選手情報入力!G41="","",②選手情報入力!G41)</f>
        <v/>
      </c>
      <c r="F40" s="102" t="str">
        <f>IF(②選手情報入力!H41="","",②選手情報入力!H41)</f>
        <v/>
      </c>
      <c r="G40" s="103" t="str">
        <f>IF(②選手情報入力!I41="","",②選手情報入力!I41)</f>
        <v/>
      </c>
      <c r="H40" s="102" t="str">
        <f>IF(②選手情報入力!J41="","",②選手情報入力!J41)</f>
        <v/>
      </c>
      <c r="I40" s="103" t="str">
        <f>IF(②選手情報入力!K41="","",②選手情報入力!K41)</f>
        <v/>
      </c>
      <c r="J40" s="103" t="str">
        <f>IF(②選手情報入力!N41="","",②選手情報入力!N41)</f>
        <v/>
      </c>
      <c r="K40" s="103" t="str">
        <f>IF(②選手情報入力!O41="","",②選手情報入力!O41)</f>
        <v/>
      </c>
      <c r="L40" s="103" t="str">
        <f>IF(②選手情報入力!P41="","",②選手情報入力!P41)</f>
        <v/>
      </c>
    </row>
    <row r="41" spans="1:12" s="93" customFormat="1" ht="18" customHeight="1">
      <c r="A41" s="102">
        <v>33</v>
      </c>
      <c r="B41" s="103" t="str">
        <f>IF(②選手情報入力!B42="","",②選手情報入力!B42)</f>
        <v/>
      </c>
      <c r="C41" s="122" t="str">
        <f>IF(②選手情報入力!C42="","",②選手情報入力!C42)</f>
        <v/>
      </c>
      <c r="D41" s="103" t="str">
        <f>IF(②選手情報入力!F42="","",②選手情報入力!F42)</f>
        <v/>
      </c>
      <c r="E41" s="103" t="str">
        <f>IF(②選手情報入力!G42="","",②選手情報入力!G42)</f>
        <v/>
      </c>
      <c r="F41" s="102" t="str">
        <f>IF(②選手情報入力!H42="","",②選手情報入力!H42)</f>
        <v/>
      </c>
      <c r="G41" s="103" t="str">
        <f>IF(②選手情報入力!I42="","",②選手情報入力!I42)</f>
        <v/>
      </c>
      <c r="H41" s="102" t="str">
        <f>IF(②選手情報入力!J42="","",②選手情報入力!J42)</f>
        <v/>
      </c>
      <c r="I41" s="103" t="str">
        <f>IF(②選手情報入力!K42="","",②選手情報入力!K42)</f>
        <v/>
      </c>
      <c r="J41" s="103" t="str">
        <f>IF(②選手情報入力!N42="","",②選手情報入力!N42)</f>
        <v/>
      </c>
      <c r="K41" s="103" t="str">
        <f>IF(②選手情報入力!O42="","",②選手情報入力!O42)</f>
        <v/>
      </c>
      <c r="L41" s="103" t="str">
        <f>IF(②選手情報入力!P42="","",②選手情報入力!P42)</f>
        <v/>
      </c>
    </row>
    <row r="42" spans="1:12" s="93" customFormat="1" ht="18" customHeight="1">
      <c r="A42" s="102">
        <v>34</v>
      </c>
      <c r="B42" s="103" t="str">
        <f>IF(②選手情報入力!B43="","",②選手情報入力!B43)</f>
        <v/>
      </c>
      <c r="C42" s="122" t="str">
        <f>IF(②選手情報入力!C43="","",②選手情報入力!C43)</f>
        <v/>
      </c>
      <c r="D42" s="103" t="str">
        <f>IF(②選手情報入力!F43="","",②選手情報入力!F43)</f>
        <v/>
      </c>
      <c r="E42" s="103" t="str">
        <f>IF(②選手情報入力!G43="","",②選手情報入力!G43)</f>
        <v/>
      </c>
      <c r="F42" s="102" t="str">
        <f>IF(②選手情報入力!H43="","",②選手情報入力!H43)</f>
        <v/>
      </c>
      <c r="G42" s="103" t="str">
        <f>IF(②選手情報入力!I43="","",②選手情報入力!I43)</f>
        <v/>
      </c>
      <c r="H42" s="102" t="str">
        <f>IF(②選手情報入力!J43="","",②選手情報入力!J43)</f>
        <v/>
      </c>
      <c r="I42" s="103" t="str">
        <f>IF(②選手情報入力!K43="","",②選手情報入力!K43)</f>
        <v/>
      </c>
      <c r="J42" s="103" t="str">
        <f>IF(②選手情報入力!N43="","",②選手情報入力!N43)</f>
        <v/>
      </c>
      <c r="K42" s="103" t="str">
        <f>IF(②選手情報入力!O43="","",②選手情報入力!O43)</f>
        <v/>
      </c>
      <c r="L42" s="103" t="str">
        <f>IF(②選手情報入力!P43="","",②選手情報入力!P43)</f>
        <v/>
      </c>
    </row>
    <row r="43" spans="1:12" s="93" customFormat="1" ht="18" customHeight="1">
      <c r="A43" s="106">
        <v>35</v>
      </c>
      <c r="B43" s="107" t="str">
        <f>IF(②選手情報入力!B44="","",②選手情報入力!B44)</f>
        <v/>
      </c>
      <c r="C43" s="123" t="str">
        <f>IF(②選手情報入力!C44="","",②選手情報入力!C44)</f>
        <v/>
      </c>
      <c r="D43" s="107" t="str">
        <f>IF(②選手情報入力!F44="","",②選手情報入力!F44)</f>
        <v/>
      </c>
      <c r="E43" s="107" t="str">
        <f>IF(②選手情報入力!G44="","",②選手情報入力!G44)</f>
        <v/>
      </c>
      <c r="F43" s="106" t="str">
        <f>IF(②選手情報入力!H44="","",②選手情報入力!H44)</f>
        <v/>
      </c>
      <c r="G43" s="107" t="str">
        <f>IF(②選手情報入力!I44="","",②選手情報入力!I44)</f>
        <v/>
      </c>
      <c r="H43" s="106" t="str">
        <f>IF(②選手情報入力!J44="","",②選手情報入力!J44)</f>
        <v/>
      </c>
      <c r="I43" s="107" t="str">
        <f>IF(②選手情報入力!K44="","",②選手情報入力!K44)</f>
        <v/>
      </c>
      <c r="J43" s="107" t="str">
        <f>IF(②選手情報入力!N44="","",②選手情報入力!N44)</f>
        <v/>
      </c>
      <c r="K43" s="107" t="str">
        <f>IF(②選手情報入力!O44="","",②選手情報入力!O44)</f>
        <v/>
      </c>
      <c r="L43" s="107" t="str">
        <f>IF(②選手情報入力!P44="","",②選手情報入力!P44)</f>
        <v/>
      </c>
    </row>
    <row r="44" spans="1:12" s="93" customFormat="1" ht="18" customHeight="1">
      <c r="A44" s="100">
        <v>36</v>
      </c>
      <c r="B44" s="101" t="str">
        <f>IF(②選手情報入力!B45="","",②選手情報入力!B45)</f>
        <v/>
      </c>
      <c r="C44" s="121" t="str">
        <f>IF(②選手情報入力!C45="","",②選手情報入力!C45)</f>
        <v/>
      </c>
      <c r="D44" s="101" t="str">
        <f>IF(②選手情報入力!F45="","",②選手情報入力!F45)</f>
        <v/>
      </c>
      <c r="E44" s="101" t="str">
        <f>IF(②選手情報入力!G45="","",②選手情報入力!G45)</f>
        <v/>
      </c>
      <c r="F44" s="100" t="str">
        <f>IF(②選手情報入力!H45="","",②選手情報入力!H45)</f>
        <v/>
      </c>
      <c r="G44" s="101" t="str">
        <f>IF(②選手情報入力!I45="","",②選手情報入力!I45)</f>
        <v/>
      </c>
      <c r="H44" s="100" t="str">
        <f>IF(②選手情報入力!J45="","",②選手情報入力!J45)</f>
        <v/>
      </c>
      <c r="I44" s="101" t="str">
        <f>IF(②選手情報入力!K45="","",②選手情報入力!K45)</f>
        <v/>
      </c>
      <c r="J44" s="101" t="str">
        <f>IF(②選手情報入力!N45="","",②選手情報入力!N45)</f>
        <v/>
      </c>
      <c r="K44" s="101" t="str">
        <f>IF(②選手情報入力!O45="","",②選手情報入力!O45)</f>
        <v/>
      </c>
      <c r="L44" s="101" t="str">
        <f>IF(②選手情報入力!P45="","",②選手情報入力!P45)</f>
        <v/>
      </c>
    </row>
    <row r="45" spans="1:12" s="93" customFormat="1" ht="18" customHeight="1">
      <c r="A45" s="102">
        <v>37</v>
      </c>
      <c r="B45" s="103" t="str">
        <f>IF(②選手情報入力!B46="","",②選手情報入力!B46)</f>
        <v/>
      </c>
      <c r="C45" s="122" t="str">
        <f>IF(②選手情報入力!C46="","",②選手情報入力!C46)</f>
        <v/>
      </c>
      <c r="D45" s="103" t="str">
        <f>IF(②選手情報入力!F46="","",②選手情報入力!F46)</f>
        <v/>
      </c>
      <c r="E45" s="103" t="str">
        <f>IF(②選手情報入力!G46="","",②選手情報入力!G46)</f>
        <v/>
      </c>
      <c r="F45" s="102" t="str">
        <f>IF(②選手情報入力!H46="","",②選手情報入力!H46)</f>
        <v/>
      </c>
      <c r="G45" s="103" t="str">
        <f>IF(②選手情報入力!I46="","",②選手情報入力!I46)</f>
        <v/>
      </c>
      <c r="H45" s="102" t="str">
        <f>IF(②選手情報入力!J46="","",②選手情報入力!J46)</f>
        <v/>
      </c>
      <c r="I45" s="103" t="str">
        <f>IF(②選手情報入力!K46="","",②選手情報入力!K46)</f>
        <v/>
      </c>
      <c r="J45" s="103" t="str">
        <f>IF(②選手情報入力!N46="","",②選手情報入力!N46)</f>
        <v/>
      </c>
      <c r="K45" s="103" t="str">
        <f>IF(②選手情報入力!O46="","",②選手情報入力!O46)</f>
        <v/>
      </c>
      <c r="L45" s="103" t="str">
        <f>IF(②選手情報入力!P46="","",②選手情報入力!P46)</f>
        <v/>
      </c>
    </row>
    <row r="46" spans="1:12" s="93" customFormat="1" ht="18" customHeight="1">
      <c r="A46" s="102">
        <v>38</v>
      </c>
      <c r="B46" s="103" t="str">
        <f>IF(②選手情報入力!B47="","",②選手情報入力!B47)</f>
        <v/>
      </c>
      <c r="C46" s="122" t="str">
        <f>IF(②選手情報入力!C47="","",②選手情報入力!C47)</f>
        <v/>
      </c>
      <c r="D46" s="103" t="str">
        <f>IF(②選手情報入力!F47="","",②選手情報入力!F47)</f>
        <v/>
      </c>
      <c r="E46" s="103" t="str">
        <f>IF(②選手情報入力!G47="","",②選手情報入力!G47)</f>
        <v/>
      </c>
      <c r="F46" s="102" t="str">
        <f>IF(②選手情報入力!H47="","",②選手情報入力!H47)</f>
        <v/>
      </c>
      <c r="G46" s="103" t="str">
        <f>IF(②選手情報入力!I47="","",②選手情報入力!I47)</f>
        <v/>
      </c>
      <c r="H46" s="102" t="str">
        <f>IF(②選手情報入力!J47="","",②選手情報入力!J47)</f>
        <v/>
      </c>
      <c r="I46" s="103" t="str">
        <f>IF(②選手情報入力!K47="","",②選手情報入力!K47)</f>
        <v/>
      </c>
      <c r="J46" s="103" t="str">
        <f>IF(②選手情報入力!N47="","",②選手情報入力!N47)</f>
        <v/>
      </c>
      <c r="K46" s="103" t="str">
        <f>IF(②選手情報入力!O47="","",②選手情報入力!O47)</f>
        <v/>
      </c>
      <c r="L46" s="103" t="str">
        <f>IF(②選手情報入力!P47="","",②選手情報入力!P47)</f>
        <v/>
      </c>
    </row>
    <row r="47" spans="1:12" s="93" customFormat="1" ht="18" customHeight="1">
      <c r="A47" s="102">
        <v>39</v>
      </c>
      <c r="B47" s="103" t="str">
        <f>IF(②選手情報入力!B48="","",②選手情報入力!B48)</f>
        <v/>
      </c>
      <c r="C47" s="122" t="str">
        <f>IF(②選手情報入力!C48="","",②選手情報入力!C48)</f>
        <v/>
      </c>
      <c r="D47" s="103" t="str">
        <f>IF(②選手情報入力!F48="","",②選手情報入力!F48)</f>
        <v/>
      </c>
      <c r="E47" s="103" t="str">
        <f>IF(②選手情報入力!G48="","",②選手情報入力!G48)</f>
        <v/>
      </c>
      <c r="F47" s="102" t="str">
        <f>IF(②選手情報入力!H48="","",②選手情報入力!H48)</f>
        <v/>
      </c>
      <c r="G47" s="103" t="str">
        <f>IF(②選手情報入力!I48="","",②選手情報入力!I48)</f>
        <v/>
      </c>
      <c r="H47" s="102" t="str">
        <f>IF(②選手情報入力!J48="","",②選手情報入力!J48)</f>
        <v/>
      </c>
      <c r="I47" s="103" t="str">
        <f>IF(②選手情報入力!K48="","",②選手情報入力!K48)</f>
        <v/>
      </c>
      <c r="J47" s="103" t="str">
        <f>IF(②選手情報入力!N48="","",②選手情報入力!N48)</f>
        <v/>
      </c>
      <c r="K47" s="103" t="str">
        <f>IF(②選手情報入力!O48="","",②選手情報入力!O48)</f>
        <v/>
      </c>
      <c r="L47" s="103" t="str">
        <f>IF(②選手情報入力!P48="","",②選手情報入力!P48)</f>
        <v/>
      </c>
    </row>
    <row r="48" spans="1:12" s="93" customFormat="1" ht="18" customHeight="1">
      <c r="A48" s="104">
        <v>40</v>
      </c>
      <c r="B48" s="105" t="str">
        <f>IF(②選手情報入力!B49="","",②選手情報入力!B49)</f>
        <v/>
      </c>
      <c r="C48" s="124" t="str">
        <f>IF(②選手情報入力!C49="","",②選手情報入力!C49)</f>
        <v/>
      </c>
      <c r="D48" s="105" t="str">
        <f>IF(②選手情報入力!F49="","",②選手情報入力!F49)</f>
        <v/>
      </c>
      <c r="E48" s="105" t="str">
        <f>IF(②選手情報入力!G49="","",②選手情報入力!G49)</f>
        <v/>
      </c>
      <c r="F48" s="104" t="str">
        <f>IF(②選手情報入力!H49="","",②選手情報入力!H49)</f>
        <v/>
      </c>
      <c r="G48" s="105" t="str">
        <f>IF(②選手情報入力!I49="","",②選手情報入力!I49)</f>
        <v/>
      </c>
      <c r="H48" s="104" t="str">
        <f>IF(②選手情報入力!J49="","",②選手情報入力!J49)</f>
        <v/>
      </c>
      <c r="I48" s="105" t="str">
        <f>IF(②選手情報入力!K49="","",②選手情報入力!K49)</f>
        <v/>
      </c>
      <c r="J48" s="105" t="str">
        <f>IF(②選手情報入力!N49="","",②選手情報入力!N49)</f>
        <v/>
      </c>
      <c r="K48" s="105" t="str">
        <f>IF(②選手情報入力!O49="","",②選手情報入力!O49)</f>
        <v/>
      </c>
      <c r="L48" s="105" t="str">
        <f>IF(②選手情報入力!P49="","",②選手情報入力!P49)</f>
        <v/>
      </c>
    </row>
    <row r="49" spans="1:12" s="93" customFormat="1" ht="18" customHeight="1">
      <c r="A49" s="100">
        <v>41</v>
      </c>
      <c r="B49" s="101" t="str">
        <f>IF(②選手情報入力!B50="","",②選手情報入力!B50)</f>
        <v/>
      </c>
      <c r="C49" s="121" t="str">
        <f>IF(②選手情報入力!C50="","",②選手情報入力!C50)</f>
        <v/>
      </c>
      <c r="D49" s="101" t="str">
        <f>IF(②選手情報入力!F50="","",②選手情報入力!F50)</f>
        <v/>
      </c>
      <c r="E49" s="101" t="str">
        <f>IF(②選手情報入力!G50="","",②選手情報入力!G50)</f>
        <v/>
      </c>
      <c r="F49" s="100" t="str">
        <f>IF(②選手情報入力!H50="","",②選手情報入力!H50)</f>
        <v/>
      </c>
      <c r="G49" s="101" t="str">
        <f>IF(②選手情報入力!I50="","",②選手情報入力!I50)</f>
        <v/>
      </c>
      <c r="H49" s="100" t="str">
        <f>IF(②選手情報入力!J50="","",②選手情報入力!J50)</f>
        <v/>
      </c>
      <c r="I49" s="101" t="str">
        <f>IF(②選手情報入力!K50="","",②選手情報入力!K50)</f>
        <v/>
      </c>
      <c r="J49" s="101" t="str">
        <f>IF(②選手情報入力!N50="","",②選手情報入力!N50)</f>
        <v/>
      </c>
      <c r="K49" s="101" t="str">
        <f>IF(②選手情報入力!O50="","",②選手情報入力!O50)</f>
        <v/>
      </c>
      <c r="L49" s="101" t="str">
        <f>IF(②選手情報入力!P50="","",②選手情報入力!P50)</f>
        <v/>
      </c>
    </row>
    <row r="50" spans="1:12" s="93" customFormat="1" ht="18" customHeight="1">
      <c r="A50" s="102">
        <v>42</v>
      </c>
      <c r="B50" s="103" t="str">
        <f>IF(②選手情報入力!B51="","",②選手情報入力!B51)</f>
        <v/>
      </c>
      <c r="C50" s="122" t="str">
        <f>IF(②選手情報入力!C51="","",②選手情報入力!C51)</f>
        <v/>
      </c>
      <c r="D50" s="103" t="str">
        <f>IF(②選手情報入力!F51="","",②選手情報入力!F51)</f>
        <v/>
      </c>
      <c r="E50" s="103" t="str">
        <f>IF(②選手情報入力!G51="","",②選手情報入力!G51)</f>
        <v/>
      </c>
      <c r="F50" s="102" t="str">
        <f>IF(②選手情報入力!H51="","",②選手情報入力!H51)</f>
        <v/>
      </c>
      <c r="G50" s="103" t="str">
        <f>IF(②選手情報入力!I51="","",②選手情報入力!I51)</f>
        <v/>
      </c>
      <c r="H50" s="102" t="str">
        <f>IF(②選手情報入力!J51="","",②選手情報入力!J51)</f>
        <v/>
      </c>
      <c r="I50" s="103" t="str">
        <f>IF(②選手情報入力!K51="","",②選手情報入力!K51)</f>
        <v/>
      </c>
      <c r="J50" s="103" t="str">
        <f>IF(②選手情報入力!N51="","",②選手情報入力!N51)</f>
        <v/>
      </c>
      <c r="K50" s="103" t="str">
        <f>IF(②選手情報入力!O51="","",②選手情報入力!O51)</f>
        <v/>
      </c>
      <c r="L50" s="103" t="str">
        <f>IF(②選手情報入力!P51="","",②選手情報入力!P51)</f>
        <v/>
      </c>
    </row>
    <row r="51" spans="1:12" s="93" customFormat="1" ht="18" customHeight="1">
      <c r="A51" s="102">
        <v>43</v>
      </c>
      <c r="B51" s="103" t="str">
        <f>IF(②選手情報入力!B52="","",②選手情報入力!B52)</f>
        <v/>
      </c>
      <c r="C51" s="122" t="str">
        <f>IF(②選手情報入力!C52="","",②選手情報入力!C52)</f>
        <v/>
      </c>
      <c r="D51" s="103" t="str">
        <f>IF(②選手情報入力!F52="","",②選手情報入力!F52)</f>
        <v/>
      </c>
      <c r="E51" s="103" t="str">
        <f>IF(②選手情報入力!G52="","",②選手情報入力!G52)</f>
        <v/>
      </c>
      <c r="F51" s="102" t="str">
        <f>IF(②選手情報入力!H52="","",②選手情報入力!H52)</f>
        <v/>
      </c>
      <c r="G51" s="103" t="str">
        <f>IF(②選手情報入力!I52="","",②選手情報入力!I52)</f>
        <v/>
      </c>
      <c r="H51" s="102" t="str">
        <f>IF(②選手情報入力!J52="","",②選手情報入力!J52)</f>
        <v/>
      </c>
      <c r="I51" s="103" t="str">
        <f>IF(②選手情報入力!K52="","",②選手情報入力!K52)</f>
        <v/>
      </c>
      <c r="J51" s="103" t="str">
        <f>IF(②選手情報入力!N52="","",②選手情報入力!N52)</f>
        <v/>
      </c>
      <c r="K51" s="103" t="str">
        <f>IF(②選手情報入力!O52="","",②選手情報入力!O52)</f>
        <v/>
      </c>
      <c r="L51" s="103" t="str">
        <f>IF(②選手情報入力!P52="","",②選手情報入力!P52)</f>
        <v/>
      </c>
    </row>
    <row r="52" spans="1:12" s="93" customFormat="1" ht="18" customHeight="1">
      <c r="A52" s="102">
        <v>44</v>
      </c>
      <c r="B52" s="103" t="str">
        <f>IF(②選手情報入力!B53="","",②選手情報入力!B53)</f>
        <v/>
      </c>
      <c r="C52" s="122" t="str">
        <f>IF(②選手情報入力!C53="","",②選手情報入力!C53)</f>
        <v/>
      </c>
      <c r="D52" s="103" t="str">
        <f>IF(②選手情報入力!F53="","",②選手情報入力!F53)</f>
        <v/>
      </c>
      <c r="E52" s="103" t="str">
        <f>IF(②選手情報入力!G53="","",②選手情報入力!G53)</f>
        <v/>
      </c>
      <c r="F52" s="102" t="str">
        <f>IF(②選手情報入力!H53="","",②選手情報入力!H53)</f>
        <v/>
      </c>
      <c r="G52" s="103" t="str">
        <f>IF(②選手情報入力!I53="","",②選手情報入力!I53)</f>
        <v/>
      </c>
      <c r="H52" s="102" t="str">
        <f>IF(②選手情報入力!J53="","",②選手情報入力!J53)</f>
        <v/>
      </c>
      <c r="I52" s="103" t="str">
        <f>IF(②選手情報入力!K53="","",②選手情報入力!K53)</f>
        <v/>
      </c>
      <c r="J52" s="103" t="str">
        <f>IF(②選手情報入力!N53="","",②選手情報入力!N53)</f>
        <v/>
      </c>
      <c r="K52" s="103" t="str">
        <f>IF(②選手情報入力!O53="","",②選手情報入力!O53)</f>
        <v/>
      </c>
      <c r="L52" s="103" t="str">
        <f>IF(②選手情報入力!P53="","",②選手情報入力!P53)</f>
        <v/>
      </c>
    </row>
    <row r="53" spans="1:12" s="93" customFormat="1" ht="18" customHeight="1">
      <c r="A53" s="104">
        <v>45</v>
      </c>
      <c r="B53" s="105" t="str">
        <f>IF(②選手情報入力!B54="","",②選手情報入力!B54)</f>
        <v/>
      </c>
      <c r="C53" s="124" t="str">
        <f>IF(②選手情報入力!C54="","",②選手情報入力!C54)</f>
        <v/>
      </c>
      <c r="D53" s="105" t="str">
        <f>IF(②選手情報入力!F54="","",②選手情報入力!F54)</f>
        <v/>
      </c>
      <c r="E53" s="105" t="str">
        <f>IF(②選手情報入力!G54="","",②選手情報入力!G54)</f>
        <v/>
      </c>
      <c r="F53" s="104" t="str">
        <f>IF(②選手情報入力!H54="","",②選手情報入力!H54)</f>
        <v/>
      </c>
      <c r="G53" s="105" t="str">
        <f>IF(②選手情報入力!I54="","",②選手情報入力!I54)</f>
        <v/>
      </c>
      <c r="H53" s="104" t="str">
        <f>IF(②選手情報入力!J54="","",②選手情報入力!J54)</f>
        <v/>
      </c>
      <c r="I53" s="105" t="str">
        <f>IF(②選手情報入力!K54="","",②選手情報入力!K54)</f>
        <v/>
      </c>
      <c r="J53" s="105" t="str">
        <f>IF(②選手情報入力!N54="","",②選手情報入力!N54)</f>
        <v/>
      </c>
      <c r="K53" s="105" t="str">
        <f>IF(②選手情報入力!O54="","",②選手情報入力!O54)</f>
        <v/>
      </c>
      <c r="L53" s="105" t="str">
        <f>IF(②選手情報入力!P54="","",②選手情報入力!P54)</f>
        <v/>
      </c>
    </row>
    <row r="54" spans="1:12" s="93" customFormat="1" ht="18" customHeight="1">
      <c r="A54" s="100">
        <v>46</v>
      </c>
      <c r="B54" s="101" t="str">
        <f>IF(②選手情報入力!B55="","",②選手情報入力!B55)</f>
        <v/>
      </c>
      <c r="C54" s="121" t="str">
        <f>IF(②選手情報入力!C55="","",②選手情報入力!C55)</f>
        <v/>
      </c>
      <c r="D54" s="101" t="str">
        <f>IF(②選手情報入力!F55="","",②選手情報入力!F55)</f>
        <v/>
      </c>
      <c r="E54" s="101" t="str">
        <f>IF(②選手情報入力!G55="","",②選手情報入力!G55)</f>
        <v/>
      </c>
      <c r="F54" s="100" t="str">
        <f>IF(②選手情報入力!H55="","",②選手情報入力!H55)</f>
        <v/>
      </c>
      <c r="G54" s="101" t="str">
        <f>IF(②選手情報入力!I55="","",②選手情報入力!I55)</f>
        <v/>
      </c>
      <c r="H54" s="100" t="str">
        <f>IF(②選手情報入力!J55="","",②選手情報入力!J55)</f>
        <v/>
      </c>
      <c r="I54" s="101" t="str">
        <f>IF(②選手情報入力!K55="","",②選手情報入力!K55)</f>
        <v/>
      </c>
      <c r="J54" s="101" t="str">
        <f>IF(②選手情報入力!N55="","",②選手情報入力!N55)</f>
        <v/>
      </c>
      <c r="K54" s="101" t="str">
        <f>IF(②選手情報入力!O55="","",②選手情報入力!O55)</f>
        <v/>
      </c>
      <c r="L54" s="101" t="str">
        <f>IF(②選手情報入力!P55="","",②選手情報入力!P55)</f>
        <v/>
      </c>
    </row>
    <row r="55" spans="1:12" s="93" customFormat="1" ht="18" customHeight="1">
      <c r="A55" s="102">
        <v>47</v>
      </c>
      <c r="B55" s="103" t="str">
        <f>IF(②選手情報入力!B56="","",②選手情報入力!B56)</f>
        <v/>
      </c>
      <c r="C55" s="122" t="str">
        <f>IF(②選手情報入力!C56="","",②選手情報入力!C56)</f>
        <v/>
      </c>
      <c r="D55" s="103" t="str">
        <f>IF(②選手情報入力!F56="","",②選手情報入力!F56)</f>
        <v/>
      </c>
      <c r="E55" s="103" t="str">
        <f>IF(②選手情報入力!G56="","",②選手情報入力!G56)</f>
        <v/>
      </c>
      <c r="F55" s="102" t="str">
        <f>IF(②選手情報入力!H56="","",②選手情報入力!H56)</f>
        <v/>
      </c>
      <c r="G55" s="103" t="str">
        <f>IF(②選手情報入力!I56="","",②選手情報入力!I56)</f>
        <v/>
      </c>
      <c r="H55" s="102" t="str">
        <f>IF(②選手情報入力!J56="","",②選手情報入力!J56)</f>
        <v/>
      </c>
      <c r="I55" s="103" t="str">
        <f>IF(②選手情報入力!K56="","",②選手情報入力!K56)</f>
        <v/>
      </c>
      <c r="J55" s="103" t="str">
        <f>IF(②選手情報入力!N56="","",②選手情報入力!N56)</f>
        <v/>
      </c>
      <c r="K55" s="103" t="str">
        <f>IF(②選手情報入力!O56="","",②選手情報入力!O56)</f>
        <v/>
      </c>
      <c r="L55" s="103" t="str">
        <f>IF(②選手情報入力!P56="","",②選手情報入力!P56)</f>
        <v/>
      </c>
    </row>
    <row r="56" spans="1:12" s="93" customFormat="1" ht="18" customHeight="1">
      <c r="A56" s="102">
        <v>48</v>
      </c>
      <c r="B56" s="103" t="str">
        <f>IF(②選手情報入力!B57="","",②選手情報入力!B57)</f>
        <v/>
      </c>
      <c r="C56" s="122" t="str">
        <f>IF(②選手情報入力!C57="","",②選手情報入力!C57)</f>
        <v/>
      </c>
      <c r="D56" s="103" t="str">
        <f>IF(②選手情報入力!F57="","",②選手情報入力!F57)</f>
        <v/>
      </c>
      <c r="E56" s="103" t="str">
        <f>IF(②選手情報入力!G57="","",②選手情報入力!G57)</f>
        <v/>
      </c>
      <c r="F56" s="102" t="str">
        <f>IF(②選手情報入力!H57="","",②選手情報入力!H57)</f>
        <v/>
      </c>
      <c r="G56" s="103" t="str">
        <f>IF(②選手情報入力!I57="","",②選手情報入力!I57)</f>
        <v/>
      </c>
      <c r="H56" s="102" t="str">
        <f>IF(②選手情報入力!J57="","",②選手情報入力!J57)</f>
        <v/>
      </c>
      <c r="I56" s="103" t="str">
        <f>IF(②選手情報入力!K57="","",②選手情報入力!K57)</f>
        <v/>
      </c>
      <c r="J56" s="103" t="str">
        <f>IF(②選手情報入力!N57="","",②選手情報入力!N57)</f>
        <v/>
      </c>
      <c r="K56" s="103" t="str">
        <f>IF(②選手情報入力!O57="","",②選手情報入力!O57)</f>
        <v/>
      </c>
      <c r="L56" s="103" t="str">
        <f>IF(②選手情報入力!P57="","",②選手情報入力!P57)</f>
        <v/>
      </c>
    </row>
    <row r="57" spans="1:12" s="93" customFormat="1" ht="18" customHeight="1">
      <c r="A57" s="102">
        <v>49</v>
      </c>
      <c r="B57" s="103" t="str">
        <f>IF(②選手情報入力!B58="","",②選手情報入力!B58)</f>
        <v/>
      </c>
      <c r="C57" s="122" t="str">
        <f>IF(②選手情報入力!C58="","",②選手情報入力!C58)</f>
        <v/>
      </c>
      <c r="D57" s="103" t="str">
        <f>IF(②選手情報入力!F58="","",②選手情報入力!F58)</f>
        <v/>
      </c>
      <c r="E57" s="103" t="str">
        <f>IF(②選手情報入力!G58="","",②選手情報入力!G58)</f>
        <v/>
      </c>
      <c r="F57" s="102" t="str">
        <f>IF(②選手情報入力!H58="","",②選手情報入力!H58)</f>
        <v/>
      </c>
      <c r="G57" s="103" t="str">
        <f>IF(②選手情報入力!I58="","",②選手情報入力!I58)</f>
        <v/>
      </c>
      <c r="H57" s="102" t="str">
        <f>IF(②選手情報入力!J58="","",②選手情報入力!J58)</f>
        <v/>
      </c>
      <c r="I57" s="103" t="str">
        <f>IF(②選手情報入力!K58="","",②選手情報入力!K58)</f>
        <v/>
      </c>
      <c r="J57" s="103" t="str">
        <f>IF(②選手情報入力!N58="","",②選手情報入力!N58)</f>
        <v/>
      </c>
      <c r="K57" s="103" t="str">
        <f>IF(②選手情報入力!O58="","",②選手情報入力!O58)</f>
        <v/>
      </c>
      <c r="L57" s="103" t="str">
        <f>IF(②選手情報入力!P58="","",②選手情報入力!P58)</f>
        <v/>
      </c>
    </row>
    <row r="58" spans="1:12" s="93" customFormat="1" ht="18" customHeight="1">
      <c r="A58" s="104">
        <v>50</v>
      </c>
      <c r="B58" s="105" t="str">
        <f>IF(②選手情報入力!B59="","",②選手情報入力!B59)</f>
        <v/>
      </c>
      <c r="C58" s="124" t="str">
        <f>IF(②選手情報入力!C59="","",②選手情報入力!C59)</f>
        <v/>
      </c>
      <c r="D58" s="105" t="str">
        <f>IF(②選手情報入力!F59="","",②選手情報入力!F59)</f>
        <v/>
      </c>
      <c r="E58" s="105" t="str">
        <f>IF(②選手情報入力!G59="","",②選手情報入力!G59)</f>
        <v/>
      </c>
      <c r="F58" s="104" t="str">
        <f>IF(②選手情報入力!H59="","",②選手情報入力!H59)</f>
        <v/>
      </c>
      <c r="G58" s="105" t="str">
        <f>IF(②選手情報入力!I59="","",②選手情報入力!I59)</f>
        <v/>
      </c>
      <c r="H58" s="104" t="str">
        <f>IF(②選手情報入力!J59="","",②選手情報入力!J59)</f>
        <v/>
      </c>
      <c r="I58" s="105" t="str">
        <f>IF(②選手情報入力!K59="","",②選手情報入力!K59)</f>
        <v/>
      </c>
      <c r="J58" s="105" t="str">
        <f>IF(②選手情報入力!N59="","",②選手情報入力!N59)</f>
        <v/>
      </c>
      <c r="K58" s="105" t="str">
        <f>IF(②選手情報入力!O59="","",②選手情報入力!O59)</f>
        <v/>
      </c>
      <c r="L58" s="105" t="str">
        <f>IF(②選手情報入力!P59="","",②選手情報入力!P59)</f>
        <v/>
      </c>
    </row>
    <row r="59" spans="1:12" s="93" customFormat="1" ht="18" customHeight="1">
      <c r="A59" s="108">
        <v>51</v>
      </c>
      <c r="B59" s="109" t="str">
        <f>IF(②選手情報入力!B60="","",②選手情報入力!B60)</f>
        <v/>
      </c>
      <c r="C59" s="125" t="str">
        <f>IF(②選手情報入力!C60="","",②選手情報入力!C60)</f>
        <v/>
      </c>
      <c r="D59" s="109" t="str">
        <f>IF(②選手情報入力!F60="","",②選手情報入力!F60)</f>
        <v/>
      </c>
      <c r="E59" s="109" t="str">
        <f>IF(②選手情報入力!G60="","",②選手情報入力!G60)</f>
        <v/>
      </c>
      <c r="F59" s="108" t="str">
        <f>IF(②選手情報入力!H60="","",②選手情報入力!H60)</f>
        <v/>
      </c>
      <c r="G59" s="109" t="str">
        <f>IF(②選手情報入力!I60="","",②選手情報入力!I60)</f>
        <v/>
      </c>
      <c r="H59" s="108" t="str">
        <f>IF(②選手情報入力!J60="","",②選手情報入力!J60)</f>
        <v/>
      </c>
      <c r="I59" s="109" t="str">
        <f>IF(②選手情報入力!K60="","",②選手情報入力!K60)</f>
        <v/>
      </c>
      <c r="J59" s="109" t="str">
        <f>IF(②選手情報入力!N60="","",②選手情報入力!N60)</f>
        <v/>
      </c>
      <c r="K59" s="109" t="str">
        <f>IF(②選手情報入力!O60="","",②選手情報入力!O60)</f>
        <v/>
      </c>
      <c r="L59" s="109" t="str">
        <f>IF(②選手情報入力!P60="","",②選手情報入力!P60)</f>
        <v/>
      </c>
    </row>
    <row r="60" spans="1:12" s="93" customFormat="1" ht="18" customHeight="1">
      <c r="A60" s="102">
        <v>52</v>
      </c>
      <c r="B60" s="103" t="str">
        <f>IF(②選手情報入力!B61="","",②選手情報入力!B61)</f>
        <v/>
      </c>
      <c r="C60" s="122" t="str">
        <f>IF(②選手情報入力!C61="","",②選手情報入力!C61)</f>
        <v/>
      </c>
      <c r="D60" s="103" t="str">
        <f>IF(②選手情報入力!F61="","",②選手情報入力!F61)</f>
        <v/>
      </c>
      <c r="E60" s="103" t="str">
        <f>IF(②選手情報入力!G61="","",②選手情報入力!G61)</f>
        <v/>
      </c>
      <c r="F60" s="102" t="str">
        <f>IF(②選手情報入力!H61="","",②選手情報入力!H61)</f>
        <v/>
      </c>
      <c r="G60" s="103" t="str">
        <f>IF(②選手情報入力!I61="","",②選手情報入力!I61)</f>
        <v/>
      </c>
      <c r="H60" s="102" t="str">
        <f>IF(②選手情報入力!J61="","",②選手情報入力!J61)</f>
        <v/>
      </c>
      <c r="I60" s="103" t="str">
        <f>IF(②選手情報入力!K61="","",②選手情報入力!K61)</f>
        <v/>
      </c>
      <c r="J60" s="103" t="str">
        <f>IF(②選手情報入力!N61="","",②選手情報入力!N61)</f>
        <v/>
      </c>
      <c r="K60" s="103" t="str">
        <f>IF(②選手情報入力!O61="","",②選手情報入力!O61)</f>
        <v/>
      </c>
      <c r="L60" s="103" t="str">
        <f>IF(②選手情報入力!P61="","",②選手情報入力!P61)</f>
        <v/>
      </c>
    </row>
    <row r="61" spans="1:12" s="93" customFormat="1" ht="18" customHeight="1">
      <c r="A61" s="102">
        <v>53</v>
      </c>
      <c r="B61" s="103" t="str">
        <f>IF(②選手情報入力!B62="","",②選手情報入力!B62)</f>
        <v/>
      </c>
      <c r="C61" s="122" t="str">
        <f>IF(②選手情報入力!C62="","",②選手情報入力!C62)</f>
        <v/>
      </c>
      <c r="D61" s="103" t="str">
        <f>IF(②選手情報入力!F62="","",②選手情報入力!F62)</f>
        <v/>
      </c>
      <c r="E61" s="103" t="str">
        <f>IF(②選手情報入力!G62="","",②選手情報入力!G62)</f>
        <v/>
      </c>
      <c r="F61" s="102" t="str">
        <f>IF(②選手情報入力!H62="","",②選手情報入力!H62)</f>
        <v/>
      </c>
      <c r="G61" s="103" t="str">
        <f>IF(②選手情報入力!I62="","",②選手情報入力!I62)</f>
        <v/>
      </c>
      <c r="H61" s="102" t="str">
        <f>IF(②選手情報入力!J62="","",②選手情報入力!J62)</f>
        <v/>
      </c>
      <c r="I61" s="103" t="str">
        <f>IF(②選手情報入力!K62="","",②選手情報入力!K62)</f>
        <v/>
      </c>
      <c r="J61" s="103" t="str">
        <f>IF(②選手情報入力!N62="","",②選手情報入力!N62)</f>
        <v/>
      </c>
      <c r="K61" s="103" t="str">
        <f>IF(②選手情報入力!O62="","",②選手情報入力!O62)</f>
        <v/>
      </c>
      <c r="L61" s="103" t="str">
        <f>IF(②選手情報入力!P62="","",②選手情報入力!P62)</f>
        <v/>
      </c>
    </row>
    <row r="62" spans="1:12" s="93" customFormat="1" ht="18" customHeight="1">
      <c r="A62" s="102">
        <v>54</v>
      </c>
      <c r="B62" s="103" t="str">
        <f>IF(②選手情報入力!B63="","",②選手情報入力!B63)</f>
        <v/>
      </c>
      <c r="C62" s="122" t="str">
        <f>IF(②選手情報入力!C63="","",②選手情報入力!C63)</f>
        <v/>
      </c>
      <c r="D62" s="103" t="str">
        <f>IF(②選手情報入力!F63="","",②選手情報入力!F63)</f>
        <v/>
      </c>
      <c r="E62" s="103" t="str">
        <f>IF(②選手情報入力!G63="","",②選手情報入力!G63)</f>
        <v/>
      </c>
      <c r="F62" s="102" t="str">
        <f>IF(②選手情報入力!H63="","",②選手情報入力!H63)</f>
        <v/>
      </c>
      <c r="G62" s="103" t="str">
        <f>IF(②選手情報入力!I63="","",②選手情報入力!I63)</f>
        <v/>
      </c>
      <c r="H62" s="102" t="str">
        <f>IF(②選手情報入力!J63="","",②選手情報入力!J63)</f>
        <v/>
      </c>
      <c r="I62" s="103" t="str">
        <f>IF(②選手情報入力!K63="","",②選手情報入力!K63)</f>
        <v/>
      </c>
      <c r="J62" s="103" t="str">
        <f>IF(②選手情報入力!N63="","",②選手情報入力!N63)</f>
        <v/>
      </c>
      <c r="K62" s="103" t="str">
        <f>IF(②選手情報入力!O63="","",②選手情報入力!O63)</f>
        <v/>
      </c>
      <c r="L62" s="103" t="str">
        <f>IF(②選手情報入力!P63="","",②選手情報入力!P63)</f>
        <v/>
      </c>
    </row>
    <row r="63" spans="1:12" s="93" customFormat="1" ht="18" customHeight="1">
      <c r="A63" s="106">
        <v>55</v>
      </c>
      <c r="B63" s="107" t="str">
        <f>IF(②選手情報入力!B64="","",②選手情報入力!B64)</f>
        <v/>
      </c>
      <c r="C63" s="123" t="str">
        <f>IF(②選手情報入力!C64="","",②選手情報入力!C64)</f>
        <v/>
      </c>
      <c r="D63" s="107" t="str">
        <f>IF(②選手情報入力!F64="","",②選手情報入力!F64)</f>
        <v/>
      </c>
      <c r="E63" s="107" t="str">
        <f>IF(②選手情報入力!G64="","",②選手情報入力!G64)</f>
        <v/>
      </c>
      <c r="F63" s="106" t="str">
        <f>IF(②選手情報入力!H64="","",②選手情報入力!H64)</f>
        <v/>
      </c>
      <c r="G63" s="107" t="str">
        <f>IF(②選手情報入力!I64="","",②選手情報入力!I64)</f>
        <v/>
      </c>
      <c r="H63" s="106" t="str">
        <f>IF(②選手情報入力!J64="","",②選手情報入力!J64)</f>
        <v/>
      </c>
      <c r="I63" s="107" t="str">
        <f>IF(②選手情報入力!K64="","",②選手情報入力!K64)</f>
        <v/>
      </c>
      <c r="J63" s="107" t="str">
        <f>IF(②選手情報入力!N64="","",②選手情報入力!N64)</f>
        <v/>
      </c>
      <c r="K63" s="107" t="str">
        <f>IF(②選手情報入力!O64="","",②選手情報入力!O64)</f>
        <v/>
      </c>
      <c r="L63" s="107" t="str">
        <f>IF(②選手情報入力!P64="","",②選手情報入力!P64)</f>
        <v/>
      </c>
    </row>
    <row r="64" spans="1:12" s="93" customFormat="1" ht="18" customHeight="1">
      <c r="A64" s="100">
        <v>56</v>
      </c>
      <c r="B64" s="101" t="str">
        <f>IF(②選手情報入力!B65="","",②選手情報入力!B65)</f>
        <v/>
      </c>
      <c r="C64" s="121" t="str">
        <f>IF(②選手情報入力!C65="","",②選手情報入力!C65)</f>
        <v/>
      </c>
      <c r="D64" s="101" t="str">
        <f>IF(②選手情報入力!F65="","",②選手情報入力!F65)</f>
        <v/>
      </c>
      <c r="E64" s="101" t="str">
        <f>IF(②選手情報入力!G65="","",②選手情報入力!G65)</f>
        <v/>
      </c>
      <c r="F64" s="100" t="str">
        <f>IF(②選手情報入力!H65="","",②選手情報入力!H65)</f>
        <v/>
      </c>
      <c r="G64" s="101" t="str">
        <f>IF(②選手情報入力!I65="","",②選手情報入力!I65)</f>
        <v/>
      </c>
      <c r="H64" s="100" t="str">
        <f>IF(②選手情報入力!J65="","",②選手情報入力!J65)</f>
        <v/>
      </c>
      <c r="I64" s="101" t="str">
        <f>IF(②選手情報入力!K65="","",②選手情報入力!K65)</f>
        <v/>
      </c>
      <c r="J64" s="101" t="str">
        <f>IF(②選手情報入力!N65="","",②選手情報入力!N65)</f>
        <v/>
      </c>
      <c r="K64" s="101" t="str">
        <f>IF(②選手情報入力!O65="","",②選手情報入力!O65)</f>
        <v/>
      </c>
      <c r="L64" s="101" t="str">
        <f>IF(②選手情報入力!P65="","",②選手情報入力!P65)</f>
        <v/>
      </c>
    </row>
    <row r="65" spans="1:12" s="93" customFormat="1" ht="18" customHeight="1">
      <c r="A65" s="102">
        <v>57</v>
      </c>
      <c r="B65" s="103" t="str">
        <f>IF(②選手情報入力!B66="","",②選手情報入力!B66)</f>
        <v/>
      </c>
      <c r="C65" s="122" t="str">
        <f>IF(②選手情報入力!C66="","",②選手情報入力!C66)</f>
        <v/>
      </c>
      <c r="D65" s="103" t="str">
        <f>IF(②選手情報入力!F66="","",②選手情報入力!F66)</f>
        <v/>
      </c>
      <c r="E65" s="103" t="str">
        <f>IF(②選手情報入力!G66="","",②選手情報入力!G66)</f>
        <v/>
      </c>
      <c r="F65" s="102" t="str">
        <f>IF(②選手情報入力!H66="","",②選手情報入力!H66)</f>
        <v/>
      </c>
      <c r="G65" s="103" t="str">
        <f>IF(②選手情報入力!I66="","",②選手情報入力!I66)</f>
        <v/>
      </c>
      <c r="H65" s="102" t="str">
        <f>IF(②選手情報入力!J66="","",②選手情報入力!J66)</f>
        <v/>
      </c>
      <c r="I65" s="103" t="str">
        <f>IF(②選手情報入力!K66="","",②選手情報入力!K66)</f>
        <v/>
      </c>
      <c r="J65" s="103" t="str">
        <f>IF(②選手情報入力!N66="","",②選手情報入力!N66)</f>
        <v/>
      </c>
      <c r="K65" s="103" t="str">
        <f>IF(②選手情報入力!O66="","",②選手情報入力!O66)</f>
        <v/>
      </c>
      <c r="L65" s="103" t="str">
        <f>IF(②選手情報入力!P66="","",②選手情報入力!P66)</f>
        <v/>
      </c>
    </row>
    <row r="66" spans="1:12" s="93" customFormat="1" ht="18" customHeight="1">
      <c r="A66" s="102">
        <v>58</v>
      </c>
      <c r="B66" s="103" t="str">
        <f>IF(②選手情報入力!B67="","",②選手情報入力!B67)</f>
        <v/>
      </c>
      <c r="C66" s="122" t="str">
        <f>IF(②選手情報入力!C67="","",②選手情報入力!C67)</f>
        <v/>
      </c>
      <c r="D66" s="103" t="str">
        <f>IF(②選手情報入力!F67="","",②選手情報入力!F67)</f>
        <v/>
      </c>
      <c r="E66" s="103" t="str">
        <f>IF(②選手情報入力!G67="","",②選手情報入力!G67)</f>
        <v/>
      </c>
      <c r="F66" s="102" t="str">
        <f>IF(②選手情報入力!H67="","",②選手情報入力!H67)</f>
        <v/>
      </c>
      <c r="G66" s="103" t="str">
        <f>IF(②選手情報入力!I67="","",②選手情報入力!I67)</f>
        <v/>
      </c>
      <c r="H66" s="102" t="str">
        <f>IF(②選手情報入力!J67="","",②選手情報入力!J67)</f>
        <v/>
      </c>
      <c r="I66" s="103" t="str">
        <f>IF(②選手情報入力!K67="","",②選手情報入力!K67)</f>
        <v/>
      </c>
      <c r="J66" s="103" t="str">
        <f>IF(②選手情報入力!N67="","",②選手情報入力!N67)</f>
        <v/>
      </c>
      <c r="K66" s="103" t="str">
        <f>IF(②選手情報入力!O67="","",②選手情報入力!O67)</f>
        <v/>
      </c>
      <c r="L66" s="103" t="str">
        <f>IF(②選手情報入力!P67="","",②選手情報入力!P67)</f>
        <v/>
      </c>
    </row>
    <row r="67" spans="1:12" s="93" customFormat="1" ht="18" customHeight="1">
      <c r="A67" s="102">
        <v>59</v>
      </c>
      <c r="B67" s="103" t="str">
        <f>IF(②選手情報入力!B68="","",②選手情報入力!B68)</f>
        <v/>
      </c>
      <c r="C67" s="122" t="str">
        <f>IF(②選手情報入力!C68="","",②選手情報入力!C68)</f>
        <v/>
      </c>
      <c r="D67" s="103" t="str">
        <f>IF(②選手情報入力!F68="","",②選手情報入力!F68)</f>
        <v/>
      </c>
      <c r="E67" s="103" t="str">
        <f>IF(②選手情報入力!G68="","",②選手情報入力!G68)</f>
        <v/>
      </c>
      <c r="F67" s="102" t="str">
        <f>IF(②選手情報入力!H68="","",②選手情報入力!H68)</f>
        <v/>
      </c>
      <c r="G67" s="103" t="str">
        <f>IF(②選手情報入力!I68="","",②選手情報入力!I68)</f>
        <v/>
      </c>
      <c r="H67" s="102" t="str">
        <f>IF(②選手情報入力!J68="","",②選手情報入力!J68)</f>
        <v/>
      </c>
      <c r="I67" s="103" t="str">
        <f>IF(②選手情報入力!K68="","",②選手情報入力!K68)</f>
        <v/>
      </c>
      <c r="J67" s="103" t="str">
        <f>IF(②選手情報入力!N68="","",②選手情報入力!N68)</f>
        <v/>
      </c>
      <c r="K67" s="103" t="str">
        <f>IF(②選手情報入力!O68="","",②選手情報入力!O68)</f>
        <v/>
      </c>
      <c r="L67" s="103" t="str">
        <f>IF(②選手情報入力!P68="","",②選手情報入力!P68)</f>
        <v/>
      </c>
    </row>
    <row r="68" spans="1:12" s="93" customFormat="1" ht="18" customHeight="1">
      <c r="A68" s="104">
        <v>60</v>
      </c>
      <c r="B68" s="105" t="str">
        <f>IF(②選手情報入力!B69="","",②選手情報入力!B69)</f>
        <v/>
      </c>
      <c r="C68" s="124" t="str">
        <f>IF(②選手情報入力!C69="","",②選手情報入力!C69)</f>
        <v/>
      </c>
      <c r="D68" s="105" t="str">
        <f>IF(②選手情報入力!F69="","",②選手情報入力!F69)</f>
        <v/>
      </c>
      <c r="E68" s="105" t="str">
        <f>IF(②選手情報入力!G69="","",②選手情報入力!G69)</f>
        <v/>
      </c>
      <c r="F68" s="104" t="str">
        <f>IF(②選手情報入力!H69="","",②選手情報入力!H69)</f>
        <v/>
      </c>
      <c r="G68" s="105" t="str">
        <f>IF(②選手情報入力!I69="","",②選手情報入力!I69)</f>
        <v/>
      </c>
      <c r="H68" s="104" t="str">
        <f>IF(②選手情報入力!J69="","",②選手情報入力!J69)</f>
        <v/>
      </c>
      <c r="I68" s="105" t="str">
        <f>IF(②選手情報入力!K69="","",②選手情報入力!K69)</f>
        <v/>
      </c>
      <c r="J68" s="105" t="str">
        <f>IF(②選手情報入力!N69="","",②選手情報入力!N69)</f>
        <v/>
      </c>
      <c r="K68" s="105" t="str">
        <f>IF(②選手情報入力!O69="","",②選手情報入力!O69)</f>
        <v/>
      </c>
      <c r="L68" s="105" t="str">
        <f>IF(②選手情報入力!P69="","",②選手情報入力!P69)</f>
        <v/>
      </c>
    </row>
    <row r="69" spans="1:12" s="93" customFormat="1" ht="18" customHeight="1">
      <c r="A69" s="108">
        <v>61</v>
      </c>
      <c r="B69" s="109" t="str">
        <f>IF(②選手情報入力!B70="","",②選手情報入力!B70)</f>
        <v/>
      </c>
      <c r="C69" s="125" t="str">
        <f>IF(②選手情報入力!C70="","",②選手情報入力!C70)</f>
        <v/>
      </c>
      <c r="D69" s="109" t="str">
        <f>IF(②選手情報入力!F70="","",②選手情報入力!F70)</f>
        <v/>
      </c>
      <c r="E69" s="109" t="str">
        <f>IF(②選手情報入力!G70="","",②選手情報入力!G70)</f>
        <v/>
      </c>
      <c r="F69" s="108" t="str">
        <f>IF(②選手情報入力!H70="","",②選手情報入力!H70)</f>
        <v/>
      </c>
      <c r="G69" s="109" t="str">
        <f>IF(②選手情報入力!I70="","",②選手情報入力!I70)</f>
        <v/>
      </c>
      <c r="H69" s="108" t="str">
        <f>IF(②選手情報入力!J70="","",②選手情報入力!J70)</f>
        <v/>
      </c>
      <c r="I69" s="109" t="str">
        <f>IF(②選手情報入力!K70="","",②選手情報入力!K70)</f>
        <v/>
      </c>
      <c r="J69" s="109" t="str">
        <f>IF(②選手情報入力!N70="","",②選手情報入力!N70)</f>
        <v/>
      </c>
      <c r="K69" s="109" t="str">
        <f>IF(②選手情報入力!O70="","",②選手情報入力!O70)</f>
        <v/>
      </c>
      <c r="L69" s="109" t="str">
        <f>IF(②選手情報入力!P70="","",②選手情報入力!P70)</f>
        <v/>
      </c>
    </row>
    <row r="70" spans="1:12" s="93" customFormat="1" ht="18" customHeight="1">
      <c r="A70" s="102">
        <v>62</v>
      </c>
      <c r="B70" s="103" t="str">
        <f>IF(②選手情報入力!B71="","",②選手情報入力!B71)</f>
        <v/>
      </c>
      <c r="C70" s="122" t="str">
        <f>IF(②選手情報入力!C71="","",②選手情報入力!C71)</f>
        <v/>
      </c>
      <c r="D70" s="103" t="str">
        <f>IF(②選手情報入力!F71="","",②選手情報入力!F71)</f>
        <v/>
      </c>
      <c r="E70" s="103" t="str">
        <f>IF(②選手情報入力!G71="","",②選手情報入力!G71)</f>
        <v/>
      </c>
      <c r="F70" s="102" t="str">
        <f>IF(②選手情報入力!H71="","",②選手情報入力!H71)</f>
        <v/>
      </c>
      <c r="G70" s="103" t="str">
        <f>IF(②選手情報入力!I71="","",②選手情報入力!I71)</f>
        <v/>
      </c>
      <c r="H70" s="102" t="str">
        <f>IF(②選手情報入力!J71="","",②選手情報入力!J71)</f>
        <v/>
      </c>
      <c r="I70" s="103" t="str">
        <f>IF(②選手情報入力!K71="","",②選手情報入力!K71)</f>
        <v/>
      </c>
      <c r="J70" s="103" t="str">
        <f>IF(②選手情報入力!N71="","",②選手情報入力!N71)</f>
        <v/>
      </c>
      <c r="K70" s="103" t="str">
        <f>IF(②選手情報入力!O71="","",②選手情報入力!O71)</f>
        <v/>
      </c>
      <c r="L70" s="103" t="str">
        <f>IF(②選手情報入力!P71="","",②選手情報入力!P71)</f>
        <v/>
      </c>
    </row>
    <row r="71" spans="1:12" s="93" customFormat="1" ht="18" customHeight="1">
      <c r="A71" s="102">
        <v>63</v>
      </c>
      <c r="B71" s="103" t="str">
        <f>IF(②選手情報入力!B72="","",②選手情報入力!B72)</f>
        <v/>
      </c>
      <c r="C71" s="122" t="str">
        <f>IF(②選手情報入力!C72="","",②選手情報入力!C72)</f>
        <v/>
      </c>
      <c r="D71" s="103" t="str">
        <f>IF(②選手情報入力!F72="","",②選手情報入力!F72)</f>
        <v/>
      </c>
      <c r="E71" s="103" t="str">
        <f>IF(②選手情報入力!G72="","",②選手情報入力!G72)</f>
        <v/>
      </c>
      <c r="F71" s="102" t="str">
        <f>IF(②選手情報入力!H72="","",②選手情報入力!H72)</f>
        <v/>
      </c>
      <c r="G71" s="103" t="str">
        <f>IF(②選手情報入力!I72="","",②選手情報入力!I72)</f>
        <v/>
      </c>
      <c r="H71" s="102" t="str">
        <f>IF(②選手情報入力!J72="","",②選手情報入力!J72)</f>
        <v/>
      </c>
      <c r="I71" s="103" t="str">
        <f>IF(②選手情報入力!K72="","",②選手情報入力!K72)</f>
        <v/>
      </c>
      <c r="J71" s="103" t="str">
        <f>IF(②選手情報入力!N72="","",②選手情報入力!N72)</f>
        <v/>
      </c>
      <c r="K71" s="103" t="str">
        <f>IF(②選手情報入力!O72="","",②選手情報入力!O72)</f>
        <v/>
      </c>
      <c r="L71" s="103" t="str">
        <f>IF(②選手情報入力!P72="","",②選手情報入力!P72)</f>
        <v/>
      </c>
    </row>
    <row r="72" spans="1:12" s="93" customFormat="1" ht="18" customHeight="1">
      <c r="A72" s="102">
        <v>64</v>
      </c>
      <c r="B72" s="103" t="str">
        <f>IF(②選手情報入力!B73="","",②選手情報入力!B73)</f>
        <v/>
      </c>
      <c r="C72" s="122" t="str">
        <f>IF(②選手情報入力!C73="","",②選手情報入力!C73)</f>
        <v/>
      </c>
      <c r="D72" s="103" t="str">
        <f>IF(②選手情報入力!F73="","",②選手情報入力!F73)</f>
        <v/>
      </c>
      <c r="E72" s="103" t="str">
        <f>IF(②選手情報入力!G73="","",②選手情報入力!G73)</f>
        <v/>
      </c>
      <c r="F72" s="102" t="str">
        <f>IF(②選手情報入力!H73="","",②選手情報入力!H73)</f>
        <v/>
      </c>
      <c r="G72" s="103" t="str">
        <f>IF(②選手情報入力!I73="","",②選手情報入力!I73)</f>
        <v/>
      </c>
      <c r="H72" s="102" t="str">
        <f>IF(②選手情報入力!J73="","",②選手情報入力!J73)</f>
        <v/>
      </c>
      <c r="I72" s="103" t="str">
        <f>IF(②選手情報入力!K73="","",②選手情報入力!K73)</f>
        <v/>
      </c>
      <c r="J72" s="103" t="str">
        <f>IF(②選手情報入力!N73="","",②選手情報入力!N73)</f>
        <v/>
      </c>
      <c r="K72" s="103" t="str">
        <f>IF(②選手情報入力!O73="","",②選手情報入力!O73)</f>
        <v/>
      </c>
      <c r="L72" s="103" t="str">
        <f>IF(②選手情報入力!P73="","",②選手情報入力!P73)</f>
        <v/>
      </c>
    </row>
    <row r="73" spans="1:12" s="93" customFormat="1" ht="18" customHeight="1">
      <c r="A73" s="106">
        <v>65</v>
      </c>
      <c r="B73" s="107" t="str">
        <f>IF(②選手情報入力!B74="","",②選手情報入力!B74)</f>
        <v/>
      </c>
      <c r="C73" s="123" t="str">
        <f>IF(②選手情報入力!C74="","",②選手情報入力!C74)</f>
        <v/>
      </c>
      <c r="D73" s="107" t="str">
        <f>IF(②選手情報入力!F74="","",②選手情報入力!F74)</f>
        <v/>
      </c>
      <c r="E73" s="107" t="str">
        <f>IF(②選手情報入力!G74="","",②選手情報入力!G74)</f>
        <v/>
      </c>
      <c r="F73" s="106" t="str">
        <f>IF(②選手情報入力!H74="","",②選手情報入力!H74)</f>
        <v/>
      </c>
      <c r="G73" s="107" t="str">
        <f>IF(②選手情報入力!I74="","",②選手情報入力!I74)</f>
        <v/>
      </c>
      <c r="H73" s="106" t="str">
        <f>IF(②選手情報入力!J74="","",②選手情報入力!J74)</f>
        <v/>
      </c>
      <c r="I73" s="107" t="str">
        <f>IF(②選手情報入力!K74="","",②選手情報入力!K74)</f>
        <v/>
      </c>
      <c r="J73" s="107" t="str">
        <f>IF(②選手情報入力!N74="","",②選手情報入力!N74)</f>
        <v/>
      </c>
      <c r="K73" s="107" t="str">
        <f>IF(②選手情報入力!O74="","",②選手情報入力!O74)</f>
        <v/>
      </c>
      <c r="L73" s="107" t="str">
        <f>IF(②選手情報入力!P74="","",②選手情報入力!P74)</f>
        <v/>
      </c>
    </row>
    <row r="74" spans="1:12" s="93" customFormat="1" ht="18" customHeight="1">
      <c r="A74" s="100">
        <v>66</v>
      </c>
      <c r="B74" s="101" t="str">
        <f>IF(②選手情報入力!B75="","",②選手情報入力!B75)</f>
        <v/>
      </c>
      <c r="C74" s="121" t="str">
        <f>IF(②選手情報入力!C75="","",②選手情報入力!C75)</f>
        <v/>
      </c>
      <c r="D74" s="101" t="str">
        <f>IF(②選手情報入力!F75="","",②選手情報入力!F75)</f>
        <v/>
      </c>
      <c r="E74" s="101" t="str">
        <f>IF(②選手情報入力!G75="","",②選手情報入力!G75)</f>
        <v/>
      </c>
      <c r="F74" s="100" t="str">
        <f>IF(②選手情報入力!H75="","",②選手情報入力!H75)</f>
        <v/>
      </c>
      <c r="G74" s="101" t="str">
        <f>IF(②選手情報入力!I75="","",②選手情報入力!I75)</f>
        <v/>
      </c>
      <c r="H74" s="100" t="str">
        <f>IF(②選手情報入力!J75="","",②選手情報入力!J75)</f>
        <v/>
      </c>
      <c r="I74" s="101" t="str">
        <f>IF(②選手情報入力!K75="","",②選手情報入力!K75)</f>
        <v/>
      </c>
      <c r="J74" s="101" t="str">
        <f>IF(②選手情報入力!N75="","",②選手情報入力!N75)</f>
        <v/>
      </c>
      <c r="K74" s="101" t="str">
        <f>IF(②選手情報入力!O75="","",②選手情報入力!O75)</f>
        <v/>
      </c>
      <c r="L74" s="101" t="str">
        <f>IF(②選手情報入力!P75="","",②選手情報入力!P75)</f>
        <v/>
      </c>
    </row>
    <row r="75" spans="1:12" s="93" customFormat="1" ht="18" customHeight="1">
      <c r="A75" s="102">
        <v>67</v>
      </c>
      <c r="B75" s="103" t="str">
        <f>IF(②選手情報入力!B76="","",②選手情報入力!B76)</f>
        <v/>
      </c>
      <c r="C75" s="122" t="str">
        <f>IF(②選手情報入力!C76="","",②選手情報入力!C76)</f>
        <v/>
      </c>
      <c r="D75" s="103" t="str">
        <f>IF(②選手情報入力!F76="","",②選手情報入力!F76)</f>
        <v/>
      </c>
      <c r="E75" s="103" t="str">
        <f>IF(②選手情報入力!G76="","",②選手情報入力!G76)</f>
        <v/>
      </c>
      <c r="F75" s="102" t="str">
        <f>IF(②選手情報入力!H76="","",②選手情報入力!H76)</f>
        <v/>
      </c>
      <c r="G75" s="103" t="str">
        <f>IF(②選手情報入力!I76="","",②選手情報入力!I76)</f>
        <v/>
      </c>
      <c r="H75" s="102" t="str">
        <f>IF(②選手情報入力!J76="","",②選手情報入力!J76)</f>
        <v/>
      </c>
      <c r="I75" s="103" t="str">
        <f>IF(②選手情報入力!K76="","",②選手情報入力!K76)</f>
        <v/>
      </c>
      <c r="J75" s="103" t="str">
        <f>IF(②選手情報入力!N76="","",②選手情報入力!N76)</f>
        <v/>
      </c>
      <c r="K75" s="103" t="str">
        <f>IF(②選手情報入力!O76="","",②選手情報入力!O76)</f>
        <v/>
      </c>
      <c r="L75" s="103" t="str">
        <f>IF(②選手情報入力!P76="","",②選手情報入力!P76)</f>
        <v/>
      </c>
    </row>
    <row r="76" spans="1:12" s="93" customFormat="1" ht="18" customHeight="1">
      <c r="A76" s="102">
        <v>68</v>
      </c>
      <c r="B76" s="103" t="str">
        <f>IF(②選手情報入力!B77="","",②選手情報入力!B77)</f>
        <v/>
      </c>
      <c r="C76" s="122" t="str">
        <f>IF(②選手情報入力!C77="","",②選手情報入力!C77)</f>
        <v/>
      </c>
      <c r="D76" s="103" t="str">
        <f>IF(②選手情報入力!F77="","",②選手情報入力!F77)</f>
        <v/>
      </c>
      <c r="E76" s="103" t="str">
        <f>IF(②選手情報入力!G77="","",②選手情報入力!G77)</f>
        <v/>
      </c>
      <c r="F76" s="102" t="str">
        <f>IF(②選手情報入力!H77="","",②選手情報入力!H77)</f>
        <v/>
      </c>
      <c r="G76" s="103" t="str">
        <f>IF(②選手情報入力!I77="","",②選手情報入力!I77)</f>
        <v/>
      </c>
      <c r="H76" s="102" t="str">
        <f>IF(②選手情報入力!J77="","",②選手情報入力!J77)</f>
        <v/>
      </c>
      <c r="I76" s="103" t="str">
        <f>IF(②選手情報入力!K77="","",②選手情報入力!K77)</f>
        <v/>
      </c>
      <c r="J76" s="103" t="str">
        <f>IF(②選手情報入力!N77="","",②選手情報入力!N77)</f>
        <v/>
      </c>
      <c r="K76" s="103" t="str">
        <f>IF(②選手情報入力!O77="","",②選手情報入力!O77)</f>
        <v/>
      </c>
      <c r="L76" s="103" t="str">
        <f>IF(②選手情報入力!P77="","",②選手情報入力!P77)</f>
        <v/>
      </c>
    </row>
    <row r="77" spans="1:12" s="93" customFormat="1" ht="18" customHeight="1">
      <c r="A77" s="102">
        <v>69</v>
      </c>
      <c r="B77" s="103" t="str">
        <f>IF(②選手情報入力!B78="","",②選手情報入力!B78)</f>
        <v/>
      </c>
      <c r="C77" s="122" t="str">
        <f>IF(②選手情報入力!C78="","",②選手情報入力!C78)</f>
        <v/>
      </c>
      <c r="D77" s="103" t="str">
        <f>IF(②選手情報入力!F78="","",②選手情報入力!F78)</f>
        <v/>
      </c>
      <c r="E77" s="103" t="str">
        <f>IF(②選手情報入力!G78="","",②選手情報入力!G78)</f>
        <v/>
      </c>
      <c r="F77" s="102" t="str">
        <f>IF(②選手情報入力!H78="","",②選手情報入力!H78)</f>
        <v/>
      </c>
      <c r="G77" s="103" t="str">
        <f>IF(②選手情報入力!I78="","",②選手情報入力!I78)</f>
        <v/>
      </c>
      <c r="H77" s="102" t="str">
        <f>IF(②選手情報入力!J78="","",②選手情報入力!J78)</f>
        <v/>
      </c>
      <c r="I77" s="103" t="str">
        <f>IF(②選手情報入力!K78="","",②選手情報入力!K78)</f>
        <v/>
      </c>
      <c r="J77" s="103" t="str">
        <f>IF(②選手情報入力!N78="","",②選手情報入力!N78)</f>
        <v/>
      </c>
      <c r="K77" s="103" t="str">
        <f>IF(②選手情報入力!O78="","",②選手情報入力!O78)</f>
        <v/>
      </c>
      <c r="L77" s="103" t="str">
        <f>IF(②選手情報入力!P78="","",②選手情報入力!P78)</f>
        <v/>
      </c>
    </row>
    <row r="78" spans="1:12" s="93" customFormat="1" ht="18" customHeight="1">
      <c r="A78" s="104">
        <v>70</v>
      </c>
      <c r="B78" s="105" t="str">
        <f>IF(②選手情報入力!B79="","",②選手情報入力!B79)</f>
        <v/>
      </c>
      <c r="C78" s="124" t="str">
        <f>IF(②選手情報入力!C79="","",②選手情報入力!C79)</f>
        <v/>
      </c>
      <c r="D78" s="105" t="str">
        <f>IF(②選手情報入力!F79="","",②選手情報入力!F79)</f>
        <v/>
      </c>
      <c r="E78" s="105" t="str">
        <f>IF(②選手情報入力!G79="","",②選手情報入力!G79)</f>
        <v/>
      </c>
      <c r="F78" s="104" t="str">
        <f>IF(②選手情報入力!H79="","",②選手情報入力!H79)</f>
        <v/>
      </c>
      <c r="G78" s="105" t="str">
        <f>IF(②選手情報入力!I79="","",②選手情報入力!I79)</f>
        <v/>
      </c>
      <c r="H78" s="104" t="str">
        <f>IF(②選手情報入力!J79="","",②選手情報入力!J79)</f>
        <v/>
      </c>
      <c r="I78" s="105" t="str">
        <f>IF(②選手情報入力!K79="","",②選手情報入力!K79)</f>
        <v/>
      </c>
      <c r="J78" s="105" t="str">
        <f>IF(②選手情報入力!N79="","",②選手情報入力!N79)</f>
        <v/>
      </c>
      <c r="K78" s="105" t="str">
        <f>IF(②選手情報入力!O79="","",②選手情報入力!O79)</f>
        <v/>
      </c>
      <c r="L78" s="105" t="str">
        <f>IF(②選手情報入力!P79="","",②選手情報入力!P79)</f>
        <v/>
      </c>
    </row>
    <row r="79" spans="1:12" s="93" customFormat="1" ht="18" customHeight="1">
      <c r="A79" s="108">
        <v>71</v>
      </c>
      <c r="B79" s="109" t="str">
        <f>IF(②選手情報入力!B80="","",②選手情報入力!B80)</f>
        <v/>
      </c>
      <c r="C79" s="125" t="str">
        <f>IF(②選手情報入力!C80="","",②選手情報入力!C80)</f>
        <v/>
      </c>
      <c r="D79" s="109" t="str">
        <f>IF(②選手情報入力!F80="","",②選手情報入力!F80)</f>
        <v/>
      </c>
      <c r="E79" s="109" t="str">
        <f>IF(②選手情報入力!G80="","",②選手情報入力!G80)</f>
        <v/>
      </c>
      <c r="F79" s="108" t="str">
        <f>IF(②選手情報入力!H80="","",②選手情報入力!H80)</f>
        <v/>
      </c>
      <c r="G79" s="109" t="str">
        <f>IF(②選手情報入力!I80="","",②選手情報入力!I80)</f>
        <v/>
      </c>
      <c r="H79" s="108" t="str">
        <f>IF(②選手情報入力!J80="","",②選手情報入力!J80)</f>
        <v/>
      </c>
      <c r="I79" s="109" t="str">
        <f>IF(②選手情報入力!K80="","",②選手情報入力!K80)</f>
        <v/>
      </c>
      <c r="J79" s="109" t="str">
        <f>IF(②選手情報入力!N80="","",②選手情報入力!N80)</f>
        <v/>
      </c>
      <c r="K79" s="109" t="str">
        <f>IF(②選手情報入力!O80="","",②選手情報入力!O80)</f>
        <v/>
      </c>
      <c r="L79" s="109" t="str">
        <f>IF(②選手情報入力!P80="","",②選手情報入力!P80)</f>
        <v/>
      </c>
    </row>
    <row r="80" spans="1:12" s="93" customFormat="1" ht="18" customHeight="1">
      <c r="A80" s="102">
        <v>72</v>
      </c>
      <c r="B80" s="103" t="str">
        <f>IF(②選手情報入力!B81="","",②選手情報入力!B81)</f>
        <v/>
      </c>
      <c r="C80" s="122" t="str">
        <f>IF(②選手情報入力!C81="","",②選手情報入力!C81)</f>
        <v/>
      </c>
      <c r="D80" s="103" t="str">
        <f>IF(②選手情報入力!F81="","",②選手情報入力!F81)</f>
        <v/>
      </c>
      <c r="E80" s="103" t="str">
        <f>IF(②選手情報入力!G81="","",②選手情報入力!G81)</f>
        <v/>
      </c>
      <c r="F80" s="102" t="str">
        <f>IF(②選手情報入力!H81="","",②選手情報入力!H81)</f>
        <v/>
      </c>
      <c r="G80" s="103" t="str">
        <f>IF(②選手情報入力!I81="","",②選手情報入力!I81)</f>
        <v/>
      </c>
      <c r="H80" s="102" t="str">
        <f>IF(②選手情報入力!J81="","",②選手情報入力!J81)</f>
        <v/>
      </c>
      <c r="I80" s="103" t="str">
        <f>IF(②選手情報入力!K81="","",②選手情報入力!K81)</f>
        <v/>
      </c>
      <c r="J80" s="103" t="str">
        <f>IF(②選手情報入力!N81="","",②選手情報入力!N81)</f>
        <v/>
      </c>
      <c r="K80" s="103" t="str">
        <f>IF(②選手情報入力!O81="","",②選手情報入力!O81)</f>
        <v/>
      </c>
      <c r="L80" s="103" t="str">
        <f>IF(②選手情報入力!P81="","",②選手情報入力!P81)</f>
        <v/>
      </c>
    </row>
    <row r="81" spans="1:12" s="93" customFormat="1" ht="18" customHeight="1">
      <c r="A81" s="102">
        <v>73</v>
      </c>
      <c r="B81" s="103" t="str">
        <f>IF(②選手情報入力!B82="","",②選手情報入力!B82)</f>
        <v/>
      </c>
      <c r="C81" s="122" t="str">
        <f>IF(②選手情報入力!C82="","",②選手情報入力!C82)</f>
        <v/>
      </c>
      <c r="D81" s="103" t="str">
        <f>IF(②選手情報入力!F82="","",②選手情報入力!F82)</f>
        <v/>
      </c>
      <c r="E81" s="103" t="str">
        <f>IF(②選手情報入力!G82="","",②選手情報入力!G82)</f>
        <v/>
      </c>
      <c r="F81" s="102" t="str">
        <f>IF(②選手情報入力!H82="","",②選手情報入力!H82)</f>
        <v/>
      </c>
      <c r="G81" s="103" t="str">
        <f>IF(②選手情報入力!I82="","",②選手情報入力!I82)</f>
        <v/>
      </c>
      <c r="H81" s="102" t="str">
        <f>IF(②選手情報入力!J82="","",②選手情報入力!J82)</f>
        <v/>
      </c>
      <c r="I81" s="103" t="str">
        <f>IF(②選手情報入力!K82="","",②選手情報入力!K82)</f>
        <v/>
      </c>
      <c r="J81" s="103" t="str">
        <f>IF(②選手情報入力!N82="","",②選手情報入力!N82)</f>
        <v/>
      </c>
      <c r="K81" s="103" t="str">
        <f>IF(②選手情報入力!O82="","",②選手情報入力!O82)</f>
        <v/>
      </c>
      <c r="L81" s="103" t="str">
        <f>IF(②選手情報入力!P82="","",②選手情報入力!P82)</f>
        <v/>
      </c>
    </row>
    <row r="82" spans="1:12" s="93" customFormat="1" ht="18" customHeight="1">
      <c r="A82" s="102">
        <v>74</v>
      </c>
      <c r="B82" s="103" t="str">
        <f>IF(②選手情報入力!B83="","",②選手情報入力!B83)</f>
        <v/>
      </c>
      <c r="C82" s="122" t="str">
        <f>IF(②選手情報入力!C83="","",②選手情報入力!C83)</f>
        <v/>
      </c>
      <c r="D82" s="103" t="str">
        <f>IF(②選手情報入力!F83="","",②選手情報入力!F83)</f>
        <v/>
      </c>
      <c r="E82" s="103" t="str">
        <f>IF(②選手情報入力!G83="","",②選手情報入力!G83)</f>
        <v/>
      </c>
      <c r="F82" s="102" t="str">
        <f>IF(②選手情報入力!H83="","",②選手情報入力!H83)</f>
        <v/>
      </c>
      <c r="G82" s="103" t="str">
        <f>IF(②選手情報入力!I83="","",②選手情報入力!I83)</f>
        <v/>
      </c>
      <c r="H82" s="102" t="str">
        <f>IF(②選手情報入力!J83="","",②選手情報入力!J83)</f>
        <v/>
      </c>
      <c r="I82" s="103" t="str">
        <f>IF(②選手情報入力!K83="","",②選手情報入力!K83)</f>
        <v/>
      </c>
      <c r="J82" s="103" t="str">
        <f>IF(②選手情報入力!N83="","",②選手情報入力!N83)</f>
        <v/>
      </c>
      <c r="K82" s="103" t="str">
        <f>IF(②選手情報入力!O83="","",②選手情報入力!O83)</f>
        <v/>
      </c>
      <c r="L82" s="103" t="str">
        <f>IF(②選手情報入力!P83="","",②選手情報入力!P83)</f>
        <v/>
      </c>
    </row>
    <row r="83" spans="1:12" s="93" customFormat="1" ht="18" customHeight="1">
      <c r="A83" s="106">
        <v>75</v>
      </c>
      <c r="B83" s="107" t="str">
        <f>IF(②選手情報入力!B84="","",②選手情報入力!B84)</f>
        <v/>
      </c>
      <c r="C83" s="123" t="str">
        <f>IF(②選手情報入力!C84="","",②選手情報入力!C84)</f>
        <v/>
      </c>
      <c r="D83" s="107" t="str">
        <f>IF(②選手情報入力!F84="","",②選手情報入力!F84)</f>
        <v/>
      </c>
      <c r="E83" s="107" t="str">
        <f>IF(②選手情報入力!G84="","",②選手情報入力!G84)</f>
        <v/>
      </c>
      <c r="F83" s="106" t="str">
        <f>IF(②選手情報入力!H84="","",②選手情報入力!H84)</f>
        <v/>
      </c>
      <c r="G83" s="107" t="str">
        <f>IF(②選手情報入力!I84="","",②選手情報入力!I84)</f>
        <v/>
      </c>
      <c r="H83" s="106" t="str">
        <f>IF(②選手情報入力!J84="","",②選手情報入力!J84)</f>
        <v/>
      </c>
      <c r="I83" s="107" t="str">
        <f>IF(②選手情報入力!K84="","",②選手情報入力!K84)</f>
        <v/>
      </c>
      <c r="J83" s="107" t="str">
        <f>IF(②選手情報入力!N84="","",②選手情報入力!N84)</f>
        <v/>
      </c>
      <c r="K83" s="107" t="str">
        <f>IF(②選手情報入力!O84="","",②選手情報入力!O84)</f>
        <v/>
      </c>
      <c r="L83" s="107" t="str">
        <f>IF(②選手情報入力!P84="","",②選手情報入力!P84)</f>
        <v/>
      </c>
    </row>
    <row r="84" spans="1:12" s="93" customFormat="1" ht="18" customHeight="1">
      <c r="A84" s="100">
        <v>76</v>
      </c>
      <c r="B84" s="101" t="str">
        <f>IF(②選手情報入力!B85="","",②選手情報入力!B85)</f>
        <v/>
      </c>
      <c r="C84" s="121" t="str">
        <f>IF(②選手情報入力!C85="","",②選手情報入力!C85)</f>
        <v/>
      </c>
      <c r="D84" s="101" t="str">
        <f>IF(②選手情報入力!F85="","",②選手情報入力!F85)</f>
        <v/>
      </c>
      <c r="E84" s="101" t="str">
        <f>IF(②選手情報入力!G85="","",②選手情報入力!G85)</f>
        <v/>
      </c>
      <c r="F84" s="100" t="str">
        <f>IF(②選手情報入力!H85="","",②選手情報入力!H85)</f>
        <v/>
      </c>
      <c r="G84" s="101" t="str">
        <f>IF(②選手情報入力!I85="","",②選手情報入力!I85)</f>
        <v/>
      </c>
      <c r="H84" s="100" t="str">
        <f>IF(②選手情報入力!J85="","",②選手情報入力!J85)</f>
        <v/>
      </c>
      <c r="I84" s="101" t="str">
        <f>IF(②選手情報入力!K85="","",②選手情報入力!K85)</f>
        <v/>
      </c>
      <c r="J84" s="101" t="str">
        <f>IF(②選手情報入力!N85="","",②選手情報入力!N85)</f>
        <v/>
      </c>
      <c r="K84" s="101" t="str">
        <f>IF(②選手情報入力!O85="","",②選手情報入力!O85)</f>
        <v/>
      </c>
      <c r="L84" s="101" t="str">
        <f>IF(②選手情報入力!P85="","",②選手情報入力!P85)</f>
        <v/>
      </c>
    </row>
    <row r="85" spans="1:12" s="93" customFormat="1" ht="18" customHeight="1">
      <c r="A85" s="102">
        <v>77</v>
      </c>
      <c r="B85" s="103" t="str">
        <f>IF(②選手情報入力!B86="","",②選手情報入力!B86)</f>
        <v/>
      </c>
      <c r="C85" s="122" t="str">
        <f>IF(②選手情報入力!C86="","",②選手情報入力!C86)</f>
        <v/>
      </c>
      <c r="D85" s="103" t="str">
        <f>IF(②選手情報入力!F86="","",②選手情報入力!F86)</f>
        <v/>
      </c>
      <c r="E85" s="103" t="str">
        <f>IF(②選手情報入力!G86="","",②選手情報入力!G86)</f>
        <v/>
      </c>
      <c r="F85" s="102" t="str">
        <f>IF(②選手情報入力!H86="","",②選手情報入力!H86)</f>
        <v/>
      </c>
      <c r="G85" s="103" t="str">
        <f>IF(②選手情報入力!I86="","",②選手情報入力!I86)</f>
        <v/>
      </c>
      <c r="H85" s="102" t="str">
        <f>IF(②選手情報入力!J86="","",②選手情報入力!J86)</f>
        <v/>
      </c>
      <c r="I85" s="103" t="str">
        <f>IF(②選手情報入力!K86="","",②選手情報入力!K86)</f>
        <v/>
      </c>
      <c r="J85" s="103" t="str">
        <f>IF(②選手情報入力!N86="","",②選手情報入力!N86)</f>
        <v/>
      </c>
      <c r="K85" s="103" t="str">
        <f>IF(②選手情報入力!O86="","",②選手情報入力!O86)</f>
        <v/>
      </c>
      <c r="L85" s="103" t="str">
        <f>IF(②選手情報入力!P86="","",②選手情報入力!P86)</f>
        <v/>
      </c>
    </row>
    <row r="86" spans="1:12" s="93" customFormat="1" ht="18" customHeight="1">
      <c r="A86" s="102">
        <v>78</v>
      </c>
      <c r="B86" s="103" t="str">
        <f>IF(②選手情報入力!B87="","",②選手情報入力!B87)</f>
        <v/>
      </c>
      <c r="C86" s="122" t="str">
        <f>IF(②選手情報入力!C87="","",②選手情報入力!C87)</f>
        <v/>
      </c>
      <c r="D86" s="103" t="str">
        <f>IF(②選手情報入力!F87="","",②選手情報入力!F87)</f>
        <v/>
      </c>
      <c r="E86" s="103" t="str">
        <f>IF(②選手情報入力!G87="","",②選手情報入力!G87)</f>
        <v/>
      </c>
      <c r="F86" s="102" t="str">
        <f>IF(②選手情報入力!H87="","",②選手情報入力!H87)</f>
        <v/>
      </c>
      <c r="G86" s="103" t="str">
        <f>IF(②選手情報入力!I87="","",②選手情報入力!I87)</f>
        <v/>
      </c>
      <c r="H86" s="102" t="str">
        <f>IF(②選手情報入力!J87="","",②選手情報入力!J87)</f>
        <v/>
      </c>
      <c r="I86" s="103" t="str">
        <f>IF(②選手情報入力!K87="","",②選手情報入力!K87)</f>
        <v/>
      </c>
      <c r="J86" s="103" t="str">
        <f>IF(②選手情報入力!N87="","",②選手情報入力!N87)</f>
        <v/>
      </c>
      <c r="K86" s="103" t="str">
        <f>IF(②選手情報入力!O87="","",②選手情報入力!O87)</f>
        <v/>
      </c>
      <c r="L86" s="103" t="str">
        <f>IF(②選手情報入力!P87="","",②選手情報入力!P87)</f>
        <v/>
      </c>
    </row>
    <row r="87" spans="1:12" s="93" customFormat="1" ht="18" customHeight="1">
      <c r="A87" s="102">
        <v>79</v>
      </c>
      <c r="B87" s="103" t="str">
        <f>IF(②選手情報入力!B88="","",②選手情報入力!B88)</f>
        <v/>
      </c>
      <c r="C87" s="122" t="str">
        <f>IF(②選手情報入力!C88="","",②選手情報入力!C88)</f>
        <v/>
      </c>
      <c r="D87" s="103" t="str">
        <f>IF(②選手情報入力!F88="","",②選手情報入力!F88)</f>
        <v/>
      </c>
      <c r="E87" s="103" t="str">
        <f>IF(②選手情報入力!G88="","",②選手情報入力!G88)</f>
        <v/>
      </c>
      <c r="F87" s="102" t="str">
        <f>IF(②選手情報入力!H88="","",②選手情報入力!H88)</f>
        <v/>
      </c>
      <c r="G87" s="103" t="str">
        <f>IF(②選手情報入力!I88="","",②選手情報入力!I88)</f>
        <v/>
      </c>
      <c r="H87" s="102" t="str">
        <f>IF(②選手情報入力!J88="","",②選手情報入力!J88)</f>
        <v/>
      </c>
      <c r="I87" s="103" t="str">
        <f>IF(②選手情報入力!K88="","",②選手情報入力!K88)</f>
        <v/>
      </c>
      <c r="J87" s="103" t="str">
        <f>IF(②選手情報入力!N88="","",②選手情報入力!N88)</f>
        <v/>
      </c>
      <c r="K87" s="103" t="str">
        <f>IF(②選手情報入力!O88="","",②選手情報入力!O88)</f>
        <v/>
      </c>
      <c r="L87" s="103" t="str">
        <f>IF(②選手情報入力!P88="","",②選手情報入力!P88)</f>
        <v/>
      </c>
    </row>
    <row r="88" spans="1:12" s="93" customFormat="1" ht="18" customHeight="1">
      <c r="A88" s="104">
        <v>80</v>
      </c>
      <c r="B88" s="105" t="str">
        <f>IF(②選手情報入力!B89="","",②選手情報入力!B89)</f>
        <v/>
      </c>
      <c r="C88" s="124" t="str">
        <f>IF(②選手情報入力!C89="","",②選手情報入力!C89)</f>
        <v/>
      </c>
      <c r="D88" s="105" t="str">
        <f>IF(②選手情報入力!F89="","",②選手情報入力!F89)</f>
        <v/>
      </c>
      <c r="E88" s="105" t="str">
        <f>IF(②選手情報入力!G89="","",②選手情報入力!G89)</f>
        <v/>
      </c>
      <c r="F88" s="104" t="str">
        <f>IF(②選手情報入力!H89="","",②選手情報入力!H89)</f>
        <v/>
      </c>
      <c r="G88" s="105" t="str">
        <f>IF(②選手情報入力!I89="","",②選手情報入力!I89)</f>
        <v/>
      </c>
      <c r="H88" s="104" t="str">
        <f>IF(②選手情報入力!J89="","",②選手情報入力!J89)</f>
        <v/>
      </c>
      <c r="I88" s="105" t="str">
        <f>IF(②選手情報入力!K89="","",②選手情報入力!K89)</f>
        <v/>
      </c>
      <c r="J88" s="105" t="str">
        <f>IF(②選手情報入力!N89="","",②選手情報入力!N89)</f>
        <v/>
      </c>
      <c r="K88" s="105" t="str">
        <f>IF(②選手情報入力!O89="","",②選手情報入力!O89)</f>
        <v/>
      </c>
      <c r="L88" s="105" t="str">
        <f>IF(②選手情報入力!P89="","",②選手情報入力!P89)</f>
        <v/>
      </c>
    </row>
    <row r="89" spans="1:12" s="93" customFormat="1" ht="18" customHeight="1">
      <c r="A89" s="108">
        <v>81</v>
      </c>
      <c r="B89" s="109" t="str">
        <f>IF(②選手情報入力!B90="","",②選手情報入力!B90)</f>
        <v/>
      </c>
      <c r="C89" s="125" t="str">
        <f>IF(②選手情報入力!C90="","",②選手情報入力!C90)</f>
        <v/>
      </c>
      <c r="D89" s="109" t="str">
        <f>IF(②選手情報入力!F90="","",②選手情報入力!F90)</f>
        <v/>
      </c>
      <c r="E89" s="109" t="str">
        <f>IF(②選手情報入力!G90="","",②選手情報入力!G90)</f>
        <v/>
      </c>
      <c r="F89" s="108" t="str">
        <f>IF(②選手情報入力!H90="","",②選手情報入力!H90)</f>
        <v/>
      </c>
      <c r="G89" s="109" t="str">
        <f>IF(②選手情報入力!I90="","",②選手情報入力!I90)</f>
        <v/>
      </c>
      <c r="H89" s="108" t="str">
        <f>IF(②選手情報入力!J90="","",②選手情報入力!J90)</f>
        <v/>
      </c>
      <c r="I89" s="109" t="str">
        <f>IF(②選手情報入力!K90="","",②選手情報入力!K90)</f>
        <v/>
      </c>
      <c r="J89" s="109" t="str">
        <f>IF(②選手情報入力!N90="","",②選手情報入力!N90)</f>
        <v/>
      </c>
      <c r="K89" s="109" t="str">
        <f>IF(②選手情報入力!O90="","",②選手情報入力!O90)</f>
        <v/>
      </c>
      <c r="L89" s="109" t="str">
        <f>IF(②選手情報入力!P90="","",②選手情報入力!P90)</f>
        <v/>
      </c>
    </row>
    <row r="90" spans="1:12" s="93" customFormat="1" ht="18" customHeight="1">
      <c r="A90" s="102">
        <v>82</v>
      </c>
      <c r="B90" s="103" t="str">
        <f>IF(②選手情報入力!B91="","",②選手情報入力!B91)</f>
        <v/>
      </c>
      <c r="C90" s="122" t="str">
        <f>IF(②選手情報入力!C91="","",②選手情報入力!C91)</f>
        <v/>
      </c>
      <c r="D90" s="103" t="str">
        <f>IF(②選手情報入力!F91="","",②選手情報入力!F91)</f>
        <v/>
      </c>
      <c r="E90" s="103" t="str">
        <f>IF(②選手情報入力!G91="","",②選手情報入力!G91)</f>
        <v/>
      </c>
      <c r="F90" s="102" t="str">
        <f>IF(②選手情報入力!H91="","",②選手情報入力!H91)</f>
        <v/>
      </c>
      <c r="G90" s="103" t="str">
        <f>IF(②選手情報入力!I91="","",②選手情報入力!I91)</f>
        <v/>
      </c>
      <c r="H90" s="102" t="str">
        <f>IF(②選手情報入力!J91="","",②選手情報入力!J91)</f>
        <v/>
      </c>
      <c r="I90" s="103" t="str">
        <f>IF(②選手情報入力!K91="","",②選手情報入力!K91)</f>
        <v/>
      </c>
      <c r="J90" s="103" t="str">
        <f>IF(②選手情報入力!N91="","",②選手情報入力!N91)</f>
        <v/>
      </c>
      <c r="K90" s="103" t="str">
        <f>IF(②選手情報入力!O91="","",②選手情報入力!O91)</f>
        <v/>
      </c>
      <c r="L90" s="103" t="str">
        <f>IF(②選手情報入力!P91="","",②選手情報入力!P91)</f>
        <v/>
      </c>
    </row>
    <row r="91" spans="1:12" s="93" customFormat="1" ht="18" customHeight="1">
      <c r="A91" s="102">
        <v>83</v>
      </c>
      <c r="B91" s="103" t="str">
        <f>IF(②選手情報入力!B92="","",②選手情報入力!B92)</f>
        <v/>
      </c>
      <c r="C91" s="122" t="str">
        <f>IF(②選手情報入力!C92="","",②選手情報入力!C92)</f>
        <v/>
      </c>
      <c r="D91" s="103" t="str">
        <f>IF(②選手情報入力!F92="","",②選手情報入力!F92)</f>
        <v/>
      </c>
      <c r="E91" s="103" t="str">
        <f>IF(②選手情報入力!G92="","",②選手情報入力!G92)</f>
        <v/>
      </c>
      <c r="F91" s="102" t="str">
        <f>IF(②選手情報入力!H92="","",②選手情報入力!H92)</f>
        <v/>
      </c>
      <c r="G91" s="103" t="str">
        <f>IF(②選手情報入力!I92="","",②選手情報入力!I92)</f>
        <v/>
      </c>
      <c r="H91" s="102" t="str">
        <f>IF(②選手情報入力!J92="","",②選手情報入力!J92)</f>
        <v/>
      </c>
      <c r="I91" s="103" t="str">
        <f>IF(②選手情報入力!K92="","",②選手情報入力!K92)</f>
        <v/>
      </c>
      <c r="J91" s="103" t="str">
        <f>IF(②選手情報入力!N92="","",②選手情報入力!N92)</f>
        <v/>
      </c>
      <c r="K91" s="103" t="str">
        <f>IF(②選手情報入力!O92="","",②選手情報入力!O92)</f>
        <v/>
      </c>
      <c r="L91" s="103" t="str">
        <f>IF(②選手情報入力!P92="","",②選手情報入力!P92)</f>
        <v/>
      </c>
    </row>
    <row r="92" spans="1:12" s="93" customFormat="1" ht="18" customHeight="1">
      <c r="A92" s="102">
        <v>84</v>
      </c>
      <c r="B92" s="103" t="str">
        <f>IF(②選手情報入力!B93="","",②選手情報入力!B93)</f>
        <v/>
      </c>
      <c r="C92" s="122" t="str">
        <f>IF(②選手情報入力!C93="","",②選手情報入力!C93)</f>
        <v/>
      </c>
      <c r="D92" s="103" t="str">
        <f>IF(②選手情報入力!F93="","",②選手情報入力!F93)</f>
        <v/>
      </c>
      <c r="E92" s="103" t="str">
        <f>IF(②選手情報入力!G93="","",②選手情報入力!G93)</f>
        <v/>
      </c>
      <c r="F92" s="102" t="str">
        <f>IF(②選手情報入力!H93="","",②選手情報入力!H93)</f>
        <v/>
      </c>
      <c r="G92" s="103" t="str">
        <f>IF(②選手情報入力!I93="","",②選手情報入力!I93)</f>
        <v/>
      </c>
      <c r="H92" s="102" t="str">
        <f>IF(②選手情報入力!J93="","",②選手情報入力!J93)</f>
        <v/>
      </c>
      <c r="I92" s="103" t="str">
        <f>IF(②選手情報入力!K93="","",②選手情報入力!K93)</f>
        <v/>
      </c>
      <c r="J92" s="103" t="str">
        <f>IF(②選手情報入力!N93="","",②選手情報入力!N93)</f>
        <v/>
      </c>
      <c r="K92" s="103" t="str">
        <f>IF(②選手情報入力!O93="","",②選手情報入力!O93)</f>
        <v/>
      </c>
      <c r="L92" s="103" t="str">
        <f>IF(②選手情報入力!P93="","",②選手情報入力!P93)</f>
        <v/>
      </c>
    </row>
    <row r="93" spans="1:12" s="93" customFormat="1" ht="18" customHeight="1">
      <c r="A93" s="106">
        <v>85</v>
      </c>
      <c r="B93" s="107" t="str">
        <f>IF(②選手情報入力!B94="","",②選手情報入力!B94)</f>
        <v/>
      </c>
      <c r="C93" s="123" t="str">
        <f>IF(②選手情報入力!C94="","",②選手情報入力!C94)</f>
        <v/>
      </c>
      <c r="D93" s="107" t="str">
        <f>IF(②選手情報入力!F94="","",②選手情報入力!F94)</f>
        <v/>
      </c>
      <c r="E93" s="107" t="str">
        <f>IF(②選手情報入力!G94="","",②選手情報入力!G94)</f>
        <v/>
      </c>
      <c r="F93" s="106" t="str">
        <f>IF(②選手情報入力!H94="","",②選手情報入力!H94)</f>
        <v/>
      </c>
      <c r="G93" s="107" t="str">
        <f>IF(②選手情報入力!I94="","",②選手情報入力!I94)</f>
        <v/>
      </c>
      <c r="H93" s="106" t="str">
        <f>IF(②選手情報入力!J94="","",②選手情報入力!J94)</f>
        <v/>
      </c>
      <c r="I93" s="107" t="str">
        <f>IF(②選手情報入力!K94="","",②選手情報入力!K94)</f>
        <v/>
      </c>
      <c r="J93" s="107" t="str">
        <f>IF(②選手情報入力!N94="","",②選手情報入力!N94)</f>
        <v/>
      </c>
      <c r="K93" s="107" t="str">
        <f>IF(②選手情報入力!O94="","",②選手情報入力!O94)</f>
        <v/>
      </c>
      <c r="L93" s="107" t="str">
        <f>IF(②選手情報入力!P94="","",②選手情報入力!P94)</f>
        <v/>
      </c>
    </row>
    <row r="94" spans="1:12" s="93" customFormat="1" ht="18" customHeight="1">
      <c r="A94" s="100">
        <v>86</v>
      </c>
      <c r="B94" s="101" t="str">
        <f>IF(②選手情報入力!B95="","",②選手情報入力!B95)</f>
        <v/>
      </c>
      <c r="C94" s="121" t="str">
        <f>IF(②選手情報入力!C95="","",②選手情報入力!C95)</f>
        <v/>
      </c>
      <c r="D94" s="101" t="str">
        <f>IF(②選手情報入力!F95="","",②選手情報入力!F95)</f>
        <v/>
      </c>
      <c r="E94" s="101" t="str">
        <f>IF(②選手情報入力!G95="","",②選手情報入力!G95)</f>
        <v/>
      </c>
      <c r="F94" s="100" t="str">
        <f>IF(②選手情報入力!H95="","",②選手情報入力!H95)</f>
        <v/>
      </c>
      <c r="G94" s="101" t="str">
        <f>IF(②選手情報入力!I95="","",②選手情報入力!I95)</f>
        <v/>
      </c>
      <c r="H94" s="100" t="str">
        <f>IF(②選手情報入力!J95="","",②選手情報入力!J95)</f>
        <v/>
      </c>
      <c r="I94" s="101" t="str">
        <f>IF(②選手情報入力!K95="","",②選手情報入力!K95)</f>
        <v/>
      </c>
      <c r="J94" s="101" t="str">
        <f>IF(②選手情報入力!N95="","",②選手情報入力!N95)</f>
        <v/>
      </c>
      <c r="K94" s="101" t="str">
        <f>IF(②選手情報入力!O95="","",②選手情報入力!O95)</f>
        <v/>
      </c>
      <c r="L94" s="101" t="str">
        <f>IF(②選手情報入力!P95="","",②選手情報入力!P95)</f>
        <v/>
      </c>
    </row>
    <row r="95" spans="1:12" s="93" customFormat="1" ht="18" customHeight="1">
      <c r="A95" s="102">
        <v>87</v>
      </c>
      <c r="B95" s="103" t="str">
        <f>IF(②選手情報入力!B96="","",②選手情報入力!B96)</f>
        <v/>
      </c>
      <c r="C95" s="122" t="str">
        <f>IF(②選手情報入力!C96="","",②選手情報入力!C96)</f>
        <v/>
      </c>
      <c r="D95" s="103" t="str">
        <f>IF(②選手情報入力!F96="","",②選手情報入力!F96)</f>
        <v/>
      </c>
      <c r="E95" s="103" t="str">
        <f>IF(②選手情報入力!G96="","",②選手情報入力!G96)</f>
        <v/>
      </c>
      <c r="F95" s="102" t="str">
        <f>IF(②選手情報入力!H96="","",②選手情報入力!H96)</f>
        <v/>
      </c>
      <c r="G95" s="103" t="str">
        <f>IF(②選手情報入力!I96="","",②選手情報入力!I96)</f>
        <v/>
      </c>
      <c r="H95" s="102" t="str">
        <f>IF(②選手情報入力!J96="","",②選手情報入力!J96)</f>
        <v/>
      </c>
      <c r="I95" s="103" t="str">
        <f>IF(②選手情報入力!K96="","",②選手情報入力!K96)</f>
        <v/>
      </c>
      <c r="J95" s="103" t="str">
        <f>IF(②選手情報入力!N96="","",②選手情報入力!N96)</f>
        <v/>
      </c>
      <c r="K95" s="103" t="str">
        <f>IF(②選手情報入力!O96="","",②選手情報入力!O96)</f>
        <v/>
      </c>
      <c r="L95" s="103" t="str">
        <f>IF(②選手情報入力!P96="","",②選手情報入力!P96)</f>
        <v/>
      </c>
    </row>
    <row r="96" spans="1:12" s="93" customFormat="1" ht="18" customHeight="1">
      <c r="A96" s="102">
        <v>88</v>
      </c>
      <c r="B96" s="103" t="str">
        <f>IF(②選手情報入力!B97="","",②選手情報入力!B97)</f>
        <v/>
      </c>
      <c r="C96" s="122" t="str">
        <f>IF(②選手情報入力!C97="","",②選手情報入力!C97)</f>
        <v/>
      </c>
      <c r="D96" s="103" t="str">
        <f>IF(②選手情報入力!F97="","",②選手情報入力!F97)</f>
        <v/>
      </c>
      <c r="E96" s="103" t="str">
        <f>IF(②選手情報入力!G97="","",②選手情報入力!G97)</f>
        <v/>
      </c>
      <c r="F96" s="102" t="str">
        <f>IF(②選手情報入力!H97="","",②選手情報入力!H97)</f>
        <v/>
      </c>
      <c r="G96" s="103" t="str">
        <f>IF(②選手情報入力!I97="","",②選手情報入力!I97)</f>
        <v/>
      </c>
      <c r="H96" s="102" t="str">
        <f>IF(②選手情報入力!J97="","",②選手情報入力!J97)</f>
        <v/>
      </c>
      <c r="I96" s="103" t="str">
        <f>IF(②選手情報入力!K97="","",②選手情報入力!K97)</f>
        <v/>
      </c>
      <c r="J96" s="103" t="str">
        <f>IF(②選手情報入力!N97="","",②選手情報入力!N97)</f>
        <v/>
      </c>
      <c r="K96" s="103" t="str">
        <f>IF(②選手情報入力!O97="","",②選手情報入力!O97)</f>
        <v/>
      </c>
      <c r="L96" s="103" t="str">
        <f>IF(②選手情報入力!P97="","",②選手情報入力!P97)</f>
        <v/>
      </c>
    </row>
    <row r="97" spans="1:12" s="93" customFormat="1" ht="18" customHeight="1">
      <c r="A97" s="102">
        <v>89</v>
      </c>
      <c r="B97" s="103" t="str">
        <f>IF(②選手情報入力!B98="","",②選手情報入力!B98)</f>
        <v/>
      </c>
      <c r="C97" s="122" t="str">
        <f>IF(②選手情報入力!C98="","",②選手情報入力!C98)</f>
        <v/>
      </c>
      <c r="D97" s="103" t="str">
        <f>IF(②選手情報入力!F98="","",②選手情報入力!F98)</f>
        <v/>
      </c>
      <c r="E97" s="103" t="str">
        <f>IF(②選手情報入力!G98="","",②選手情報入力!G98)</f>
        <v/>
      </c>
      <c r="F97" s="102" t="str">
        <f>IF(②選手情報入力!H98="","",②選手情報入力!H98)</f>
        <v/>
      </c>
      <c r="G97" s="103" t="str">
        <f>IF(②選手情報入力!I98="","",②選手情報入力!I98)</f>
        <v/>
      </c>
      <c r="H97" s="102" t="str">
        <f>IF(②選手情報入力!J98="","",②選手情報入力!J98)</f>
        <v/>
      </c>
      <c r="I97" s="103" t="str">
        <f>IF(②選手情報入力!K98="","",②選手情報入力!K98)</f>
        <v/>
      </c>
      <c r="J97" s="103" t="str">
        <f>IF(②選手情報入力!N98="","",②選手情報入力!N98)</f>
        <v/>
      </c>
      <c r="K97" s="103" t="str">
        <f>IF(②選手情報入力!O98="","",②選手情報入力!O98)</f>
        <v/>
      </c>
      <c r="L97" s="103" t="str">
        <f>IF(②選手情報入力!P98="","",②選手情報入力!P98)</f>
        <v/>
      </c>
    </row>
    <row r="98" spans="1:12" s="93" customFormat="1" ht="18" customHeight="1">
      <c r="A98" s="104">
        <v>90</v>
      </c>
      <c r="B98" s="105" t="str">
        <f>IF(②選手情報入力!B99="","",②選手情報入力!B99)</f>
        <v/>
      </c>
      <c r="C98" s="124" t="str">
        <f>IF(②選手情報入力!C99="","",②選手情報入力!C99)</f>
        <v/>
      </c>
      <c r="D98" s="105" t="str">
        <f>IF(②選手情報入力!F99="","",②選手情報入力!F99)</f>
        <v/>
      </c>
      <c r="E98" s="105" t="str">
        <f>IF(②選手情報入力!G99="","",②選手情報入力!G99)</f>
        <v/>
      </c>
      <c r="F98" s="104" t="str">
        <f>IF(②選手情報入力!H99="","",②選手情報入力!H99)</f>
        <v/>
      </c>
      <c r="G98" s="105" t="str">
        <f>IF(②選手情報入力!I99="","",②選手情報入力!I99)</f>
        <v/>
      </c>
      <c r="H98" s="104" t="str">
        <f>IF(②選手情報入力!J99="","",②選手情報入力!J99)</f>
        <v/>
      </c>
      <c r="I98" s="105" t="str">
        <f>IF(②選手情報入力!K99="","",②選手情報入力!K99)</f>
        <v/>
      </c>
      <c r="J98" s="105" t="str">
        <f>IF(②選手情報入力!N99="","",②選手情報入力!N99)</f>
        <v/>
      </c>
      <c r="K98" s="105" t="str">
        <f>IF(②選手情報入力!O99="","",②選手情報入力!O99)</f>
        <v/>
      </c>
      <c r="L98" s="105" t="str">
        <f>IF(②選手情報入力!P99="","",②選手情報入力!P99)</f>
        <v/>
      </c>
    </row>
  </sheetData>
  <sheetProtection sheet="1" objects="1" scenarios="1" selectLockedCells="1" selectUnlockedCells="1"/>
  <mergeCells count="7">
    <mergeCell ref="J2:L2"/>
    <mergeCell ref="B6:B7"/>
    <mergeCell ref="H6:H7"/>
    <mergeCell ref="D6:E6"/>
    <mergeCell ref="D7:E7"/>
    <mergeCell ref="C2:H2"/>
    <mergeCell ref="A2:B2"/>
  </mergeCells>
  <phoneticPr fontId="39"/>
  <printOptions horizontalCentered="1"/>
  <pageMargins left="0.51181102362204722" right="0.11811023622047245" top="0.74803149606299213" bottom="0.35433070866141736" header="0.31496062992125984" footer="0.31496062992125984"/>
  <pageSetup paperSize="9" scale="78" fitToHeight="2" orientation="portrait" verticalDpi="300" r:id="rId1"/>
  <headerFooter>
    <oddHeader>&amp;R&amp;14&amp;D　</oddHeader>
  </headerFooter>
  <rowBreaks count="1" manualBreakCount="1">
    <brk id="53"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2:B23"/>
  <sheetViews>
    <sheetView workbookViewId="0">
      <selection activeCell="K17" sqref="K17"/>
    </sheetView>
  </sheetViews>
  <sheetFormatPr defaultRowHeight="13.5"/>
  <cols>
    <col min="1" max="1" width="9" style="155"/>
    <col min="2" max="2" width="108.5" style="155" customWidth="1"/>
    <col min="3" max="16384" width="9" style="155"/>
  </cols>
  <sheetData>
    <row r="2" spans="2:2" ht="24.75">
      <c r="B2" s="261" t="s">
        <v>295</v>
      </c>
    </row>
    <row r="3" spans="2:2" ht="18.75">
      <c r="B3" s="262" t="s">
        <v>296</v>
      </c>
    </row>
    <row r="4" spans="2:2" ht="18.75">
      <c r="B4" s="263"/>
    </row>
    <row r="13" spans="2:2" ht="37.5">
      <c r="B13" s="262" t="s">
        <v>297</v>
      </c>
    </row>
    <row r="14" spans="2:2" ht="18.75">
      <c r="B14" s="263"/>
    </row>
    <row r="23" spans="2:2" ht="18.75">
      <c r="B23" s="262" t="s">
        <v>298</v>
      </c>
    </row>
  </sheetData>
  <sheetProtection sheet="1" objects="1" scenarios="1" selectLockedCells="1" selectUnlockedCells="1"/>
  <phoneticPr fontId="39"/>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6" sqref="K16"/>
    </sheetView>
  </sheetViews>
  <sheetFormatPr defaultRowHeight="13.5"/>
  <sheetData/>
  <sheetProtection selectLockedCells="1" selectUnlockedCell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election activeCell="K16" sqref="K16"/>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97" t="s">
        <v>103</v>
      </c>
      <c r="B1" s="397"/>
      <c r="C1" s="397"/>
      <c r="E1" s="397" t="s">
        <v>104</v>
      </c>
      <c r="F1" s="397"/>
      <c r="G1" s="397"/>
      <c r="I1" s="397" t="s">
        <v>105</v>
      </c>
      <c r="J1" s="397"/>
      <c r="K1" s="397"/>
      <c r="O1" s="76"/>
    </row>
    <row r="2" spans="1:15">
      <c r="A2" s="397" t="s">
        <v>101</v>
      </c>
      <c r="B2" s="68" t="s">
        <v>106</v>
      </c>
      <c r="C2" s="68" t="s">
        <v>109</v>
      </c>
      <c r="E2" s="397" t="s">
        <v>101</v>
      </c>
      <c r="F2" s="68" t="s">
        <v>106</v>
      </c>
      <c r="G2" s="68" t="s">
        <v>109</v>
      </c>
      <c r="I2" s="397" t="s">
        <v>101</v>
      </c>
      <c r="J2" s="68" t="s">
        <v>106</v>
      </c>
      <c r="K2" s="68" t="s">
        <v>109</v>
      </c>
      <c r="N2" s="397" t="s">
        <v>130</v>
      </c>
      <c r="O2" s="397"/>
    </row>
    <row r="3" spans="1:15" ht="14.25" thickBot="1">
      <c r="A3" s="397"/>
      <c r="B3" s="68" t="s">
        <v>107</v>
      </c>
      <c r="C3" s="68" t="s">
        <v>108</v>
      </c>
      <c r="E3" s="397"/>
      <c r="F3" s="68" t="s">
        <v>107</v>
      </c>
      <c r="G3" s="68" t="s">
        <v>108</v>
      </c>
      <c r="I3" s="397"/>
      <c r="J3" s="68" t="s">
        <v>107</v>
      </c>
      <c r="K3" s="68" t="s">
        <v>108</v>
      </c>
      <c r="N3" s="76"/>
      <c r="O3" s="76"/>
    </row>
    <row r="4" spans="1:15" ht="13.5" customHeight="1">
      <c r="A4" t="s">
        <v>208</v>
      </c>
      <c r="B4" s="44">
        <v>1</v>
      </c>
      <c r="C4">
        <v>2</v>
      </c>
      <c r="E4" t="s">
        <v>303</v>
      </c>
      <c r="F4" s="44">
        <v>22</v>
      </c>
      <c r="G4">
        <v>2</v>
      </c>
      <c r="I4" t="s">
        <v>214</v>
      </c>
      <c r="J4" s="44">
        <v>19</v>
      </c>
      <c r="K4">
        <v>2</v>
      </c>
      <c r="M4" s="393" t="s">
        <v>127</v>
      </c>
      <c r="N4" s="113" t="s">
        <v>208</v>
      </c>
      <c r="O4" s="77" t="s">
        <v>208</v>
      </c>
    </row>
    <row r="5" spans="1:15">
      <c r="A5" t="s">
        <v>209</v>
      </c>
      <c r="B5" s="44">
        <v>2</v>
      </c>
      <c r="C5">
        <v>2</v>
      </c>
      <c r="E5" t="s">
        <v>306</v>
      </c>
      <c r="F5" s="44">
        <v>23</v>
      </c>
      <c r="G5">
        <v>2</v>
      </c>
      <c r="I5" t="s">
        <v>215</v>
      </c>
      <c r="J5" s="44">
        <v>20</v>
      </c>
      <c r="K5">
        <v>2</v>
      </c>
      <c r="M5" s="394"/>
      <c r="N5" s="35" t="s">
        <v>209</v>
      </c>
      <c r="O5" s="78" t="s">
        <v>209</v>
      </c>
    </row>
    <row r="6" spans="1:15">
      <c r="A6" t="s">
        <v>210</v>
      </c>
      <c r="B6" s="44">
        <v>3</v>
      </c>
      <c r="C6">
        <v>2</v>
      </c>
      <c r="E6" t="s">
        <v>309</v>
      </c>
      <c r="F6" s="44">
        <v>24</v>
      </c>
      <c r="G6">
        <v>2</v>
      </c>
      <c r="I6" t="s">
        <v>216</v>
      </c>
      <c r="J6" s="44">
        <v>21</v>
      </c>
      <c r="K6">
        <v>2</v>
      </c>
      <c r="M6" s="394"/>
      <c r="N6" s="35" t="s">
        <v>210</v>
      </c>
      <c r="O6" s="78" t="s">
        <v>210</v>
      </c>
    </row>
    <row r="7" spans="1:15">
      <c r="A7" t="s">
        <v>284</v>
      </c>
      <c r="B7" s="44">
        <v>4</v>
      </c>
      <c r="C7">
        <v>2</v>
      </c>
      <c r="E7" t="s">
        <v>305</v>
      </c>
      <c r="F7" s="44">
        <v>25</v>
      </c>
      <c r="G7">
        <v>2</v>
      </c>
      <c r="I7" t="s">
        <v>217</v>
      </c>
      <c r="J7" s="44">
        <v>40</v>
      </c>
      <c r="K7">
        <v>2</v>
      </c>
      <c r="M7" s="394"/>
      <c r="N7" s="35" t="s">
        <v>255</v>
      </c>
      <c r="O7" s="78" t="s">
        <v>255</v>
      </c>
    </row>
    <row r="8" spans="1:15">
      <c r="A8" t="s">
        <v>285</v>
      </c>
      <c r="B8" s="44">
        <v>5</v>
      </c>
      <c r="C8">
        <v>2</v>
      </c>
      <c r="E8" t="s">
        <v>308</v>
      </c>
      <c r="F8" s="44">
        <v>26</v>
      </c>
      <c r="G8">
        <v>2</v>
      </c>
      <c r="I8" t="s">
        <v>218</v>
      </c>
      <c r="J8" s="44">
        <v>41</v>
      </c>
      <c r="K8">
        <v>2</v>
      </c>
      <c r="M8" s="394"/>
      <c r="N8" s="35" t="s">
        <v>256</v>
      </c>
      <c r="O8" s="78" t="s">
        <v>256</v>
      </c>
    </row>
    <row r="9" spans="1:15">
      <c r="A9" t="s">
        <v>286</v>
      </c>
      <c r="B9" s="44">
        <v>6</v>
      </c>
      <c r="C9">
        <v>2</v>
      </c>
      <c r="E9" t="s">
        <v>311</v>
      </c>
      <c r="F9" s="44">
        <v>27</v>
      </c>
      <c r="G9">
        <v>2</v>
      </c>
      <c r="I9" t="s">
        <v>219</v>
      </c>
      <c r="J9" s="44">
        <v>42</v>
      </c>
      <c r="K9">
        <v>2</v>
      </c>
      <c r="M9" s="394"/>
      <c r="N9" s="35" t="s">
        <v>257</v>
      </c>
      <c r="O9" s="78" t="s">
        <v>257</v>
      </c>
    </row>
    <row r="10" spans="1:15">
      <c r="A10" t="s">
        <v>312</v>
      </c>
      <c r="B10" s="44">
        <v>7</v>
      </c>
      <c r="C10">
        <v>0</v>
      </c>
      <c r="E10" t="s">
        <v>332</v>
      </c>
      <c r="F10" s="44">
        <v>28</v>
      </c>
      <c r="G10">
        <v>0</v>
      </c>
      <c r="M10" s="394"/>
      <c r="N10" s="35" t="s">
        <v>258</v>
      </c>
      <c r="O10" s="78" t="s">
        <v>258</v>
      </c>
    </row>
    <row r="11" spans="1:15">
      <c r="A11" t="s">
        <v>316</v>
      </c>
      <c r="B11" s="44">
        <v>8</v>
      </c>
      <c r="C11">
        <v>0</v>
      </c>
      <c r="E11" t="s">
        <v>328</v>
      </c>
      <c r="F11" s="44">
        <v>29</v>
      </c>
      <c r="G11">
        <v>0</v>
      </c>
      <c r="M11" s="394"/>
      <c r="N11" s="35" t="s">
        <v>259</v>
      </c>
      <c r="O11" s="78" t="s">
        <v>259</v>
      </c>
    </row>
    <row r="12" spans="1:15">
      <c r="A12" t="s">
        <v>320</v>
      </c>
      <c r="B12" s="44">
        <v>9</v>
      </c>
      <c r="C12">
        <v>0</v>
      </c>
      <c r="E12" t="s">
        <v>324</v>
      </c>
      <c r="F12" s="44">
        <v>30</v>
      </c>
      <c r="G12">
        <v>0</v>
      </c>
      <c r="M12" s="394"/>
      <c r="N12" s="35" t="s">
        <v>260</v>
      </c>
      <c r="O12" s="78" t="s">
        <v>260</v>
      </c>
    </row>
    <row r="13" spans="1:15">
      <c r="A13" t="s">
        <v>313</v>
      </c>
      <c r="B13" s="44">
        <v>10</v>
      </c>
      <c r="C13">
        <v>0</v>
      </c>
      <c r="E13" t="s">
        <v>333</v>
      </c>
      <c r="F13" s="44">
        <v>31</v>
      </c>
      <c r="G13">
        <v>0</v>
      </c>
      <c r="M13" s="394"/>
      <c r="N13" s="35" t="s">
        <v>261</v>
      </c>
      <c r="O13" s="78" t="s">
        <v>261</v>
      </c>
    </row>
    <row r="14" spans="1:15">
      <c r="A14" t="s">
        <v>317</v>
      </c>
      <c r="B14" s="44">
        <v>11</v>
      </c>
      <c r="C14">
        <v>0</v>
      </c>
      <c r="E14" t="s">
        <v>329</v>
      </c>
      <c r="F14" s="44">
        <v>32</v>
      </c>
      <c r="G14">
        <v>0</v>
      </c>
      <c r="M14" s="394"/>
      <c r="N14" s="35" t="s">
        <v>262</v>
      </c>
      <c r="O14" s="78" t="s">
        <v>262</v>
      </c>
    </row>
    <row r="15" spans="1:15">
      <c r="A15" t="s">
        <v>321</v>
      </c>
      <c r="B15" s="44">
        <v>12</v>
      </c>
      <c r="C15">
        <v>0</v>
      </c>
      <c r="E15" t="s">
        <v>325</v>
      </c>
      <c r="F15" s="44">
        <v>33</v>
      </c>
      <c r="G15">
        <v>0</v>
      </c>
      <c r="M15" s="394"/>
      <c r="N15" s="35" t="s">
        <v>263</v>
      </c>
      <c r="O15" s="78" t="s">
        <v>263</v>
      </c>
    </row>
    <row r="16" spans="1:15">
      <c r="A16" t="s">
        <v>314</v>
      </c>
      <c r="B16" s="44">
        <v>13</v>
      </c>
      <c r="C16">
        <v>0</v>
      </c>
      <c r="E16" t="s">
        <v>334</v>
      </c>
      <c r="F16" s="44">
        <v>34</v>
      </c>
      <c r="G16">
        <v>0</v>
      </c>
      <c r="J16" s="44"/>
      <c r="M16" s="394"/>
      <c r="N16" s="35" t="s">
        <v>264</v>
      </c>
      <c r="O16" s="78" t="s">
        <v>264</v>
      </c>
    </row>
    <row r="17" spans="1:15">
      <c r="A17" t="s">
        <v>318</v>
      </c>
      <c r="B17" s="44">
        <v>14</v>
      </c>
      <c r="C17">
        <v>0</v>
      </c>
      <c r="E17" t="s">
        <v>330</v>
      </c>
      <c r="F17" s="44">
        <v>35</v>
      </c>
      <c r="G17">
        <v>2</v>
      </c>
      <c r="M17" s="394"/>
      <c r="N17" s="35" t="s">
        <v>271</v>
      </c>
      <c r="O17" s="78" t="s">
        <v>271</v>
      </c>
    </row>
    <row r="18" spans="1:15">
      <c r="A18" t="s">
        <v>322</v>
      </c>
      <c r="B18" s="44">
        <v>15</v>
      </c>
      <c r="C18">
        <v>0</v>
      </c>
      <c r="E18" t="s">
        <v>326</v>
      </c>
      <c r="F18" s="44">
        <v>36</v>
      </c>
      <c r="G18">
        <v>2</v>
      </c>
      <c r="M18" s="394"/>
      <c r="N18" s="35" t="s">
        <v>272</v>
      </c>
      <c r="O18" s="78" t="s">
        <v>272</v>
      </c>
    </row>
    <row r="19" spans="1:15">
      <c r="A19" t="s">
        <v>315</v>
      </c>
      <c r="B19" s="44">
        <v>16</v>
      </c>
      <c r="C19">
        <v>2</v>
      </c>
      <c r="E19" t="s">
        <v>335</v>
      </c>
      <c r="F19" s="44">
        <v>37</v>
      </c>
      <c r="G19">
        <v>2</v>
      </c>
      <c r="M19" s="394"/>
      <c r="N19" s="35" t="s">
        <v>273</v>
      </c>
      <c r="O19" s="78" t="s">
        <v>273</v>
      </c>
    </row>
    <row r="20" spans="1:15">
      <c r="A20" t="s">
        <v>319</v>
      </c>
      <c r="B20" s="44">
        <v>17</v>
      </c>
      <c r="C20">
        <v>2</v>
      </c>
      <c r="E20" t="s">
        <v>331</v>
      </c>
      <c r="F20" s="44">
        <v>38</v>
      </c>
      <c r="M20" s="394"/>
      <c r="N20" s="35"/>
      <c r="O20" s="78"/>
    </row>
    <row r="21" spans="1:15">
      <c r="A21" t="s">
        <v>323</v>
      </c>
      <c r="B21" s="44">
        <v>18</v>
      </c>
      <c r="C21">
        <v>2</v>
      </c>
      <c r="E21" t="s">
        <v>327</v>
      </c>
      <c r="F21" s="44">
        <v>39</v>
      </c>
      <c r="M21" s="394"/>
      <c r="N21" s="35"/>
      <c r="O21" s="78"/>
    </row>
    <row r="22" spans="1:15">
      <c r="B22" s="44"/>
      <c r="F22" s="44"/>
      <c r="M22" s="394"/>
      <c r="N22" s="183"/>
      <c r="O22" s="78"/>
    </row>
    <row r="23" spans="1:15">
      <c r="B23" s="44"/>
      <c r="F23" s="44"/>
      <c r="M23" s="394"/>
      <c r="N23" s="35"/>
      <c r="O23" s="78"/>
    </row>
    <row r="24" spans="1:15">
      <c r="B24" s="44"/>
      <c r="F24" s="44"/>
      <c r="M24" s="394"/>
      <c r="N24" s="35"/>
      <c r="O24" s="78"/>
    </row>
    <row r="25" spans="1:15">
      <c r="B25" s="44"/>
      <c r="F25" s="44"/>
      <c r="M25" s="394"/>
      <c r="N25" s="35"/>
      <c r="O25" s="78"/>
    </row>
    <row r="26" spans="1:15">
      <c r="B26" s="44"/>
      <c r="F26" s="44"/>
      <c r="M26" s="394"/>
      <c r="N26" s="35"/>
      <c r="O26" s="78"/>
    </row>
    <row r="27" spans="1:15">
      <c r="B27" s="44"/>
      <c r="F27" s="44"/>
      <c r="M27" s="394"/>
      <c r="N27" s="35"/>
      <c r="O27" s="78"/>
    </row>
    <row r="28" spans="1:15">
      <c r="B28" s="44"/>
      <c r="F28" s="44"/>
      <c r="M28" s="394"/>
      <c r="N28" s="35"/>
      <c r="O28" s="78"/>
    </row>
    <row r="29" spans="1:15">
      <c r="B29" s="44"/>
      <c r="M29" s="395"/>
      <c r="N29" s="35"/>
      <c r="O29" s="78"/>
    </row>
    <row r="30" spans="1:15">
      <c r="B30" s="44"/>
      <c r="M30" s="115"/>
      <c r="N30" s="116"/>
      <c r="O30" s="117"/>
    </row>
    <row r="31" spans="1:15">
      <c r="B31" s="44"/>
      <c r="M31" s="394" t="s">
        <v>128</v>
      </c>
      <c r="N31" s="35" t="s">
        <v>211</v>
      </c>
      <c r="O31" s="78" t="s">
        <v>211</v>
      </c>
    </row>
    <row r="32" spans="1:15">
      <c r="B32" s="44"/>
      <c r="M32" s="394"/>
      <c r="N32" s="35" t="s">
        <v>212</v>
      </c>
      <c r="O32" s="78" t="s">
        <v>212</v>
      </c>
    </row>
    <row r="33" spans="2:15">
      <c r="B33" s="44"/>
      <c r="M33" s="394"/>
      <c r="N33" s="35" t="s">
        <v>213</v>
      </c>
      <c r="O33" s="78" t="s">
        <v>213</v>
      </c>
    </row>
    <row r="34" spans="2:15">
      <c r="M34" s="394"/>
      <c r="N34" s="35" t="s">
        <v>265</v>
      </c>
      <c r="O34" s="78" t="s">
        <v>265</v>
      </c>
    </row>
    <row r="35" spans="2:15">
      <c r="M35" s="394"/>
      <c r="N35" s="35" t="s">
        <v>248</v>
      </c>
      <c r="O35" s="78" t="s">
        <v>248</v>
      </c>
    </row>
    <row r="36" spans="2:15">
      <c r="M36" s="394"/>
      <c r="N36" s="35" t="s">
        <v>250</v>
      </c>
      <c r="O36" s="78" t="s">
        <v>250</v>
      </c>
    </row>
    <row r="37" spans="2:15">
      <c r="M37" s="394"/>
      <c r="N37" s="35" t="s">
        <v>251</v>
      </c>
      <c r="O37" s="78" t="s">
        <v>251</v>
      </c>
    </row>
    <row r="38" spans="2:15">
      <c r="M38" s="394"/>
      <c r="N38" s="35" t="s">
        <v>249</v>
      </c>
      <c r="O38" s="78" t="s">
        <v>249</v>
      </c>
    </row>
    <row r="39" spans="2:15">
      <c r="M39" s="394"/>
      <c r="N39" s="35" t="s">
        <v>252</v>
      </c>
      <c r="O39" s="78" t="s">
        <v>252</v>
      </c>
    </row>
    <row r="40" spans="2:15">
      <c r="M40" s="394"/>
      <c r="N40" s="35" t="s">
        <v>253</v>
      </c>
      <c r="O40" s="78" t="s">
        <v>253</v>
      </c>
    </row>
    <row r="41" spans="2:15">
      <c r="M41" s="394"/>
      <c r="N41" s="35" t="s">
        <v>246</v>
      </c>
      <c r="O41" s="78" t="s">
        <v>246</v>
      </c>
    </row>
    <row r="42" spans="2:15">
      <c r="M42" s="394"/>
      <c r="N42" s="35" t="s">
        <v>247</v>
      </c>
      <c r="O42" s="78" t="s">
        <v>247</v>
      </c>
    </row>
    <row r="43" spans="2:15">
      <c r="M43" s="394"/>
      <c r="N43" s="35" t="s">
        <v>254</v>
      </c>
      <c r="O43" s="78" t="s">
        <v>254</v>
      </c>
    </row>
    <row r="44" spans="2:15">
      <c r="M44" s="394"/>
      <c r="N44" s="35" t="s">
        <v>270</v>
      </c>
      <c r="O44" s="78" t="s">
        <v>270</v>
      </c>
    </row>
    <row r="45" spans="2:15">
      <c r="M45" s="394"/>
      <c r="N45" s="35"/>
      <c r="O45" s="78"/>
    </row>
    <row r="46" spans="2:15">
      <c r="M46" s="394"/>
      <c r="N46" s="183"/>
      <c r="O46" s="78"/>
    </row>
    <row r="47" spans="2:15">
      <c r="M47" s="394"/>
      <c r="N47" s="35"/>
      <c r="O47" s="78"/>
    </row>
    <row r="48" spans="2:15">
      <c r="M48" s="394"/>
      <c r="N48" s="35"/>
      <c r="O48" s="78"/>
    </row>
    <row r="49" spans="13:15">
      <c r="M49" s="394"/>
      <c r="N49" s="35"/>
      <c r="O49" s="78"/>
    </row>
    <row r="50" spans="13:15">
      <c r="M50" s="394"/>
      <c r="N50" s="35"/>
      <c r="O50" s="78"/>
    </row>
    <row r="51" spans="13:15" ht="14.25" thickBot="1">
      <c r="M51" s="396"/>
      <c r="N51" s="114"/>
      <c r="O51" s="79"/>
    </row>
  </sheetData>
  <sheetProtection selectLockedCells="1" selectUnlockedCells="1"/>
  <mergeCells count="9">
    <mergeCell ref="M4:M29"/>
    <mergeCell ref="M31:M51"/>
    <mergeCell ref="N2:O2"/>
    <mergeCell ref="A1:C1"/>
    <mergeCell ref="E1:G1"/>
    <mergeCell ref="I1:K1"/>
    <mergeCell ref="A2:A3"/>
    <mergeCell ref="E2:E3"/>
    <mergeCell ref="I2:I3"/>
  </mergeCells>
  <phoneticPr fontId="3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注意事項</vt:lpstr>
      <vt:lpstr>①団体情報入力</vt:lpstr>
      <vt:lpstr>②選手情報入力</vt:lpstr>
      <vt:lpstr>③リレー情報確認</vt:lpstr>
      <vt:lpstr>④種目別人数</vt:lpstr>
      <vt:lpstr>⑤申込一覧表</vt:lpstr>
      <vt:lpstr>⑥リレーの選手が反映されない場合の対処</vt:lpstr>
      <vt:lpstr>　　　　　</vt:lpstr>
      <vt:lpstr>種目情報</vt:lpstr>
      <vt:lpstr>data_kyogisha</vt:lpstr>
      <vt:lpstr>data_team</vt:lpstr>
      <vt:lpstr>小学校団体名一覧</vt:lpstr>
      <vt:lpstr>④種目別人数!Print_Area</vt:lpstr>
      <vt:lpstr>⑤申込一覧表!Print_Area</vt:lpstr>
      <vt:lpstr>⑤申込一覧表!Print_Titles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2016-07-04T00:45:04Z</cp:lastPrinted>
  <dcterms:created xsi:type="dcterms:W3CDTF">2013-01-03T14:12:28Z</dcterms:created>
  <dcterms:modified xsi:type="dcterms:W3CDTF">2018-07-11T05:41:15Z</dcterms:modified>
</cp:coreProperties>
</file>