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6競技会\2016市スポ\2016市スポ申込ファイル\"/>
    </mc:Choice>
  </mc:AlternateContent>
  <bookViews>
    <workbookView xWindow="0" yWindow="14790" windowWidth="23040" windowHeight="9555" tabRatio="925"/>
  </bookViews>
  <sheets>
    <sheet name="市スポ要項" sheetId="22" r:id="rId1"/>
    <sheet name="注意事項" sheetId="4" r:id="rId2"/>
    <sheet name="①学校情報入力" sheetId="7" r:id="rId3"/>
    <sheet name="②選手情報入力" sheetId="3" r:id="rId4"/>
    <sheet name="③リレー情報確認" sheetId="5" r:id="rId5"/>
    <sheet name="④種目別人数" sheetId="17" r:id="rId6"/>
    <sheet name="⑤申込一覧表" sheetId="21" r:id="rId7"/>
    <sheet name="　　　　　" sheetId="14" r:id="rId8"/>
    <sheet name="種目情報" sheetId="18" r:id="rId9"/>
    <sheet name="data_kyogisha" sheetId="2" r:id="rId10"/>
    <sheet name="data_team" sheetId="19" r:id="rId11"/>
  </sheets>
  <externalReferences>
    <externalReference r:id="rId12"/>
    <externalReference r:id="rId13"/>
    <externalReference r:id="rId14"/>
  </externalReferences>
  <definedNames>
    <definedName name="otoko">[1]一覧表!#REF!</definedName>
    <definedName name="_xlnm.Print_Area" localSheetId="5">④種目別人数!$A$1:$H$28</definedName>
    <definedName name="_xlnm.Print_Area" localSheetId="6">⑤申込一覧表!$A$1:$L$98</definedName>
    <definedName name="_xlnm.Print_Titles" localSheetId="6">⑤申込一覧表!$1:$5</definedName>
    <definedName name="sin">[1]一覧表!#REF!</definedName>
    <definedName name="X">[1]一覧表!#REF!</definedName>
    <definedName name="おもて">[1]一覧表!#REF!</definedName>
    <definedName name="リレー" localSheetId="0">[1]一覧表!#REF!</definedName>
    <definedName name="リレー">[2]一覧表!$R$13</definedName>
    <definedName name="女子種目">[3]一覧表!$U$13:$U$28</definedName>
    <definedName name="性別" localSheetId="0">[1]一覧表!#REF!</definedName>
    <definedName name="性別">[2]一覧表!$S$13:$S$14</definedName>
    <definedName name="団体カテゴリー">[1]一覧表!#REF!</definedName>
    <definedName name="男子種目">[2]一覧表!$T$13:$T$32</definedName>
    <definedName name="男種目">[3]一覧表!$T$13:$T$32</definedName>
  </definedNames>
  <calcPr calcId="152511" concurrentCalc="0"/>
</workbook>
</file>

<file path=xl/calcChain.xml><?xml version="1.0" encoding="utf-8"?>
<calcChain xmlns="http://schemas.openxmlformats.org/spreadsheetml/2006/main">
  <c r="N18" i="17" l="1"/>
  <c r="G18" i="17"/>
  <c r="N19" i="17"/>
  <c r="G19" i="17"/>
  <c r="N20" i="17"/>
  <c r="G20" i="17"/>
  <c r="N21" i="17"/>
  <c r="G21" i="17"/>
  <c r="N22" i="17"/>
  <c r="G22" i="17"/>
  <c r="N23" i="17"/>
  <c r="G23" i="17"/>
  <c r="L18" i="17"/>
  <c r="C18" i="17"/>
  <c r="L19" i="17"/>
  <c r="C19" i="17"/>
  <c r="L20" i="17"/>
  <c r="C20" i="17"/>
  <c r="L21" i="17"/>
  <c r="C21" i="17"/>
  <c r="L22" i="17"/>
  <c r="C22" i="17"/>
  <c r="L23" i="17"/>
  <c r="C23" i="17"/>
  <c r="M11" i="17"/>
  <c r="M12" i="17"/>
  <c r="M13" i="17"/>
  <c r="M14" i="17"/>
  <c r="M15" i="17"/>
  <c r="M16" i="17"/>
  <c r="M17" i="17"/>
  <c r="M18" i="17"/>
  <c r="M19" i="17"/>
  <c r="M20" i="17"/>
  <c r="M21" i="17"/>
  <c r="M22" i="17"/>
  <c r="M23" i="17"/>
  <c r="K11" i="17"/>
  <c r="K12" i="17"/>
  <c r="K13" i="17"/>
  <c r="K14" i="17"/>
  <c r="K15" i="17"/>
  <c r="K16" i="17"/>
  <c r="K17" i="17"/>
  <c r="K18" i="17"/>
  <c r="K19" i="17"/>
  <c r="K20" i="17"/>
  <c r="K21" i="17"/>
  <c r="K22" i="17"/>
  <c r="K23" i="17"/>
  <c r="C31" i="17"/>
  <c r="F102" i="3"/>
  <c r="F103" i="3"/>
  <c r="F104" i="3"/>
  <c r="G30" i="17"/>
  <c r="C6" i="17"/>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10" i="3"/>
  <c r="AM99" i="3"/>
  <c r="AM9" i="3"/>
  <c r="R14" i="5"/>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S87" i="3"/>
  <c r="AS88" i="3"/>
  <c r="AS89" i="3"/>
  <c r="AS90" i="3"/>
  <c r="AS91" i="3"/>
  <c r="AS92" i="3"/>
  <c r="AS93" i="3"/>
  <c r="AS94" i="3"/>
  <c r="AS95" i="3"/>
  <c r="AS96" i="3"/>
  <c r="AS97" i="3"/>
  <c r="AS98" i="3"/>
  <c r="AS10" i="3"/>
  <c r="AS99" i="3"/>
  <c r="AS9" i="3"/>
  <c r="L26" i="5"/>
  <c r="AI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I90" i="3"/>
  <c r="AI91" i="3"/>
  <c r="AI92" i="3"/>
  <c r="AI93" i="3"/>
  <c r="AI94" i="3"/>
  <c r="AI95" i="3"/>
  <c r="AI96" i="3"/>
  <c r="AI97" i="3"/>
  <c r="AI98" i="3"/>
  <c r="AI99" i="3"/>
  <c r="AI9" i="3"/>
  <c r="F14" i="5"/>
  <c r="AK10" i="3"/>
  <c r="AK11" i="3"/>
  <c r="AK12" i="3"/>
  <c r="AK13" i="3"/>
  <c r="AK14" i="3"/>
  <c r="AK15" i="3"/>
  <c r="AK16" i="3"/>
  <c r="AK17" i="3"/>
  <c r="AK18" i="3"/>
  <c r="AK19" i="3"/>
  <c r="AK20" i="3"/>
  <c r="AK21" i="3"/>
  <c r="AK22" i="3"/>
  <c r="AK23" i="3"/>
  <c r="AK24" i="3"/>
  <c r="AK25" i="3"/>
  <c r="AK26"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6" i="3"/>
  <c r="AK77" i="3"/>
  <c r="AK78" i="3"/>
  <c r="AK79" i="3"/>
  <c r="AK80" i="3"/>
  <c r="AK81" i="3"/>
  <c r="AK82" i="3"/>
  <c r="AK83" i="3"/>
  <c r="AK84" i="3"/>
  <c r="AK85" i="3"/>
  <c r="AK86" i="3"/>
  <c r="AK87" i="3"/>
  <c r="AK88" i="3"/>
  <c r="AK89" i="3"/>
  <c r="AK90" i="3"/>
  <c r="AK91" i="3"/>
  <c r="AK92" i="3"/>
  <c r="AK93" i="3"/>
  <c r="AK94" i="3"/>
  <c r="AK95" i="3"/>
  <c r="AK96" i="3"/>
  <c r="AK97" i="3"/>
  <c r="AK98" i="3"/>
  <c r="AK99" i="3"/>
  <c r="AK9" i="3"/>
  <c r="L14" i="5"/>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63" i="3"/>
  <c r="AO64" i="3"/>
  <c r="AO65" i="3"/>
  <c r="AO66" i="3"/>
  <c r="AO67" i="3"/>
  <c r="AO68" i="3"/>
  <c r="AO69" i="3"/>
  <c r="AO70" i="3"/>
  <c r="AO71" i="3"/>
  <c r="AO72" i="3"/>
  <c r="AO73" i="3"/>
  <c r="AO74" i="3"/>
  <c r="AO75" i="3"/>
  <c r="AO76" i="3"/>
  <c r="AO77" i="3"/>
  <c r="AO78" i="3"/>
  <c r="AO79" i="3"/>
  <c r="AO80" i="3"/>
  <c r="AO81" i="3"/>
  <c r="AO82" i="3"/>
  <c r="AO83" i="3"/>
  <c r="AO84" i="3"/>
  <c r="AO85" i="3"/>
  <c r="AO86" i="3"/>
  <c r="AO87" i="3"/>
  <c r="AO88" i="3"/>
  <c r="AO89" i="3"/>
  <c r="AO90" i="3"/>
  <c r="AO91" i="3"/>
  <c r="AO92" i="3"/>
  <c r="AO93" i="3"/>
  <c r="AO94" i="3"/>
  <c r="AO95" i="3"/>
  <c r="AO96" i="3"/>
  <c r="AO97" i="3"/>
  <c r="AO98" i="3"/>
  <c r="AO99" i="3"/>
  <c r="AO9" i="3"/>
  <c r="X14" i="5"/>
  <c r="AQ10" i="3"/>
  <c r="AQ11" i="3"/>
  <c r="AQ12" i="3"/>
  <c r="AQ13" i="3"/>
  <c r="AQ14" i="3"/>
  <c r="AQ15" i="3"/>
  <c r="AQ16" i="3"/>
  <c r="AQ17" i="3"/>
  <c r="AQ18" i="3"/>
  <c r="AQ19" i="3"/>
  <c r="AQ20" i="3"/>
  <c r="AQ21" i="3"/>
  <c r="AQ22" i="3"/>
  <c r="AQ23" i="3"/>
  <c r="AQ24" i="3"/>
  <c r="AQ25" i="3"/>
  <c r="AQ26" i="3"/>
  <c r="AQ27" i="3"/>
  <c r="AQ28" i="3"/>
  <c r="AQ29" i="3"/>
  <c r="AQ30" i="3"/>
  <c r="AQ31" i="3"/>
  <c r="AQ32" i="3"/>
  <c r="AQ33" i="3"/>
  <c r="AQ34" i="3"/>
  <c r="AQ35" i="3"/>
  <c r="AQ36" i="3"/>
  <c r="AQ37" i="3"/>
  <c r="AQ38" i="3"/>
  <c r="AQ39" i="3"/>
  <c r="AQ40" i="3"/>
  <c r="AQ41" i="3"/>
  <c r="AQ42" i="3"/>
  <c r="AQ43" i="3"/>
  <c r="AQ44" i="3"/>
  <c r="AQ45" i="3"/>
  <c r="AQ46" i="3"/>
  <c r="AQ47" i="3"/>
  <c r="AQ48" i="3"/>
  <c r="AQ49" i="3"/>
  <c r="AQ50" i="3"/>
  <c r="AQ51" i="3"/>
  <c r="AQ52" i="3"/>
  <c r="AQ53" i="3"/>
  <c r="AQ54" i="3"/>
  <c r="AQ55" i="3"/>
  <c r="AQ56" i="3"/>
  <c r="AQ57" i="3"/>
  <c r="AQ58" i="3"/>
  <c r="AQ59" i="3"/>
  <c r="AQ60" i="3"/>
  <c r="AQ61" i="3"/>
  <c r="AQ62" i="3"/>
  <c r="AQ63" i="3"/>
  <c r="AQ64" i="3"/>
  <c r="AQ65" i="3"/>
  <c r="AQ66" i="3"/>
  <c r="AQ67" i="3"/>
  <c r="AQ68" i="3"/>
  <c r="AQ69" i="3"/>
  <c r="AQ70" i="3"/>
  <c r="AQ71" i="3"/>
  <c r="AQ72" i="3"/>
  <c r="AQ73" i="3"/>
  <c r="AQ74" i="3"/>
  <c r="AQ75" i="3"/>
  <c r="AQ76" i="3"/>
  <c r="AQ77" i="3"/>
  <c r="AQ78" i="3"/>
  <c r="AQ79" i="3"/>
  <c r="AQ80" i="3"/>
  <c r="AQ81" i="3"/>
  <c r="AQ82" i="3"/>
  <c r="AQ83" i="3"/>
  <c r="AQ84" i="3"/>
  <c r="AQ85" i="3"/>
  <c r="AQ86" i="3"/>
  <c r="AQ87" i="3"/>
  <c r="AQ88" i="3"/>
  <c r="AQ89" i="3"/>
  <c r="AQ90" i="3"/>
  <c r="AQ91" i="3"/>
  <c r="AQ92" i="3"/>
  <c r="AQ93" i="3"/>
  <c r="AQ94" i="3"/>
  <c r="AQ95" i="3"/>
  <c r="AQ96" i="3"/>
  <c r="AQ97" i="3"/>
  <c r="AQ98" i="3"/>
  <c r="AQ99" i="3"/>
  <c r="AQ9" i="3"/>
  <c r="F26" i="5"/>
  <c r="F101" i="3"/>
  <c r="AR10" i="3"/>
  <c r="AR11" i="3"/>
  <c r="AR12" i="3"/>
  <c r="AR13" i="3"/>
  <c r="AR14" i="3"/>
  <c r="AR15" i="3"/>
  <c r="AR16" i="3"/>
  <c r="AR17" i="3"/>
  <c r="AR18" i="3"/>
  <c r="AR19" i="3"/>
  <c r="AR20" i="3"/>
  <c r="AR21" i="3"/>
  <c r="AR22" i="3"/>
  <c r="AR23" i="3"/>
  <c r="AR24" i="3"/>
  <c r="AR25" i="3"/>
  <c r="AR26" i="3"/>
  <c r="AR27" i="3"/>
  <c r="AR28" i="3"/>
  <c r="AR29" i="3"/>
  <c r="AR30" i="3"/>
  <c r="AR31" i="3"/>
  <c r="AR32" i="3"/>
  <c r="AR33" i="3"/>
  <c r="AR34" i="3"/>
  <c r="AR35" i="3"/>
  <c r="AR36" i="3"/>
  <c r="AR37" i="3"/>
  <c r="AR38" i="3"/>
  <c r="AR39" i="3"/>
  <c r="AR40" i="3"/>
  <c r="AR41" i="3"/>
  <c r="AR42" i="3"/>
  <c r="AR43" i="3"/>
  <c r="AR44" i="3"/>
  <c r="AR45" i="3"/>
  <c r="AR46" i="3"/>
  <c r="AR47" i="3"/>
  <c r="AR48" i="3"/>
  <c r="AR49" i="3"/>
  <c r="AR50" i="3"/>
  <c r="AR51" i="3"/>
  <c r="AR52" i="3"/>
  <c r="AR53" i="3"/>
  <c r="AR54" i="3"/>
  <c r="AR55" i="3"/>
  <c r="AR56" i="3"/>
  <c r="AR57" i="3"/>
  <c r="AR58" i="3"/>
  <c r="AR59" i="3"/>
  <c r="AR60" i="3"/>
  <c r="AR61" i="3"/>
  <c r="AR62" i="3"/>
  <c r="AR63" i="3"/>
  <c r="AR64" i="3"/>
  <c r="AR65" i="3"/>
  <c r="AR66" i="3"/>
  <c r="AR67" i="3"/>
  <c r="AR68" i="3"/>
  <c r="AR69" i="3"/>
  <c r="AR70" i="3"/>
  <c r="AR71" i="3"/>
  <c r="AR72" i="3"/>
  <c r="AR73" i="3"/>
  <c r="AR74" i="3"/>
  <c r="AR75" i="3"/>
  <c r="AR76" i="3"/>
  <c r="AR77" i="3"/>
  <c r="AR78" i="3"/>
  <c r="AR79" i="3"/>
  <c r="AR80" i="3"/>
  <c r="AR81" i="3"/>
  <c r="AR82" i="3"/>
  <c r="AR83" i="3"/>
  <c r="AR84" i="3"/>
  <c r="AR85" i="3"/>
  <c r="AR86" i="3"/>
  <c r="AR87" i="3"/>
  <c r="AR88" i="3"/>
  <c r="AR89" i="3"/>
  <c r="AR90" i="3"/>
  <c r="AR91" i="3"/>
  <c r="AR92" i="3"/>
  <c r="AR93" i="3"/>
  <c r="AR94" i="3"/>
  <c r="AR95" i="3"/>
  <c r="AR96" i="3"/>
  <c r="AR97" i="3"/>
  <c r="AR98" i="3"/>
  <c r="AR99" i="3"/>
  <c r="I21" i="5"/>
  <c r="A33" i="19"/>
  <c r="I22" i="5"/>
  <c r="A34" i="19"/>
  <c r="I23" i="5"/>
  <c r="A35" i="19"/>
  <c r="I24" i="5"/>
  <c r="A36" i="19"/>
  <c r="I25" i="5"/>
  <c r="A37" i="19"/>
  <c r="I20" i="5"/>
  <c r="A32" i="19"/>
  <c r="AP10" i="3"/>
  <c r="AP11" i="3"/>
  <c r="AP12" i="3"/>
  <c r="AP13" i="3"/>
  <c r="AP14" i="3"/>
  <c r="AP15" i="3"/>
  <c r="AP16" i="3"/>
  <c r="AP17" i="3"/>
  <c r="AP18" i="3"/>
  <c r="AP19" i="3"/>
  <c r="AP20" i="3"/>
  <c r="AP21" i="3"/>
  <c r="AP22" i="3"/>
  <c r="AP23" i="3"/>
  <c r="AP24" i="3"/>
  <c r="AP25" i="3"/>
  <c r="AP26" i="3"/>
  <c r="AP27" i="3"/>
  <c r="AP28" i="3"/>
  <c r="AP29" i="3"/>
  <c r="AP30" i="3"/>
  <c r="AP31" i="3"/>
  <c r="AP32" i="3"/>
  <c r="AP33" i="3"/>
  <c r="AP34" i="3"/>
  <c r="AP35" i="3"/>
  <c r="AP36" i="3"/>
  <c r="AP37" i="3"/>
  <c r="AP38" i="3"/>
  <c r="AP39" i="3"/>
  <c r="AP40" i="3"/>
  <c r="AP41" i="3"/>
  <c r="AP42" i="3"/>
  <c r="AP43" i="3"/>
  <c r="AP44" i="3"/>
  <c r="AP45" i="3"/>
  <c r="AP46" i="3"/>
  <c r="AP47" i="3"/>
  <c r="AP48" i="3"/>
  <c r="AP49" i="3"/>
  <c r="AP50" i="3"/>
  <c r="AP51" i="3"/>
  <c r="C21" i="5"/>
  <c r="A27" i="19"/>
  <c r="AP52" i="3"/>
  <c r="C22" i="5"/>
  <c r="A28" i="19"/>
  <c r="AP53" i="3"/>
  <c r="C23" i="5"/>
  <c r="A29" i="19"/>
  <c r="AP54" i="3"/>
  <c r="C24" i="5"/>
  <c r="A30" i="19"/>
  <c r="AP55" i="3"/>
  <c r="C25" i="5"/>
  <c r="A31" i="19"/>
  <c r="C20" i="5"/>
  <c r="A26" i="19"/>
  <c r="AN10" i="3"/>
  <c r="AN11" i="3"/>
  <c r="U9" i="5"/>
  <c r="A21" i="19"/>
  <c r="AN12" i="3"/>
  <c r="U10" i="5"/>
  <c r="A22" i="19"/>
  <c r="AN13" i="3"/>
  <c r="U11" i="5"/>
  <c r="A23" i="19"/>
  <c r="U12" i="5"/>
  <c r="A24" i="19"/>
  <c r="U13" i="5"/>
  <c r="A25" i="19"/>
  <c r="U8" i="5"/>
  <c r="A20" i="19"/>
  <c r="AL10" i="3"/>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O9" i="5"/>
  <c r="A15" i="19"/>
  <c r="AL90" i="3"/>
  <c r="O10" i="5"/>
  <c r="A16" i="19"/>
  <c r="AL91" i="3"/>
  <c r="O11" i="5"/>
  <c r="A17" i="19"/>
  <c r="AL92" i="3"/>
  <c r="O12" i="5"/>
  <c r="A18" i="19"/>
  <c r="AL93" i="3"/>
  <c r="O13" i="5"/>
  <c r="A19" i="19"/>
  <c r="O8" i="5"/>
  <c r="A14" i="19"/>
  <c r="AJ10" i="3"/>
  <c r="AJ11" i="3"/>
  <c r="AJ12" i="3"/>
  <c r="AJ13" i="3"/>
  <c r="AJ14" i="3"/>
  <c r="AJ15" i="3"/>
  <c r="AJ16" i="3"/>
  <c r="AJ17" i="3"/>
  <c r="AJ18" i="3"/>
  <c r="AJ19" i="3"/>
  <c r="AJ20" i="3"/>
  <c r="AJ21" i="3"/>
  <c r="AJ22" i="3"/>
  <c r="AJ23" i="3"/>
  <c r="AJ24" i="3"/>
  <c r="AJ25" i="3"/>
  <c r="AJ26" i="3"/>
  <c r="AJ27" i="3"/>
  <c r="AJ28" i="3"/>
  <c r="AJ29" i="3"/>
  <c r="AJ30" i="3"/>
  <c r="AJ31" i="3"/>
  <c r="AJ32" i="3"/>
  <c r="AJ33" i="3"/>
  <c r="AJ34" i="3"/>
  <c r="AJ35" i="3"/>
  <c r="AJ36" i="3"/>
  <c r="I9" i="5"/>
  <c r="A9" i="19"/>
  <c r="AJ37" i="3"/>
  <c r="I10" i="5"/>
  <c r="A10" i="19"/>
  <c r="AJ38" i="3"/>
  <c r="I11" i="5"/>
  <c r="A11" i="19"/>
  <c r="AJ39" i="3"/>
  <c r="I12" i="5"/>
  <c r="A12" i="19"/>
  <c r="AJ40" i="3"/>
  <c r="I13" i="5"/>
  <c r="A13" i="19"/>
  <c r="I8" i="5"/>
  <c r="A8" i="19"/>
  <c r="AH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C9" i="5"/>
  <c r="A3" i="19"/>
  <c r="C10" i="5"/>
  <c r="A4" i="19"/>
  <c r="C11" i="5"/>
  <c r="A5" i="19"/>
  <c r="C12" i="5"/>
  <c r="A6" i="19"/>
  <c r="C13" i="5"/>
  <c r="A7" i="19"/>
  <c r="C8" i="5"/>
  <c r="A2" i="19"/>
  <c r="N17" i="17"/>
  <c r="G17" i="17"/>
  <c r="L17" i="17"/>
  <c r="C17" i="17"/>
  <c r="AL94" i="3"/>
  <c r="AL95" i="3"/>
  <c r="AL96" i="3"/>
  <c r="AL97" i="3"/>
  <c r="AL98" i="3"/>
  <c r="AL99" i="3"/>
  <c r="AN14" i="3"/>
  <c r="AN15" i="3"/>
  <c r="AN16" i="3"/>
  <c r="AN17"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2" i="3"/>
  <c r="AN93" i="3"/>
  <c r="AN94" i="3"/>
  <c r="AN95" i="3"/>
  <c r="AN96" i="3"/>
  <c r="AN97" i="3"/>
  <c r="AN98" i="3"/>
  <c r="AN99" i="3"/>
  <c r="AP56" i="3"/>
  <c r="AP57" i="3"/>
  <c r="AP58" i="3"/>
  <c r="AP59" i="3"/>
  <c r="AP60" i="3"/>
  <c r="AP61" i="3"/>
  <c r="AP62" i="3"/>
  <c r="AP63" i="3"/>
  <c r="AP64" i="3"/>
  <c r="AP65" i="3"/>
  <c r="AP66" i="3"/>
  <c r="AP67" i="3"/>
  <c r="AP68" i="3"/>
  <c r="AP69" i="3"/>
  <c r="AP70" i="3"/>
  <c r="AP71" i="3"/>
  <c r="AP72" i="3"/>
  <c r="AP73" i="3"/>
  <c r="AP74" i="3"/>
  <c r="AP75" i="3"/>
  <c r="AP76" i="3"/>
  <c r="AP77" i="3"/>
  <c r="AP78" i="3"/>
  <c r="AP79" i="3"/>
  <c r="AP80" i="3"/>
  <c r="AP81" i="3"/>
  <c r="AP82" i="3"/>
  <c r="AP83" i="3"/>
  <c r="AP84" i="3"/>
  <c r="AP85" i="3"/>
  <c r="AP86" i="3"/>
  <c r="AP87" i="3"/>
  <c r="AP88" i="3"/>
  <c r="AP89" i="3"/>
  <c r="AP90" i="3"/>
  <c r="AP91" i="3"/>
  <c r="AP92" i="3"/>
  <c r="AP93" i="3"/>
  <c r="AP94" i="3"/>
  <c r="AP95" i="3"/>
  <c r="AP96" i="3"/>
  <c r="AP97" i="3"/>
  <c r="AP98" i="3"/>
  <c r="AP99" i="3"/>
  <c r="T12" i="3"/>
  <c r="T13" i="3"/>
  <c r="T14" i="3"/>
  <c r="T15" i="3"/>
  <c r="T16" i="3"/>
  <c r="T17" i="3"/>
  <c r="T18" i="3"/>
  <c r="S12" i="3"/>
  <c r="S13" i="3"/>
  <c r="S14" i="3"/>
  <c r="S15" i="3"/>
  <c r="S16" i="3"/>
  <c r="S17" i="3"/>
  <c r="S18" i="3"/>
  <c r="L98" i="21"/>
  <c r="K98" i="21"/>
  <c r="L97" i="21"/>
  <c r="K97" i="21"/>
  <c r="L96" i="21"/>
  <c r="K96" i="21"/>
  <c r="L95" i="21"/>
  <c r="K95" i="21"/>
  <c r="L94" i="21"/>
  <c r="K94" i="21"/>
  <c r="L93" i="21"/>
  <c r="K93" i="21"/>
  <c r="L92" i="21"/>
  <c r="K92" i="21"/>
  <c r="L91" i="21"/>
  <c r="K91" i="21"/>
  <c r="L90" i="21"/>
  <c r="K90" i="21"/>
  <c r="L89" i="21"/>
  <c r="K89" i="21"/>
  <c r="L88" i="21"/>
  <c r="K88" i="21"/>
  <c r="L87" i="21"/>
  <c r="K87" i="21"/>
  <c r="L86" i="21"/>
  <c r="K86" i="21"/>
  <c r="L85" i="21"/>
  <c r="K85" i="21"/>
  <c r="L84" i="21"/>
  <c r="K84" i="21"/>
  <c r="L83" i="21"/>
  <c r="K83" i="21"/>
  <c r="L82" i="21"/>
  <c r="K82" i="21"/>
  <c r="L81" i="21"/>
  <c r="K81" i="21"/>
  <c r="L80" i="21"/>
  <c r="K80" i="21"/>
  <c r="L79" i="21"/>
  <c r="K79" i="21"/>
  <c r="L78" i="21"/>
  <c r="K78" i="21"/>
  <c r="L77" i="21"/>
  <c r="K77" i="21"/>
  <c r="L76" i="21"/>
  <c r="K76" i="21"/>
  <c r="L75" i="21"/>
  <c r="K75" i="21"/>
  <c r="L74" i="21"/>
  <c r="K74" i="21"/>
  <c r="L73" i="21"/>
  <c r="K73" i="21"/>
  <c r="L72" i="21"/>
  <c r="K72" i="21"/>
  <c r="L71" i="21"/>
  <c r="K71" i="21"/>
  <c r="L70" i="21"/>
  <c r="K70" i="21"/>
  <c r="L69" i="21"/>
  <c r="K69" i="21"/>
  <c r="L68" i="21"/>
  <c r="K68" i="21"/>
  <c r="L67" i="21"/>
  <c r="K67" i="21"/>
  <c r="L66" i="21"/>
  <c r="K66" i="21"/>
  <c r="L65" i="21"/>
  <c r="K65" i="21"/>
  <c r="L64" i="21"/>
  <c r="K64" i="21"/>
  <c r="L63" i="21"/>
  <c r="K63" i="21"/>
  <c r="L62" i="21"/>
  <c r="K62" i="21"/>
  <c r="L61" i="21"/>
  <c r="K61" i="21"/>
  <c r="L60" i="21"/>
  <c r="K60" i="21"/>
  <c r="L59" i="21"/>
  <c r="K59" i="21"/>
  <c r="L58" i="21"/>
  <c r="K58" i="21"/>
  <c r="L57" i="21"/>
  <c r="K57" i="21"/>
  <c r="L56" i="21"/>
  <c r="K56" i="21"/>
  <c r="L55" i="21"/>
  <c r="K55" i="21"/>
  <c r="L54" i="21"/>
  <c r="K54" i="21"/>
  <c r="L53" i="21"/>
  <c r="K53" i="21"/>
  <c r="L52" i="21"/>
  <c r="K52" i="21"/>
  <c r="L51" i="21"/>
  <c r="K51" i="21"/>
  <c r="L50" i="21"/>
  <c r="K50" i="21"/>
  <c r="L49" i="21"/>
  <c r="K49" i="21"/>
  <c r="L48" i="21"/>
  <c r="K48" i="21"/>
  <c r="L47" i="21"/>
  <c r="K47" i="21"/>
  <c r="L46" i="21"/>
  <c r="K46" i="21"/>
  <c r="L45" i="21"/>
  <c r="K45" i="21"/>
  <c r="L44" i="21"/>
  <c r="K44" i="21"/>
  <c r="L43" i="21"/>
  <c r="K43" i="21"/>
  <c r="L42" i="21"/>
  <c r="K42" i="21"/>
  <c r="L41" i="21"/>
  <c r="K41" i="21"/>
  <c r="L40" i="21"/>
  <c r="K40" i="21"/>
  <c r="L39" i="21"/>
  <c r="K39" i="21"/>
  <c r="L38" i="21"/>
  <c r="K38" i="21"/>
  <c r="L37" i="21"/>
  <c r="K37" i="21"/>
  <c r="L36" i="21"/>
  <c r="K36" i="21"/>
  <c r="L35" i="21"/>
  <c r="K35" i="21"/>
  <c r="L34" i="21"/>
  <c r="K34" i="21"/>
  <c r="L33" i="21"/>
  <c r="K33" i="21"/>
  <c r="L32" i="21"/>
  <c r="K32" i="21"/>
  <c r="L31" i="21"/>
  <c r="K31" i="21"/>
  <c r="L30" i="21"/>
  <c r="K30" i="21"/>
  <c r="L29" i="21"/>
  <c r="K29" i="21"/>
  <c r="L28" i="21"/>
  <c r="K28" i="21"/>
  <c r="L27" i="21"/>
  <c r="K27" i="21"/>
  <c r="L26" i="21"/>
  <c r="K26" i="21"/>
  <c r="L25" i="21"/>
  <c r="K25" i="21"/>
  <c r="L24" i="21"/>
  <c r="K24" i="21"/>
  <c r="L23" i="21"/>
  <c r="K23" i="21"/>
  <c r="L22" i="21"/>
  <c r="K22" i="21"/>
  <c r="L21" i="21"/>
  <c r="K21" i="21"/>
  <c r="L20" i="21"/>
  <c r="K20" i="21"/>
  <c r="L19" i="21"/>
  <c r="K19" i="21"/>
  <c r="L18" i="21"/>
  <c r="K18" i="21"/>
  <c r="L17" i="21"/>
  <c r="K17" i="21"/>
  <c r="L16" i="21"/>
  <c r="K16" i="21"/>
  <c r="L15" i="21"/>
  <c r="K15" i="21"/>
  <c r="L14" i="21"/>
  <c r="K14" i="21"/>
  <c r="L13" i="21"/>
  <c r="K13" i="21"/>
  <c r="L12" i="21"/>
  <c r="K12" i="21"/>
  <c r="L11" i="21"/>
  <c r="K11" i="21"/>
  <c r="L10" i="21"/>
  <c r="K10" i="21"/>
  <c r="J98" i="21"/>
  <c r="J97" i="21"/>
  <c r="J96" i="21"/>
  <c r="J95" i="21"/>
  <c r="J94" i="21"/>
  <c r="J93" i="21"/>
  <c r="J92" i="21"/>
  <c r="J91" i="21"/>
  <c r="J90" i="21"/>
  <c r="J89" i="21"/>
  <c r="J88" i="21"/>
  <c r="J87" i="21"/>
  <c r="J86" i="21"/>
  <c r="J85" i="21"/>
  <c r="J84" i="21"/>
  <c r="J83" i="21"/>
  <c r="J82" i="21"/>
  <c r="J81" i="21"/>
  <c r="J80" i="21"/>
  <c r="J79" i="21"/>
  <c r="J78" i="21"/>
  <c r="J77" i="21"/>
  <c r="J76" i="21"/>
  <c r="J75" i="21"/>
  <c r="J74" i="21"/>
  <c r="J73" i="21"/>
  <c r="J72" i="21"/>
  <c r="J71" i="21"/>
  <c r="J70" i="21"/>
  <c r="J69" i="21"/>
  <c r="J68" i="21"/>
  <c r="J67" i="21"/>
  <c r="J66" i="21"/>
  <c r="J65" i="21"/>
  <c r="J64" i="21"/>
  <c r="J63" i="21"/>
  <c r="J62" i="21"/>
  <c r="J61" i="21"/>
  <c r="J60" i="21"/>
  <c r="J59" i="21"/>
  <c r="J58" i="21"/>
  <c r="J57" i="21"/>
  <c r="J56" i="21"/>
  <c r="J55" i="21"/>
  <c r="J54" i="21"/>
  <c r="J53" i="21"/>
  <c r="J52" i="21"/>
  <c r="J51" i="21"/>
  <c r="J50" i="21"/>
  <c r="J49" i="21"/>
  <c r="J48" i="21"/>
  <c r="J47" i="21"/>
  <c r="J46" i="21"/>
  <c r="J45" i="21"/>
  <c r="J44" i="21"/>
  <c r="J43" i="21"/>
  <c r="J42" i="21"/>
  <c r="J41" i="21"/>
  <c r="J40" i="21"/>
  <c r="J39" i="21"/>
  <c r="J38" i="21"/>
  <c r="J37" i="21"/>
  <c r="J36" i="21"/>
  <c r="J35" i="21"/>
  <c r="J34" i="21"/>
  <c r="J33" i="21"/>
  <c r="J32" i="21"/>
  <c r="J31" i="21"/>
  <c r="J30" i="21"/>
  <c r="J29" i="21"/>
  <c r="J28" i="21"/>
  <c r="J27" i="21"/>
  <c r="J26" i="21"/>
  <c r="J25" i="21"/>
  <c r="J24" i="21"/>
  <c r="J23" i="21"/>
  <c r="J22" i="21"/>
  <c r="J21" i="21"/>
  <c r="J20" i="21"/>
  <c r="J19" i="21"/>
  <c r="J18" i="21"/>
  <c r="J17" i="21"/>
  <c r="J16" i="21"/>
  <c r="J15" i="21"/>
  <c r="J14" i="21"/>
  <c r="J13" i="21"/>
  <c r="J12" i="21"/>
  <c r="J11" i="21"/>
  <c r="J10" i="21"/>
  <c r="F20" i="5"/>
  <c r="K7" i="21"/>
  <c r="L20" i="5"/>
  <c r="L7" i="21"/>
  <c r="X8" i="5"/>
  <c r="J7" i="21"/>
  <c r="R8" i="5"/>
  <c r="L6" i="21"/>
  <c r="G26" i="17"/>
  <c r="L9" i="21"/>
  <c r="K9" i="21"/>
  <c r="J9" i="21"/>
  <c r="P1" i="5"/>
  <c r="J1" i="5"/>
  <c r="B7" i="17"/>
  <c r="D1" i="7"/>
  <c r="D7" i="21"/>
  <c r="D6" i="21"/>
  <c r="L100" i="3"/>
  <c r="J100" i="3"/>
  <c r="H100" i="3"/>
  <c r="F100" i="3"/>
  <c r="C29" i="17"/>
  <c r="L8" i="5"/>
  <c r="K6" i="21"/>
  <c r="F8" i="5"/>
  <c r="G24" i="17"/>
  <c r="G25" i="17"/>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C25" i="17"/>
  <c r="C26" i="17"/>
  <c r="M22" i="19"/>
  <c r="D31" i="19"/>
  <c r="B27" i="19"/>
  <c r="L29" i="19"/>
  <c r="L28" i="19"/>
  <c r="D28" i="19"/>
  <c r="J28" i="19"/>
  <c r="B28" i="19"/>
  <c r="K28" i="19"/>
  <c r="M28" i="19"/>
  <c r="B35" i="19"/>
  <c r="L35" i="19"/>
  <c r="M35" i="19"/>
  <c r="K35" i="19"/>
  <c r="J35" i="19"/>
  <c r="D35" i="19"/>
  <c r="C35" i="19"/>
  <c r="B37" i="19"/>
  <c r="L37" i="19"/>
  <c r="M37" i="19"/>
  <c r="J37" i="19"/>
  <c r="K37" i="19"/>
  <c r="D37" i="19"/>
  <c r="C37" i="19"/>
  <c r="M27" i="19"/>
  <c r="D27" i="19"/>
  <c r="B36" i="19"/>
  <c r="J36" i="19"/>
  <c r="K36" i="19"/>
  <c r="M36" i="19"/>
  <c r="L36" i="19"/>
  <c r="D36" i="19"/>
  <c r="C36" i="19"/>
  <c r="B34" i="19"/>
  <c r="J34" i="19"/>
  <c r="M34" i="19"/>
  <c r="K34" i="19"/>
  <c r="L34" i="19"/>
  <c r="D34" i="19"/>
  <c r="C34" i="19"/>
  <c r="L30" i="19"/>
  <c r="K30" i="19"/>
  <c r="B30" i="19"/>
  <c r="D30" i="19"/>
  <c r="J30" i="19"/>
  <c r="M30" i="19"/>
  <c r="K32" i="19"/>
  <c r="C32" i="19"/>
  <c r="M32" i="19"/>
  <c r="J32" i="19"/>
  <c r="D32" i="19"/>
  <c r="L32" i="19"/>
  <c r="B32" i="19"/>
  <c r="J26" i="19"/>
  <c r="B26" i="19"/>
  <c r="D26" i="19"/>
  <c r="L26" i="19"/>
  <c r="C26" i="19"/>
  <c r="K26" i="19"/>
  <c r="M26" i="19"/>
  <c r="B33" i="19"/>
  <c r="L33" i="19"/>
  <c r="M33" i="19"/>
  <c r="J33" i="19"/>
  <c r="K33" i="19"/>
  <c r="C33" i="19"/>
  <c r="D33" i="19"/>
  <c r="V10" i="3"/>
  <c r="W10" i="3"/>
  <c r="P13" i="5"/>
  <c r="M18" i="19"/>
  <c r="AB10" i="3"/>
  <c r="AB11" i="3"/>
  <c r="AB12" i="3"/>
  <c r="AB13" i="3"/>
  <c r="AB14" i="3"/>
  <c r="AC11" i="3"/>
  <c r="AC12" i="3"/>
  <c r="AC13" i="3"/>
  <c r="AC14" i="3"/>
  <c r="AB15" i="3"/>
  <c r="AC15" i="3"/>
  <c r="AB16" i="3"/>
  <c r="AC16" i="3"/>
  <c r="AB17" i="3"/>
  <c r="AC17" i="3"/>
  <c r="AB18" i="3"/>
  <c r="AC18" i="3"/>
  <c r="AB19" i="3"/>
  <c r="AC19" i="3"/>
  <c r="AB20" i="3"/>
  <c r="AC20" i="3"/>
  <c r="AB21" i="3"/>
  <c r="AC21" i="3"/>
  <c r="AB22" i="3"/>
  <c r="AB23" i="3"/>
  <c r="AB24" i="3"/>
  <c r="AB25" i="3"/>
  <c r="AC10" i="3"/>
  <c r="AC22" i="3"/>
  <c r="AC23" i="3"/>
  <c r="AC24" i="3"/>
  <c r="AC25" i="3"/>
  <c r="AB26" i="3"/>
  <c r="AC26" i="3"/>
  <c r="AB27" i="3"/>
  <c r="AC27" i="3"/>
  <c r="AB28" i="3"/>
  <c r="AC28" i="3"/>
  <c r="AB29" i="3"/>
  <c r="AC29" i="3"/>
  <c r="AB30" i="3"/>
  <c r="AC30" i="3"/>
  <c r="AB31" i="3"/>
  <c r="AC31" i="3"/>
  <c r="AB32" i="3"/>
  <c r="AC32" i="3"/>
  <c r="AB33" i="3"/>
  <c r="AC33" i="3"/>
  <c r="AB34" i="3"/>
  <c r="AC34" i="3"/>
  <c r="AB35" i="3"/>
  <c r="AC35" i="3"/>
  <c r="AB36" i="3"/>
  <c r="AC36" i="3"/>
  <c r="AB37" i="3"/>
  <c r="AC37" i="3"/>
  <c r="AB38" i="3"/>
  <c r="AC38" i="3"/>
  <c r="AB39" i="3"/>
  <c r="AC39" i="3"/>
  <c r="AB40" i="3"/>
  <c r="AC40" i="3"/>
  <c r="AB41" i="3"/>
  <c r="AC41" i="3"/>
  <c r="AB42" i="3"/>
  <c r="AC42" i="3"/>
  <c r="AB43" i="3"/>
  <c r="AC43" i="3"/>
  <c r="AB44" i="3"/>
  <c r="AC44" i="3"/>
  <c r="AB45" i="3"/>
  <c r="AC45" i="3"/>
  <c r="AB46" i="3"/>
  <c r="AC46" i="3"/>
  <c r="AB47" i="3"/>
  <c r="AC47" i="3"/>
  <c r="AB48" i="3"/>
  <c r="AC48" i="3"/>
  <c r="AB49" i="3"/>
  <c r="AC49" i="3"/>
  <c r="AB50" i="3"/>
  <c r="AC50" i="3"/>
  <c r="AB51" i="3"/>
  <c r="AC51" i="3"/>
  <c r="AB52" i="3"/>
  <c r="AC52" i="3"/>
  <c r="AB53" i="3"/>
  <c r="AC53" i="3"/>
  <c r="AB54" i="3"/>
  <c r="AC54" i="3"/>
  <c r="AB55" i="3"/>
  <c r="AC55" i="3"/>
  <c r="AB56" i="3"/>
  <c r="AC56" i="3"/>
  <c r="AB57" i="3"/>
  <c r="AC57" i="3"/>
  <c r="AB58" i="3"/>
  <c r="AC58" i="3"/>
  <c r="AB59" i="3"/>
  <c r="AC59" i="3"/>
  <c r="AB60" i="3"/>
  <c r="AC60" i="3"/>
  <c r="AB61" i="3"/>
  <c r="AC61" i="3"/>
  <c r="J21" i="5"/>
  <c r="I33" i="19"/>
  <c r="D22" i="5"/>
  <c r="I28" i="19"/>
  <c r="D25" i="5"/>
  <c r="J23" i="5"/>
  <c r="I35" i="19"/>
  <c r="D24" i="5"/>
  <c r="I30" i="19"/>
  <c r="J25" i="5"/>
  <c r="I37" i="19"/>
  <c r="D21" i="5"/>
  <c r="I27" i="19"/>
  <c r="J24" i="5"/>
  <c r="I36" i="19"/>
  <c r="J22" i="5"/>
  <c r="I34" i="19"/>
  <c r="B19" i="19"/>
  <c r="K11" i="19"/>
  <c r="L11" i="19"/>
  <c r="J11" i="19"/>
  <c r="M11" i="19"/>
  <c r="B11" i="19"/>
  <c r="K21" i="19"/>
  <c r="B21" i="19"/>
  <c r="L21" i="19"/>
  <c r="J21" i="19"/>
  <c r="M21" i="19"/>
  <c r="B18" i="19"/>
  <c r="L18" i="19"/>
  <c r="L8" i="19"/>
  <c r="K8" i="19"/>
  <c r="J8" i="19"/>
  <c r="M8" i="19"/>
  <c r="B8" i="19"/>
  <c r="K9" i="19"/>
  <c r="L9" i="19"/>
  <c r="M9" i="19"/>
  <c r="J9" i="19"/>
  <c r="B9" i="19"/>
  <c r="K23" i="19"/>
  <c r="B23" i="19"/>
  <c r="L23" i="19"/>
  <c r="M23" i="19"/>
  <c r="J23" i="19"/>
  <c r="K25" i="19"/>
  <c r="B25" i="19"/>
  <c r="L25" i="19"/>
  <c r="J25" i="19"/>
  <c r="M25" i="19"/>
  <c r="M10" i="19"/>
  <c r="J10" i="19"/>
  <c r="B10" i="19"/>
  <c r="K10" i="19"/>
  <c r="L10" i="19"/>
  <c r="K13" i="19"/>
  <c r="C13" i="19"/>
  <c r="B13" i="19"/>
  <c r="D13" i="19"/>
  <c r="J13" i="19"/>
  <c r="L13" i="19"/>
  <c r="M13" i="19"/>
  <c r="L20" i="19"/>
  <c r="K20" i="19"/>
  <c r="M20" i="19"/>
  <c r="B20" i="19"/>
  <c r="J20" i="19"/>
  <c r="M12" i="19"/>
  <c r="C12" i="19"/>
  <c r="J12" i="19"/>
  <c r="D12" i="19"/>
  <c r="K12" i="19"/>
  <c r="L12" i="19"/>
  <c r="B12" i="19"/>
  <c r="K22" i="19"/>
  <c r="M24" i="19"/>
  <c r="B24" i="19"/>
  <c r="J24" i="19"/>
  <c r="K24" i="19"/>
  <c r="L24" i="19"/>
  <c r="E90" i="2"/>
  <c r="I90" i="2"/>
  <c r="A90" i="2"/>
  <c r="AG98" i="3"/>
  <c r="AG97" i="3"/>
  <c r="AG96" i="3"/>
  <c r="AG95" i="3"/>
  <c r="AG94" i="3"/>
  <c r="AG93" i="3"/>
  <c r="AG92" i="3"/>
  <c r="AG91" i="3"/>
  <c r="AG90" i="3"/>
  <c r="AG89" i="3"/>
  <c r="AG88" i="3"/>
  <c r="AG87" i="3"/>
  <c r="E78" i="2"/>
  <c r="I78" i="2"/>
  <c r="A78" i="2"/>
  <c r="AG86" i="3"/>
  <c r="AG85" i="3"/>
  <c r="AG84" i="3"/>
  <c r="AG82" i="3"/>
  <c r="E72" i="2"/>
  <c r="I72" i="2"/>
  <c r="A72" i="2"/>
  <c r="AG80" i="3"/>
  <c r="AG79" i="3"/>
  <c r="AG78" i="3"/>
  <c r="AG77" i="3"/>
  <c r="AG76" i="3"/>
  <c r="E67" i="2"/>
  <c r="I67" i="2"/>
  <c r="A67" i="2"/>
  <c r="AG75" i="3"/>
  <c r="AG74" i="3"/>
  <c r="AG73" i="3"/>
  <c r="AG72" i="3"/>
  <c r="AG71" i="3"/>
  <c r="AG70" i="3"/>
  <c r="AG69" i="3"/>
  <c r="AG68" i="3"/>
  <c r="AG67" i="3"/>
  <c r="AG66" i="3"/>
  <c r="AG65" i="3"/>
  <c r="AG64" i="3"/>
  <c r="AG63" i="3"/>
  <c r="AG62" i="3"/>
  <c r="AG61" i="3"/>
  <c r="AG60" i="3"/>
  <c r="AG59" i="3"/>
  <c r="E50" i="2"/>
  <c r="I50" i="2"/>
  <c r="A50" i="2"/>
  <c r="AG58" i="3"/>
  <c r="AG57" i="3"/>
  <c r="AG56" i="3"/>
  <c r="E47" i="2"/>
  <c r="I47" i="2"/>
  <c r="A47" i="2"/>
  <c r="AG55" i="3"/>
  <c r="E46" i="2"/>
  <c r="I46" i="2"/>
  <c r="A46" i="2"/>
  <c r="AG54" i="3"/>
  <c r="E45" i="2"/>
  <c r="I45" i="2"/>
  <c r="A45" i="2"/>
  <c r="AG53" i="3"/>
  <c r="E44" i="2"/>
  <c r="I44" i="2"/>
  <c r="A44" i="2"/>
  <c r="AG52" i="3"/>
  <c r="E43" i="2"/>
  <c r="I43" i="2"/>
  <c r="A43" i="2"/>
  <c r="AG51" i="3"/>
  <c r="E42" i="2"/>
  <c r="I42" i="2"/>
  <c r="A42" i="2"/>
  <c r="AG50" i="3"/>
  <c r="AG49" i="3"/>
  <c r="AG48" i="3"/>
  <c r="AG47" i="3"/>
  <c r="AG46" i="3"/>
  <c r="AG45" i="3"/>
  <c r="AG44" i="3"/>
  <c r="AG42" i="3"/>
  <c r="AG41" i="3"/>
  <c r="AG40" i="3"/>
  <c r="AG39" i="3"/>
  <c r="AG38" i="3"/>
  <c r="AG37" i="3"/>
  <c r="AG36" i="3"/>
  <c r="AG35" i="3"/>
  <c r="AA99" i="3"/>
  <c r="AA94" i="3"/>
  <c r="E85" i="2"/>
  <c r="I85" i="2"/>
  <c r="A85" i="2"/>
  <c r="AA93" i="3"/>
  <c r="E84" i="2"/>
  <c r="I84" i="2"/>
  <c r="A84" i="2"/>
  <c r="AA92" i="3"/>
  <c r="E83" i="2"/>
  <c r="I83" i="2"/>
  <c r="A83" i="2"/>
  <c r="AA91" i="3"/>
  <c r="E82" i="2"/>
  <c r="I82" i="2"/>
  <c r="A82" i="2"/>
  <c r="AA90" i="3"/>
  <c r="E81" i="2"/>
  <c r="I81" i="2"/>
  <c r="A81" i="2"/>
  <c r="AA89" i="3"/>
  <c r="E80" i="2"/>
  <c r="I80" i="2"/>
  <c r="A80" i="2"/>
  <c r="AA88" i="3"/>
  <c r="E79" i="2"/>
  <c r="I79" i="2"/>
  <c r="A79" i="2"/>
  <c r="AA87" i="3"/>
  <c r="AA86" i="3"/>
  <c r="E77" i="2"/>
  <c r="I77" i="2"/>
  <c r="A77" i="2"/>
  <c r="AA85" i="3"/>
  <c r="E74" i="2"/>
  <c r="I74" i="2"/>
  <c r="A74" i="2"/>
  <c r="AA82" i="3"/>
  <c r="AA80" i="3"/>
  <c r="E71" i="2"/>
  <c r="I71" i="2"/>
  <c r="A71" i="2"/>
  <c r="AA79" i="3"/>
  <c r="E70" i="2"/>
  <c r="I70" i="2"/>
  <c r="A70" i="2"/>
  <c r="AA78" i="3"/>
  <c r="E69" i="2"/>
  <c r="I69" i="2"/>
  <c r="A69" i="2"/>
  <c r="AA77" i="3"/>
  <c r="E68" i="2"/>
  <c r="I68" i="2"/>
  <c r="A68" i="2"/>
  <c r="AA76" i="3"/>
  <c r="AA75" i="3"/>
  <c r="E66" i="2"/>
  <c r="I66" i="2"/>
  <c r="A66" i="2"/>
  <c r="AA74" i="3"/>
  <c r="E65" i="2"/>
  <c r="I65" i="2"/>
  <c r="A65" i="2"/>
  <c r="AA73" i="3"/>
  <c r="E64" i="2"/>
  <c r="I64" i="2"/>
  <c r="A64" i="2"/>
  <c r="AA72" i="3"/>
  <c r="E63" i="2"/>
  <c r="I63" i="2"/>
  <c r="A63" i="2"/>
  <c r="AA71" i="3"/>
  <c r="E62" i="2"/>
  <c r="I62" i="2"/>
  <c r="A62" i="2"/>
  <c r="AA70" i="3"/>
  <c r="E61" i="2"/>
  <c r="I61" i="2"/>
  <c r="A61" i="2"/>
  <c r="AA69" i="3"/>
  <c r="E60" i="2"/>
  <c r="I60" i="2"/>
  <c r="A60" i="2"/>
  <c r="AA68" i="3"/>
  <c r="E59" i="2"/>
  <c r="I59" i="2"/>
  <c r="A59" i="2"/>
  <c r="AA67" i="3"/>
  <c r="E58" i="2"/>
  <c r="I58" i="2"/>
  <c r="A58" i="2"/>
  <c r="AA66" i="3"/>
  <c r="E57" i="2"/>
  <c r="I57" i="2"/>
  <c r="A57" i="2"/>
  <c r="AA65" i="3"/>
  <c r="E56" i="2"/>
  <c r="I56" i="2"/>
  <c r="A56" i="2"/>
  <c r="AA64" i="3"/>
  <c r="E55" i="2"/>
  <c r="I55" i="2"/>
  <c r="A55" i="2"/>
  <c r="AA63" i="3"/>
  <c r="E54" i="2"/>
  <c r="I54" i="2"/>
  <c r="A54" i="2"/>
  <c r="AA62" i="3"/>
  <c r="E53" i="2"/>
  <c r="I53" i="2"/>
  <c r="A53" i="2"/>
  <c r="AA61" i="3"/>
  <c r="E52" i="2"/>
  <c r="I52" i="2"/>
  <c r="A52" i="2"/>
  <c r="AA60" i="3"/>
  <c r="E51" i="2"/>
  <c r="I51" i="2"/>
  <c r="A51" i="2"/>
  <c r="AA59" i="3"/>
  <c r="AA58" i="3"/>
  <c r="E49" i="2"/>
  <c r="I49" i="2"/>
  <c r="A49" i="2"/>
  <c r="AA57" i="3"/>
  <c r="E48" i="2"/>
  <c r="I48" i="2"/>
  <c r="A48" i="2"/>
  <c r="AA56" i="3"/>
  <c r="AA55" i="3"/>
  <c r="AA54" i="3"/>
  <c r="AA53" i="3"/>
  <c r="AA52" i="3"/>
  <c r="AA51" i="3"/>
  <c r="AA50" i="3"/>
  <c r="E41" i="2"/>
  <c r="I41" i="2"/>
  <c r="A41" i="2"/>
  <c r="AA49" i="3"/>
  <c r="E40" i="2"/>
  <c r="I40" i="2"/>
  <c r="A40" i="2"/>
  <c r="AA48" i="3"/>
  <c r="E39" i="2"/>
  <c r="I39" i="2"/>
  <c r="A39" i="2"/>
  <c r="AA47" i="3"/>
  <c r="E38" i="2"/>
  <c r="I38" i="2"/>
  <c r="A38" i="2"/>
  <c r="AA46" i="3"/>
  <c r="E35" i="2"/>
  <c r="I35" i="2"/>
  <c r="A35" i="2"/>
  <c r="AA43" i="3"/>
  <c r="AA34" i="3"/>
  <c r="E24" i="2"/>
  <c r="I24" i="2"/>
  <c r="A24" i="2"/>
  <c r="AA32" i="3"/>
  <c r="E17" i="2"/>
  <c r="I17" i="2"/>
  <c r="A17" i="2"/>
  <c r="AA25" i="3"/>
  <c r="E16" i="2"/>
  <c r="I16" i="2"/>
  <c r="A16" i="2"/>
  <c r="AA24" i="3"/>
  <c r="E15" i="2"/>
  <c r="I15" i="2"/>
  <c r="A15" i="2"/>
  <c r="AA23" i="3"/>
  <c r="E14" i="2"/>
  <c r="I14" i="2"/>
  <c r="A14" i="2"/>
  <c r="AA22" i="3"/>
  <c r="C24" i="17"/>
  <c r="J22" i="19"/>
  <c r="M31" i="19"/>
  <c r="I31" i="19"/>
  <c r="K31" i="19"/>
  <c r="L31" i="19"/>
  <c r="J31" i="19"/>
  <c r="B31" i="19"/>
  <c r="B22" i="19"/>
  <c r="L22" i="19"/>
  <c r="K27" i="19"/>
  <c r="J27" i="19"/>
  <c r="L27" i="19"/>
  <c r="M29" i="19"/>
  <c r="K29" i="19"/>
  <c r="D29" i="19"/>
  <c r="D23" i="5"/>
  <c r="I29" i="19"/>
  <c r="J29" i="19"/>
  <c r="B29" i="19"/>
  <c r="K18" i="19"/>
  <c r="J18" i="19"/>
  <c r="D19" i="19"/>
  <c r="L19" i="19"/>
  <c r="C19" i="19"/>
  <c r="J19" i="19"/>
  <c r="M19" i="19"/>
  <c r="K19" i="19"/>
  <c r="B17" i="19"/>
  <c r="K17" i="19"/>
  <c r="L17" i="19"/>
  <c r="J17" i="19"/>
  <c r="M17" i="19"/>
  <c r="K14" i="19"/>
  <c r="J14" i="19"/>
  <c r="M14" i="19"/>
  <c r="B14" i="19"/>
  <c r="L14" i="19"/>
  <c r="B15" i="19"/>
  <c r="K15" i="19"/>
  <c r="L15" i="19"/>
  <c r="M15" i="19"/>
  <c r="J15" i="19"/>
  <c r="B16" i="19"/>
  <c r="M16" i="19"/>
  <c r="J16" i="19"/>
  <c r="K16" i="19"/>
  <c r="L16" i="19"/>
  <c r="C2" i="21"/>
  <c r="A4" i="17"/>
  <c r="G3" i="17"/>
  <c r="T19" i="3"/>
  <c r="T20" i="3"/>
  <c r="T21" i="3"/>
  <c r="T22" i="3"/>
  <c r="T23" i="3"/>
  <c r="T24" i="3"/>
  <c r="T25" i="3"/>
  <c r="T26" i="3"/>
  <c r="T27" i="3"/>
  <c r="T28" i="3"/>
  <c r="M24" i="17"/>
  <c r="M25" i="17"/>
  <c r="M26" i="17"/>
  <c r="M27" i="17"/>
  <c r="B3" i="19"/>
  <c r="L3" i="19"/>
  <c r="M3" i="19"/>
  <c r="J3" i="19"/>
  <c r="K3" i="19"/>
  <c r="B6" i="19"/>
  <c r="J6" i="19"/>
  <c r="K6" i="19"/>
  <c r="L6" i="19"/>
  <c r="M6" i="19"/>
  <c r="D6" i="19"/>
  <c r="C6" i="19"/>
  <c r="B5" i="19"/>
  <c r="L5" i="19"/>
  <c r="M5" i="19"/>
  <c r="J5" i="19"/>
  <c r="K5" i="19"/>
  <c r="B7" i="19"/>
  <c r="L7" i="19"/>
  <c r="M7" i="19"/>
  <c r="J7" i="19"/>
  <c r="K7" i="19"/>
  <c r="D7" i="19"/>
  <c r="C7" i="19"/>
  <c r="L2" i="19"/>
  <c r="K2" i="19"/>
  <c r="J2" i="19"/>
  <c r="M2" i="19"/>
  <c r="B2" i="19"/>
  <c r="B4" i="19"/>
  <c r="J4" i="19"/>
  <c r="K4" i="19"/>
  <c r="L4" i="19"/>
  <c r="M4" i="19"/>
  <c r="E98" i="21"/>
  <c r="D98" i="21"/>
  <c r="E97" i="21"/>
  <c r="D97" i="21"/>
  <c r="E96" i="21"/>
  <c r="D96" i="21"/>
  <c r="E95" i="21"/>
  <c r="D95" i="21"/>
  <c r="E94" i="21"/>
  <c r="D94" i="21"/>
  <c r="E93" i="21"/>
  <c r="D93" i="21"/>
  <c r="E92" i="21"/>
  <c r="D92" i="21"/>
  <c r="E91" i="21"/>
  <c r="D91" i="21"/>
  <c r="E90" i="21"/>
  <c r="D90" i="21"/>
  <c r="E89" i="21"/>
  <c r="D89" i="21"/>
  <c r="E88" i="21"/>
  <c r="D88" i="21"/>
  <c r="E87" i="21"/>
  <c r="D87" i="21"/>
  <c r="E86" i="21"/>
  <c r="D86" i="21"/>
  <c r="E85" i="21"/>
  <c r="D85" i="21"/>
  <c r="E84" i="21"/>
  <c r="D84" i="21"/>
  <c r="E83" i="21"/>
  <c r="D83" i="21"/>
  <c r="E82" i="21"/>
  <c r="D82" i="21"/>
  <c r="E81" i="21"/>
  <c r="D81" i="21"/>
  <c r="E80" i="21"/>
  <c r="D80" i="21"/>
  <c r="E79" i="21"/>
  <c r="D79" i="21"/>
  <c r="E78" i="21"/>
  <c r="D78" i="21"/>
  <c r="E77" i="21"/>
  <c r="D77" i="21"/>
  <c r="E76" i="21"/>
  <c r="D76" i="21"/>
  <c r="E75" i="21"/>
  <c r="D75" i="21"/>
  <c r="E74" i="21"/>
  <c r="D74" i="21"/>
  <c r="E73" i="21"/>
  <c r="D73" i="21"/>
  <c r="E72" i="21"/>
  <c r="D72" i="21"/>
  <c r="E71" i="21"/>
  <c r="D71" i="21"/>
  <c r="E70" i="21"/>
  <c r="D70" i="21"/>
  <c r="E69" i="21"/>
  <c r="D69" i="21"/>
  <c r="E68" i="21"/>
  <c r="D68" i="21"/>
  <c r="E67" i="21"/>
  <c r="D67" i="21"/>
  <c r="E66" i="21"/>
  <c r="D66" i="21"/>
  <c r="E65" i="21"/>
  <c r="D65" i="21"/>
  <c r="E64" i="21"/>
  <c r="D64" i="21"/>
  <c r="E63" i="21"/>
  <c r="D63" i="21"/>
  <c r="E62" i="21"/>
  <c r="D62" i="21"/>
  <c r="E61" i="21"/>
  <c r="D61" i="21"/>
  <c r="E60" i="21"/>
  <c r="D60" i="21"/>
  <c r="E59" i="21"/>
  <c r="D59" i="21"/>
  <c r="E58" i="21"/>
  <c r="D58" i="21"/>
  <c r="E57" i="21"/>
  <c r="D57" i="21"/>
  <c r="E56" i="21"/>
  <c r="D56" i="21"/>
  <c r="E55" i="21"/>
  <c r="D55" i="21"/>
  <c r="E54" i="21"/>
  <c r="D54" i="21"/>
  <c r="E53" i="21"/>
  <c r="D53" i="21"/>
  <c r="E52" i="21"/>
  <c r="D52" i="21"/>
  <c r="E51" i="21"/>
  <c r="D51" i="21"/>
  <c r="E50" i="21"/>
  <c r="D50" i="21"/>
  <c r="E49" i="21"/>
  <c r="D49" i="21"/>
  <c r="E48" i="21"/>
  <c r="D48" i="21"/>
  <c r="E47" i="21"/>
  <c r="D47" i="21"/>
  <c r="E46" i="21"/>
  <c r="D46" i="21"/>
  <c r="E45" i="21"/>
  <c r="D45" i="21"/>
  <c r="E44" i="21"/>
  <c r="D44" i="21"/>
  <c r="E43" i="21"/>
  <c r="D43" i="21"/>
  <c r="E42" i="21"/>
  <c r="D42" i="21"/>
  <c r="E41" i="21"/>
  <c r="D41" i="21"/>
  <c r="E40" i="21"/>
  <c r="D40" i="21"/>
  <c r="E39" i="21"/>
  <c r="D39" i="21"/>
  <c r="E38" i="21"/>
  <c r="D38" i="21"/>
  <c r="E37" i="21"/>
  <c r="D37" i="21"/>
  <c r="E36" i="21"/>
  <c r="D36" i="21"/>
  <c r="E35" i="21"/>
  <c r="D35" i="21"/>
  <c r="E34" i="21"/>
  <c r="D34" i="21"/>
  <c r="E33" i="21"/>
  <c r="D33" i="21"/>
  <c r="E32" i="21"/>
  <c r="D32" i="21"/>
  <c r="E31" i="21"/>
  <c r="D31" i="21"/>
  <c r="E30" i="21"/>
  <c r="D30" i="21"/>
  <c r="E29" i="21"/>
  <c r="D29" i="21"/>
  <c r="E28" i="21"/>
  <c r="D28" i="21"/>
  <c r="E27" i="21"/>
  <c r="D27" i="21"/>
  <c r="E26" i="21"/>
  <c r="D26" i="21"/>
  <c r="E25" i="21"/>
  <c r="D25" i="21"/>
  <c r="E24" i="21"/>
  <c r="D24" i="21"/>
  <c r="E23" i="21"/>
  <c r="D23" i="21"/>
  <c r="E22" i="21"/>
  <c r="D22" i="21"/>
  <c r="E21" i="21"/>
  <c r="D21" i="21"/>
  <c r="E20" i="21"/>
  <c r="D20" i="21"/>
  <c r="E19" i="21"/>
  <c r="D19" i="21"/>
  <c r="E18" i="21"/>
  <c r="D18" i="21"/>
  <c r="E17" i="21"/>
  <c r="D17" i="21"/>
  <c r="E16" i="21"/>
  <c r="D16" i="21"/>
  <c r="E15" i="21"/>
  <c r="D15" i="21"/>
  <c r="E14" i="21"/>
  <c r="D14" i="21"/>
  <c r="E13" i="21"/>
  <c r="D13" i="21"/>
  <c r="E12" i="21"/>
  <c r="D12" i="21"/>
  <c r="E11" i="21"/>
  <c r="D11" i="21"/>
  <c r="E10" i="21"/>
  <c r="D10" i="21"/>
  <c r="E9" i="21"/>
  <c r="D9" i="21"/>
  <c r="J6" i="21"/>
  <c r="K2" i="21"/>
  <c r="B10" i="21"/>
  <c r="C10" i="21"/>
  <c r="F10" i="21"/>
  <c r="G10" i="21"/>
  <c r="H10" i="21"/>
  <c r="I10" i="21"/>
  <c r="B11" i="21"/>
  <c r="C11" i="21"/>
  <c r="F11" i="21"/>
  <c r="G11" i="21"/>
  <c r="H11" i="21"/>
  <c r="I11" i="21"/>
  <c r="B12" i="21"/>
  <c r="C12" i="21"/>
  <c r="F12" i="21"/>
  <c r="G12" i="21"/>
  <c r="H12" i="21"/>
  <c r="I12" i="21"/>
  <c r="B13" i="21"/>
  <c r="C13" i="21"/>
  <c r="F13" i="21"/>
  <c r="G13" i="21"/>
  <c r="H13" i="21"/>
  <c r="I13" i="21"/>
  <c r="B14" i="21"/>
  <c r="C14" i="21"/>
  <c r="F14" i="21"/>
  <c r="G14" i="21"/>
  <c r="H14" i="21"/>
  <c r="I14" i="21"/>
  <c r="B15" i="21"/>
  <c r="C15" i="21"/>
  <c r="F15" i="21"/>
  <c r="G15" i="21"/>
  <c r="H15" i="21"/>
  <c r="I15" i="21"/>
  <c r="B16" i="21"/>
  <c r="C16" i="21"/>
  <c r="F16" i="21"/>
  <c r="G16" i="21"/>
  <c r="H16" i="21"/>
  <c r="I16" i="21"/>
  <c r="B17" i="21"/>
  <c r="C17" i="21"/>
  <c r="F17" i="21"/>
  <c r="G17" i="21"/>
  <c r="H17" i="21"/>
  <c r="I17" i="21"/>
  <c r="B18" i="21"/>
  <c r="C18" i="21"/>
  <c r="F18" i="21"/>
  <c r="G18" i="21"/>
  <c r="H18" i="21"/>
  <c r="I18" i="21"/>
  <c r="B19" i="21"/>
  <c r="C19" i="21"/>
  <c r="F19" i="21"/>
  <c r="G19" i="21"/>
  <c r="H19" i="21"/>
  <c r="I19" i="21"/>
  <c r="B20" i="21"/>
  <c r="C20" i="21"/>
  <c r="F20" i="21"/>
  <c r="G20" i="21"/>
  <c r="H20" i="21"/>
  <c r="I20" i="21"/>
  <c r="B21" i="21"/>
  <c r="C21" i="21"/>
  <c r="F21" i="21"/>
  <c r="G21" i="21"/>
  <c r="H21" i="21"/>
  <c r="I21" i="21"/>
  <c r="B22" i="21"/>
  <c r="C22" i="21"/>
  <c r="F22" i="21"/>
  <c r="G22" i="21"/>
  <c r="H22" i="21"/>
  <c r="I22" i="21"/>
  <c r="B23" i="21"/>
  <c r="C23" i="21"/>
  <c r="F23" i="21"/>
  <c r="G23" i="21"/>
  <c r="H23" i="21"/>
  <c r="I23" i="21"/>
  <c r="B24" i="21"/>
  <c r="C24" i="21"/>
  <c r="F24" i="21"/>
  <c r="G24" i="21"/>
  <c r="H24" i="21"/>
  <c r="I24" i="21"/>
  <c r="B25" i="21"/>
  <c r="C25" i="21"/>
  <c r="F25" i="21"/>
  <c r="G25" i="21"/>
  <c r="H25" i="21"/>
  <c r="I25" i="21"/>
  <c r="B26" i="21"/>
  <c r="C26" i="21"/>
  <c r="F26" i="21"/>
  <c r="G26" i="21"/>
  <c r="H26" i="21"/>
  <c r="I26" i="21"/>
  <c r="B27" i="21"/>
  <c r="C27" i="21"/>
  <c r="F27" i="21"/>
  <c r="G27" i="21"/>
  <c r="H27" i="21"/>
  <c r="I27" i="21"/>
  <c r="B28" i="21"/>
  <c r="C28" i="21"/>
  <c r="F28" i="21"/>
  <c r="G28" i="21"/>
  <c r="H28" i="21"/>
  <c r="I28" i="21"/>
  <c r="B29" i="21"/>
  <c r="C29" i="21"/>
  <c r="F29" i="21"/>
  <c r="G29" i="21"/>
  <c r="H29" i="21"/>
  <c r="I29" i="21"/>
  <c r="B30" i="21"/>
  <c r="C30" i="21"/>
  <c r="F30" i="21"/>
  <c r="G30" i="21"/>
  <c r="H30" i="21"/>
  <c r="I30" i="21"/>
  <c r="B31" i="21"/>
  <c r="C31" i="21"/>
  <c r="F31" i="21"/>
  <c r="G31" i="21"/>
  <c r="H31" i="21"/>
  <c r="I31" i="21"/>
  <c r="B32" i="21"/>
  <c r="C32" i="21"/>
  <c r="F32" i="21"/>
  <c r="G32" i="21"/>
  <c r="H32" i="21"/>
  <c r="I32" i="21"/>
  <c r="B33" i="21"/>
  <c r="C33" i="21"/>
  <c r="F33" i="21"/>
  <c r="G33" i="21"/>
  <c r="H33" i="21"/>
  <c r="I33" i="21"/>
  <c r="B34" i="21"/>
  <c r="C34" i="21"/>
  <c r="F34" i="21"/>
  <c r="G34" i="21"/>
  <c r="H34" i="21"/>
  <c r="I34" i="21"/>
  <c r="B35" i="21"/>
  <c r="C35" i="21"/>
  <c r="F35" i="21"/>
  <c r="G35" i="21"/>
  <c r="H35" i="21"/>
  <c r="I35" i="21"/>
  <c r="B36" i="21"/>
  <c r="C36" i="21"/>
  <c r="F36" i="21"/>
  <c r="G36" i="21"/>
  <c r="H36" i="21"/>
  <c r="I36" i="21"/>
  <c r="B37" i="21"/>
  <c r="C37" i="21"/>
  <c r="F37" i="21"/>
  <c r="G37" i="21"/>
  <c r="H37" i="21"/>
  <c r="I37" i="21"/>
  <c r="B38" i="21"/>
  <c r="C38" i="21"/>
  <c r="F38" i="21"/>
  <c r="G38" i="21"/>
  <c r="H38" i="21"/>
  <c r="I38" i="21"/>
  <c r="B39" i="21"/>
  <c r="C39" i="21"/>
  <c r="F39" i="21"/>
  <c r="G39" i="21"/>
  <c r="H39" i="21"/>
  <c r="I39" i="21"/>
  <c r="B40" i="21"/>
  <c r="C40" i="21"/>
  <c r="F40" i="21"/>
  <c r="G40" i="21"/>
  <c r="H40" i="21"/>
  <c r="I40" i="21"/>
  <c r="B41" i="21"/>
  <c r="C41" i="21"/>
  <c r="F41" i="21"/>
  <c r="G41" i="21"/>
  <c r="H41" i="21"/>
  <c r="I41" i="21"/>
  <c r="B42" i="21"/>
  <c r="C42" i="21"/>
  <c r="F42" i="21"/>
  <c r="G42" i="21"/>
  <c r="H42" i="21"/>
  <c r="I42" i="21"/>
  <c r="B43" i="21"/>
  <c r="C43" i="21"/>
  <c r="F43" i="21"/>
  <c r="G43" i="21"/>
  <c r="H43" i="21"/>
  <c r="I43" i="21"/>
  <c r="B44" i="21"/>
  <c r="C44" i="21"/>
  <c r="F44" i="21"/>
  <c r="G44" i="21"/>
  <c r="H44" i="21"/>
  <c r="I44" i="21"/>
  <c r="B45" i="21"/>
  <c r="C45" i="21"/>
  <c r="F45" i="21"/>
  <c r="G45" i="21"/>
  <c r="H45" i="21"/>
  <c r="I45" i="21"/>
  <c r="B46" i="21"/>
  <c r="C46" i="21"/>
  <c r="F46" i="21"/>
  <c r="G46" i="21"/>
  <c r="H46" i="21"/>
  <c r="I46" i="21"/>
  <c r="B47" i="21"/>
  <c r="C47" i="21"/>
  <c r="F47" i="21"/>
  <c r="G47" i="21"/>
  <c r="H47" i="21"/>
  <c r="I47" i="21"/>
  <c r="B48" i="21"/>
  <c r="C48" i="21"/>
  <c r="F48" i="21"/>
  <c r="G48" i="21"/>
  <c r="H48" i="21"/>
  <c r="I48" i="21"/>
  <c r="B49" i="21"/>
  <c r="C49" i="21"/>
  <c r="F49" i="21"/>
  <c r="G49" i="21"/>
  <c r="H49" i="21"/>
  <c r="I49" i="21"/>
  <c r="B50" i="21"/>
  <c r="C50" i="21"/>
  <c r="F50" i="21"/>
  <c r="G50" i="21"/>
  <c r="H50" i="21"/>
  <c r="I50" i="21"/>
  <c r="B51" i="21"/>
  <c r="C51" i="21"/>
  <c r="F51" i="21"/>
  <c r="G51" i="21"/>
  <c r="H51" i="21"/>
  <c r="I51" i="21"/>
  <c r="B52" i="21"/>
  <c r="C52" i="21"/>
  <c r="F52" i="21"/>
  <c r="G52" i="21"/>
  <c r="H52" i="21"/>
  <c r="I52" i="21"/>
  <c r="B53" i="21"/>
  <c r="C53" i="21"/>
  <c r="F53" i="21"/>
  <c r="G53" i="21"/>
  <c r="H53" i="21"/>
  <c r="I53" i="21"/>
  <c r="B54" i="21"/>
  <c r="C54" i="21"/>
  <c r="F54" i="21"/>
  <c r="G54" i="21"/>
  <c r="H54" i="21"/>
  <c r="I54" i="21"/>
  <c r="B55" i="21"/>
  <c r="C55" i="21"/>
  <c r="F55" i="21"/>
  <c r="G55" i="21"/>
  <c r="H55" i="21"/>
  <c r="I55" i="21"/>
  <c r="B56" i="21"/>
  <c r="C56" i="21"/>
  <c r="F56" i="21"/>
  <c r="G56" i="21"/>
  <c r="H56" i="21"/>
  <c r="I56" i="21"/>
  <c r="B57" i="21"/>
  <c r="C57" i="21"/>
  <c r="F57" i="21"/>
  <c r="G57" i="21"/>
  <c r="H57" i="21"/>
  <c r="I57" i="21"/>
  <c r="B58" i="21"/>
  <c r="C58" i="21"/>
  <c r="F58" i="21"/>
  <c r="G58" i="21"/>
  <c r="H58" i="21"/>
  <c r="I58" i="21"/>
  <c r="B59" i="21"/>
  <c r="C59" i="21"/>
  <c r="F59" i="21"/>
  <c r="G59" i="21"/>
  <c r="H59" i="21"/>
  <c r="I59" i="21"/>
  <c r="B60" i="21"/>
  <c r="C60" i="21"/>
  <c r="F60" i="21"/>
  <c r="G60" i="21"/>
  <c r="H60" i="21"/>
  <c r="I60" i="21"/>
  <c r="B61" i="21"/>
  <c r="C61" i="21"/>
  <c r="F61" i="21"/>
  <c r="G61" i="21"/>
  <c r="H61" i="21"/>
  <c r="I61" i="21"/>
  <c r="B62" i="21"/>
  <c r="C62" i="21"/>
  <c r="F62" i="21"/>
  <c r="G62" i="21"/>
  <c r="H62" i="21"/>
  <c r="I62" i="21"/>
  <c r="B63" i="21"/>
  <c r="C63" i="21"/>
  <c r="F63" i="21"/>
  <c r="G63" i="21"/>
  <c r="H63" i="21"/>
  <c r="I63" i="21"/>
  <c r="B64" i="21"/>
  <c r="C64" i="21"/>
  <c r="F64" i="21"/>
  <c r="G64" i="21"/>
  <c r="H64" i="21"/>
  <c r="I64" i="21"/>
  <c r="B65" i="21"/>
  <c r="C65" i="21"/>
  <c r="F65" i="21"/>
  <c r="G65" i="21"/>
  <c r="H65" i="21"/>
  <c r="I65" i="21"/>
  <c r="B66" i="21"/>
  <c r="C66" i="21"/>
  <c r="F66" i="21"/>
  <c r="G66" i="21"/>
  <c r="H66" i="21"/>
  <c r="I66" i="21"/>
  <c r="B67" i="21"/>
  <c r="C67" i="21"/>
  <c r="F67" i="21"/>
  <c r="G67" i="21"/>
  <c r="H67" i="21"/>
  <c r="I67" i="21"/>
  <c r="B68" i="21"/>
  <c r="C68" i="21"/>
  <c r="F68" i="21"/>
  <c r="G68" i="21"/>
  <c r="H68" i="21"/>
  <c r="I68" i="21"/>
  <c r="B69" i="21"/>
  <c r="C69" i="21"/>
  <c r="F69" i="21"/>
  <c r="G69" i="21"/>
  <c r="H69" i="21"/>
  <c r="I69" i="21"/>
  <c r="B70" i="21"/>
  <c r="C70" i="21"/>
  <c r="F70" i="21"/>
  <c r="G70" i="21"/>
  <c r="H70" i="21"/>
  <c r="I70" i="21"/>
  <c r="B71" i="21"/>
  <c r="C71" i="21"/>
  <c r="F71" i="21"/>
  <c r="G71" i="21"/>
  <c r="H71" i="21"/>
  <c r="I71" i="21"/>
  <c r="B72" i="21"/>
  <c r="C72" i="21"/>
  <c r="F72" i="21"/>
  <c r="G72" i="21"/>
  <c r="H72" i="21"/>
  <c r="I72" i="21"/>
  <c r="B73" i="21"/>
  <c r="C73" i="21"/>
  <c r="F73" i="21"/>
  <c r="G73" i="21"/>
  <c r="H73" i="21"/>
  <c r="I73" i="21"/>
  <c r="B74" i="21"/>
  <c r="C74" i="21"/>
  <c r="F74" i="21"/>
  <c r="G74" i="21"/>
  <c r="H74" i="21"/>
  <c r="I74" i="21"/>
  <c r="B75" i="21"/>
  <c r="C75" i="21"/>
  <c r="F75" i="21"/>
  <c r="G75" i="21"/>
  <c r="H75" i="21"/>
  <c r="I75" i="21"/>
  <c r="B76" i="21"/>
  <c r="C76" i="21"/>
  <c r="F76" i="21"/>
  <c r="G76" i="21"/>
  <c r="H76" i="21"/>
  <c r="I76" i="21"/>
  <c r="B77" i="21"/>
  <c r="C77" i="21"/>
  <c r="F77" i="21"/>
  <c r="G77" i="21"/>
  <c r="H77" i="21"/>
  <c r="I77" i="21"/>
  <c r="B78" i="21"/>
  <c r="C78" i="21"/>
  <c r="F78" i="21"/>
  <c r="G78" i="21"/>
  <c r="H78" i="21"/>
  <c r="I78" i="21"/>
  <c r="B79" i="21"/>
  <c r="C79" i="21"/>
  <c r="F79" i="21"/>
  <c r="G79" i="21"/>
  <c r="H79" i="21"/>
  <c r="I79" i="21"/>
  <c r="B80" i="21"/>
  <c r="C80" i="21"/>
  <c r="F80" i="21"/>
  <c r="G80" i="21"/>
  <c r="H80" i="21"/>
  <c r="I80" i="21"/>
  <c r="B81" i="21"/>
  <c r="C81" i="21"/>
  <c r="F81" i="21"/>
  <c r="G81" i="21"/>
  <c r="H81" i="21"/>
  <c r="I81" i="21"/>
  <c r="B82" i="21"/>
  <c r="C82" i="21"/>
  <c r="F82" i="21"/>
  <c r="G82" i="21"/>
  <c r="H82" i="21"/>
  <c r="I82" i="21"/>
  <c r="B83" i="21"/>
  <c r="C83" i="21"/>
  <c r="F83" i="21"/>
  <c r="G83" i="21"/>
  <c r="H83" i="21"/>
  <c r="I83" i="21"/>
  <c r="B84" i="21"/>
  <c r="C84" i="21"/>
  <c r="F84" i="21"/>
  <c r="G84" i="21"/>
  <c r="H84" i="21"/>
  <c r="I84" i="21"/>
  <c r="B85" i="21"/>
  <c r="C85" i="21"/>
  <c r="F85" i="21"/>
  <c r="G85" i="21"/>
  <c r="H85" i="21"/>
  <c r="I85" i="21"/>
  <c r="B86" i="21"/>
  <c r="C86" i="21"/>
  <c r="F86" i="21"/>
  <c r="G86" i="21"/>
  <c r="H86" i="21"/>
  <c r="I86" i="21"/>
  <c r="B87" i="21"/>
  <c r="C87" i="21"/>
  <c r="F87" i="21"/>
  <c r="G87" i="21"/>
  <c r="H87" i="21"/>
  <c r="I87" i="21"/>
  <c r="B88" i="21"/>
  <c r="C88" i="21"/>
  <c r="F88" i="21"/>
  <c r="G88" i="21"/>
  <c r="H88" i="21"/>
  <c r="I88" i="21"/>
  <c r="B89" i="21"/>
  <c r="C89" i="21"/>
  <c r="F89" i="21"/>
  <c r="G89" i="21"/>
  <c r="H89" i="21"/>
  <c r="I89" i="21"/>
  <c r="B90" i="21"/>
  <c r="C90" i="21"/>
  <c r="F90" i="21"/>
  <c r="G90" i="21"/>
  <c r="H90" i="21"/>
  <c r="I90" i="21"/>
  <c r="B91" i="21"/>
  <c r="C91" i="21"/>
  <c r="F91" i="21"/>
  <c r="G91" i="21"/>
  <c r="H91" i="21"/>
  <c r="I91" i="21"/>
  <c r="B92" i="21"/>
  <c r="C92" i="21"/>
  <c r="F92" i="21"/>
  <c r="G92" i="21"/>
  <c r="H92" i="21"/>
  <c r="I92" i="21"/>
  <c r="B93" i="21"/>
  <c r="C93" i="21"/>
  <c r="F93" i="21"/>
  <c r="G93" i="21"/>
  <c r="H93" i="21"/>
  <c r="I93" i="21"/>
  <c r="B94" i="21"/>
  <c r="C94" i="21"/>
  <c r="F94" i="21"/>
  <c r="G94" i="21"/>
  <c r="H94" i="21"/>
  <c r="I94" i="21"/>
  <c r="B95" i="21"/>
  <c r="C95" i="21"/>
  <c r="F95" i="21"/>
  <c r="G95" i="21"/>
  <c r="H95" i="21"/>
  <c r="I95" i="21"/>
  <c r="B96" i="21"/>
  <c r="C96" i="21"/>
  <c r="F96" i="21"/>
  <c r="G96" i="21"/>
  <c r="H96" i="21"/>
  <c r="I96" i="21"/>
  <c r="B97" i="21"/>
  <c r="C97" i="21"/>
  <c r="F97" i="21"/>
  <c r="G97" i="21"/>
  <c r="H97" i="21"/>
  <c r="I97" i="21"/>
  <c r="B98" i="21"/>
  <c r="C98" i="21"/>
  <c r="F98" i="21"/>
  <c r="G98" i="21"/>
  <c r="H98" i="21"/>
  <c r="I98" i="21"/>
  <c r="G9" i="21"/>
  <c r="H9" i="21"/>
  <c r="I9" i="21"/>
  <c r="F9" i="21"/>
  <c r="C9" i="21"/>
  <c r="B9" i="21"/>
  <c r="E3" i="2"/>
  <c r="E4" i="2"/>
  <c r="E5" i="2"/>
  <c r="E6" i="2"/>
  <c r="E7" i="2"/>
  <c r="E8" i="2"/>
  <c r="E9" i="2"/>
  <c r="E10" i="2"/>
  <c r="E11" i="2"/>
  <c r="E12" i="2"/>
  <c r="E13" i="2"/>
  <c r="E18" i="2"/>
  <c r="E19" i="2"/>
  <c r="E20" i="2"/>
  <c r="E21" i="2"/>
  <c r="E22" i="2"/>
  <c r="E23" i="2"/>
  <c r="E25" i="2"/>
  <c r="E26" i="2"/>
  <c r="E27" i="2"/>
  <c r="E28" i="2"/>
  <c r="E29" i="2"/>
  <c r="E30" i="2"/>
  <c r="E31" i="2"/>
  <c r="E32" i="2"/>
  <c r="E33" i="2"/>
  <c r="E34" i="2"/>
  <c r="E36" i="2"/>
  <c r="E37" i="2"/>
  <c r="E73" i="2"/>
  <c r="E75" i="2"/>
  <c r="E76" i="2"/>
  <c r="E86" i="2"/>
  <c r="E87" i="2"/>
  <c r="E88" i="2"/>
  <c r="E89" i="2"/>
  <c r="E91" i="2"/>
  <c r="F31" i="17"/>
  <c r="N11" i="17"/>
  <c r="G11" i="17"/>
  <c r="N12" i="17"/>
  <c r="G12" i="17"/>
  <c r="N13" i="17"/>
  <c r="G13" i="17"/>
  <c r="N14" i="17"/>
  <c r="G14" i="17"/>
  <c r="N15" i="17"/>
  <c r="G15" i="17"/>
  <c r="N16" i="17"/>
  <c r="G16" i="17"/>
  <c r="N24" i="17"/>
  <c r="N25" i="17"/>
  <c r="N26" i="17"/>
  <c r="N27" i="17"/>
  <c r="M10" i="17"/>
  <c r="N10" i="17"/>
  <c r="G10" i="17"/>
  <c r="K24" i="17"/>
  <c r="L24" i="17"/>
  <c r="K25" i="17"/>
  <c r="L25" i="17"/>
  <c r="K26" i="17"/>
  <c r="L26" i="17"/>
  <c r="K27" i="17"/>
  <c r="L27" i="17"/>
  <c r="L11" i="17"/>
  <c r="C11" i="17"/>
  <c r="L12" i="17"/>
  <c r="C12" i="17"/>
  <c r="L13" i="17"/>
  <c r="C13" i="17"/>
  <c r="L14" i="17"/>
  <c r="C14" i="17"/>
  <c r="L15" i="17"/>
  <c r="C15" i="17"/>
  <c r="L16" i="17"/>
  <c r="C16" i="17"/>
  <c r="K10" i="17"/>
  <c r="L10" i="17"/>
  <c r="C10" i="17"/>
  <c r="T29" i="3"/>
  <c r="T30" i="3"/>
  <c r="T31" i="3"/>
  <c r="T32" i="3"/>
  <c r="T33" i="3"/>
  <c r="T34" i="3"/>
  <c r="T35" i="3"/>
  <c r="T36" i="3"/>
  <c r="T11" i="3"/>
  <c r="S19" i="3"/>
  <c r="S20" i="3"/>
  <c r="S21" i="3"/>
  <c r="S22" i="3"/>
  <c r="S23" i="3"/>
  <c r="S24" i="3"/>
  <c r="S25" i="3"/>
  <c r="S26" i="3"/>
  <c r="S27" i="3"/>
  <c r="S28" i="3"/>
  <c r="S29" i="3"/>
  <c r="S30" i="3"/>
  <c r="S31" i="3"/>
  <c r="S32" i="3"/>
  <c r="S33" i="3"/>
  <c r="S34" i="3"/>
  <c r="S35" i="3"/>
  <c r="S36" i="3"/>
  <c r="S11"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AD10" i="3"/>
  <c r="X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AF10" i="3"/>
  <c r="Z10" i="3"/>
  <c r="E2" i="2"/>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Y10" i="3"/>
  <c r="AG90" i="2"/>
  <c r="AF90" i="2"/>
  <c r="AH90" i="2"/>
  <c r="W90" i="2"/>
  <c r="AA90" i="2"/>
  <c r="AE90" i="2"/>
  <c r="Y90" i="2"/>
  <c r="AB90" i="2"/>
  <c r="Z90" i="2"/>
  <c r="AC90" i="2"/>
  <c r="AD90" i="2"/>
  <c r="AG86" i="2"/>
  <c r="AF86" i="2"/>
  <c r="AH86" i="2"/>
  <c r="AE86" i="2"/>
  <c r="W86" i="2"/>
  <c r="Z86" i="2"/>
  <c r="AA86" i="2"/>
  <c r="Y86" i="2"/>
  <c r="AB86" i="2"/>
  <c r="AC86" i="2"/>
  <c r="AD86" i="2"/>
  <c r="AG82" i="2"/>
  <c r="AF82" i="2"/>
  <c r="AH82" i="2"/>
  <c r="W82" i="2"/>
  <c r="AA82" i="2"/>
  <c r="Y82" i="2"/>
  <c r="AB82" i="2"/>
  <c r="Z82" i="2"/>
  <c r="AC82" i="2"/>
  <c r="AE82" i="2"/>
  <c r="AD82" i="2"/>
  <c r="AG78" i="2"/>
  <c r="AF78" i="2"/>
  <c r="AH78" i="2"/>
  <c r="W78" i="2"/>
  <c r="AE78" i="2"/>
  <c r="Z78" i="2"/>
  <c r="AA78" i="2"/>
  <c r="AB78" i="2"/>
  <c r="AC78" i="2"/>
  <c r="Y78" i="2"/>
  <c r="AD78" i="2"/>
  <c r="AG74" i="2"/>
  <c r="AF74" i="2"/>
  <c r="AH74" i="2"/>
  <c r="W74" i="2"/>
  <c r="Y74" i="2"/>
  <c r="AC74" i="2"/>
  <c r="AD74" i="2"/>
  <c r="Z74" i="2"/>
  <c r="AE74" i="2"/>
  <c r="AA74" i="2"/>
  <c r="AB74" i="2"/>
  <c r="AG70" i="2"/>
  <c r="AF70" i="2"/>
  <c r="AH70" i="2"/>
  <c r="W70" i="2"/>
  <c r="AE70" i="2"/>
  <c r="Y70" i="2"/>
  <c r="Z70" i="2"/>
  <c r="AC70" i="2"/>
  <c r="AD70" i="2"/>
  <c r="AB70" i="2"/>
  <c r="AA70" i="2"/>
  <c r="AG66" i="2"/>
  <c r="AF66" i="2"/>
  <c r="AH66" i="2"/>
  <c r="W66" i="2"/>
  <c r="Z66" i="2"/>
  <c r="AB66" i="2"/>
  <c r="AC66" i="2"/>
  <c r="AA66" i="2"/>
  <c r="AD66" i="2"/>
  <c r="Y66" i="2"/>
  <c r="AE66" i="2"/>
  <c r="AG62" i="2"/>
  <c r="AF62" i="2"/>
  <c r="AH62" i="2"/>
  <c r="W62" i="2"/>
  <c r="AE62" i="2"/>
  <c r="AB62" i="2"/>
  <c r="AC62" i="2"/>
  <c r="AA62" i="2"/>
  <c r="Y62" i="2"/>
  <c r="AD62" i="2"/>
  <c r="Z62" i="2"/>
  <c r="AG58" i="2"/>
  <c r="AF58" i="2"/>
  <c r="AH58" i="2"/>
  <c r="W58" i="2"/>
  <c r="Z58" i="2"/>
  <c r="AB58" i="2"/>
  <c r="AC58" i="2"/>
  <c r="AA58" i="2"/>
  <c r="AE58" i="2"/>
  <c r="AD58" i="2"/>
  <c r="Y58" i="2"/>
  <c r="AG54" i="2"/>
  <c r="AF54" i="2"/>
  <c r="AH54" i="2"/>
  <c r="W54" i="2"/>
  <c r="AE54" i="2"/>
  <c r="AB54" i="2"/>
  <c r="Y54" i="2"/>
  <c r="AC54" i="2"/>
  <c r="AA54" i="2"/>
  <c r="Z54" i="2"/>
  <c r="AD54" i="2"/>
  <c r="AG50" i="2"/>
  <c r="AF50" i="2"/>
  <c r="AH50" i="2"/>
  <c r="W50" i="2"/>
  <c r="Z50" i="2"/>
  <c r="AB50" i="2"/>
  <c r="AC50" i="2"/>
  <c r="Y50" i="2"/>
  <c r="AA50" i="2"/>
  <c r="AD50" i="2"/>
  <c r="AE50" i="2"/>
  <c r="AG46" i="2"/>
  <c r="AF46" i="2"/>
  <c r="AH46" i="2"/>
  <c r="W46" i="2"/>
  <c r="AE46" i="2"/>
  <c r="AB46" i="2"/>
  <c r="Y46" i="2"/>
  <c r="AC46" i="2"/>
  <c r="AA46" i="2"/>
  <c r="Z46" i="2"/>
  <c r="AD46" i="2"/>
  <c r="AG42" i="2"/>
  <c r="AF42" i="2"/>
  <c r="AH42" i="2"/>
  <c r="W42" i="2"/>
  <c r="Z42" i="2"/>
  <c r="AB42" i="2"/>
  <c r="AC42" i="2"/>
  <c r="AA42" i="2"/>
  <c r="AE42" i="2"/>
  <c r="AD42" i="2"/>
  <c r="Y42" i="2"/>
  <c r="AG38" i="2"/>
  <c r="AF38" i="2"/>
  <c r="AH38" i="2"/>
  <c r="W38" i="2"/>
  <c r="AE38" i="2"/>
  <c r="AB38" i="2"/>
  <c r="Y38" i="2"/>
  <c r="AC38" i="2"/>
  <c r="AA38" i="2"/>
  <c r="AD38" i="2"/>
  <c r="Z38" i="2"/>
  <c r="P8" i="5"/>
  <c r="P9" i="5"/>
  <c r="I15" i="19"/>
  <c r="P12" i="5"/>
  <c r="P10" i="5"/>
  <c r="P11" i="5"/>
  <c r="AF89" i="2"/>
  <c r="AE89" i="2"/>
  <c r="AG89" i="2"/>
  <c r="Z89" i="2"/>
  <c r="AH89" i="2"/>
  <c r="Y89" i="2"/>
  <c r="AA89" i="2"/>
  <c r="AD89" i="2"/>
  <c r="AB89" i="2"/>
  <c r="AC89" i="2"/>
  <c r="W89" i="2"/>
  <c r="AF85" i="2"/>
  <c r="AE85" i="2"/>
  <c r="AG85" i="2"/>
  <c r="Z85" i="2"/>
  <c r="AA85" i="2"/>
  <c r="AD85" i="2"/>
  <c r="W85" i="2"/>
  <c r="AB85" i="2"/>
  <c r="AH85" i="2"/>
  <c r="Y85" i="2"/>
  <c r="AC85" i="2"/>
  <c r="AF81" i="2"/>
  <c r="AE81" i="2"/>
  <c r="AG81" i="2"/>
  <c r="Z81" i="2"/>
  <c r="AH81" i="2"/>
  <c r="Y81" i="2"/>
  <c r="AA81" i="2"/>
  <c r="W81" i="2"/>
  <c r="AD81" i="2"/>
  <c r="AB81" i="2"/>
  <c r="AC81" i="2"/>
  <c r="AF77" i="2"/>
  <c r="AE77" i="2"/>
  <c r="AG77" i="2"/>
  <c r="Y77" i="2"/>
  <c r="Z77" i="2"/>
  <c r="AH77" i="2"/>
  <c r="AA77" i="2"/>
  <c r="AD77" i="2"/>
  <c r="AB77" i="2"/>
  <c r="W77" i="2"/>
  <c r="AC77" i="2"/>
  <c r="AF73" i="2"/>
  <c r="AE73" i="2"/>
  <c r="AG73" i="2"/>
  <c r="Z73" i="2"/>
  <c r="AH73" i="2"/>
  <c r="AC73" i="2"/>
  <c r="AB73" i="2"/>
  <c r="AA73" i="2"/>
  <c r="W73" i="2"/>
  <c r="AD73" i="2"/>
  <c r="Y73" i="2"/>
  <c r="AF69" i="2"/>
  <c r="AE69" i="2"/>
  <c r="AG69" i="2"/>
  <c r="W69" i="2"/>
  <c r="AC69" i="2"/>
  <c r="AB69" i="2"/>
  <c r="Y69" i="2"/>
  <c r="AD69" i="2"/>
  <c r="AH69" i="2"/>
  <c r="Z69" i="2"/>
  <c r="AA69" i="2"/>
  <c r="AF65" i="2"/>
  <c r="AE65" i="2"/>
  <c r="AG65" i="2"/>
  <c r="W65" i="2"/>
  <c r="AB65" i="2"/>
  <c r="AH65" i="2"/>
  <c r="Y65" i="2"/>
  <c r="AC65" i="2"/>
  <c r="Z65" i="2"/>
  <c r="AA65" i="2"/>
  <c r="AD65" i="2"/>
  <c r="AF61" i="2"/>
  <c r="AE61" i="2"/>
  <c r="AG61" i="2"/>
  <c r="Y61" i="2"/>
  <c r="AB61" i="2"/>
  <c r="Z61" i="2"/>
  <c r="AC61" i="2"/>
  <c r="AH61" i="2"/>
  <c r="W61" i="2"/>
  <c r="AA61" i="2"/>
  <c r="AD61" i="2"/>
  <c r="AF57" i="2"/>
  <c r="AE57" i="2"/>
  <c r="Z57" i="2"/>
  <c r="AG57" i="2"/>
  <c r="AB57" i="2"/>
  <c r="AH57" i="2"/>
  <c r="W57" i="2"/>
  <c r="AC57" i="2"/>
  <c r="Y57" i="2"/>
  <c r="AA57" i="2"/>
  <c r="AD57" i="2"/>
  <c r="AF53" i="2"/>
  <c r="AE53" i="2"/>
  <c r="Z53" i="2"/>
  <c r="AG53" i="2"/>
  <c r="Y53" i="2"/>
  <c r="AB53" i="2"/>
  <c r="AC53" i="2"/>
  <c r="AH53" i="2"/>
  <c r="W53" i="2"/>
  <c r="AA53" i="2"/>
  <c r="AD53" i="2"/>
  <c r="AF49" i="2"/>
  <c r="AE49" i="2"/>
  <c r="Z49" i="2"/>
  <c r="AG49" i="2"/>
  <c r="AB49" i="2"/>
  <c r="AH49" i="2"/>
  <c r="W49" i="2"/>
  <c r="AC49" i="2"/>
  <c r="AA49" i="2"/>
  <c r="Y49" i="2"/>
  <c r="AD49" i="2"/>
  <c r="AF45" i="2"/>
  <c r="AE45" i="2"/>
  <c r="Z45" i="2"/>
  <c r="AG45" i="2"/>
  <c r="Y45" i="2"/>
  <c r="AB45" i="2"/>
  <c r="AC45" i="2"/>
  <c r="AH45" i="2"/>
  <c r="W45" i="2"/>
  <c r="AA45" i="2"/>
  <c r="AD45" i="2"/>
  <c r="AF41" i="2"/>
  <c r="AE41" i="2"/>
  <c r="Z41" i="2"/>
  <c r="AG41" i="2"/>
  <c r="AB41" i="2"/>
  <c r="AH41" i="2"/>
  <c r="W41" i="2"/>
  <c r="AC41" i="2"/>
  <c r="Y41" i="2"/>
  <c r="AA41" i="2"/>
  <c r="AD41" i="2"/>
  <c r="AE88" i="2"/>
  <c r="AH88" i="2"/>
  <c r="Y88" i="2"/>
  <c r="Z88" i="2"/>
  <c r="AG88" i="2"/>
  <c r="AA88" i="2"/>
  <c r="AF88" i="2"/>
  <c r="AB88" i="2"/>
  <c r="W88" i="2"/>
  <c r="AC88" i="2"/>
  <c r="AD88" i="2"/>
  <c r="AE84" i="2"/>
  <c r="AF84" i="2"/>
  <c r="Y84" i="2"/>
  <c r="AG84" i="2"/>
  <c r="Z84" i="2"/>
  <c r="W84" i="2"/>
  <c r="AA84" i="2"/>
  <c r="AH84" i="2"/>
  <c r="AB84" i="2"/>
  <c r="AC84" i="2"/>
  <c r="AD84" i="2"/>
  <c r="AE80" i="2"/>
  <c r="AH80" i="2"/>
  <c r="Y80" i="2"/>
  <c r="Z80" i="2"/>
  <c r="AA80" i="2"/>
  <c r="AB80" i="2"/>
  <c r="AG80" i="2"/>
  <c r="W80" i="2"/>
  <c r="AC80" i="2"/>
  <c r="AF80" i="2"/>
  <c r="AD80" i="2"/>
  <c r="AE76" i="2"/>
  <c r="Z76" i="2"/>
  <c r="AF76" i="2"/>
  <c r="AG76" i="2"/>
  <c r="W76" i="2"/>
  <c r="AA76" i="2"/>
  <c r="Y76" i="2"/>
  <c r="AB76" i="2"/>
  <c r="AC76" i="2"/>
  <c r="AH76" i="2"/>
  <c r="AD76" i="2"/>
  <c r="AE72" i="2"/>
  <c r="Z72" i="2"/>
  <c r="AH72" i="2"/>
  <c r="W72" i="2"/>
  <c r="Y72" i="2"/>
  <c r="AC72" i="2"/>
  <c r="AG72" i="2"/>
  <c r="AA72" i="2"/>
  <c r="AF72" i="2"/>
  <c r="AB72" i="2"/>
  <c r="AD72" i="2"/>
  <c r="AE68" i="2"/>
  <c r="Z68" i="2"/>
  <c r="AF68" i="2"/>
  <c r="Y68" i="2"/>
  <c r="AG68" i="2"/>
  <c r="AC68" i="2"/>
  <c r="W68" i="2"/>
  <c r="AA68" i="2"/>
  <c r="AH68" i="2"/>
  <c r="AB68" i="2"/>
  <c r="AD68" i="2"/>
  <c r="AE64" i="2"/>
  <c r="Z64" i="2"/>
  <c r="AH64" i="2"/>
  <c r="AB64" i="2"/>
  <c r="AC64" i="2"/>
  <c r="Y64" i="2"/>
  <c r="AA64" i="2"/>
  <c r="AD64" i="2"/>
  <c r="AG64" i="2"/>
  <c r="AF64" i="2"/>
  <c r="W64" i="2"/>
  <c r="Y60" i="2"/>
  <c r="AE60" i="2"/>
  <c r="Z60" i="2"/>
  <c r="AF60" i="2"/>
  <c r="AB60" i="2"/>
  <c r="AG60" i="2"/>
  <c r="AC60" i="2"/>
  <c r="AA60" i="2"/>
  <c r="AD60" i="2"/>
  <c r="AH60" i="2"/>
  <c r="W60" i="2"/>
  <c r="Y56" i="2"/>
  <c r="AE56" i="2"/>
  <c r="Z56" i="2"/>
  <c r="AH56" i="2"/>
  <c r="W56" i="2"/>
  <c r="AB56" i="2"/>
  <c r="AC56" i="2"/>
  <c r="AG56" i="2"/>
  <c r="AA56" i="2"/>
  <c r="AF56" i="2"/>
  <c r="AD56" i="2"/>
  <c r="Y52" i="2"/>
  <c r="AE52" i="2"/>
  <c r="Z52" i="2"/>
  <c r="AF52" i="2"/>
  <c r="AB52" i="2"/>
  <c r="AG52" i="2"/>
  <c r="AC52" i="2"/>
  <c r="AA52" i="2"/>
  <c r="AH52" i="2"/>
  <c r="W52" i="2"/>
  <c r="AD52" i="2"/>
  <c r="Y48" i="2"/>
  <c r="AE48" i="2"/>
  <c r="Z48" i="2"/>
  <c r="AH48" i="2"/>
  <c r="W48" i="2"/>
  <c r="AB48" i="2"/>
  <c r="AC48" i="2"/>
  <c r="AA48" i="2"/>
  <c r="AF48" i="2"/>
  <c r="AD48" i="2"/>
  <c r="AG48" i="2"/>
  <c r="Y44" i="2"/>
  <c r="AE44" i="2"/>
  <c r="Z44" i="2"/>
  <c r="AF44" i="2"/>
  <c r="AB44" i="2"/>
  <c r="AG44" i="2"/>
  <c r="AC44" i="2"/>
  <c r="AA44" i="2"/>
  <c r="W44" i="2"/>
  <c r="AD44" i="2"/>
  <c r="AH44" i="2"/>
  <c r="Y40" i="2"/>
  <c r="AE40" i="2"/>
  <c r="Z40" i="2"/>
  <c r="AH40" i="2"/>
  <c r="W40" i="2"/>
  <c r="AB40" i="2"/>
  <c r="AC40" i="2"/>
  <c r="AG40" i="2"/>
  <c r="AA40" i="2"/>
  <c r="AF40" i="2"/>
  <c r="AD40" i="2"/>
  <c r="AH91" i="2"/>
  <c r="AG91" i="2"/>
  <c r="W91" i="2"/>
  <c r="Y91" i="2"/>
  <c r="AA91" i="2"/>
  <c r="AD91" i="2"/>
  <c r="AB91" i="2"/>
  <c r="AF91" i="2"/>
  <c r="AE91" i="2"/>
  <c r="AC91" i="2"/>
  <c r="Z91" i="2"/>
  <c r="AH87" i="2"/>
  <c r="W87" i="2"/>
  <c r="AF87" i="2"/>
  <c r="AE87" i="2"/>
  <c r="Y87" i="2"/>
  <c r="AA87" i="2"/>
  <c r="AD87" i="2"/>
  <c r="Z87" i="2"/>
  <c r="AB87" i="2"/>
  <c r="AC87" i="2"/>
  <c r="AG87" i="2"/>
  <c r="AH83" i="2"/>
  <c r="AG83" i="2"/>
  <c r="W83" i="2"/>
  <c r="Y83" i="2"/>
  <c r="AF83" i="2"/>
  <c r="AE83" i="2"/>
  <c r="AA83" i="2"/>
  <c r="AD83" i="2"/>
  <c r="AB83" i="2"/>
  <c r="AC83" i="2"/>
  <c r="Z83" i="2"/>
  <c r="AH79" i="2"/>
  <c r="W79" i="2"/>
  <c r="AF79" i="2"/>
  <c r="AE79" i="2"/>
  <c r="Y79" i="2"/>
  <c r="AA79" i="2"/>
  <c r="AD79" i="2"/>
  <c r="AG79" i="2"/>
  <c r="Z79" i="2"/>
  <c r="AB79" i="2"/>
  <c r="AC79" i="2"/>
  <c r="AH75" i="2"/>
  <c r="Y75" i="2"/>
  <c r="AG75" i="2"/>
  <c r="Z75" i="2"/>
  <c r="AC75" i="2"/>
  <c r="W75" i="2"/>
  <c r="AD75" i="2"/>
  <c r="AA75" i="2"/>
  <c r="AF75" i="2"/>
  <c r="AE75" i="2"/>
  <c r="AB75" i="2"/>
  <c r="AH71" i="2"/>
  <c r="Y71" i="2"/>
  <c r="AF71" i="2"/>
  <c r="AE71" i="2"/>
  <c r="AC71" i="2"/>
  <c r="Z71" i="2"/>
  <c r="AA71" i="2"/>
  <c r="AB71" i="2"/>
  <c r="AG71" i="2"/>
  <c r="W71" i="2"/>
  <c r="AD71" i="2"/>
  <c r="AH67" i="2"/>
  <c r="Y67" i="2"/>
  <c r="AG67" i="2"/>
  <c r="AB67" i="2"/>
  <c r="W67" i="2"/>
  <c r="AC67" i="2"/>
  <c r="AF67" i="2"/>
  <c r="AE67" i="2"/>
  <c r="Z67" i="2"/>
  <c r="AD67" i="2"/>
  <c r="AA67" i="2"/>
  <c r="AH63" i="2"/>
  <c r="Y63" i="2"/>
  <c r="W63" i="2"/>
  <c r="AB63" i="2"/>
  <c r="AF63" i="2"/>
  <c r="AE63" i="2"/>
  <c r="Z63" i="2"/>
  <c r="AC63" i="2"/>
  <c r="AD63" i="2"/>
  <c r="AG63" i="2"/>
  <c r="AA63" i="2"/>
  <c r="AH59" i="2"/>
  <c r="W59" i="2"/>
  <c r="Y59" i="2"/>
  <c r="AG59" i="2"/>
  <c r="AB59" i="2"/>
  <c r="Z59" i="2"/>
  <c r="AC59" i="2"/>
  <c r="AD59" i="2"/>
  <c r="AF59" i="2"/>
  <c r="AE59" i="2"/>
  <c r="AA59" i="2"/>
  <c r="AH55" i="2"/>
  <c r="W55" i="2"/>
  <c r="Y55" i="2"/>
  <c r="AB55" i="2"/>
  <c r="AF55" i="2"/>
  <c r="AE55" i="2"/>
  <c r="AC55" i="2"/>
  <c r="Z55" i="2"/>
  <c r="AD55" i="2"/>
  <c r="AA55" i="2"/>
  <c r="AG55" i="2"/>
  <c r="AH51" i="2"/>
  <c r="W51" i="2"/>
  <c r="Y51" i="2"/>
  <c r="AG51" i="2"/>
  <c r="AB51" i="2"/>
  <c r="Z51" i="2"/>
  <c r="AC51" i="2"/>
  <c r="AF51" i="2"/>
  <c r="AE51" i="2"/>
  <c r="AD51" i="2"/>
  <c r="AA51" i="2"/>
  <c r="AH47" i="2"/>
  <c r="W47" i="2"/>
  <c r="Y47" i="2"/>
  <c r="AB47" i="2"/>
  <c r="AF47" i="2"/>
  <c r="AE47" i="2"/>
  <c r="AC47" i="2"/>
  <c r="AD47" i="2"/>
  <c r="AG47" i="2"/>
  <c r="Z47" i="2"/>
  <c r="AA47" i="2"/>
  <c r="AH43" i="2"/>
  <c r="W43" i="2"/>
  <c r="Y43" i="2"/>
  <c r="AG43" i="2"/>
  <c r="AB43" i="2"/>
  <c r="Z43" i="2"/>
  <c r="AC43" i="2"/>
  <c r="AD43" i="2"/>
  <c r="AF43" i="2"/>
  <c r="AE43" i="2"/>
  <c r="AA43" i="2"/>
  <c r="AH39" i="2"/>
  <c r="W39" i="2"/>
  <c r="Y39" i="2"/>
  <c r="AB39" i="2"/>
  <c r="AF39" i="2"/>
  <c r="AE39" i="2"/>
  <c r="AC39" i="2"/>
  <c r="Z39" i="2"/>
  <c r="AD39" i="2"/>
  <c r="AA39" i="2"/>
  <c r="AG39" i="2"/>
  <c r="AG30" i="2"/>
  <c r="AB30" i="2"/>
  <c r="AA30" i="2"/>
  <c r="AF30" i="2"/>
  <c r="AH30" i="2"/>
  <c r="W30" i="2"/>
  <c r="AC30" i="2"/>
  <c r="AE30" i="2"/>
  <c r="Y30" i="2"/>
  <c r="AD30" i="2"/>
  <c r="Z30" i="2"/>
  <c r="AF37" i="2"/>
  <c r="AE37" i="2"/>
  <c r="Z37" i="2"/>
  <c r="AB37" i="2"/>
  <c r="AA37" i="2"/>
  <c r="AG37" i="2"/>
  <c r="AC37" i="2"/>
  <c r="Y37" i="2"/>
  <c r="AH37" i="2"/>
  <c r="W37" i="2"/>
  <c r="AD37" i="2"/>
  <c r="AF33" i="2"/>
  <c r="AE33" i="2"/>
  <c r="Z33" i="2"/>
  <c r="Y33" i="2"/>
  <c r="AG33" i="2"/>
  <c r="AC33" i="2"/>
  <c r="AH33" i="2"/>
  <c r="W33" i="2"/>
  <c r="AD33" i="2"/>
  <c r="AF29" i="2"/>
  <c r="AE29" i="2"/>
  <c r="Z29" i="2"/>
  <c r="Y29" i="2"/>
  <c r="AG29" i="2"/>
  <c r="AC29" i="2"/>
  <c r="AH29" i="2"/>
  <c r="W29" i="2"/>
  <c r="AD29" i="2"/>
  <c r="I25" i="2"/>
  <c r="AF25" i="2"/>
  <c r="AE25" i="2"/>
  <c r="Z25" i="2"/>
  <c r="AB25" i="2"/>
  <c r="AG25" i="2"/>
  <c r="AC25" i="2"/>
  <c r="AH25" i="2"/>
  <c r="W25" i="2"/>
  <c r="AD25" i="2"/>
  <c r="Y25" i="2"/>
  <c r="AA25" i="2"/>
  <c r="AG26" i="2"/>
  <c r="AB26" i="2"/>
  <c r="AE26" i="2"/>
  <c r="Z26" i="2"/>
  <c r="AA26" i="2"/>
  <c r="AF26" i="2"/>
  <c r="AH26" i="2"/>
  <c r="W26" i="2"/>
  <c r="AC26" i="2"/>
  <c r="Y26" i="2"/>
  <c r="AD26" i="2"/>
  <c r="Y36" i="2"/>
  <c r="AB36" i="2"/>
  <c r="AF36" i="2"/>
  <c r="AH36" i="2"/>
  <c r="W36" i="2"/>
  <c r="AE36" i="2"/>
  <c r="Z36" i="2"/>
  <c r="AC36" i="2"/>
  <c r="AA36" i="2"/>
  <c r="AG36" i="2"/>
  <c r="AD36" i="2"/>
  <c r="Y32" i="2"/>
  <c r="AB32" i="2"/>
  <c r="AF32" i="2"/>
  <c r="AH32" i="2"/>
  <c r="AE32" i="2"/>
  <c r="Z32" i="2"/>
  <c r="AC32" i="2"/>
  <c r="W32" i="2"/>
  <c r="AA32" i="2"/>
  <c r="AG32" i="2"/>
  <c r="AD32" i="2"/>
  <c r="Y28" i="2"/>
  <c r="AB28" i="2"/>
  <c r="AH28" i="2"/>
  <c r="AE28" i="2"/>
  <c r="Z28" i="2"/>
  <c r="AC28" i="2"/>
  <c r="W28" i="2"/>
  <c r="AG28" i="2"/>
  <c r="AD28" i="2"/>
  <c r="AF28" i="2"/>
  <c r="AA28" i="2"/>
  <c r="Y24" i="2"/>
  <c r="AB24" i="2"/>
  <c r="AF24" i="2"/>
  <c r="AE24" i="2"/>
  <c r="Z24" i="2"/>
  <c r="AC24" i="2"/>
  <c r="W24" i="2"/>
  <c r="AA24" i="2"/>
  <c r="AG24" i="2"/>
  <c r="AD24" i="2"/>
  <c r="AH24" i="2"/>
  <c r="AG34" i="2"/>
  <c r="AF34" i="2"/>
  <c r="AH34" i="2"/>
  <c r="W34" i="2"/>
  <c r="AC34" i="2"/>
  <c r="Y34" i="2"/>
  <c r="AD34" i="2"/>
  <c r="AE34" i="2"/>
  <c r="Z34" i="2"/>
  <c r="AA34" i="2"/>
  <c r="AG22" i="2"/>
  <c r="AB22" i="2"/>
  <c r="Z22" i="2"/>
  <c r="I22" i="2"/>
  <c r="AF22" i="2"/>
  <c r="AH22" i="2"/>
  <c r="W22" i="2"/>
  <c r="AC22" i="2"/>
  <c r="Y22" i="2"/>
  <c r="AD22" i="2"/>
  <c r="AA22" i="2"/>
  <c r="AH35" i="2"/>
  <c r="W35" i="2"/>
  <c r="AB35" i="2"/>
  <c r="AG35" i="2"/>
  <c r="Y35" i="2"/>
  <c r="AC35" i="2"/>
  <c r="AF35" i="2"/>
  <c r="AE35" i="2"/>
  <c r="Z35" i="2"/>
  <c r="AD35" i="2"/>
  <c r="AA35" i="2"/>
  <c r="AH31" i="2"/>
  <c r="W31" i="2"/>
  <c r="Y31" i="2"/>
  <c r="AC31" i="2"/>
  <c r="AF31" i="2"/>
  <c r="AE31" i="2"/>
  <c r="Z31" i="2"/>
  <c r="AD31" i="2"/>
  <c r="AG31" i="2"/>
  <c r="AH27" i="2"/>
  <c r="W27" i="2"/>
  <c r="AB27" i="2"/>
  <c r="Y27" i="2"/>
  <c r="AC27" i="2"/>
  <c r="AF27" i="2"/>
  <c r="AE27" i="2"/>
  <c r="Z27" i="2"/>
  <c r="AD27" i="2"/>
  <c r="AG27" i="2"/>
  <c r="AH23" i="2"/>
  <c r="W23" i="2"/>
  <c r="AB23" i="2"/>
  <c r="AG23" i="2"/>
  <c r="AA23" i="2"/>
  <c r="Y23" i="2"/>
  <c r="AC23" i="2"/>
  <c r="I23" i="2"/>
  <c r="AF23" i="2"/>
  <c r="Z23" i="2"/>
  <c r="AD23" i="2"/>
  <c r="I18" i="2"/>
  <c r="AE18" i="2"/>
  <c r="Z18" i="2"/>
  <c r="AA18" i="2"/>
  <c r="Y18" i="2"/>
  <c r="AD18" i="2"/>
  <c r="AG18" i="2"/>
  <c r="AB18" i="2"/>
  <c r="AF18" i="2"/>
  <c r="AH18" i="2"/>
  <c r="W18" i="2"/>
  <c r="AC18" i="2"/>
  <c r="Y21" i="2"/>
  <c r="AA21" i="2"/>
  <c r="W21" i="2"/>
  <c r="Z21" i="2"/>
  <c r="AB21" i="2"/>
  <c r="AG21" i="2"/>
  <c r="AC21" i="2"/>
  <c r="AH21" i="2"/>
  <c r="AD21" i="2"/>
  <c r="Y17" i="2"/>
  <c r="AA17" i="2"/>
  <c r="AH17" i="2"/>
  <c r="AF17" i="2"/>
  <c r="AE17" i="2"/>
  <c r="Z17" i="2"/>
  <c r="AB17" i="2"/>
  <c r="AG17" i="2"/>
  <c r="AC17" i="2"/>
  <c r="W17" i="2"/>
  <c r="AD17" i="2"/>
  <c r="AE14" i="2"/>
  <c r="Z14" i="2"/>
  <c r="AA14" i="2"/>
  <c r="Y14" i="2"/>
  <c r="AG14" i="2"/>
  <c r="AB14" i="2"/>
  <c r="AF14" i="2"/>
  <c r="AH14" i="2"/>
  <c r="W14" i="2"/>
  <c r="AC14" i="2"/>
  <c r="AD14" i="2"/>
  <c r="I20" i="2"/>
  <c r="AF20" i="2"/>
  <c r="AH20" i="2"/>
  <c r="W20" i="2"/>
  <c r="AA20" i="2"/>
  <c r="AG20" i="2"/>
  <c r="AD20" i="2"/>
  <c r="Y20" i="2"/>
  <c r="AB20" i="2"/>
  <c r="AE20" i="2"/>
  <c r="Z20" i="2"/>
  <c r="AC20" i="2"/>
  <c r="AF16" i="2"/>
  <c r="AH16" i="2"/>
  <c r="W16" i="2"/>
  <c r="AA16" i="2"/>
  <c r="AG16" i="2"/>
  <c r="AD16" i="2"/>
  <c r="Y16" i="2"/>
  <c r="AB16" i="2"/>
  <c r="AE16" i="2"/>
  <c r="Z16" i="2"/>
  <c r="AC16" i="2"/>
  <c r="AG19" i="2"/>
  <c r="AA19" i="2"/>
  <c r="AH19" i="2"/>
  <c r="W19" i="2"/>
  <c r="AB19" i="2"/>
  <c r="Y19" i="2"/>
  <c r="AC19" i="2"/>
  <c r="Z19" i="2"/>
  <c r="AD19" i="2"/>
  <c r="AG15" i="2"/>
  <c r="AA15" i="2"/>
  <c r="AH15" i="2"/>
  <c r="W15" i="2"/>
  <c r="AB15" i="2"/>
  <c r="AD15" i="2"/>
  <c r="Y15" i="2"/>
  <c r="AC15" i="2"/>
  <c r="AF15" i="2"/>
  <c r="AE15" i="2"/>
  <c r="Z15" i="2"/>
  <c r="AG10" i="2"/>
  <c r="Z10" i="2"/>
  <c r="I10" i="2"/>
  <c r="AA10" i="2"/>
  <c r="AH10" i="2"/>
  <c r="AB10" i="2"/>
  <c r="W10" i="2"/>
  <c r="AC10" i="2"/>
  <c r="AF10" i="2"/>
  <c r="AE10" i="2"/>
  <c r="Y10" i="2"/>
  <c r="AD10" i="2"/>
  <c r="I13" i="2"/>
  <c r="AE13" i="2"/>
  <c r="Y13" i="2"/>
  <c r="AA13" i="2"/>
  <c r="AG13" i="2"/>
  <c r="Z13" i="2"/>
  <c r="AB13" i="2"/>
  <c r="AF13" i="2"/>
  <c r="AH13" i="2"/>
  <c r="AC13" i="2"/>
  <c r="W13" i="2"/>
  <c r="AD13" i="2"/>
  <c r="AE9" i="2"/>
  <c r="Y9" i="2"/>
  <c r="I9" i="2"/>
  <c r="AA9" i="2"/>
  <c r="AG9" i="2"/>
  <c r="Z9" i="2"/>
  <c r="AB9" i="2"/>
  <c r="AF9" i="2"/>
  <c r="AH9" i="2"/>
  <c r="AC9" i="2"/>
  <c r="W9" i="2"/>
  <c r="AD9" i="2"/>
  <c r="AE5" i="2"/>
  <c r="Y5" i="2"/>
  <c r="I5" i="2"/>
  <c r="AA5" i="2"/>
  <c r="AG5" i="2"/>
  <c r="Z5" i="2"/>
  <c r="AB5" i="2"/>
  <c r="AF5" i="2"/>
  <c r="AH5" i="2"/>
  <c r="AC5" i="2"/>
  <c r="W5" i="2"/>
  <c r="AD5" i="2"/>
  <c r="W12" i="2"/>
  <c r="I12" i="2"/>
  <c r="AA12" i="2"/>
  <c r="AF12" i="2"/>
  <c r="AE12" i="2"/>
  <c r="Y12" i="2"/>
  <c r="AB12" i="2"/>
  <c r="AG12" i="2"/>
  <c r="Z12" i="2"/>
  <c r="AC12" i="2"/>
  <c r="AH12" i="2"/>
  <c r="AD12" i="2"/>
  <c r="I8" i="2"/>
  <c r="W8" i="2"/>
  <c r="AA8" i="2"/>
  <c r="AF8" i="2"/>
  <c r="AE8" i="2"/>
  <c r="Y8" i="2"/>
  <c r="AB8" i="2"/>
  <c r="AG8" i="2"/>
  <c r="Z8" i="2"/>
  <c r="AC8" i="2"/>
  <c r="AH8" i="2"/>
  <c r="AD8" i="2"/>
  <c r="I4" i="2"/>
  <c r="W4" i="2"/>
  <c r="AA4" i="2"/>
  <c r="AF4" i="2"/>
  <c r="AE4" i="2"/>
  <c r="Y4" i="2"/>
  <c r="AB4" i="2"/>
  <c r="AG4" i="2"/>
  <c r="Z4" i="2"/>
  <c r="AC4" i="2"/>
  <c r="AH4" i="2"/>
  <c r="AD4" i="2"/>
  <c r="AG6" i="2"/>
  <c r="Z6" i="2"/>
  <c r="AA6" i="2"/>
  <c r="AH6" i="2"/>
  <c r="AB6" i="2"/>
  <c r="I6" i="2"/>
  <c r="W6" i="2"/>
  <c r="AC6" i="2"/>
  <c r="AF6" i="2"/>
  <c r="AE6" i="2"/>
  <c r="Y6" i="2"/>
  <c r="AD6" i="2"/>
  <c r="AD2" i="2"/>
  <c r="AF2" i="2"/>
  <c r="AC2" i="2"/>
  <c r="AB2" i="2"/>
  <c r="AA2" i="2"/>
  <c r="AF11" i="2"/>
  <c r="AH11" i="2"/>
  <c r="I11" i="2"/>
  <c r="AA11" i="2"/>
  <c r="W11" i="2"/>
  <c r="AB11" i="2"/>
  <c r="AE11" i="2"/>
  <c r="Y11" i="2"/>
  <c r="AC11" i="2"/>
  <c r="AG11" i="2"/>
  <c r="Z11" i="2"/>
  <c r="AD11" i="2"/>
  <c r="I7" i="2"/>
  <c r="AF7" i="2"/>
  <c r="AH7" i="2"/>
  <c r="AA7" i="2"/>
  <c r="W7" i="2"/>
  <c r="AB7" i="2"/>
  <c r="AE7" i="2"/>
  <c r="Y7" i="2"/>
  <c r="AC7" i="2"/>
  <c r="AG7" i="2"/>
  <c r="Z7" i="2"/>
  <c r="AD7" i="2"/>
  <c r="AF3" i="2"/>
  <c r="AH3" i="2"/>
  <c r="I3" i="2"/>
  <c r="AA3" i="2"/>
  <c r="W3" i="2"/>
  <c r="AB3" i="2"/>
  <c r="AE3" i="2"/>
  <c r="Y3" i="2"/>
  <c r="AC3" i="2"/>
  <c r="AG3" i="2"/>
  <c r="Z3" i="2"/>
  <c r="AD3" i="2"/>
  <c r="AG2" i="2"/>
  <c r="AH2" i="2"/>
  <c r="Y2" i="2"/>
  <c r="Z2" i="2"/>
  <c r="D20" i="5"/>
  <c r="I26" i="19"/>
  <c r="J20" i="5"/>
  <c r="I32" i="19"/>
  <c r="C25" i="19"/>
  <c r="C24" i="19"/>
  <c r="C18" i="19"/>
  <c r="D18" i="19"/>
  <c r="D25" i="19"/>
  <c r="D24" i="19"/>
  <c r="D2" i="19"/>
  <c r="D5" i="19"/>
  <c r="T3" i="2"/>
  <c r="C11" i="19"/>
  <c r="C8" i="19"/>
  <c r="C9" i="19"/>
  <c r="C22" i="19"/>
  <c r="C21" i="19"/>
  <c r="C23" i="19"/>
  <c r="C10" i="19"/>
  <c r="C20" i="19"/>
  <c r="C17" i="19"/>
  <c r="C16" i="19"/>
  <c r="C15" i="19"/>
  <c r="C14" i="19"/>
  <c r="C4" i="19"/>
  <c r="C2" i="19"/>
  <c r="C5" i="19"/>
  <c r="C3" i="19"/>
  <c r="D23" i="19"/>
  <c r="D10" i="19"/>
  <c r="D22" i="19"/>
  <c r="D20" i="19"/>
  <c r="D11" i="19"/>
  <c r="D21" i="19"/>
  <c r="D8" i="19"/>
  <c r="D9" i="19"/>
  <c r="D16" i="19"/>
  <c r="D14" i="19"/>
  <c r="D17" i="19"/>
  <c r="D15" i="19"/>
  <c r="D4" i="19"/>
  <c r="D3" i="19"/>
  <c r="S57" i="2"/>
  <c r="S45" i="2"/>
  <c r="Q37" i="2"/>
  <c r="U21" i="2"/>
  <c r="O56" i="2"/>
  <c r="S83" i="2"/>
  <c r="V75" i="2"/>
  <c r="Q47" i="2"/>
  <c r="O70" i="2"/>
  <c r="L37" i="2"/>
  <c r="I21" i="2"/>
  <c r="A21" i="2"/>
  <c r="AA29" i="3"/>
  <c r="Q23" i="2"/>
  <c r="O88" i="2"/>
  <c r="I88" i="2"/>
  <c r="A88" i="2"/>
  <c r="X81" i="2"/>
  <c r="X74" i="2"/>
  <c r="X68" i="2"/>
  <c r="O63" i="2"/>
  <c r="X63" i="2"/>
  <c r="G44" i="2"/>
  <c r="X44" i="2"/>
  <c r="G41" i="2"/>
  <c r="X41" i="2"/>
  <c r="G36" i="2"/>
  <c r="I28" i="2"/>
  <c r="A28" i="2"/>
  <c r="A22" i="2"/>
  <c r="AA30" i="3"/>
  <c r="O16" i="2"/>
  <c r="I76" i="2"/>
  <c r="A76" i="2"/>
  <c r="Q58" i="2"/>
  <c r="X58" i="2"/>
  <c r="X53" i="2"/>
  <c r="V47" i="2"/>
  <c r="X46" i="2"/>
  <c r="S40" i="2"/>
  <c r="X40" i="2"/>
  <c r="V35" i="2"/>
  <c r="F19" i="2"/>
  <c r="I86" i="2"/>
  <c r="A86" i="2"/>
  <c r="X86" i="2"/>
  <c r="X83" i="2"/>
  <c r="J79" i="2"/>
  <c r="X79" i="2"/>
  <c r="O72" i="2"/>
  <c r="X72" i="2"/>
  <c r="L70" i="2"/>
  <c r="X70" i="2"/>
  <c r="Q66" i="2"/>
  <c r="X66" i="2"/>
  <c r="X64" i="2"/>
  <c r="X61" i="2"/>
  <c r="Q55" i="2"/>
  <c r="X55" i="2"/>
  <c r="X52" i="2"/>
  <c r="X49" i="2"/>
  <c r="F39" i="2"/>
  <c r="X39" i="2"/>
  <c r="S26" i="2"/>
  <c r="X84" i="2"/>
  <c r="G77" i="2"/>
  <c r="X77" i="2"/>
  <c r="X65" i="2"/>
  <c r="L59" i="2"/>
  <c r="X59" i="2"/>
  <c r="L54" i="2"/>
  <c r="X54" i="2"/>
  <c r="X51" i="2"/>
  <c r="X47" i="2"/>
  <c r="U20" i="2"/>
  <c r="Q5" i="2"/>
  <c r="I91" i="2"/>
  <c r="A91" i="2"/>
  <c r="F87" i="2"/>
  <c r="I87" i="2"/>
  <c r="A87" i="2"/>
  <c r="G80" i="2"/>
  <c r="X80" i="2"/>
  <c r="O73" i="2"/>
  <c r="I73" i="2"/>
  <c r="A73" i="2"/>
  <c r="X73" i="2"/>
  <c r="O67" i="2"/>
  <c r="X67" i="2"/>
  <c r="O62" i="2"/>
  <c r="X62" i="2"/>
  <c r="X56" i="2"/>
  <c r="X50" i="2"/>
  <c r="U43" i="2"/>
  <c r="X43" i="2"/>
  <c r="I89" i="2"/>
  <c r="A89" i="2"/>
  <c r="O85" i="2"/>
  <c r="X85" i="2"/>
  <c r="X82" i="2"/>
  <c r="X78" i="2"/>
  <c r="F75" i="2"/>
  <c r="I75" i="2"/>
  <c r="A75" i="2"/>
  <c r="X75" i="2"/>
  <c r="X71" i="2"/>
  <c r="X69" i="2"/>
  <c r="T65" i="2"/>
  <c r="Q63" i="2"/>
  <c r="X60" i="2"/>
  <c r="F57" i="2"/>
  <c r="X57" i="2"/>
  <c r="S54" i="2"/>
  <c r="S48" i="2"/>
  <c r="X48" i="2"/>
  <c r="L45" i="2"/>
  <c r="X45" i="2"/>
  <c r="O42" i="2"/>
  <c r="X42" i="2"/>
  <c r="G38" i="2"/>
  <c r="X38" i="2"/>
  <c r="I37" i="2"/>
  <c r="A37" i="2"/>
  <c r="G33" i="2"/>
  <c r="U29" i="2"/>
  <c r="F23" i="2"/>
  <c r="H23" i="2"/>
  <c r="G21" i="2"/>
  <c r="G17" i="2"/>
  <c r="O14" i="2"/>
  <c r="U13" i="2"/>
  <c r="O12" i="2"/>
  <c r="S10" i="2"/>
  <c r="A9" i="2"/>
  <c r="X9" i="2"/>
  <c r="J11" i="5"/>
  <c r="I11" i="19"/>
  <c r="D10" i="5"/>
  <c r="I4" i="19"/>
  <c r="V13" i="5"/>
  <c r="I25" i="19"/>
  <c r="V8" i="5"/>
  <c r="I20" i="19"/>
  <c r="F7" i="2"/>
  <c r="H7" i="2"/>
  <c r="V10" i="5"/>
  <c r="I22" i="19"/>
  <c r="G2" i="2"/>
  <c r="V12" i="5"/>
  <c r="I24" i="19"/>
  <c r="V9" i="5"/>
  <c r="I21" i="19"/>
  <c r="I17" i="19"/>
  <c r="G8" i="2"/>
  <c r="B5" i="2"/>
  <c r="B3" i="2"/>
  <c r="V11" i="5"/>
  <c r="I23" i="19"/>
  <c r="I18" i="19"/>
  <c r="J12" i="5"/>
  <c r="I12" i="19"/>
  <c r="J8" i="5"/>
  <c r="I8" i="19"/>
  <c r="D11" i="5"/>
  <c r="I5" i="19"/>
  <c r="J9" i="5"/>
  <c r="I9" i="19"/>
  <c r="J10" i="5"/>
  <c r="I10" i="19"/>
  <c r="D13" i="5"/>
  <c r="I7" i="19"/>
  <c r="I19" i="19"/>
  <c r="D12" i="5"/>
  <c r="I6" i="19"/>
  <c r="D9" i="5"/>
  <c r="I3" i="19"/>
  <c r="D8" i="5"/>
  <c r="I2" i="19"/>
  <c r="J13" i="5"/>
  <c r="I13" i="19"/>
  <c r="U75" i="2"/>
  <c r="L75" i="2"/>
  <c r="O75" i="2"/>
  <c r="S84" i="2"/>
  <c r="R75" i="2"/>
  <c r="S21" i="2"/>
  <c r="Q85" i="2"/>
  <c r="L84" i="2"/>
  <c r="Q75" i="2"/>
  <c r="H75" i="2"/>
  <c r="T57" i="2"/>
  <c r="V53" i="2"/>
  <c r="S41" i="2"/>
  <c r="S12" i="2"/>
  <c r="R7" i="2"/>
  <c r="V91" i="2"/>
  <c r="U89" i="2"/>
  <c r="U33" i="2"/>
  <c r="Q9" i="2"/>
  <c r="O91" i="2"/>
  <c r="S89" i="2"/>
  <c r="S70" i="2"/>
  <c r="M47" i="2"/>
  <c r="O37" i="2"/>
  <c r="S33" i="2"/>
  <c r="H19" i="2"/>
  <c r="O9" i="2"/>
  <c r="V7" i="2"/>
  <c r="M53" i="2"/>
  <c r="S51" i="2"/>
  <c r="R47" i="2"/>
  <c r="G47" i="2"/>
  <c r="U37" i="2"/>
  <c r="G37" i="2"/>
  <c r="O28" i="2"/>
  <c r="V23" i="2"/>
  <c r="A23" i="2"/>
  <c r="AA31" i="3"/>
  <c r="L21" i="2"/>
  <c r="S14" i="2"/>
  <c r="Q11" i="2"/>
  <c r="U9" i="2"/>
  <c r="L8" i="2"/>
  <c r="M7" i="2"/>
  <c r="R91" i="2"/>
  <c r="M83" i="2"/>
  <c r="M69" i="2"/>
  <c r="J65" i="2"/>
  <c r="O64" i="2"/>
  <c r="L62" i="2"/>
  <c r="L61" i="2"/>
  <c r="S59" i="2"/>
  <c r="R53" i="2"/>
  <c r="L51" i="2"/>
  <c r="S47" i="2"/>
  <c r="L47" i="2"/>
  <c r="B47" i="2"/>
  <c r="L41" i="2"/>
  <c r="I33" i="2"/>
  <c r="A33" i="2"/>
  <c r="U23" i="2"/>
  <c r="L23" i="2"/>
  <c r="S22" i="2"/>
  <c r="V19" i="2"/>
  <c r="G11" i="2"/>
  <c r="S9" i="2"/>
  <c r="G9" i="2"/>
  <c r="Q91" i="2"/>
  <c r="F91" i="2"/>
  <c r="H91" i="2"/>
  <c r="G83" i="2"/>
  <c r="O78" i="2"/>
  <c r="G69" i="2"/>
  <c r="S67" i="2"/>
  <c r="O59" i="2"/>
  <c r="Q53" i="2"/>
  <c r="G53" i="2"/>
  <c r="U41" i="2"/>
  <c r="V39" i="2"/>
  <c r="L36" i="2"/>
  <c r="U91" i="2"/>
  <c r="L91" i="2"/>
  <c r="B91" i="2"/>
  <c r="O89" i="2"/>
  <c r="R83" i="2"/>
  <c r="O79" i="2"/>
  <c r="S69" i="2"/>
  <c r="O65" i="2"/>
  <c r="S64" i="2"/>
  <c r="R61" i="2"/>
  <c r="O57" i="2"/>
  <c r="S53" i="2"/>
  <c r="L53" i="2"/>
  <c r="B53" i="2"/>
  <c r="O51" i="2"/>
  <c r="O41" i="2"/>
  <c r="S38" i="2"/>
  <c r="O33" i="2"/>
  <c r="O11" i="2"/>
  <c r="T9" i="2"/>
  <c r="L9" i="2"/>
  <c r="M39" i="2"/>
  <c r="U17" i="2"/>
  <c r="R69" i="2"/>
  <c r="L69" i="2"/>
  <c r="Q61" i="2"/>
  <c r="B61" i="2"/>
  <c r="S17" i="2"/>
  <c r="S91" i="2"/>
  <c r="M91" i="2"/>
  <c r="G91" i="2"/>
  <c r="O87" i="2"/>
  <c r="V83" i="2"/>
  <c r="Q83" i="2"/>
  <c r="B83" i="2"/>
  <c r="S81" i="2"/>
  <c r="S76" i="2"/>
  <c r="S75" i="2"/>
  <c r="M75" i="2"/>
  <c r="G75" i="2"/>
  <c r="V69" i="2"/>
  <c r="Q69" i="2"/>
  <c r="B69" i="2"/>
  <c r="L67" i="2"/>
  <c r="U61" i="2"/>
  <c r="O61" i="2"/>
  <c r="F61" i="2"/>
  <c r="H61" i="2"/>
  <c r="U51" i="2"/>
  <c r="Q41" i="2"/>
  <c r="R39" i="2"/>
  <c r="S30" i="2"/>
  <c r="S23" i="2"/>
  <c r="M23" i="2"/>
  <c r="G23" i="2"/>
  <c r="Q21" i="2"/>
  <c r="O17" i="2"/>
  <c r="A12" i="2"/>
  <c r="X12" i="2"/>
  <c r="U11" i="2"/>
  <c r="L11" i="2"/>
  <c r="T4" i="2"/>
  <c r="L83" i="2"/>
  <c r="V61" i="2"/>
  <c r="S39" i="2"/>
  <c r="L39" i="2"/>
  <c r="U83" i="2"/>
  <c r="O83" i="2"/>
  <c r="F83" i="2"/>
  <c r="H83" i="2"/>
  <c r="O77" i="2"/>
  <c r="L76" i="2"/>
  <c r="U69" i="2"/>
  <c r="O69" i="2"/>
  <c r="F69" i="2"/>
  <c r="H69" i="2"/>
  <c r="S62" i="2"/>
  <c r="S61" i="2"/>
  <c r="M61" i="2"/>
  <c r="G61" i="2"/>
  <c r="O44" i="2"/>
  <c r="S42" i="2"/>
  <c r="Q39" i="2"/>
  <c r="G39" i="2"/>
  <c r="M35" i="2"/>
  <c r="I30" i="2"/>
  <c r="O30" i="2"/>
  <c r="S11" i="2"/>
  <c r="G74" i="2"/>
  <c r="G71" i="2"/>
  <c r="Q71" i="2"/>
  <c r="F27" i="2"/>
  <c r="J27" i="2"/>
  <c r="P27" i="2"/>
  <c r="T27" i="2"/>
  <c r="H27" i="2"/>
  <c r="M27" i="2"/>
  <c r="V27" i="2"/>
  <c r="G24" i="2"/>
  <c r="U24" i="2"/>
  <c r="O15" i="2"/>
  <c r="L89" i="2"/>
  <c r="Q88" i="2"/>
  <c r="T87" i="2"/>
  <c r="J87" i="2"/>
  <c r="U84" i="2"/>
  <c r="O81" i="2"/>
  <c r="S78" i="2"/>
  <c r="Q77" i="2"/>
  <c r="U76" i="2"/>
  <c r="S72" i="2"/>
  <c r="U70" i="2"/>
  <c r="G63" i="2"/>
  <c r="G59" i="2"/>
  <c r="U59" i="2"/>
  <c r="U54" i="2"/>
  <c r="O54" i="2"/>
  <c r="G48" i="2"/>
  <c r="O48" i="2"/>
  <c r="F41" i="2"/>
  <c r="J41" i="2"/>
  <c r="P41" i="2"/>
  <c r="T41" i="2"/>
  <c r="H41" i="2"/>
  <c r="M41" i="2"/>
  <c r="R41" i="2"/>
  <c r="V41" i="2"/>
  <c r="G29" i="2"/>
  <c r="L29" i="2"/>
  <c r="U27" i="2"/>
  <c r="L27" i="2"/>
  <c r="G20" i="2"/>
  <c r="L20" i="2"/>
  <c r="F11" i="2"/>
  <c r="H11" i="2"/>
  <c r="J11" i="2"/>
  <c r="P11" i="2"/>
  <c r="T11" i="2"/>
  <c r="M11" i="2"/>
  <c r="R11" i="2"/>
  <c r="V11" i="2"/>
  <c r="A6" i="2"/>
  <c r="X6" i="2"/>
  <c r="S6" i="2"/>
  <c r="S87" i="2"/>
  <c r="S86" i="2"/>
  <c r="L81" i="2"/>
  <c r="Q80" i="2"/>
  <c r="Q74" i="2"/>
  <c r="J73" i="2"/>
  <c r="O66" i="2"/>
  <c r="U45" i="2"/>
  <c r="O45" i="2"/>
  <c r="L43" i="2"/>
  <c r="G28" i="2"/>
  <c r="Q28" i="2"/>
  <c r="L28" i="2"/>
  <c r="U28" i="2"/>
  <c r="S27" i="2"/>
  <c r="I27" i="2"/>
  <c r="A27" i="2"/>
  <c r="I26" i="2"/>
  <c r="A26" i="2"/>
  <c r="S24" i="2"/>
  <c r="G13" i="2"/>
  <c r="L13" i="2"/>
  <c r="P87" i="2"/>
  <c r="O86" i="2"/>
  <c r="O84" i="2"/>
  <c r="U81" i="2"/>
  <c r="O80" i="2"/>
  <c r="O76" i="2"/>
  <c r="O74" i="2"/>
  <c r="O71" i="2"/>
  <c r="G67" i="2"/>
  <c r="U67" i="2"/>
  <c r="G66" i="2"/>
  <c r="U62" i="2"/>
  <c r="S49" i="2"/>
  <c r="G42" i="2"/>
  <c r="Q42" i="2"/>
  <c r="L42" i="2"/>
  <c r="U42" i="2"/>
  <c r="G40" i="2"/>
  <c r="O40" i="2"/>
  <c r="F35" i="2"/>
  <c r="H35" i="2"/>
  <c r="S31" i="2"/>
  <c r="S28" i="2"/>
  <c r="Q27" i="2"/>
  <c r="G27" i="2"/>
  <c r="L24" i="2"/>
  <c r="S15" i="2"/>
  <c r="G12" i="2"/>
  <c r="Q12" i="2"/>
  <c r="L12" i="2"/>
  <c r="U12" i="2"/>
  <c r="A10" i="2"/>
  <c r="X10" i="2"/>
  <c r="O10" i="2"/>
  <c r="J57" i="2"/>
  <c r="S56" i="2"/>
  <c r="U53" i="2"/>
  <c r="O53" i="2"/>
  <c r="F53" i="2"/>
  <c r="H53" i="2"/>
  <c r="U47" i="2"/>
  <c r="O47" i="2"/>
  <c r="F47" i="2"/>
  <c r="H47" i="2"/>
  <c r="U39" i="2"/>
  <c r="O39" i="2"/>
  <c r="H39" i="2"/>
  <c r="S37" i="2"/>
  <c r="U36" i="2"/>
  <c r="L33" i="2"/>
  <c r="M19" i="2"/>
  <c r="L17" i="2"/>
  <c r="V9" i="2"/>
  <c r="R9" i="2"/>
  <c r="U8" i="2"/>
  <c r="T5" i="2"/>
  <c r="I16" i="19"/>
  <c r="U5" i="2"/>
  <c r="L5" i="2"/>
  <c r="I14" i="19"/>
  <c r="P5" i="2"/>
  <c r="J5" i="2"/>
  <c r="S5" i="2"/>
  <c r="A5" i="2"/>
  <c r="X5" i="2"/>
  <c r="V5" i="2"/>
  <c r="M5" i="2"/>
  <c r="G5" i="2"/>
  <c r="G87" i="2"/>
  <c r="L87" i="2"/>
  <c r="Q87" i="2"/>
  <c r="U87" i="2"/>
  <c r="B87" i="2"/>
  <c r="H87" i="2"/>
  <c r="M87" i="2"/>
  <c r="R87" i="2"/>
  <c r="V87" i="2"/>
  <c r="O82" i="2"/>
  <c r="S82" i="2"/>
  <c r="S66" i="2"/>
  <c r="L66" i="2"/>
  <c r="U66" i="2"/>
  <c r="S63" i="2"/>
  <c r="L63" i="2"/>
  <c r="U63" i="2"/>
  <c r="F52" i="2"/>
  <c r="O52" i="2"/>
  <c r="S52" i="2"/>
  <c r="I34" i="2"/>
  <c r="A34" i="2"/>
  <c r="S34" i="2"/>
  <c r="A25" i="2"/>
  <c r="X25" i="2"/>
  <c r="S25" i="2"/>
  <c r="L25" i="2"/>
  <c r="U25" i="2"/>
  <c r="G25" i="2"/>
  <c r="Q25" i="2"/>
  <c r="S16" i="2"/>
  <c r="Q16" i="2"/>
  <c r="L16" i="2"/>
  <c r="U16" i="2"/>
  <c r="G16" i="2"/>
  <c r="T79" i="2"/>
  <c r="T73" i="2"/>
  <c r="S65" i="2"/>
  <c r="P57" i="2"/>
  <c r="P4" i="2"/>
  <c r="P2" i="2"/>
  <c r="L2" i="2"/>
  <c r="G79" i="2"/>
  <c r="L79" i="2"/>
  <c r="Q79" i="2"/>
  <c r="U79" i="2"/>
  <c r="B79" i="2"/>
  <c r="F79" i="2"/>
  <c r="H79" i="2"/>
  <c r="M79" i="2"/>
  <c r="R79" i="2"/>
  <c r="V79" i="2"/>
  <c r="G73" i="2"/>
  <c r="L73" i="2"/>
  <c r="Q73" i="2"/>
  <c r="U73" i="2"/>
  <c r="B73" i="2"/>
  <c r="F73" i="2"/>
  <c r="H73" i="2"/>
  <c r="M73" i="2"/>
  <c r="R73" i="2"/>
  <c r="V73" i="2"/>
  <c r="O68" i="2"/>
  <c r="S68" i="2"/>
  <c r="S58" i="2"/>
  <c r="L58" i="2"/>
  <c r="U58" i="2"/>
  <c r="S55" i="2"/>
  <c r="L55" i="2"/>
  <c r="U55" i="2"/>
  <c r="G49" i="2"/>
  <c r="L49" i="2"/>
  <c r="Q49" i="2"/>
  <c r="U49" i="2"/>
  <c r="F49" i="2"/>
  <c r="J49" i="2"/>
  <c r="T49" i="2"/>
  <c r="B49" i="2"/>
  <c r="H49" i="2"/>
  <c r="M49" i="2"/>
  <c r="R49" i="2"/>
  <c r="V49" i="2"/>
  <c r="P49" i="2"/>
  <c r="G31" i="2"/>
  <c r="L31" i="2"/>
  <c r="Q31" i="2"/>
  <c r="U31" i="2"/>
  <c r="F31" i="2"/>
  <c r="H31" i="2"/>
  <c r="P31" i="2"/>
  <c r="M31" i="2"/>
  <c r="R31" i="2"/>
  <c r="V31" i="2"/>
  <c r="J31" i="2"/>
  <c r="T31" i="2"/>
  <c r="S88" i="2"/>
  <c r="L88" i="2"/>
  <c r="U88" i="2"/>
  <c r="S85" i="2"/>
  <c r="L85" i="2"/>
  <c r="U85" i="2"/>
  <c r="G65" i="2"/>
  <c r="L65" i="2"/>
  <c r="Q65" i="2"/>
  <c r="U65" i="2"/>
  <c r="B65" i="2"/>
  <c r="F65" i="2"/>
  <c r="H65" i="2"/>
  <c r="M65" i="2"/>
  <c r="R65" i="2"/>
  <c r="V65" i="2"/>
  <c r="O60" i="2"/>
  <c r="S60" i="2"/>
  <c r="S50" i="2"/>
  <c r="G50" i="2"/>
  <c r="L50" i="2"/>
  <c r="U50" i="2"/>
  <c r="Q50" i="2"/>
  <c r="I32" i="2"/>
  <c r="A32" i="2"/>
  <c r="S32" i="2"/>
  <c r="G32" i="2"/>
  <c r="Q32" i="2"/>
  <c r="L32" i="2"/>
  <c r="U32" i="2"/>
  <c r="A18" i="2"/>
  <c r="AA26" i="3"/>
  <c r="S18" i="2"/>
  <c r="P79" i="2"/>
  <c r="P73" i="2"/>
  <c r="G58" i="2"/>
  <c r="G55" i="2"/>
  <c r="I31" i="2"/>
  <c r="A31" i="2"/>
  <c r="O90" i="2"/>
  <c r="S90" i="2"/>
  <c r="S80" i="2"/>
  <c r="L80" i="2"/>
  <c r="U80" i="2"/>
  <c r="S77" i="2"/>
  <c r="L77" i="2"/>
  <c r="U77" i="2"/>
  <c r="S74" i="2"/>
  <c r="L74" i="2"/>
  <c r="U74" i="2"/>
  <c r="S71" i="2"/>
  <c r="L71" i="2"/>
  <c r="U71" i="2"/>
  <c r="G57" i="2"/>
  <c r="L57" i="2"/>
  <c r="Q57" i="2"/>
  <c r="U57" i="2"/>
  <c r="B57" i="2"/>
  <c r="H57" i="2"/>
  <c r="M57" i="2"/>
  <c r="R57" i="2"/>
  <c r="V57" i="2"/>
  <c r="G46" i="2"/>
  <c r="O46" i="2"/>
  <c r="S46" i="2"/>
  <c r="G15" i="2"/>
  <c r="L15" i="2"/>
  <c r="Q15" i="2"/>
  <c r="U15" i="2"/>
  <c r="T15" i="2"/>
  <c r="F15" i="2"/>
  <c r="J15" i="2"/>
  <c r="P15" i="2"/>
  <c r="H15" i="2"/>
  <c r="M15" i="2"/>
  <c r="R15" i="2"/>
  <c r="V15" i="2"/>
  <c r="B4" i="2"/>
  <c r="M4" i="2"/>
  <c r="V4" i="2"/>
  <c r="Q4" i="2"/>
  <c r="U4" i="2"/>
  <c r="J4" i="2"/>
  <c r="G88" i="2"/>
  <c r="G85" i="2"/>
  <c r="S79" i="2"/>
  <c r="S73" i="2"/>
  <c r="P65" i="2"/>
  <c r="O58" i="2"/>
  <c r="O55" i="2"/>
  <c r="O50" i="2"/>
  <c r="O49" i="2"/>
  <c r="O32" i="2"/>
  <c r="O31" i="2"/>
  <c r="S19" i="2"/>
  <c r="I19" i="2"/>
  <c r="A19" i="2"/>
  <c r="AA27" i="3"/>
  <c r="O8" i="2"/>
  <c r="S7" i="2"/>
  <c r="T91" i="2"/>
  <c r="P91" i="2"/>
  <c r="J91" i="2"/>
  <c r="Q89" i="2"/>
  <c r="G89" i="2"/>
  <c r="Q84" i="2"/>
  <c r="G84" i="2"/>
  <c r="T83" i="2"/>
  <c r="P83" i="2"/>
  <c r="J83" i="2"/>
  <c r="Q81" i="2"/>
  <c r="G81" i="2"/>
  <c r="Q76" i="2"/>
  <c r="G76" i="2"/>
  <c r="T75" i="2"/>
  <c r="P75" i="2"/>
  <c r="J75" i="2"/>
  <c r="Q70" i="2"/>
  <c r="G70" i="2"/>
  <c r="T69" i="2"/>
  <c r="P69" i="2"/>
  <c r="J69" i="2"/>
  <c r="Q67" i="2"/>
  <c r="Q62" i="2"/>
  <c r="G62" i="2"/>
  <c r="T61" i="2"/>
  <c r="P61" i="2"/>
  <c r="J61" i="2"/>
  <c r="Q59" i="2"/>
  <c r="Q54" i="2"/>
  <c r="G54" i="2"/>
  <c r="T53" i="2"/>
  <c r="P53" i="2"/>
  <c r="J53" i="2"/>
  <c r="Q51" i="2"/>
  <c r="G51" i="2"/>
  <c r="T47" i="2"/>
  <c r="P47" i="2"/>
  <c r="J47" i="2"/>
  <c r="Q45" i="2"/>
  <c r="G45" i="2"/>
  <c r="S43" i="2"/>
  <c r="T39" i="2"/>
  <c r="P39" i="2"/>
  <c r="J39" i="2"/>
  <c r="O38" i="2"/>
  <c r="S36" i="2"/>
  <c r="I36" i="2"/>
  <c r="A36" i="2"/>
  <c r="U35" i="2"/>
  <c r="Q35" i="2"/>
  <c r="L35" i="2"/>
  <c r="G35" i="2"/>
  <c r="Q33" i="2"/>
  <c r="S29" i="2"/>
  <c r="I29" i="2"/>
  <c r="A29" i="2"/>
  <c r="Q24" i="2"/>
  <c r="T23" i="2"/>
  <c r="P23" i="2"/>
  <c r="J23" i="2"/>
  <c r="S20" i="2"/>
  <c r="A20" i="2"/>
  <c r="AA28" i="3"/>
  <c r="U19" i="2"/>
  <c r="Q19" i="2"/>
  <c r="L19" i="2"/>
  <c r="G19" i="2"/>
  <c r="Q17" i="2"/>
  <c r="S13" i="2"/>
  <c r="A13" i="2"/>
  <c r="X13" i="2"/>
  <c r="S8" i="2"/>
  <c r="U7" i="2"/>
  <c r="Q7" i="2"/>
  <c r="L7" i="2"/>
  <c r="G7" i="2"/>
  <c r="O6" i="2"/>
  <c r="P3" i="2"/>
  <c r="O43" i="2"/>
  <c r="O36" i="2"/>
  <c r="O19" i="2"/>
  <c r="O13" i="2"/>
  <c r="S35" i="2"/>
  <c r="O7" i="2"/>
  <c r="A7" i="2"/>
  <c r="X7" i="2"/>
  <c r="Q43" i="2"/>
  <c r="G43" i="2"/>
  <c r="Q36" i="2"/>
  <c r="T35" i="2"/>
  <c r="P35" i="2"/>
  <c r="J35" i="2"/>
  <c r="Q29" i="2"/>
  <c r="Q20" i="2"/>
  <c r="T19" i="2"/>
  <c r="P19" i="2"/>
  <c r="J19" i="2"/>
  <c r="Q13" i="2"/>
  <c r="Q8" i="2"/>
  <c r="T7" i="2"/>
  <c r="P7" i="2"/>
  <c r="J7" i="2"/>
  <c r="I2" i="2"/>
  <c r="J2" i="2"/>
  <c r="U3" i="2"/>
  <c r="Q3" i="2"/>
  <c r="V3" i="2"/>
  <c r="C30" i="17"/>
  <c r="L3" i="2"/>
  <c r="B41" i="2"/>
  <c r="B39" i="2"/>
  <c r="B35" i="2"/>
  <c r="B31" i="2"/>
  <c r="B27" i="2"/>
  <c r="B23" i="2"/>
  <c r="B19" i="2"/>
  <c r="B15" i="2"/>
  <c r="B11" i="2"/>
  <c r="B7" i="2"/>
  <c r="B75" i="2"/>
  <c r="G72" i="2"/>
  <c r="L72" i="2"/>
  <c r="Q72" i="2"/>
  <c r="U72" i="2"/>
  <c r="B71" i="2"/>
  <c r="F71" i="2"/>
  <c r="H71" i="2"/>
  <c r="J71" i="2"/>
  <c r="M71" i="2"/>
  <c r="P71" i="2"/>
  <c r="R71" i="2"/>
  <c r="T71" i="2"/>
  <c r="V71" i="2"/>
  <c r="G68" i="2"/>
  <c r="L68" i="2"/>
  <c r="Q68" i="2"/>
  <c r="U68" i="2"/>
  <c r="B67" i="2"/>
  <c r="F67" i="2"/>
  <c r="H67" i="2"/>
  <c r="J67" i="2"/>
  <c r="M67" i="2"/>
  <c r="P67" i="2"/>
  <c r="R67" i="2"/>
  <c r="T67" i="2"/>
  <c r="V67" i="2"/>
  <c r="G64" i="2"/>
  <c r="L64" i="2"/>
  <c r="Q64" i="2"/>
  <c r="U64" i="2"/>
  <c r="B63" i="2"/>
  <c r="F63" i="2"/>
  <c r="H63" i="2"/>
  <c r="J63" i="2"/>
  <c r="M63" i="2"/>
  <c r="P63" i="2"/>
  <c r="R63" i="2"/>
  <c r="T63" i="2"/>
  <c r="V63" i="2"/>
  <c r="G60" i="2"/>
  <c r="L60" i="2"/>
  <c r="Q60" i="2"/>
  <c r="U60" i="2"/>
  <c r="B59" i="2"/>
  <c r="F59" i="2"/>
  <c r="H59" i="2"/>
  <c r="J59" i="2"/>
  <c r="M59" i="2"/>
  <c r="P59" i="2"/>
  <c r="R59" i="2"/>
  <c r="T59" i="2"/>
  <c r="V59" i="2"/>
  <c r="U90" i="2"/>
  <c r="Q90" i="2"/>
  <c r="L90" i="2"/>
  <c r="G90" i="2"/>
  <c r="V89" i="2"/>
  <c r="T89" i="2"/>
  <c r="R89" i="2"/>
  <c r="P89" i="2"/>
  <c r="M89" i="2"/>
  <c r="J89" i="2"/>
  <c r="F89" i="2"/>
  <c r="H89" i="2"/>
  <c r="B89" i="2"/>
  <c r="U86" i="2"/>
  <c r="Q86" i="2"/>
  <c r="L86" i="2"/>
  <c r="G86" i="2"/>
  <c r="V85" i="2"/>
  <c r="T85" i="2"/>
  <c r="R85" i="2"/>
  <c r="P85" i="2"/>
  <c r="M85" i="2"/>
  <c r="J85" i="2"/>
  <c r="F85" i="2"/>
  <c r="H85" i="2"/>
  <c r="B85" i="2"/>
  <c r="U82" i="2"/>
  <c r="Q82" i="2"/>
  <c r="L82" i="2"/>
  <c r="G82" i="2"/>
  <c r="V81" i="2"/>
  <c r="T81" i="2"/>
  <c r="R81" i="2"/>
  <c r="P81" i="2"/>
  <c r="M81" i="2"/>
  <c r="J81" i="2"/>
  <c r="F81" i="2"/>
  <c r="H81" i="2"/>
  <c r="B81" i="2"/>
  <c r="U78" i="2"/>
  <c r="Q78" i="2"/>
  <c r="L78" i="2"/>
  <c r="G78" i="2"/>
  <c r="V77" i="2"/>
  <c r="T77" i="2"/>
  <c r="R77" i="2"/>
  <c r="P77" i="2"/>
  <c r="M77" i="2"/>
  <c r="J77" i="2"/>
  <c r="F77" i="2"/>
  <c r="H77" i="2"/>
  <c r="B77" i="2"/>
  <c r="U56" i="2"/>
  <c r="Q56" i="2"/>
  <c r="L56" i="2"/>
  <c r="G56" i="2"/>
  <c r="V55" i="2"/>
  <c r="T55" i="2"/>
  <c r="R55" i="2"/>
  <c r="P55" i="2"/>
  <c r="M55" i="2"/>
  <c r="J55" i="2"/>
  <c r="F55" i="2"/>
  <c r="H55" i="2"/>
  <c r="B55" i="2"/>
  <c r="U52" i="2"/>
  <c r="Q52" i="2"/>
  <c r="L52" i="2"/>
  <c r="G52" i="2"/>
  <c r="V51" i="2"/>
  <c r="T51" i="2"/>
  <c r="R51" i="2"/>
  <c r="P51" i="2"/>
  <c r="M51" i="2"/>
  <c r="J51" i="2"/>
  <c r="F51" i="2"/>
  <c r="H51" i="2"/>
  <c r="B51" i="2"/>
  <c r="U46" i="2"/>
  <c r="Q46" i="2"/>
  <c r="L46" i="2"/>
  <c r="V45" i="2"/>
  <c r="T45" i="2"/>
  <c r="R45" i="2"/>
  <c r="P45" i="2"/>
  <c r="M45" i="2"/>
  <c r="J45" i="2"/>
  <c r="F45" i="2"/>
  <c r="H45" i="2"/>
  <c r="B45" i="2"/>
  <c r="S44" i="2"/>
  <c r="V43" i="2"/>
  <c r="T43" i="2"/>
  <c r="R43" i="2"/>
  <c r="P43" i="2"/>
  <c r="M43" i="2"/>
  <c r="J43" i="2"/>
  <c r="F43" i="2"/>
  <c r="H43" i="2"/>
  <c r="B43" i="2"/>
  <c r="U38" i="2"/>
  <c r="Q38" i="2"/>
  <c r="L38" i="2"/>
  <c r="V37" i="2"/>
  <c r="T37" i="2"/>
  <c r="R37" i="2"/>
  <c r="P37" i="2"/>
  <c r="M37" i="2"/>
  <c r="J37" i="2"/>
  <c r="F37" i="2"/>
  <c r="H37" i="2"/>
  <c r="B37" i="2"/>
  <c r="U34" i="2"/>
  <c r="Q34" i="2"/>
  <c r="L34" i="2"/>
  <c r="G34" i="2"/>
  <c r="V33" i="2"/>
  <c r="T33" i="2"/>
  <c r="R33" i="2"/>
  <c r="P33" i="2"/>
  <c r="M33" i="2"/>
  <c r="J33" i="2"/>
  <c r="F33" i="2"/>
  <c r="H33" i="2"/>
  <c r="B33" i="2"/>
  <c r="U30" i="2"/>
  <c r="Q30" i="2"/>
  <c r="L30" i="2"/>
  <c r="G30" i="2"/>
  <c r="V29" i="2"/>
  <c r="T29" i="2"/>
  <c r="P29" i="2"/>
  <c r="M29" i="2"/>
  <c r="J29" i="2"/>
  <c r="F29" i="2"/>
  <c r="H29" i="2"/>
  <c r="B29" i="2"/>
  <c r="U26" i="2"/>
  <c r="Q26" i="2"/>
  <c r="L26" i="2"/>
  <c r="G26" i="2"/>
  <c r="V25" i="2"/>
  <c r="T25" i="2"/>
  <c r="P25" i="2"/>
  <c r="M25" i="2"/>
  <c r="J25" i="2"/>
  <c r="F25" i="2"/>
  <c r="H25" i="2"/>
  <c r="B25" i="2"/>
  <c r="U22" i="2"/>
  <c r="Q22" i="2"/>
  <c r="L22" i="2"/>
  <c r="G22" i="2"/>
  <c r="V21" i="2"/>
  <c r="T21" i="2"/>
  <c r="P21" i="2"/>
  <c r="M21" i="2"/>
  <c r="J21" i="2"/>
  <c r="F21" i="2"/>
  <c r="H21" i="2"/>
  <c r="B21" i="2"/>
  <c r="U18" i="2"/>
  <c r="Q18" i="2"/>
  <c r="L18" i="2"/>
  <c r="G18" i="2"/>
  <c r="V17" i="2"/>
  <c r="T17" i="2"/>
  <c r="R17" i="2"/>
  <c r="P17" i="2"/>
  <c r="M17" i="2"/>
  <c r="J17" i="2"/>
  <c r="F17" i="2"/>
  <c r="H17" i="2"/>
  <c r="B17" i="2"/>
  <c r="U14" i="2"/>
  <c r="Q14" i="2"/>
  <c r="L14" i="2"/>
  <c r="G14" i="2"/>
  <c r="V13" i="2"/>
  <c r="T13" i="2"/>
  <c r="R13" i="2"/>
  <c r="P13" i="2"/>
  <c r="M13" i="2"/>
  <c r="J13" i="2"/>
  <c r="F13" i="2"/>
  <c r="H13" i="2"/>
  <c r="B13" i="2"/>
  <c r="U10" i="2"/>
  <c r="Q10" i="2"/>
  <c r="L10" i="2"/>
  <c r="G10" i="2"/>
  <c r="P9" i="2"/>
  <c r="M9" i="2"/>
  <c r="J9" i="2"/>
  <c r="F9" i="2"/>
  <c r="H9" i="2"/>
  <c r="B9" i="2"/>
  <c r="U6" i="2"/>
  <c r="Q6" i="2"/>
  <c r="L6" i="2"/>
  <c r="G6" i="2"/>
  <c r="F5" i="2"/>
  <c r="H5" i="2"/>
  <c r="B50" i="2"/>
  <c r="F50" i="2"/>
  <c r="H50" i="2"/>
  <c r="J50" i="2"/>
  <c r="M50" i="2"/>
  <c r="P50" i="2"/>
  <c r="R50" i="2"/>
  <c r="T50" i="2"/>
  <c r="V50" i="2"/>
  <c r="B46" i="2"/>
  <c r="F46" i="2"/>
  <c r="H46" i="2"/>
  <c r="J46" i="2"/>
  <c r="M46" i="2"/>
  <c r="P46" i="2"/>
  <c r="R46" i="2"/>
  <c r="T46" i="2"/>
  <c r="V46" i="2"/>
  <c r="B42" i="2"/>
  <c r="F42" i="2"/>
  <c r="H42" i="2"/>
  <c r="J42" i="2"/>
  <c r="M42" i="2"/>
  <c r="P42" i="2"/>
  <c r="R42" i="2"/>
  <c r="T42" i="2"/>
  <c r="V42" i="2"/>
  <c r="B38" i="2"/>
  <c r="F38" i="2"/>
  <c r="H38" i="2"/>
  <c r="J38" i="2"/>
  <c r="M38" i="2"/>
  <c r="P38" i="2"/>
  <c r="R38" i="2"/>
  <c r="T38" i="2"/>
  <c r="V38" i="2"/>
  <c r="V90" i="2"/>
  <c r="T90" i="2"/>
  <c r="R90" i="2"/>
  <c r="P90" i="2"/>
  <c r="M90" i="2"/>
  <c r="J90" i="2"/>
  <c r="F90" i="2"/>
  <c r="H90" i="2"/>
  <c r="B90" i="2"/>
  <c r="V88" i="2"/>
  <c r="T88" i="2"/>
  <c r="R88" i="2"/>
  <c r="P88" i="2"/>
  <c r="M88" i="2"/>
  <c r="J88" i="2"/>
  <c r="F88" i="2"/>
  <c r="H88" i="2"/>
  <c r="B88" i="2"/>
  <c r="V86" i="2"/>
  <c r="T86" i="2"/>
  <c r="R86" i="2"/>
  <c r="P86" i="2"/>
  <c r="M86" i="2"/>
  <c r="J86" i="2"/>
  <c r="F86" i="2"/>
  <c r="H86" i="2"/>
  <c r="B86" i="2"/>
  <c r="V84" i="2"/>
  <c r="T84" i="2"/>
  <c r="R84" i="2"/>
  <c r="P84" i="2"/>
  <c r="M84" i="2"/>
  <c r="J84" i="2"/>
  <c r="F84" i="2"/>
  <c r="H84" i="2"/>
  <c r="B84" i="2"/>
  <c r="V82" i="2"/>
  <c r="T82" i="2"/>
  <c r="R82" i="2"/>
  <c r="P82" i="2"/>
  <c r="M82" i="2"/>
  <c r="J82" i="2"/>
  <c r="F82" i="2"/>
  <c r="H82" i="2"/>
  <c r="B82" i="2"/>
  <c r="V80" i="2"/>
  <c r="T80" i="2"/>
  <c r="R80" i="2"/>
  <c r="P80" i="2"/>
  <c r="M80" i="2"/>
  <c r="J80" i="2"/>
  <c r="F80" i="2"/>
  <c r="H80" i="2"/>
  <c r="B80" i="2"/>
  <c r="V78" i="2"/>
  <c r="T78" i="2"/>
  <c r="R78" i="2"/>
  <c r="P78" i="2"/>
  <c r="M78" i="2"/>
  <c r="J78" i="2"/>
  <c r="F78" i="2"/>
  <c r="H78" i="2"/>
  <c r="B78" i="2"/>
  <c r="V76" i="2"/>
  <c r="T76" i="2"/>
  <c r="R76" i="2"/>
  <c r="P76" i="2"/>
  <c r="M76" i="2"/>
  <c r="J76" i="2"/>
  <c r="F76" i="2"/>
  <c r="H76" i="2"/>
  <c r="B76" i="2"/>
  <c r="V74" i="2"/>
  <c r="T74" i="2"/>
  <c r="R74" i="2"/>
  <c r="P74" i="2"/>
  <c r="M74" i="2"/>
  <c r="J74" i="2"/>
  <c r="F74" i="2"/>
  <c r="H74" i="2"/>
  <c r="B74" i="2"/>
  <c r="V72" i="2"/>
  <c r="T72" i="2"/>
  <c r="R72" i="2"/>
  <c r="P72" i="2"/>
  <c r="M72" i="2"/>
  <c r="J72" i="2"/>
  <c r="F72" i="2"/>
  <c r="H72" i="2"/>
  <c r="B72" i="2"/>
  <c r="V70" i="2"/>
  <c r="T70" i="2"/>
  <c r="R70" i="2"/>
  <c r="P70" i="2"/>
  <c r="M70" i="2"/>
  <c r="J70" i="2"/>
  <c r="F70" i="2"/>
  <c r="H70" i="2"/>
  <c r="B70" i="2"/>
  <c r="V68" i="2"/>
  <c r="T68" i="2"/>
  <c r="R68" i="2"/>
  <c r="P68" i="2"/>
  <c r="M68" i="2"/>
  <c r="J68" i="2"/>
  <c r="F68" i="2"/>
  <c r="H68" i="2"/>
  <c r="B68" i="2"/>
  <c r="V66" i="2"/>
  <c r="T66" i="2"/>
  <c r="R66" i="2"/>
  <c r="P66" i="2"/>
  <c r="M66" i="2"/>
  <c r="J66" i="2"/>
  <c r="F66" i="2"/>
  <c r="H66" i="2"/>
  <c r="B66" i="2"/>
  <c r="V64" i="2"/>
  <c r="T64" i="2"/>
  <c r="R64" i="2"/>
  <c r="P64" i="2"/>
  <c r="M64" i="2"/>
  <c r="J64" i="2"/>
  <c r="F64" i="2"/>
  <c r="H64" i="2"/>
  <c r="B64" i="2"/>
  <c r="V62" i="2"/>
  <c r="T62" i="2"/>
  <c r="R62" i="2"/>
  <c r="P62" i="2"/>
  <c r="M62" i="2"/>
  <c r="J62" i="2"/>
  <c r="F62" i="2"/>
  <c r="H62" i="2"/>
  <c r="B62" i="2"/>
  <c r="V60" i="2"/>
  <c r="T60" i="2"/>
  <c r="R60" i="2"/>
  <c r="P60" i="2"/>
  <c r="M60" i="2"/>
  <c r="J60" i="2"/>
  <c r="F60" i="2"/>
  <c r="H60" i="2"/>
  <c r="B60" i="2"/>
  <c r="V58" i="2"/>
  <c r="T58" i="2"/>
  <c r="R58" i="2"/>
  <c r="P58" i="2"/>
  <c r="M58" i="2"/>
  <c r="J58" i="2"/>
  <c r="F58" i="2"/>
  <c r="H58" i="2"/>
  <c r="B58" i="2"/>
  <c r="V56" i="2"/>
  <c r="T56" i="2"/>
  <c r="R56" i="2"/>
  <c r="P56" i="2"/>
  <c r="M56" i="2"/>
  <c r="J56" i="2"/>
  <c r="F56" i="2"/>
  <c r="H56" i="2"/>
  <c r="B56" i="2"/>
  <c r="V54" i="2"/>
  <c r="T54" i="2"/>
  <c r="R54" i="2"/>
  <c r="P54" i="2"/>
  <c r="M54" i="2"/>
  <c r="J54" i="2"/>
  <c r="F54" i="2"/>
  <c r="H54" i="2"/>
  <c r="B54" i="2"/>
  <c r="V52" i="2"/>
  <c r="T52" i="2"/>
  <c r="R52" i="2"/>
  <c r="P52" i="2"/>
  <c r="M52" i="2"/>
  <c r="J52" i="2"/>
  <c r="H52" i="2"/>
  <c r="U48" i="2"/>
  <c r="Q48" i="2"/>
  <c r="L48" i="2"/>
  <c r="U44" i="2"/>
  <c r="Q44" i="2"/>
  <c r="L44" i="2"/>
  <c r="U40" i="2"/>
  <c r="Q40" i="2"/>
  <c r="L40" i="2"/>
  <c r="B52" i="2"/>
  <c r="B48" i="2"/>
  <c r="F48" i="2"/>
  <c r="H48" i="2"/>
  <c r="J48" i="2"/>
  <c r="M48" i="2"/>
  <c r="P48" i="2"/>
  <c r="R48" i="2"/>
  <c r="T48" i="2"/>
  <c r="V48" i="2"/>
  <c r="B44" i="2"/>
  <c r="F44" i="2"/>
  <c r="H44" i="2"/>
  <c r="J44" i="2"/>
  <c r="M44" i="2"/>
  <c r="P44" i="2"/>
  <c r="R44" i="2"/>
  <c r="T44" i="2"/>
  <c r="V44" i="2"/>
  <c r="B40" i="2"/>
  <c r="F40" i="2"/>
  <c r="H40" i="2"/>
  <c r="J40" i="2"/>
  <c r="M40" i="2"/>
  <c r="P40" i="2"/>
  <c r="R40" i="2"/>
  <c r="T40" i="2"/>
  <c r="V40" i="2"/>
  <c r="V36" i="2"/>
  <c r="T36" i="2"/>
  <c r="R36" i="2"/>
  <c r="P36" i="2"/>
  <c r="M36" i="2"/>
  <c r="J36" i="2"/>
  <c r="F36" i="2"/>
  <c r="H36" i="2"/>
  <c r="B36" i="2"/>
  <c r="V34" i="2"/>
  <c r="T34" i="2"/>
  <c r="R34" i="2"/>
  <c r="P34" i="2"/>
  <c r="M34" i="2"/>
  <c r="J34" i="2"/>
  <c r="F34" i="2"/>
  <c r="H34" i="2"/>
  <c r="B34" i="2"/>
  <c r="V32" i="2"/>
  <c r="T32" i="2"/>
  <c r="R32" i="2"/>
  <c r="P32" i="2"/>
  <c r="M32" i="2"/>
  <c r="J32" i="2"/>
  <c r="F32" i="2"/>
  <c r="H32" i="2"/>
  <c r="B32" i="2"/>
  <c r="V30" i="2"/>
  <c r="T30" i="2"/>
  <c r="R30" i="2"/>
  <c r="P30" i="2"/>
  <c r="M30" i="2"/>
  <c r="J30" i="2"/>
  <c r="F30" i="2"/>
  <c r="H30" i="2"/>
  <c r="B30" i="2"/>
  <c r="V28" i="2"/>
  <c r="T28" i="2"/>
  <c r="R28" i="2"/>
  <c r="P28" i="2"/>
  <c r="M28" i="2"/>
  <c r="J28" i="2"/>
  <c r="F28" i="2"/>
  <c r="H28" i="2"/>
  <c r="B28" i="2"/>
  <c r="V26" i="2"/>
  <c r="T26" i="2"/>
  <c r="R26" i="2"/>
  <c r="P26" i="2"/>
  <c r="M26" i="2"/>
  <c r="J26" i="2"/>
  <c r="F26" i="2"/>
  <c r="H26" i="2"/>
  <c r="B26" i="2"/>
  <c r="V24" i="2"/>
  <c r="T24" i="2"/>
  <c r="R24" i="2"/>
  <c r="P24" i="2"/>
  <c r="M24" i="2"/>
  <c r="J24" i="2"/>
  <c r="F24" i="2"/>
  <c r="H24" i="2"/>
  <c r="B24" i="2"/>
  <c r="V22" i="2"/>
  <c r="T22" i="2"/>
  <c r="R22" i="2"/>
  <c r="P22" i="2"/>
  <c r="M22" i="2"/>
  <c r="J22" i="2"/>
  <c r="F22" i="2"/>
  <c r="H22" i="2"/>
  <c r="B22" i="2"/>
  <c r="V20" i="2"/>
  <c r="T20" i="2"/>
  <c r="R20" i="2"/>
  <c r="P20" i="2"/>
  <c r="M20" i="2"/>
  <c r="J20" i="2"/>
  <c r="F20" i="2"/>
  <c r="H20" i="2"/>
  <c r="B20" i="2"/>
  <c r="V18" i="2"/>
  <c r="T18" i="2"/>
  <c r="R18" i="2"/>
  <c r="P18" i="2"/>
  <c r="M18" i="2"/>
  <c r="J18" i="2"/>
  <c r="F18" i="2"/>
  <c r="H18" i="2"/>
  <c r="B18" i="2"/>
  <c r="V16" i="2"/>
  <c r="T16" i="2"/>
  <c r="R16" i="2"/>
  <c r="P16" i="2"/>
  <c r="M16" i="2"/>
  <c r="J16" i="2"/>
  <c r="F16" i="2"/>
  <c r="H16" i="2"/>
  <c r="B16" i="2"/>
  <c r="V14" i="2"/>
  <c r="T14" i="2"/>
  <c r="R14" i="2"/>
  <c r="P14" i="2"/>
  <c r="M14" i="2"/>
  <c r="J14" i="2"/>
  <c r="F14" i="2"/>
  <c r="H14" i="2"/>
  <c r="B14" i="2"/>
  <c r="V12" i="2"/>
  <c r="T12" i="2"/>
  <c r="R12" i="2"/>
  <c r="P12" i="2"/>
  <c r="M12" i="2"/>
  <c r="J12" i="2"/>
  <c r="F12" i="2"/>
  <c r="H12" i="2"/>
  <c r="B12" i="2"/>
  <c r="V10" i="2"/>
  <c r="T10" i="2"/>
  <c r="R10" i="2"/>
  <c r="P10" i="2"/>
  <c r="M10" i="2"/>
  <c r="J10" i="2"/>
  <c r="F10" i="2"/>
  <c r="H10" i="2"/>
  <c r="B10" i="2"/>
  <c r="V8" i="2"/>
  <c r="T8" i="2"/>
  <c r="R8" i="2"/>
  <c r="P8" i="2"/>
  <c r="M8" i="2"/>
  <c r="J8" i="2"/>
  <c r="F8" i="2"/>
  <c r="H8" i="2"/>
  <c r="B8" i="2"/>
  <c r="V6" i="2"/>
  <c r="T6" i="2"/>
  <c r="R6" i="2"/>
  <c r="P6" i="2"/>
  <c r="M6" i="2"/>
  <c r="J6" i="2"/>
  <c r="F6" i="2"/>
  <c r="H6" i="2"/>
  <c r="B6" i="2"/>
  <c r="L4" i="2"/>
  <c r="R4" i="2"/>
  <c r="G4" i="2"/>
  <c r="G3" i="2"/>
  <c r="F4" i="2"/>
  <c r="H4" i="2"/>
  <c r="M3" i="2"/>
  <c r="J3" i="2"/>
  <c r="F3" i="2"/>
  <c r="H3" i="2"/>
  <c r="B2" i="2"/>
  <c r="Q2" i="2"/>
  <c r="U2" i="2"/>
  <c r="M2" i="2"/>
  <c r="T2" i="2"/>
  <c r="D7" i="17"/>
  <c r="F2" i="2"/>
  <c r="H2" i="2"/>
  <c r="R23" i="2"/>
  <c r="O23" i="2"/>
  <c r="AE21" i="2"/>
  <c r="AB34" i="2"/>
  <c r="AA33" i="2"/>
  <c r="AB29" i="2"/>
  <c r="R21" i="2"/>
  <c r="R25" i="2"/>
  <c r="O21" i="2"/>
  <c r="AE19" i="2"/>
  <c r="AF21" i="2"/>
  <c r="AE22" i="2"/>
  <c r="AA29" i="2"/>
  <c r="O34" i="2"/>
  <c r="R35" i="2"/>
  <c r="AF19" i="2"/>
  <c r="AE23" i="2"/>
  <c r="AA27" i="2"/>
  <c r="AA31" i="2"/>
  <c r="AB31" i="2"/>
  <c r="AB33" i="2"/>
  <c r="X37" i="2"/>
  <c r="AA45" i="3"/>
  <c r="X29" i="2"/>
  <c r="AA37" i="3"/>
  <c r="X35" i="2"/>
  <c r="AG43" i="3"/>
  <c r="R27" i="2"/>
  <c r="O25" i="2"/>
  <c r="A30" i="2"/>
  <c r="O27" i="2"/>
  <c r="X28" i="2"/>
  <c r="AA36" i="3"/>
  <c r="R29" i="2"/>
  <c r="O35" i="2"/>
  <c r="O20" i="2"/>
  <c r="O18" i="2"/>
  <c r="O24" i="2"/>
  <c r="X33" i="2"/>
  <c r="AA41" i="3"/>
  <c r="R19" i="2"/>
  <c r="X32" i="2"/>
  <c r="AA40" i="3"/>
  <c r="O29" i="2"/>
  <c r="O22" i="2"/>
  <c r="X36" i="2"/>
  <c r="AA44" i="3"/>
  <c r="X31" i="2"/>
  <c r="AA39" i="3"/>
  <c r="X34" i="2"/>
  <c r="AA42" i="3"/>
  <c r="O26" i="2"/>
  <c r="AA97" i="3"/>
  <c r="X89" i="2"/>
  <c r="AG99" i="3"/>
  <c r="X91" i="2"/>
  <c r="AG29" i="3"/>
  <c r="X21" i="2"/>
  <c r="AG23" i="3"/>
  <c r="X15" i="2"/>
  <c r="AG22" i="3"/>
  <c r="X14" i="2"/>
  <c r="AG31" i="3"/>
  <c r="X23" i="2"/>
  <c r="AA84" i="3"/>
  <c r="X76" i="2"/>
  <c r="AA96" i="3"/>
  <c r="X88" i="2"/>
  <c r="AG28" i="3"/>
  <c r="X20" i="2"/>
  <c r="AG27" i="3"/>
  <c r="X19" i="2"/>
  <c r="AG26" i="3"/>
  <c r="X18" i="2"/>
  <c r="AG25" i="3"/>
  <c r="X17" i="2"/>
  <c r="AA95" i="3"/>
  <c r="X87" i="2"/>
  <c r="AA35" i="3"/>
  <c r="X27" i="2"/>
  <c r="AG24" i="3"/>
  <c r="X16" i="2"/>
  <c r="AG32" i="3"/>
  <c r="X24" i="2"/>
  <c r="AG34" i="3"/>
  <c r="X26" i="2"/>
  <c r="AA98" i="3"/>
  <c r="X90" i="2"/>
  <c r="AG30" i="3"/>
  <c r="X22" i="2"/>
  <c r="AE2" i="2"/>
  <c r="A2" i="2"/>
  <c r="X2" i="2"/>
  <c r="W2" i="2"/>
  <c r="AA17" i="3"/>
  <c r="A8" i="2"/>
  <c r="AA16" i="3"/>
  <c r="AA10" i="3"/>
  <c r="Q10" i="5"/>
  <c r="AG17" i="3"/>
  <c r="O4" i="2"/>
  <c r="AG33" i="3"/>
  <c r="AA33" i="3"/>
  <c r="AG83" i="3"/>
  <c r="AA83" i="3"/>
  <c r="AA81" i="3"/>
  <c r="AG81" i="3"/>
  <c r="AG18" i="3"/>
  <c r="AA18" i="3"/>
  <c r="AA21" i="3"/>
  <c r="Q11" i="5"/>
  <c r="AG21" i="3"/>
  <c r="AA20" i="3"/>
  <c r="AG20" i="3"/>
  <c r="R2" i="2"/>
  <c r="A11" i="2"/>
  <c r="X11" i="2"/>
  <c r="A3" i="2"/>
  <c r="X3" i="2"/>
  <c r="A4" i="2"/>
  <c r="AA14" i="3"/>
  <c r="AG14" i="3"/>
  <c r="AA15" i="3"/>
  <c r="AG15" i="3"/>
  <c r="AG13" i="3"/>
  <c r="AA13" i="3"/>
  <c r="AG10" i="3"/>
  <c r="O2" i="2"/>
  <c r="V2" i="2"/>
  <c r="S2" i="2"/>
  <c r="R5" i="2"/>
  <c r="O5" i="2"/>
  <c r="S4" i="2"/>
  <c r="O3" i="2"/>
  <c r="S3" i="2"/>
  <c r="R3" i="2"/>
  <c r="X30" i="2"/>
  <c r="AA38" i="3"/>
  <c r="AA12" i="3"/>
  <c r="Q8" i="5"/>
  <c r="AG11" i="3"/>
  <c r="E24" i="5"/>
  <c r="H30" i="19"/>
  <c r="K24" i="5"/>
  <c r="H36" i="19"/>
  <c r="X4" i="2"/>
  <c r="E22" i="5"/>
  <c r="H28" i="19"/>
  <c r="AG16" i="3"/>
  <c r="K22" i="5"/>
  <c r="H34" i="19"/>
  <c r="K25" i="5"/>
  <c r="H37" i="19"/>
  <c r="E25" i="5"/>
  <c r="H31" i="19"/>
  <c r="K23" i="5"/>
  <c r="H35" i="19"/>
  <c r="E23" i="5"/>
  <c r="H29" i="19"/>
  <c r="X8" i="2"/>
  <c r="Q13" i="5"/>
  <c r="E13" i="5"/>
  <c r="H7" i="19"/>
  <c r="K10" i="5"/>
  <c r="AA19" i="3"/>
  <c r="AG19" i="3"/>
  <c r="E9" i="5"/>
  <c r="H3" i="19"/>
  <c r="E10" i="5"/>
  <c r="H4" i="19"/>
  <c r="E11" i="5"/>
  <c r="H5" i="19"/>
  <c r="AG12" i="3"/>
  <c r="E12" i="5"/>
  <c r="H6" i="19"/>
  <c r="K12" i="5"/>
  <c r="W12" i="5"/>
  <c r="H24" i="19"/>
  <c r="W13" i="5"/>
  <c r="H25" i="19"/>
  <c r="W11" i="5"/>
  <c r="H23" i="19"/>
  <c r="W10" i="5"/>
  <c r="H22" i="19"/>
  <c r="AA11" i="3"/>
  <c r="K9" i="5"/>
  <c r="K20" i="5"/>
  <c r="H32" i="19"/>
  <c r="E21" i="5"/>
  <c r="H27" i="19"/>
  <c r="K21" i="5"/>
  <c r="H33" i="19"/>
  <c r="K13" i="5"/>
  <c r="Q12" i="5"/>
  <c r="K11" i="5"/>
  <c r="H17" i="19"/>
  <c r="Q9" i="5"/>
  <c r="H13" i="19"/>
  <c r="H19" i="19"/>
  <c r="H12" i="19"/>
  <c r="H18" i="19"/>
  <c r="H9" i="19"/>
  <c r="H15" i="19"/>
  <c r="H11" i="19"/>
  <c r="H10" i="19"/>
  <c r="H16" i="19"/>
  <c r="E20" i="5"/>
  <c r="H26" i="19"/>
  <c r="K8" i="5"/>
  <c r="W8" i="5"/>
  <c r="H20" i="19"/>
  <c r="E8" i="5"/>
  <c r="H2" i="19"/>
  <c r="W9" i="5"/>
  <c r="H21" i="19"/>
  <c r="H8" i="19"/>
  <c r="H14" i="19"/>
</calcChain>
</file>

<file path=xl/comments1.xml><?xml version="1.0" encoding="utf-8"?>
<comments xmlns="http://schemas.openxmlformats.org/spreadsheetml/2006/main">
  <authors>
    <author>KATSUMI</author>
  </authors>
  <commentList>
    <comment ref="D3"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D4" authorId="0" shapeId="0">
      <text>
        <r>
          <rPr>
            <b/>
            <sz val="14"/>
            <color indexed="81"/>
            <rFont val="ＭＳ Ｐゴシック"/>
            <family val="3"/>
            <charset val="128"/>
          </rPr>
          <t>名古屋市立等を省いてください</t>
        </r>
      </text>
    </comment>
    <comment ref="D5" authorId="0" shapeId="0">
      <text>
        <r>
          <rPr>
            <b/>
            <sz val="14"/>
            <color indexed="81"/>
            <rFont val="ＭＳ Ｐゴシック"/>
            <family val="3"/>
            <charset val="128"/>
          </rPr>
          <t>６文字以内です。</t>
        </r>
      </text>
    </comment>
    <comment ref="D6" authorId="0" shapeId="0">
      <text>
        <r>
          <rPr>
            <b/>
            <sz val="16"/>
            <color indexed="81"/>
            <rFont val="ＭＳ Ｐゴシック"/>
            <family val="3"/>
            <charset val="128"/>
          </rPr>
          <t>半角ｶﾀｶﾅ</t>
        </r>
        <r>
          <rPr>
            <b/>
            <sz val="9"/>
            <color indexed="81"/>
            <rFont val="ＭＳ Ｐゴシック"/>
            <family val="3"/>
            <charset val="128"/>
          </rPr>
          <t>で入力してください。</t>
        </r>
      </text>
    </comment>
    <comment ref="D9"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fumiaki</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P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N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P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E10" authorId="0" shapeId="0">
      <text>
        <r>
          <rPr>
            <b/>
            <sz val="20"/>
            <color indexed="81"/>
            <rFont val="ＭＳ ゴシック"/>
            <family val="3"/>
            <charset val="128"/>
          </rPr>
          <t>必ず、学校名を入力してください。
学校名が入っていない場合は、出場を認めません。</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1" authorId="0" shapeId="0">
      <text>
        <r>
          <rPr>
            <b/>
            <sz val="20"/>
            <color indexed="81"/>
            <rFont val="ＭＳ ゴシック"/>
            <family val="3"/>
            <charset val="128"/>
          </rPr>
          <t>必ず、学校名を入力してください。
学校名が入っていない場合は、出場を認めません。</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2" authorId="0" shapeId="0">
      <text>
        <r>
          <rPr>
            <b/>
            <sz val="20"/>
            <color indexed="81"/>
            <rFont val="ＭＳ ゴシック"/>
            <family val="3"/>
            <charset val="128"/>
          </rPr>
          <t>必ず、学校名を入力してください。
学校名が入っていない場合は、出場を認めません。</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3" authorId="0" shapeId="0">
      <text>
        <r>
          <rPr>
            <b/>
            <sz val="20"/>
            <color indexed="81"/>
            <rFont val="ＭＳ ゴシック"/>
            <family val="3"/>
            <charset val="128"/>
          </rPr>
          <t>必ず、学校名を入力してください。
学校名が入っていない場合は、出場を認めません。</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4" authorId="0" shapeId="0">
      <text>
        <r>
          <rPr>
            <b/>
            <sz val="20"/>
            <color indexed="81"/>
            <rFont val="ＭＳ ゴシック"/>
            <family val="3"/>
            <charset val="128"/>
          </rPr>
          <t>必ず、学校名を入力してください。
学校名が入っていない場合は、出場を認めません。</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5" authorId="0" shapeId="0">
      <text>
        <r>
          <rPr>
            <b/>
            <sz val="20"/>
            <color indexed="81"/>
            <rFont val="ＭＳ ゴシック"/>
            <family val="3"/>
            <charset val="128"/>
          </rPr>
          <t>必ず、学校名を入力してください。
学校名が入っていない場合は、出場を認めません。</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6" authorId="0" shapeId="0">
      <text>
        <r>
          <rPr>
            <b/>
            <sz val="20"/>
            <color indexed="81"/>
            <rFont val="ＭＳ ゴシック"/>
            <family val="3"/>
            <charset val="128"/>
          </rPr>
          <t>必ず、学校名を入力してください。
学校名が入っていない場合は、出場を認めません。</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7" authorId="0" shapeId="0">
      <text>
        <r>
          <rPr>
            <b/>
            <sz val="20"/>
            <color indexed="81"/>
            <rFont val="ＭＳ ゴシック"/>
            <family val="3"/>
            <charset val="128"/>
          </rPr>
          <t>必ず、学校名を入力してください。
学校名が入っていない場合は、出場を認めません。</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8" authorId="0" shapeId="0">
      <text>
        <r>
          <rPr>
            <b/>
            <sz val="20"/>
            <color indexed="81"/>
            <rFont val="ＭＳ ゴシック"/>
            <family val="3"/>
            <charset val="128"/>
          </rPr>
          <t>必ず、学校名を入力してください。
学校名が入っていない場合は、出場を認めません。</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9" authorId="0" shapeId="0">
      <text>
        <r>
          <rPr>
            <b/>
            <sz val="20"/>
            <color indexed="81"/>
            <rFont val="ＭＳ ゴシック"/>
            <family val="3"/>
            <charset val="128"/>
          </rPr>
          <t>必ず、学校名を入力してください。
学校名が入っていない場合は、出場を認めません。</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0" authorId="0" shapeId="0">
      <text>
        <r>
          <rPr>
            <b/>
            <sz val="20"/>
            <color indexed="81"/>
            <rFont val="ＭＳ ゴシック"/>
            <family val="3"/>
            <charset val="128"/>
          </rPr>
          <t>必ず、学校名を入力してください。
学校名が入っていない場合は、出場を認めません。</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1" authorId="0" shapeId="0">
      <text>
        <r>
          <rPr>
            <b/>
            <sz val="20"/>
            <color indexed="81"/>
            <rFont val="ＭＳ ゴシック"/>
            <family val="3"/>
            <charset val="128"/>
          </rPr>
          <t>必ず、学校名を入力してください。
学校名が入っていない場合は、出場を認めません。</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2" authorId="0" shapeId="0">
      <text>
        <r>
          <rPr>
            <b/>
            <sz val="20"/>
            <color indexed="81"/>
            <rFont val="ＭＳ ゴシック"/>
            <family val="3"/>
            <charset val="128"/>
          </rPr>
          <t>必ず、学校名を入力してください。
学校名が入っていない場合は、出場を認めません。</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3" authorId="0" shapeId="0">
      <text>
        <r>
          <rPr>
            <b/>
            <sz val="20"/>
            <color indexed="81"/>
            <rFont val="ＭＳ ゴシック"/>
            <family val="3"/>
            <charset val="128"/>
          </rPr>
          <t>必ず、学校名を入力してください。
学校名が入っていない場合は、出場を認めません。</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4" authorId="0" shapeId="0">
      <text>
        <r>
          <rPr>
            <b/>
            <sz val="20"/>
            <color indexed="81"/>
            <rFont val="ＭＳ ゴシック"/>
            <family val="3"/>
            <charset val="128"/>
          </rPr>
          <t>必ず、学校名を入力してください。
学校名が入っていない場合は、出場を認めません。</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5" authorId="0" shapeId="0">
      <text>
        <r>
          <rPr>
            <b/>
            <sz val="20"/>
            <color indexed="81"/>
            <rFont val="ＭＳ ゴシック"/>
            <family val="3"/>
            <charset val="128"/>
          </rPr>
          <t>必ず、学校名を入力してください。
学校名が入っていない場合は、出場を認めません。</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6" authorId="0" shapeId="0">
      <text>
        <r>
          <rPr>
            <b/>
            <sz val="20"/>
            <color indexed="81"/>
            <rFont val="ＭＳ ゴシック"/>
            <family val="3"/>
            <charset val="128"/>
          </rPr>
          <t>必ず、学校名を入力してください。
学校名が入っていない場合は、出場を認めません。</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7" authorId="0" shapeId="0">
      <text>
        <r>
          <rPr>
            <b/>
            <sz val="20"/>
            <color indexed="81"/>
            <rFont val="ＭＳ ゴシック"/>
            <family val="3"/>
            <charset val="128"/>
          </rPr>
          <t>必ず、学校名を入力してください。
学校名が入っていない場合は、出場を認めません。</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8" authorId="0" shapeId="0">
      <text>
        <r>
          <rPr>
            <b/>
            <sz val="20"/>
            <color indexed="81"/>
            <rFont val="ＭＳ ゴシック"/>
            <family val="3"/>
            <charset val="128"/>
          </rPr>
          <t>必ず、学校名を入力してください。
学校名が入っていない場合は、出場を認めません。</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9" authorId="0" shapeId="0">
      <text>
        <r>
          <rPr>
            <b/>
            <sz val="20"/>
            <color indexed="81"/>
            <rFont val="ＭＳ ゴシック"/>
            <family val="3"/>
            <charset val="128"/>
          </rPr>
          <t>必ず、学校名を入力してください。
学校名が入っていない場合は、出場を認めません。</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0" authorId="0" shapeId="0">
      <text>
        <r>
          <rPr>
            <b/>
            <sz val="20"/>
            <color indexed="81"/>
            <rFont val="ＭＳ ゴシック"/>
            <family val="3"/>
            <charset val="128"/>
          </rPr>
          <t>必ず、学校名を入力してください。
学校名が入っていない場合は、出場を認めません。</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1" authorId="0" shapeId="0">
      <text>
        <r>
          <rPr>
            <b/>
            <sz val="20"/>
            <color indexed="81"/>
            <rFont val="ＭＳ ゴシック"/>
            <family val="3"/>
            <charset val="128"/>
          </rPr>
          <t>必ず、学校名を入力してください。
学校名が入っていない場合は、出場を認めません。</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2" authorId="0" shapeId="0">
      <text>
        <r>
          <rPr>
            <b/>
            <sz val="20"/>
            <color indexed="81"/>
            <rFont val="ＭＳ ゴシック"/>
            <family val="3"/>
            <charset val="128"/>
          </rPr>
          <t>必ず、学校名を入力してください。
学校名が入っていない場合は、出場を認めません。</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3" authorId="0" shapeId="0">
      <text>
        <r>
          <rPr>
            <b/>
            <sz val="20"/>
            <color indexed="81"/>
            <rFont val="ＭＳ ゴシック"/>
            <family val="3"/>
            <charset val="128"/>
          </rPr>
          <t>必ず、学校名を入力してください。
学校名が入っていない場合は、出場を認めません。</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4" authorId="0" shapeId="0">
      <text>
        <r>
          <rPr>
            <b/>
            <sz val="20"/>
            <color indexed="81"/>
            <rFont val="ＭＳ ゴシック"/>
            <family val="3"/>
            <charset val="128"/>
          </rPr>
          <t>必ず、学校名を入力してください。
学校名が入っていない場合は、出場を認めません。</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5" authorId="0" shapeId="0">
      <text>
        <r>
          <rPr>
            <b/>
            <sz val="20"/>
            <color indexed="81"/>
            <rFont val="ＭＳ ゴシック"/>
            <family val="3"/>
            <charset val="128"/>
          </rPr>
          <t>必ず、学校名を入力してください。
学校名が入っていない場合は、出場を認めません。</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6" authorId="0" shapeId="0">
      <text>
        <r>
          <rPr>
            <b/>
            <sz val="20"/>
            <color indexed="81"/>
            <rFont val="ＭＳ ゴシック"/>
            <family val="3"/>
            <charset val="128"/>
          </rPr>
          <t>必ず、学校名を入力してください。
学校名が入っていない場合は、出場を認めません。</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7" authorId="0" shapeId="0">
      <text>
        <r>
          <rPr>
            <b/>
            <sz val="20"/>
            <color indexed="81"/>
            <rFont val="ＭＳ ゴシック"/>
            <family val="3"/>
            <charset val="128"/>
          </rPr>
          <t>必ず、学校名を入力してください。
学校名が入っていない場合は、出場を認めません。</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8" authorId="0" shapeId="0">
      <text>
        <r>
          <rPr>
            <b/>
            <sz val="20"/>
            <color indexed="81"/>
            <rFont val="ＭＳ ゴシック"/>
            <family val="3"/>
            <charset val="128"/>
          </rPr>
          <t>必ず、学校名を入力してください。
学校名が入っていない場合は、出場を認めません。</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9" authorId="0" shapeId="0">
      <text>
        <r>
          <rPr>
            <b/>
            <sz val="20"/>
            <color indexed="81"/>
            <rFont val="ＭＳ ゴシック"/>
            <family val="3"/>
            <charset val="128"/>
          </rPr>
          <t>必ず、学校名を入力してください。
学校名が入っていない場合は、出場を認めません。</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0" authorId="0" shapeId="0">
      <text>
        <r>
          <rPr>
            <b/>
            <sz val="20"/>
            <color indexed="81"/>
            <rFont val="ＭＳ ゴシック"/>
            <family val="3"/>
            <charset val="128"/>
          </rPr>
          <t>必ず、学校名を入力してください。
学校名が入っていない場合は、出場を認めません。</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1" authorId="0" shapeId="0">
      <text>
        <r>
          <rPr>
            <b/>
            <sz val="20"/>
            <color indexed="81"/>
            <rFont val="ＭＳ ゴシック"/>
            <family val="3"/>
            <charset val="128"/>
          </rPr>
          <t>必ず、学校名を入力してください。
学校名が入っていない場合は、出場を認めません。</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2" authorId="0" shapeId="0">
      <text>
        <r>
          <rPr>
            <b/>
            <sz val="20"/>
            <color indexed="81"/>
            <rFont val="ＭＳ ゴシック"/>
            <family val="3"/>
            <charset val="128"/>
          </rPr>
          <t>必ず、学校名を入力してください。
学校名が入っていない場合は、出場を認めません。</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3" authorId="0" shapeId="0">
      <text>
        <r>
          <rPr>
            <b/>
            <sz val="20"/>
            <color indexed="81"/>
            <rFont val="ＭＳ ゴシック"/>
            <family val="3"/>
            <charset val="128"/>
          </rPr>
          <t>必ず、学校名を入力してください。
学校名が入っていない場合は、出場を認めません。</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4" authorId="0" shapeId="0">
      <text>
        <r>
          <rPr>
            <b/>
            <sz val="20"/>
            <color indexed="81"/>
            <rFont val="ＭＳ ゴシック"/>
            <family val="3"/>
            <charset val="128"/>
          </rPr>
          <t>必ず、学校名を入力してください。
学校名が入っていない場合は、出場を認めません。</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5" authorId="0" shapeId="0">
      <text>
        <r>
          <rPr>
            <b/>
            <sz val="20"/>
            <color indexed="81"/>
            <rFont val="ＭＳ ゴシック"/>
            <family val="3"/>
            <charset val="128"/>
          </rPr>
          <t>必ず、学校名を入力してください。
学校名が入っていない場合は、出場を認めません。</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6" authorId="0" shapeId="0">
      <text>
        <r>
          <rPr>
            <b/>
            <sz val="20"/>
            <color indexed="81"/>
            <rFont val="ＭＳ ゴシック"/>
            <family val="3"/>
            <charset val="128"/>
          </rPr>
          <t>必ず、学校名を入力してください。
学校名が入っていない場合は、出場を認めません。</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7" authorId="0" shapeId="0">
      <text>
        <r>
          <rPr>
            <b/>
            <sz val="20"/>
            <color indexed="81"/>
            <rFont val="ＭＳ ゴシック"/>
            <family val="3"/>
            <charset val="128"/>
          </rPr>
          <t>必ず、学校名を入力してください。
学校名が入っていない場合は、出場を認めません。</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8" authorId="0" shapeId="0">
      <text>
        <r>
          <rPr>
            <b/>
            <sz val="20"/>
            <color indexed="81"/>
            <rFont val="ＭＳ ゴシック"/>
            <family val="3"/>
            <charset val="128"/>
          </rPr>
          <t>必ず、学校名を入力してください。
学校名が入っていない場合は、出場を認めません。</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9" authorId="0" shapeId="0">
      <text>
        <r>
          <rPr>
            <b/>
            <sz val="20"/>
            <color indexed="81"/>
            <rFont val="ＭＳ ゴシック"/>
            <family val="3"/>
            <charset val="128"/>
          </rPr>
          <t>必ず、学校名を入力してください。
学校名が入っていない場合は、出場を認めません。</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0" authorId="0" shapeId="0">
      <text>
        <r>
          <rPr>
            <b/>
            <sz val="20"/>
            <color indexed="81"/>
            <rFont val="ＭＳ ゴシック"/>
            <family val="3"/>
            <charset val="128"/>
          </rPr>
          <t>必ず、学校名を入力してください。
学校名が入っていない場合は、出場を認めません。</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1" authorId="0" shapeId="0">
      <text>
        <r>
          <rPr>
            <b/>
            <sz val="20"/>
            <color indexed="81"/>
            <rFont val="ＭＳ ゴシック"/>
            <family val="3"/>
            <charset val="128"/>
          </rPr>
          <t>必ず、学校名を入力してください。
学校名が入っていない場合は、出場を認めません。</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2" authorId="0" shapeId="0">
      <text>
        <r>
          <rPr>
            <b/>
            <sz val="20"/>
            <color indexed="81"/>
            <rFont val="ＭＳ ゴシック"/>
            <family val="3"/>
            <charset val="128"/>
          </rPr>
          <t>必ず、学校名を入力してください。
学校名が入っていない場合は、出場を認めません。</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3" authorId="0" shapeId="0">
      <text>
        <r>
          <rPr>
            <b/>
            <sz val="20"/>
            <color indexed="81"/>
            <rFont val="ＭＳ ゴシック"/>
            <family val="3"/>
            <charset val="128"/>
          </rPr>
          <t>必ず、学校名を入力してください。
学校名が入っていない場合は、出場を認めません。</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4" authorId="0" shapeId="0">
      <text>
        <r>
          <rPr>
            <b/>
            <sz val="20"/>
            <color indexed="81"/>
            <rFont val="ＭＳ ゴシック"/>
            <family val="3"/>
            <charset val="128"/>
          </rPr>
          <t>必ず、学校名を入力してください。
学校名が入っていない場合は、出場を認めません。</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5" authorId="0" shapeId="0">
      <text>
        <r>
          <rPr>
            <b/>
            <sz val="20"/>
            <color indexed="81"/>
            <rFont val="ＭＳ ゴシック"/>
            <family val="3"/>
            <charset val="128"/>
          </rPr>
          <t>必ず、学校名を入力してください。
学校名が入っていない場合は、出場を認めません。</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6" authorId="0" shapeId="0">
      <text>
        <r>
          <rPr>
            <b/>
            <sz val="20"/>
            <color indexed="81"/>
            <rFont val="ＭＳ ゴシック"/>
            <family val="3"/>
            <charset val="128"/>
          </rPr>
          <t>必ず、学校名を入力してください。
学校名が入っていない場合は、出場を認めません。</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7" authorId="0" shapeId="0">
      <text>
        <r>
          <rPr>
            <b/>
            <sz val="20"/>
            <color indexed="81"/>
            <rFont val="ＭＳ ゴシック"/>
            <family val="3"/>
            <charset val="128"/>
          </rPr>
          <t>必ず、学校名を入力してください。
学校名が入っていない場合は、出場を認めません。</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8" authorId="0" shapeId="0">
      <text>
        <r>
          <rPr>
            <b/>
            <sz val="20"/>
            <color indexed="81"/>
            <rFont val="ＭＳ ゴシック"/>
            <family val="3"/>
            <charset val="128"/>
          </rPr>
          <t>必ず、学校名を入力してください。
学校名が入っていない場合は、出場を認めません。</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9" authorId="0" shapeId="0">
      <text>
        <r>
          <rPr>
            <b/>
            <sz val="20"/>
            <color indexed="81"/>
            <rFont val="ＭＳ ゴシック"/>
            <family val="3"/>
            <charset val="128"/>
          </rPr>
          <t>必ず、学校名を入力してください。
学校名が入っていない場合は、出場を認めません。</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0" authorId="0" shapeId="0">
      <text>
        <r>
          <rPr>
            <b/>
            <sz val="20"/>
            <color indexed="81"/>
            <rFont val="ＭＳ ゴシック"/>
            <family val="3"/>
            <charset val="128"/>
          </rPr>
          <t>必ず、学校名を入力してください。
学校名が入っていない場合は、出場を認めません。</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1" authorId="0" shapeId="0">
      <text>
        <r>
          <rPr>
            <b/>
            <sz val="20"/>
            <color indexed="81"/>
            <rFont val="ＭＳ ゴシック"/>
            <family val="3"/>
            <charset val="128"/>
          </rPr>
          <t>必ず、学校名を入力してください。
学校名が入っていない場合は、出場を認めません。</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2" authorId="0" shapeId="0">
      <text>
        <r>
          <rPr>
            <b/>
            <sz val="20"/>
            <color indexed="81"/>
            <rFont val="ＭＳ ゴシック"/>
            <family val="3"/>
            <charset val="128"/>
          </rPr>
          <t>必ず、学校名を入力してください。
学校名が入っていない場合は、出場を認めません。</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3" authorId="0" shapeId="0">
      <text>
        <r>
          <rPr>
            <b/>
            <sz val="20"/>
            <color indexed="81"/>
            <rFont val="ＭＳ ゴシック"/>
            <family val="3"/>
            <charset val="128"/>
          </rPr>
          <t>必ず、学校名を入力してください。
学校名が入っていない場合は、出場を認めません。</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4" authorId="0" shapeId="0">
      <text>
        <r>
          <rPr>
            <b/>
            <sz val="20"/>
            <color indexed="81"/>
            <rFont val="ＭＳ ゴシック"/>
            <family val="3"/>
            <charset val="128"/>
          </rPr>
          <t>必ず、学校名を入力してください。
学校名が入っていない場合は、出場を認めません。</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5" authorId="0" shapeId="0">
      <text>
        <r>
          <rPr>
            <b/>
            <sz val="20"/>
            <color indexed="81"/>
            <rFont val="ＭＳ ゴシック"/>
            <family val="3"/>
            <charset val="128"/>
          </rPr>
          <t>必ず、学校名を入力してください。
学校名が入っていない場合は、出場を認めません。</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6" authorId="0" shapeId="0">
      <text>
        <r>
          <rPr>
            <b/>
            <sz val="20"/>
            <color indexed="81"/>
            <rFont val="ＭＳ ゴシック"/>
            <family val="3"/>
            <charset val="128"/>
          </rPr>
          <t>必ず、学校名を入力してください。
学校名が入っていない場合は、出場を認めません。</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7" authorId="0" shapeId="0">
      <text>
        <r>
          <rPr>
            <b/>
            <sz val="20"/>
            <color indexed="81"/>
            <rFont val="ＭＳ ゴシック"/>
            <family val="3"/>
            <charset val="128"/>
          </rPr>
          <t>必ず、学校名を入力してください。
学校名が入っていない場合は、出場を認めません。</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8" authorId="0" shapeId="0">
      <text>
        <r>
          <rPr>
            <b/>
            <sz val="20"/>
            <color indexed="81"/>
            <rFont val="ＭＳ ゴシック"/>
            <family val="3"/>
            <charset val="128"/>
          </rPr>
          <t>必ず、学校名を入力してください。
学校名が入っていない場合は、出場を認めません。</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9" authorId="0" shapeId="0">
      <text>
        <r>
          <rPr>
            <b/>
            <sz val="20"/>
            <color indexed="81"/>
            <rFont val="ＭＳ ゴシック"/>
            <family val="3"/>
            <charset val="128"/>
          </rPr>
          <t>必ず、学校名を入力してください。
学校名が入っていない場合は、出場を認めません。</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0" authorId="0" shapeId="0">
      <text>
        <r>
          <rPr>
            <b/>
            <sz val="20"/>
            <color indexed="81"/>
            <rFont val="ＭＳ ゴシック"/>
            <family val="3"/>
            <charset val="128"/>
          </rPr>
          <t>必ず、学校名を入力してください。
学校名が入っていない場合は、出場を認めません。</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1" authorId="0" shapeId="0">
      <text>
        <r>
          <rPr>
            <b/>
            <sz val="20"/>
            <color indexed="81"/>
            <rFont val="ＭＳ ゴシック"/>
            <family val="3"/>
            <charset val="128"/>
          </rPr>
          <t>必ず、学校名を入力してください。
学校名が入っていない場合は、出場を認めません。</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2" authorId="0" shapeId="0">
      <text>
        <r>
          <rPr>
            <b/>
            <sz val="20"/>
            <color indexed="81"/>
            <rFont val="ＭＳ ゴシック"/>
            <family val="3"/>
            <charset val="128"/>
          </rPr>
          <t>必ず、学校名を入力してください。
学校名が入っていない場合は、出場を認めません。</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3" authorId="0" shapeId="0">
      <text>
        <r>
          <rPr>
            <b/>
            <sz val="20"/>
            <color indexed="81"/>
            <rFont val="ＭＳ ゴシック"/>
            <family val="3"/>
            <charset val="128"/>
          </rPr>
          <t>必ず、学校名を入力してください。
学校名が入っていない場合は、出場を認めません。</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4" authorId="0" shapeId="0">
      <text>
        <r>
          <rPr>
            <b/>
            <sz val="20"/>
            <color indexed="81"/>
            <rFont val="ＭＳ ゴシック"/>
            <family val="3"/>
            <charset val="128"/>
          </rPr>
          <t>必ず、学校名を入力してください。
学校名が入っていない場合は、出場を認めません。</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5" authorId="0" shapeId="0">
      <text>
        <r>
          <rPr>
            <b/>
            <sz val="20"/>
            <color indexed="81"/>
            <rFont val="ＭＳ ゴシック"/>
            <family val="3"/>
            <charset val="128"/>
          </rPr>
          <t>必ず、学校名を入力してください。
学校名が入っていない場合は、出場を認めません。</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6" authorId="0" shapeId="0">
      <text>
        <r>
          <rPr>
            <b/>
            <sz val="20"/>
            <color indexed="81"/>
            <rFont val="ＭＳ ゴシック"/>
            <family val="3"/>
            <charset val="128"/>
          </rPr>
          <t>必ず、学校名を入力してください。
学校名が入っていない場合は、出場を認めません。</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7" authorId="0" shapeId="0">
      <text>
        <r>
          <rPr>
            <b/>
            <sz val="20"/>
            <color indexed="81"/>
            <rFont val="ＭＳ ゴシック"/>
            <family val="3"/>
            <charset val="128"/>
          </rPr>
          <t>必ず、学校名を入力してください。
学校名が入っていない場合は、出場を認めません。</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8" authorId="0" shapeId="0">
      <text>
        <r>
          <rPr>
            <b/>
            <sz val="20"/>
            <color indexed="81"/>
            <rFont val="ＭＳ ゴシック"/>
            <family val="3"/>
            <charset val="128"/>
          </rPr>
          <t>必ず、学校名を入力してください。
学校名が入っていない場合は、出場を認めません。</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9" authorId="0" shapeId="0">
      <text>
        <r>
          <rPr>
            <b/>
            <sz val="20"/>
            <color indexed="81"/>
            <rFont val="ＭＳ ゴシック"/>
            <family val="3"/>
            <charset val="128"/>
          </rPr>
          <t>必ず、学校名を入力してください。
学校名が入っていない場合は、出場を認めません。</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0" authorId="0" shapeId="0">
      <text>
        <r>
          <rPr>
            <b/>
            <sz val="20"/>
            <color indexed="81"/>
            <rFont val="ＭＳ ゴシック"/>
            <family val="3"/>
            <charset val="128"/>
          </rPr>
          <t>必ず、学校名を入力してください。
学校名が入っていない場合は、出場を認めません。</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1" authorId="0" shapeId="0">
      <text>
        <r>
          <rPr>
            <b/>
            <sz val="20"/>
            <color indexed="81"/>
            <rFont val="ＭＳ ゴシック"/>
            <family val="3"/>
            <charset val="128"/>
          </rPr>
          <t>必ず、学校名を入力してください。
学校名が入っていない場合は、出場を認めません。</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2" authorId="0" shapeId="0">
      <text>
        <r>
          <rPr>
            <b/>
            <sz val="20"/>
            <color indexed="81"/>
            <rFont val="ＭＳ ゴシック"/>
            <family val="3"/>
            <charset val="128"/>
          </rPr>
          <t>必ず、学校名を入力してください。
学校名が入っていない場合は、出場を認めません。</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3" authorId="0" shapeId="0">
      <text>
        <r>
          <rPr>
            <b/>
            <sz val="20"/>
            <color indexed="81"/>
            <rFont val="ＭＳ ゴシック"/>
            <family val="3"/>
            <charset val="128"/>
          </rPr>
          <t>必ず、学校名を入力してください。
学校名が入っていない場合は、出場を認めません。</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4" authorId="0" shapeId="0">
      <text>
        <r>
          <rPr>
            <b/>
            <sz val="20"/>
            <color indexed="81"/>
            <rFont val="ＭＳ ゴシック"/>
            <family val="3"/>
            <charset val="128"/>
          </rPr>
          <t>必ず、学校名を入力してください。
学校名が入っていない場合は、出場を認めません。</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5" authorId="0" shapeId="0">
      <text>
        <r>
          <rPr>
            <b/>
            <sz val="20"/>
            <color indexed="81"/>
            <rFont val="ＭＳ ゴシック"/>
            <family val="3"/>
            <charset val="128"/>
          </rPr>
          <t>必ず、学校名を入力してください。
学校名が入っていない場合は、出場を認めません。</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6" authorId="0" shapeId="0">
      <text>
        <r>
          <rPr>
            <b/>
            <sz val="20"/>
            <color indexed="81"/>
            <rFont val="ＭＳ ゴシック"/>
            <family val="3"/>
            <charset val="128"/>
          </rPr>
          <t>必ず、学校名を入力してください。
学校名が入っていない場合は、出場を認めません。</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7" authorId="0" shapeId="0">
      <text>
        <r>
          <rPr>
            <b/>
            <sz val="20"/>
            <color indexed="81"/>
            <rFont val="ＭＳ ゴシック"/>
            <family val="3"/>
            <charset val="128"/>
          </rPr>
          <t>必ず、学校名を入力してください。
学校名が入っていない場合は、出場を認めません。</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8" authorId="0" shapeId="0">
      <text>
        <r>
          <rPr>
            <b/>
            <sz val="20"/>
            <color indexed="81"/>
            <rFont val="ＭＳ ゴシック"/>
            <family val="3"/>
            <charset val="128"/>
          </rPr>
          <t>必ず、学校名を入力してください。
学校名が入っていない場合は、出場を認めません。</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9" authorId="0" shapeId="0">
      <text>
        <r>
          <rPr>
            <b/>
            <sz val="20"/>
            <color indexed="81"/>
            <rFont val="ＭＳ ゴシック"/>
            <family val="3"/>
            <charset val="128"/>
          </rPr>
          <t>必ず、学校名を入力してください。
学校名が入っていない場合は、出場を認めません。</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0" authorId="0" shapeId="0">
      <text>
        <r>
          <rPr>
            <b/>
            <sz val="20"/>
            <color indexed="81"/>
            <rFont val="ＭＳ ゴシック"/>
            <family val="3"/>
            <charset val="128"/>
          </rPr>
          <t>必ず、学校名を入力してください。
学校名が入っていない場合は、出場を認めません。</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1" authorId="0" shapeId="0">
      <text>
        <r>
          <rPr>
            <b/>
            <sz val="20"/>
            <color indexed="81"/>
            <rFont val="ＭＳ ゴシック"/>
            <family val="3"/>
            <charset val="128"/>
          </rPr>
          <t>必ず、学校名を入力してください。
学校名が入っていない場合は、出場を認めません。</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2" authorId="0" shapeId="0">
      <text>
        <r>
          <rPr>
            <b/>
            <sz val="20"/>
            <color indexed="81"/>
            <rFont val="ＭＳ ゴシック"/>
            <family val="3"/>
            <charset val="128"/>
          </rPr>
          <t>必ず、学校名を入力してください。
学校名が入っていない場合は、出場を認めません。</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3" authorId="0" shapeId="0">
      <text>
        <r>
          <rPr>
            <b/>
            <sz val="20"/>
            <color indexed="81"/>
            <rFont val="ＭＳ ゴシック"/>
            <family val="3"/>
            <charset val="128"/>
          </rPr>
          <t>必ず、学校名を入力してください。
学校名が入っていない場合は、出場を認めません。</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4" authorId="0" shapeId="0">
      <text>
        <r>
          <rPr>
            <b/>
            <sz val="20"/>
            <color indexed="81"/>
            <rFont val="ＭＳ ゴシック"/>
            <family val="3"/>
            <charset val="128"/>
          </rPr>
          <t>必ず、学校名を入力してください。
学校名が入っていない場合は、出場を認めません。</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5" authorId="0" shapeId="0">
      <text>
        <r>
          <rPr>
            <b/>
            <sz val="20"/>
            <color indexed="81"/>
            <rFont val="ＭＳ ゴシック"/>
            <family val="3"/>
            <charset val="128"/>
          </rPr>
          <t>必ず、学校名を入力してください。
学校名が入っていない場合は、出場を認めません。</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6" authorId="0" shapeId="0">
      <text>
        <r>
          <rPr>
            <b/>
            <sz val="20"/>
            <color indexed="81"/>
            <rFont val="ＭＳ ゴシック"/>
            <family val="3"/>
            <charset val="128"/>
          </rPr>
          <t>必ず、学校名を入力してください。
学校名が入っていない場合は、出場を認めません。</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7" authorId="0" shapeId="0">
      <text>
        <r>
          <rPr>
            <b/>
            <sz val="20"/>
            <color indexed="81"/>
            <rFont val="ＭＳ ゴシック"/>
            <family val="3"/>
            <charset val="128"/>
          </rPr>
          <t>必ず、学校名を入力してください。
学校名が入っていない場合は、出場を認めません。</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8" authorId="0" shapeId="0">
      <text>
        <r>
          <rPr>
            <b/>
            <sz val="20"/>
            <color indexed="81"/>
            <rFont val="ＭＳ ゴシック"/>
            <family val="3"/>
            <charset val="128"/>
          </rPr>
          <t>必ず、学校名を入力してください。
学校名が入っていない場合は、出場を認めません。</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9" authorId="0" shapeId="0">
      <text>
        <r>
          <rPr>
            <b/>
            <sz val="20"/>
            <color indexed="81"/>
            <rFont val="ＭＳ ゴシック"/>
            <family val="3"/>
            <charset val="128"/>
          </rPr>
          <t>必ず、学校名を入力してください。
学校名が入っていない場合は、出場を認めません。</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<sst xmlns="http://schemas.openxmlformats.org/spreadsheetml/2006/main" count="560" uniqueCount="417">
  <si>
    <t>ﾅﾝﾊﾞｰ</t>
    <phoneticPr fontId="2"/>
  </si>
  <si>
    <t>学年</t>
    <rPh sb="0" eb="2">
      <t>ガクネン</t>
    </rPh>
    <phoneticPr fontId="2"/>
  </si>
  <si>
    <t>男</t>
    <rPh sb="0" eb="1">
      <t>オトコ</t>
    </rPh>
    <phoneticPr fontId="2"/>
  </si>
  <si>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</si>
  <si>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</si>
  <si>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</si>
  <si>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</si>
  <si>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</si>
  <si>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</si>
  <si>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</si>
  <si>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</si>
  <si>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</si>
  <si>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</si>
  <si>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</si>
  <si>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</si>
  <si>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</si>
  <si>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</si>
  <si>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</si>
  <si>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</si>
  <si>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</si>
  <si>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</si>
  <si>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</si>
  <si>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</si>
  <si>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</si>
  <si>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</si>
  <si>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</si>
  <si>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</si>
  <si>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</si>
  <si>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</si>
  <si>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</si>
  <si>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</si>
  <si>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</si>
  <si>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</si>
  <si>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</si>
  <si>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</si>
  <si>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</si>
  <si>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</si>
  <si>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性別</t>
    <rPh sb="0" eb="2">
      <t>セイベツ</t>
    </rPh>
    <phoneticPr fontId="2"/>
  </si>
  <si>
    <t>学年</t>
    <rPh sb="0" eb="2">
      <t>ガクネン</t>
    </rPh>
    <phoneticPr fontId="2"/>
  </si>
  <si>
    <t>記録</t>
    <rPh sb="0" eb="2">
      <t>キロク</t>
    </rPh>
    <phoneticPr fontId="2"/>
  </si>
  <si>
    <t>例</t>
    <rPh sb="0" eb="1">
      <t>レイ</t>
    </rPh>
    <phoneticPr fontId="2"/>
  </si>
  <si>
    <t>西三　太郎</t>
    <rPh sb="0" eb="1">
      <t>セイ</t>
    </rPh>
    <rPh sb="1" eb="2">
      <t>サン</t>
    </rPh>
    <rPh sb="3" eb="5">
      <t>タロウ</t>
    </rPh>
    <phoneticPr fontId="2"/>
  </si>
  <si>
    <t>氏　名</t>
    <rPh sb="0" eb="1">
      <t>シ</t>
    </rPh>
    <rPh sb="2" eb="3">
      <t>メイ</t>
    </rPh>
    <phoneticPr fontId="2"/>
  </si>
  <si>
    <t>A4サイズ</t>
    <phoneticPr fontId="6"/>
  </si>
  <si>
    <t>男　　　子</t>
    <rPh sb="0" eb="1">
      <t>オトコ</t>
    </rPh>
    <rPh sb="4" eb="5">
      <t>コ</t>
    </rPh>
    <phoneticPr fontId="6"/>
  </si>
  <si>
    <t>女　　　子</t>
    <rPh sb="0" eb="1">
      <t>オンナ</t>
    </rPh>
    <rPh sb="4" eb="5">
      <t>コ</t>
    </rPh>
    <phoneticPr fontId="6"/>
  </si>
  <si>
    <t>種　　目</t>
    <rPh sb="0" eb="1">
      <t>タネ</t>
    </rPh>
    <rPh sb="3" eb="4">
      <t>メ</t>
    </rPh>
    <phoneticPr fontId="6"/>
  </si>
  <si>
    <t>申込数</t>
    <rPh sb="0" eb="2">
      <t>モウシコミ</t>
    </rPh>
    <rPh sb="2" eb="3">
      <t>スウ</t>
    </rPh>
    <phoneticPr fontId="6"/>
  </si>
  <si>
    <t>種　　　目</t>
    <rPh sb="0" eb="1">
      <t>タネ</t>
    </rPh>
    <rPh sb="4" eb="5">
      <t>メ</t>
    </rPh>
    <phoneticPr fontId="6"/>
  </si>
  <si>
    <t>男種目</t>
    <rPh sb="0" eb="3">
      <t>オトコシュモク</t>
    </rPh>
    <phoneticPr fontId="6"/>
  </si>
  <si>
    <t>女種目</t>
    <rPh sb="0" eb="1">
      <t>オンナ</t>
    </rPh>
    <rPh sb="1" eb="3">
      <t>シュモク</t>
    </rPh>
    <phoneticPr fontId="6"/>
  </si>
  <si>
    <t>種目別申込人数一覧表</t>
    <rPh sb="0" eb="1">
      <t>タネ</t>
    </rPh>
    <rPh sb="1" eb="2">
      <t>メ</t>
    </rPh>
    <rPh sb="2" eb="3">
      <t>ベツ</t>
    </rPh>
    <rPh sb="3" eb="4">
      <t>サル</t>
    </rPh>
    <rPh sb="4" eb="5">
      <t>コミ</t>
    </rPh>
    <rPh sb="5" eb="6">
      <t>ジン</t>
    </rPh>
    <rPh sb="6" eb="7">
      <t>カズ</t>
    </rPh>
    <rPh sb="7" eb="8">
      <t>イチ</t>
    </rPh>
    <rPh sb="8" eb="9">
      <t>ラン</t>
    </rPh>
    <rPh sb="9" eb="10">
      <t>ヒョウ</t>
    </rPh>
    <phoneticPr fontId="6"/>
  </si>
  <si>
    <t>女</t>
    <rPh sb="0" eb="1">
      <t>オンナ</t>
    </rPh>
    <phoneticPr fontId="2"/>
  </si>
  <si>
    <t>男</t>
    <rPh sb="0" eb="1">
      <t>オトコ</t>
    </rPh>
    <phoneticPr fontId="2"/>
  </si>
  <si>
    <t>○</t>
    <phoneticPr fontId="2"/>
  </si>
  <si>
    <t>大会名</t>
    <rPh sb="0" eb="2">
      <t>タイカイ</t>
    </rPh>
    <rPh sb="2" eb="3">
      <t>メイ</t>
    </rPh>
    <phoneticPr fontId="2"/>
  </si>
  <si>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</si>
  <si>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</si>
  <si>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</si>
  <si>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</si>
  <si>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</si>
  <si>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</si>
  <si>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</si>
  <si>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</si>
  <si>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</si>
  <si>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</si>
  <si>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</si>
  <si>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2"/>
  </si>
  <si>
    <t>申込チーム数</t>
    <rPh sb="0" eb="2">
      <t>モウシコミ</t>
    </rPh>
    <rPh sb="5" eb="6">
      <t>スウ</t>
    </rPh>
    <phoneticPr fontId="2"/>
  </si>
  <si>
    <t>②選手情報入力</t>
    <rPh sb="1" eb="3">
      <t>センシュ</t>
    </rPh>
    <rPh sb="3" eb="5">
      <t>ジョウホウ</t>
    </rPh>
    <rPh sb="5" eb="7">
      <t>ニュウリョク</t>
    </rPh>
    <phoneticPr fontId="2"/>
  </si>
  <si>
    <t>④種目別人数一覧表</t>
    <rPh sb="1" eb="4">
      <t>シュモクベツ</t>
    </rPh>
    <rPh sb="4" eb="6">
      <t>ニンズウ</t>
    </rPh>
    <rPh sb="6" eb="8">
      <t>イチラン</t>
    </rPh>
    <rPh sb="8" eb="9">
      <t>ヒョウ</t>
    </rPh>
    <phoneticPr fontId="2"/>
  </si>
  <si>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2"/>
  </si>
  <si>
    <t xml:space="preserve">チーム名 </t>
    <rPh sb="3" eb="4">
      <t>メイ</t>
    </rPh>
    <phoneticPr fontId="2"/>
  </si>
  <si>
    <t>54秒23</t>
    <rPh sb="2" eb="3">
      <t>ビョウ</t>
    </rPh>
    <phoneticPr fontId="2"/>
  </si>
  <si>
    <t>↓</t>
    <phoneticPr fontId="2"/>
  </si>
  <si>
    <t xml:space="preserve">１ </t>
    <phoneticPr fontId="2"/>
  </si>
  <si>
    <t xml:space="preserve">３ </t>
    <phoneticPr fontId="2"/>
  </si>
  <si>
    <t>期　日</t>
    <rPh sb="0" eb="1">
      <t>キ</t>
    </rPh>
    <rPh sb="2" eb="3">
      <t>ヒ</t>
    </rPh>
    <phoneticPr fontId="2"/>
  </si>
  <si>
    <t>会　場</t>
    <rPh sb="0" eb="1">
      <t>カイ</t>
    </rPh>
    <rPh sb="2" eb="3">
      <t>バ</t>
    </rPh>
    <phoneticPr fontId="2"/>
  </si>
  <si>
    <t>　　②選手情報の入力</t>
    <rPh sb="3" eb="5">
      <t>センシュ</t>
    </rPh>
    <rPh sb="5" eb="7">
      <t>ジョウホウ</t>
    </rPh>
    <rPh sb="8" eb="10">
      <t>ニュウリョク</t>
    </rPh>
    <phoneticPr fontId="2"/>
  </si>
  <si>
    <t>送付先</t>
    <rPh sb="0" eb="2">
      <t>ソウフ</t>
    </rPh>
    <rPh sb="2" eb="3">
      <t>サキ</t>
    </rPh>
    <phoneticPr fontId="2"/>
  </si>
  <si>
    <t>　★問い合わせ先</t>
    <rPh sb="2" eb="3">
      <t>ト</t>
    </rPh>
    <rPh sb="4" eb="5">
      <t>ア</t>
    </rPh>
    <rPh sb="7" eb="8">
      <t>サキ</t>
    </rPh>
    <phoneticPr fontId="2"/>
  </si>
  <si>
    <t>　★データ入力前にこのページの内容を必ずお読みください。</t>
    <rPh sb="5" eb="7">
      <t>ニュウリョク</t>
    </rPh>
    <rPh sb="7" eb="8">
      <t>マエ</t>
    </rPh>
    <rPh sb="15" eb="17">
      <t>ナイヨウ</t>
    </rPh>
    <rPh sb="18" eb="19">
      <t>カナラ</t>
    </rPh>
    <rPh sb="21" eb="22">
      <t>ヨ</t>
    </rPh>
    <phoneticPr fontId="2"/>
  </si>
  <si>
    <t>12秒00</t>
    <rPh sb="2" eb="3">
      <t>ビョウ</t>
    </rPh>
    <phoneticPr fontId="2"/>
  </si>
  <si>
    <t>　　 のときは整数で表示されます。</t>
    <rPh sb="7" eb="9">
      <t>セイスウ</t>
    </rPh>
    <rPh sb="10" eb="12">
      <t>ヒョウジ</t>
    </rPh>
    <phoneticPr fontId="2"/>
  </si>
  <si>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2"/>
  </si>
  <si>
    <t>　　なっていることを確認してください。</t>
    <rPh sb="10" eb="12">
      <t>カクニン</t>
    </rPh>
    <phoneticPr fontId="2"/>
  </si>
  <si>
    <t>←入力</t>
    <rPh sb="1" eb="3">
      <t>ニュウリョク</t>
    </rPh>
    <phoneticPr fontId="2"/>
  </si>
  <si>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2"/>
  </si>
  <si>
    <t>○</t>
    <phoneticPr fontId="2"/>
  </si>
  <si>
    <t>男100m</t>
    <rPh sb="0" eb="1">
      <t>ダン</t>
    </rPh>
    <phoneticPr fontId="2"/>
  </si>
  <si>
    <t>★記録がない場合は空欄にしてください。</t>
    <rPh sb="1" eb="3">
      <t>キロク</t>
    </rPh>
    <rPh sb="6" eb="8">
      <t>バアイ</t>
    </rPh>
    <rPh sb="9" eb="11">
      <t>クウラン</t>
    </rPh>
    <phoneticPr fontId="2"/>
  </si>
  <si>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2"/>
  </si>
  <si>
    <t>Ord</t>
    <phoneticPr fontId="2"/>
  </si>
  <si>
    <r>
      <t>　　※</t>
    </r>
    <r>
      <rPr>
        <b/>
        <sz val="11"/>
        <color indexed="10"/>
        <rFont val="ＭＳ ゴシック"/>
        <family val="3"/>
        <charset val="128"/>
      </rPr>
      <t>記録は、次のとおり入力してください。</t>
    </r>
    <rPh sb="3" eb="5">
      <t>キロク</t>
    </rPh>
    <rPh sb="7" eb="8">
      <t>ツギ</t>
    </rPh>
    <rPh sb="12" eb="14">
      <t>ニュウリョク</t>
    </rPh>
    <phoneticPr fontId="2"/>
  </si>
  <si>
    <t>4分07秒00</t>
    <rPh sb="1" eb="2">
      <t>フン</t>
    </rPh>
    <rPh sb="4" eb="5">
      <t>ビョウ</t>
    </rPh>
    <phoneticPr fontId="2"/>
  </si>
  <si>
    <t>4.07.00</t>
    <phoneticPr fontId="2"/>
  </si>
  <si>
    <t>氏　名</t>
    <rPh sb="0" eb="1">
      <t>シ</t>
    </rPh>
    <rPh sb="2" eb="3">
      <t>メイ</t>
    </rPh>
    <phoneticPr fontId="2"/>
  </si>
  <si>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2"/>
  </si>
  <si>
    <t>　＜注意事項等＞</t>
    <rPh sb="2" eb="4">
      <t>チュウイ</t>
    </rPh>
    <rPh sb="4" eb="6">
      <t>ジコウ</t>
    </rPh>
    <rPh sb="6" eb="7">
      <t>トウ</t>
    </rPh>
    <phoneticPr fontId="2"/>
  </si>
  <si>
    <t>　 ※記録が１分未満で、10分の1以下が「00」</t>
    <rPh sb="3" eb="5">
      <t>キロク</t>
    </rPh>
    <rPh sb="7" eb="8">
      <t>フン</t>
    </rPh>
    <rPh sb="8" eb="10">
      <t>ミマン</t>
    </rPh>
    <rPh sb="14" eb="15">
      <t>ブン</t>
    </rPh>
    <rPh sb="17" eb="19">
      <t>イカ</t>
    </rPh>
    <phoneticPr fontId="2"/>
  </si>
  <si>
    <t>例１</t>
    <rPh sb="0" eb="1">
      <t>レイ</t>
    </rPh>
    <phoneticPr fontId="2"/>
  </si>
  <si>
    <t>例２</t>
    <rPh sb="0" eb="1">
      <t>レイ</t>
    </rPh>
    <phoneticPr fontId="2"/>
  </si>
  <si>
    <t>例３</t>
    <rPh sb="0" eb="1">
      <t>レイ</t>
    </rPh>
    <phoneticPr fontId="2"/>
  </si>
  <si>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2"/>
  </si>
  <si>
    <t>ｾｲｻﾝ ﾀﾛｳ</t>
    <phoneticPr fontId="2"/>
  </si>
  <si>
    <t>ﾌﾘｶﾞﾅ</t>
    <phoneticPr fontId="2"/>
  </si>
  <si>
    <t>種目</t>
    <rPh sb="0" eb="2">
      <t>シュモク</t>
    </rPh>
    <phoneticPr fontId="40"/>
  </si>
  <si>
    <t>男4X100mR</t>
    <rPh sb="0" eb="1">
      <t>オトコ</t>
    </rPh>
    <phoneticPr fontId="40"/>
  </si>
  <si>
    <t>男子</t>
    <rPh sb="0" eb="2">
      <t>ダンシ</t>
    </rPh>
    <phoneticPr fontId="40"/>
  </si>
  <si>
    <t>女子</t>
    <rPh sb="0" eb="2">
      <t>ジョシ</t>
    </rPh>
    <phoneticPr fontId="40"/>
  </si>
  <si>
    <t>リレー</t>
    <phoneticPr fontId="40"/>
  </si>
  <si>
    <t>種目</t>
    <rPh sb="0" eb="2">
      <t>シュモク</t>
    </rPh>
    <phoneticPr fontId="40"/>
  </si>
  <si>
    <t>No</t>
    <phoneticPr fontId="40"/>
  </si>
  <si>
    <t>FLAG</t>
    <phoneticPr fontId="40"/>
  </si>
  <si>
    <t>記録</t>
    <rPh sb="0" eb="2">
      <t>キロク</t>
    </rPh>
    <phoneticPr fontId="40"/>
  </si>
  <si>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2"/>
  </si>
  <si>
    <r>
      <t xml:space="preserve">ﾌﾘｶﾞﾅ
</t>
    </r>
    <r>
      <rPr>
        <b/>
        <sz val="8"/>
        <color indexed="10"/>
        <rFont val="ＭＳ 明朝"/>
        <family val="1"/>
        <charset val="128"/>
      </rPr>
      <t>姓と名の間に
半角ｽﾍﾟｰｽ1つ</t>
    </r>
    <rPh sb="13" eb="15">
      <t>ハンカク</t>
    </rPh>
    <phoneticPr fontId="2"/>
  </si>
  <si>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2"/>
  </si>
  <si>
    <t>学校名</t>
    <rPh sb="0" eb="2">
      <t>ガッコウ</t>
    </rPh>
    <rPh sb="2" eb="3">
      <t>メイ</t>
    </rPh>
    <phoneticPr fontId="6"/>
  </si>
  <si>
    <t>ｶﾅ</t>
    <phoneticPr fontId="2"/>
  </si>
  <si>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2"/>
  </si>
  <si>
    <t>　・必要事項を入力してください。</t>
    <rPh sb="2" eb="4">
      <t>ヒツヨウ</t>
    </rPh>
    <rPh sb="4" eb="6">
      <t>ジコウ</t>
    </rPh>
    <rPh sb="7" eb="9">
      <t>ニュウリョク</t>
    </rPh>
    <phoneticPr fontId="2"/>
  </si>
  <si>
    <t>女4X100mR</t>
    <rPh sb="0" eb="1">
      <t>オンナ</t>
    </rPh>
    <phoneticPr fontId="40"/>
  </si>
  <si>
    <t>リレー</t>
    <phoneticPr fontId="40"/>
  </si>
  <si>
    <t>ﾅﾝﾊﾞｰ</t>
    <phoneticPr fontId="40"/>
  </si>
  <si>
    <t>氏　名</t>
    <rPh sb="0" eb="1">
      <t>シ</t>
    </rPh>
    <rPh sb="2" eb="3">
      <t>メイ</t>
    </rPh>
    <phoneticPr fontId="40"/>
  </si>
  <si>
    <t>性</t>
    <rPh sb="0" eb="1">
      <t>セイ</t>
    </rPh>
    <phoneticPr fontId="40"/>
  </si>
  <si>
    <t>年</t>
    <rPh sb="0" eb="1">
      <t>ネン</t>
    </rPh>
    <phoneticPr fontId="40"/>
  </si>
  <si>
    <t>記録確認表</t>
    <rPh sb="0" eb="2">
      <t>キロク</t>
    </rPh>
    <rPh sb="2" eb="4">
      <t>カクニン</t>
    </rPh>
    <rPh sb="4" eb="5">
      <t>ヒョウ</t>
    </rPh>
    <phoneticPr fontId="2"/>
  </si>
  <si>
    <t xml:space="preserve">７ </t>
    <phoneticPr fontId="2"/>
  </si>
  <si>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2"/>
  </si>
  <si>
    <t>人数</t>
    <rPh sb="0" eb="2">
      <t>ニンズウ</t>
    </rPh>
    <phoneticPr fontId="40"/>
  </si>
  <si>
    <t>男　　子</t>
    <rPh sb="0" eb="1">
      <t>オトコ</t>
    </rPh>
    <rPh sb="3" eb="4">
      <t>コ</t>
    </rPh>
    <phoneticPr fontId="40"/>
  </si>
  <si>
    <t>女　　子</t>
    <rPh sb="0" eb="1">
      <t>オンナ</t>
    </rPh>
    <rPh sb="3" eb="4">
      <t>コ</t>
    </rPh>
    <phoneticPr fontId="40"/>
  </si>
  <si>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2"/>
  </si>
  <si>
    <t>男　　　子</t>
    <rPh sb="0" eb="1">
      <t>オトコ</t>
    </rPh>
    <rPh sb="4" eb="5">
      <t>コ</t>
    </rPh>
    <phoneticPr fontId="40"/>
  </si>
  <si>
    <t>女　　　子</t>
    <rPh sb="0" eb="1">
      <t>オンナ</t>
    </rPh>
    <rPh sb="4" eb="5">
      <t>コ</t>
    </rPh>
    <phoneticPr fontId="40"/>
  </si>
  <si>
    <t>大会名</t>
    <rPh sb="0" eb="2">
      <t>タイカイ</t>
    </rPh>
    <rPh sb="2" eb="3">
      <t>メイ</t>
    </rPh>
    <phoneticPr fontId="40"/>
  </si>
  <si>
    <t>一覧表用　種目名</t>
    <rPh sb="0" eb="2">
      <t>イチラン</t>
    </rPh>
    <rPh sb="2" eb="3">
      <t>ヒョウ</t>
    </rPh>
    <rPh sb="3" eb="4">
      <t>ヨウ</t>
    </rPh>
    <rPh sb="5" eb="7">
      <t>シュモク</t>
    </rPh>
    <rPh sb="7" eb="8">
      <t>メイ</t>
    </rPh>
    <phoneticPr fontId="40"/>
  </si>
  <si>
    <t>振込明細書のコピーを裏面に添付してください</t>
    <rPh sb="0" eb="2">
      <t>フリコミ</t>
    </rPh>
    <rPh sb="2" eb="5">
      <t>メイサイショ</t>
    </rPh>
    <rPh sb="10" eb="12">
      <t>ウラメン</t>
    </rPh>
    <rPh sb="13" eb="15">
      <t>テンプ</t>
    </rPh>
    <phoneticPr fontId="2"/>
  </si>
  <si>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3"/>
  </si>
  <si>
    <t>⇒</t>
    <phoneticPr fontId="2"/>
  </si>
  <si>
    <t>20m</t>
    <phoneticPr fontId="2"/>
  </si>
  <si>
    <t>20m00</t>
    <phoneticPr fontId="2"/>
  </si>
  <si>
    <t>※データを修正する場合は、必ず「Delete」キーを使用してください。</t>
    <rPh sb="5" eb="7">
      <t>シュウセイ</t>
    </rPh>
    <rPh sb="9" eb="11">
      <t>バアイ</t>
    </rPh>
    <rPh sb="13" eb="14">
      <t>カナラ</t>
    </rPh>
    <rPh sb="26" eb="28">
      <t>シヨウ</t>
    </rPh>
    <phoneticPr fontId="2"/>
  </si>
  <si>
    <t>競技者NO</t>
    <rPh sb="0" eb="3">
      <t>キョウギシャ</t>
    </rPh>
    <phoneticPr fontId="2"/>
  </si>
  <si>
    <t>リレー記録</t>
    <rPh sb="3" eb="5">
      <t>キロク</t>
    </rPh>
    <phoneticPr fontId="2"/>
  </si>
  <si>
    <t>男子</t>
    <rPh sb="0" eb="2">
      <t>ダンシ</t>
    </rPh>
    <phoneticPr fontId="2"/>
  </si>
  <si>
    <t>女子</t>
    <rPh sb="0" eb="2">
      <t>ジョシ</t>
    </rPh>
    <phoneticPr fontId="2"/>
  </si>
  <si>
    <t>女400R</t>
    <rPh sb="0" eb="1">
      <t>オンナ</t>
    </rPh>
    <phoneticPr fontId="2"/>
  </si>
  <si>
    <t>女1600R</t>
    <rPh sb="0" eb="1">
      <t>オンナ</t>
    </rPh>
    <phoneticPr fontId="2"/>
  </si>
  <si>
    <t>※必要事項を全て入力してください。</t>
    <rPh sb="1" eb="3">
      <t>ヒツヨウ</t>
    </rPh>
    <rPh sb="3" eb="5">
      <t>ジコウ</t>
    </rPh>
    <rPh sb="6" eb="7">
      <t>スベ</t>
    </rPh>
    <rPh sb="8" eb="10">
      <t>ニュウリョク</t>
    </rPh>
    <phoneticPr fontId="2"/>
  </si>
  <si>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2"/>
  </si>
  <si>
    <t>※リレーにエントリーをする選手とチームの記録を確認してください。</t>
    <rPh sb="13" eb="15">
      <t>センシュ</t>
    </rPh>
    <rPh sb="20" eb="22">
      <t>キロク</t>
    </rPh>
    <rPh sb="23" eb="25">
      <t>カクニン</t>
    </rPh>
    <phoneticPr fontId="2"/>
  </si>
  <si>
    <t>③リレー情報確認</t>
    <rPh sb="4" eb="6">
      <t>ジョウホウ</t>
    </rPh>
    <rPh sb="6" eb="8">
      <t>カクニン</t>
    </rPh>
    <phoneticPr fontId="2"/>
  </si>
  <si>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2"/>
  </si>
  <si>
    <t>パロマ瑞穂スタジアム・パロマ瑞穂北陸上競技場</t>
    <rPh sb="3" eb="5">
      <t>ミズホ</t>
    </rPh>
    <rPh sb="14" eb="16">
      <t>ミズホ</t>
    </rPh>
    <rPh sb="16" eb="17">
      <t>キタ</t>
    </rPh>
    <rPh sb="17" eb="22">
      <t>リクジョウキョウギジョウ</t>
    </rPh>
    <phoneticPr fontId="2"/>
  </si>
  <si>
    <t>〒463-8799　守山郵便局　私書箱１４号　名古屋地区陸上競技協会</t>
    <rPh sb="23" eb="26">
      <t>ナゴヤ</t>
    </rPh>
    <rPh sb="26" eb="28">
      <t>チク</t>
    </rPh>
    <phoneticPr fontId="2"/>
  </si>
  <si>
    <t>勝見　昌弘　宛</t>
    <rPh sb="0" eb="2">
      <t>カツミ</t>
    </rPh>
    <rPh sb="3" eb="5">
      <t>マサヒロ</t>
    </rPh>
    <rPh sb="6" eb="7">
      <t>アテ</t>
    </rPh>
    <phoneticPr fontId="2"/>
  </si>
  <si>
    <t>種　目　数</t>
    <rPh sb="0" eb="1">
      <t>シュ</t>
    </rPh>
    <rPh sb="2" eb="3">
      <t>メ</t>
    </rPh>
    <rPh sb="4" eb="5">
      <t>スウ</t>
    </rPh>
    <phoneticPr fontId="6"/>
  </si>
  <si>
    <t>種目計</t>
    <rPh sb="0" eb="2">
      <t>シュモク</t>
    </rPh>
    <rPh sb="2" eb="3">
      <t>ケイ</t>
    </rPh>
    <phoneticPr fontId="2"/>
  </si>
  <si>
    <t>種目数</t>
    <rPh sb="0" eb="3">
      <t>シュモクスウ</t>
    </rPh>
    <phoneticPr fontId="6"/>
  </si>
  <si>
    <t>リレー</t>
    <phoneticPr fontId="6"/>
  </si>
  <si>
    <t>　・プログラム購入部数を入力後、合計金額を確認して印刷をしてください。</t>
    <rPh sb="7" eb="9">
      <t>コウニュウ</t>
    </rPh>
    <rPh sb="9" eb="11">
      <t>ブスウ</t>
    </rPh>
    <rPh sb="12" eb="15">
      <t>ニュウリョクゴ</t>
    </rPh>
    <rPh sb="16" eb="20">
      <t>ゴウケイキンガク</t>
    </rPh>
    <rPh sb="21" eb="23">
      <t>カクニン</t>
    </rPh>
    <phoneticPr fontId="2"/>
  </si>
  <si>
    <t>リレー計</t>
    <rPh sb="3" eb="4">
      <t>ケイ</t>
    </rPh>
    <phoneticPr fontId="2"/>
  </si>
  <si>
    <t>男</t>
    <rPh sb="0" eb="1">
      <t>オトコ</t>
    </rPh>
    <phoneticPr fontId="2"/>
  </si>
  <si>
    <t>女</t>
    <rPh sb="0" eb="1">
      <t>オンナ</t>
    </rPh>
    <phoneticPr fontId="2"/>
  </si>
  <si>
    <t>申込責任者</t>
    <rPh sb="0" eb="2">
      <t>モウシコミ</t>
    </rPh>
    <rPh sb="2" eb="5">
      <t>セキニ</t>
    </rPh>
    <phoneticPr fontId="2"/>
  </si>
  <si>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2"/>
  </si>
  <si>
    <t>このシートを印刷し裏面に振込明細のコピーを添付してください</t>
    <rPh sb="6" eb="8">
      <t>インサツ</t>
    </rPh>
    <rPh sb="9" eb="11">
      <t>リメン</t>
    </rPh>
    <rPh sb="12" eb="14">
      <t>フリコミ</t>
    </rPh>
    <rPh sb="14" eb="16">
      <t>メイサイ</t>
    </rPh>
    <rPh sb="21" eb="23">
      <t>テンプ</t>
    </rPh>
    <phoneticPr fontId="2"/>
  </si>
  <si>
    <t>toiawase.nagoya@gmail.com</t>
    <phoneticPr fontId="2"/>
  </si>
  <si>
    <t>メール送信期限</t>
    <rPh sb="3" eb="5">
      <t>ソウシン</t>
    </rPh>
    <rPh sb="5" eb="7">
      <t>キゲン</t>
    </rPh>
    <phoneticPr fontId="2"/>
  </si>
  <si>
    <t>書類郵送期限　</t>
    <rPh sb="0" eb="2">
      <t>ショルイ</t>
    </rPh>
    <rPh sb="2" eb="4">
      <t>ユウソウ</t>
    </rPh>
    <rPh sb="4" eb="6">
      <t>キゲン</t>
    </rPh>
    <phoneticPr fontId="2"/>
  </si>
  <si>
    <t>メール送信後に郵送願います。</t>
    <rPh sb="3" eb="6">
      <t>ソウシンゴ</t>
    </rPh>
    <rPh sb="7" eb="10">
      <t>ユウソウネガ</t>
    </rPh>
    <phoneticPr fontId="2"/>
  </si>
  <si>
    <t xml:space="preserve">２ </t>
    <phoneticPr fontId="2"/>
  </si>
  <si>
    <t xml:space="preserve">４ </t>
  </si>
  <si>
    <t xml:space="preserve">５ </t>
  </si>
  <si>
    <t xml:space="preserve">６ </t>
    <phoneticPr fontId="2"/>
  </si>
  <si>
    <t>　★作業の流れは次のとおりです。　データの入力は①②のシートのみです。</t>
    <rPh sb="2" eb="4">
      <t>サギョウ</t>
    </rPh>
    <rPh sb="5" eb="6">
      <t>ナガ</t>
    </rPh>
    <rPh sb="8" eb="9">
      <t>ツギ</t>
    </rPh>
    <rPh sb="21" eb="23">
      <t>ニュウリョク</t>
    </rPh>
    <phoneticPr fontId="2"/>
  </si>
  <si>
    <t>・プログラム購入部数もこちらで入力となります。</t>
    <rPh sb="6" eb="8">
      <t>コウニュウ</t>
    </rPh>
    <rPh sb="8" eb="10">
      <t>ブスウ</t>
    </rPh>
    <rPh sb="15" eb="17">
      <t>ニュウリョク</t>
    </rPh>
    <phoneticPr fontId="2"/>
  </si>
  <si>
    <t>↓</t>
    <phoneticPr fontId="2"/>
  </si>
  <si>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2"/>
  </si>
  <si>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2"/>
  </si>
  <si>
    <r>
      <t>◎トラック種目・・・・分秒をドット「．」で区切り、</t>
    </r>
    <r>
      <rPr>
        <b/>
        <u/>
        <sz val="11"/>
        <color indexed="10"/>
        <rFont val="ＭＳ ゴシック"/>
        <family val="3"/>
        <charset val="128"/>
      </rPr>
      <t>100分の1秒まで入力</t>
    </r>
    <rPh sb="5" eb="7">
      <t>シュモク</t>
    </rPh>
    <phoneticPr fontId="2"/>
  </si>
  <si>
    <r>
      <t>◎フィールド種目・・・メートルを「m」で区切り、</t>
    </r>
    <r>
      <rPr>
        <b/>
        <u/>
        <sz val="11"/>
        <color indexed="10"/>
        <rFont val="ＭＳ ゴシック"/>
        <family val="3"/>
        <charset val="128"/>
      </rPr>
      <t>cm単位まで入力（「cm」の文字は入れない）</t>
    </r>
    <rPh sb="6" eb="8">
      <t>シュモク</t>
    </rPh>
    <phoneticPr fontId="2"/>
  </si>
  <si>
    <t>⇒</t>
    <phoneticPr fontId="2"/>
  </si>
  <si>
    <t>↓</t>
    <phoneticPr fontId="2"/>
  </si>
  <si>
    <t>E-mail：</t>
    <phoneticPr fontId="2"/>
  </si>
  <si>
    <r>
      <t>　・入力したファイルを送信してください。</t>
    </r>
    <r>
      <rPr>
        <b/>
        <sz val="12"/>
        <color indexed="8"/>
        <rFont val="ＭＳ 明朝"/>
        <family val="1"/>
        <charset val="128"/>
      </rPr>
      <t/>
    </r>
    <rPh sb="2" eb="4">
      <t>ニュウリョク</t>
    </rPh>
    <phoneticPr fontId="2"/>
  </si>
  <si>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2"/>
  </si>
  <si>
    <t xml:space="preserve">mail：   </t>
    <phoneticPr fontId="2"/>
  </si>
  <si>
    <t>　　③種目別人数の確認・印刷</t>
    <rPh sb="3" eb="6">
      <t>シュモクベツ</t>
    </rPh>
    <rPh sb="6" eb="8">
      <t>ニンズウ</t>
    </rPh>
    <rPh sb="9" eb="11">
      <t>カクニン</t>
    </rPh>
    <rPh sb="12" eb="14">
      <t>インサツ</t>
    </rPh>
    <phoneticPr fontId="2"/>
  </si>
  <si>
    <t>　　④ファイルの保存</t>
    <rPh sb="8" eb="10">
      <t>ホゾン</t>
    </rPh>
    <phoneticPr fontId="2"/>
  </si>
  <si>
    <t>　　⑤メール送信</t>
    <rPh sb="6" eb="8">
      <t>ソウシン</t>
    </rPh>
    <phoneticPr fontId="2"/>
  </si>
  <si>
    <t>　　⑥参加料の振込</t>
    <rPh sb="3" eb="6">
      <t>サンカリョウ</t>
    </rPh>
    <rPh sb="7" eb="9">
      <t>フリコミ</t>
    </rPh>
    <phoneticPr fontId="2"/>
  </si>
  <si>
    <t>　　⑦郵送</t>
    <rPh sb="3" eb="5">
      <t>ユウソウ</t>
    </rPh>
    <phoneticPr fontId="2"/>
  </si>
  <si>
    <t>　　⑧申込完了</t>
    <rPh sb="3" eb="5">
      <t>モウシコミ</t>
    </rPh>
    <rPh sb="5" eb="7">
      <t>カンリョウ</t>
    </rPh>
    <phoneticPr fontId="2"/>
  </si>
  <si>
    <t>①団体情報入力</t>
    <rPh sb="1" eb="3">
      <t>ダン</t>
    </rPh>
    <rPh sb="3" eb="5">
      <t>ジョウホウ</t>
    </rPh>
    <rPh sb="5" eb="7">
      <t>ニュウリョク</t>
    </rPh>
    <phoneticPr fontId="2"/>
  </si>
  <si>
    <t>団体コード</t>
    <rPh sb="0" eb="2">
      <t>ダンタイ</t>
    </rPh>
    <phoneticPr fontId="2"/>
  </si>
  <si>
    <t>　未記入(担当者が入力します)</t>
    <rPh sb="1" eb="4">
      <t>ミキニュウ</t>
    </rPh>
    <rPh sb="5" eb="8">
      <t>タントウシャ</t>
    </rPh>
    <rPh sb="9" eb="11">
      <t>ニュウリョク</t>
    </rPh>
    <phoneticPr fontId="2"/>
  </si>
  <si>
    <t>団体名</t>
    <rPh sb="0" eb="2">
      <t>ダンタイ</t>
    </rPh>
    <rPh sb="2" eb="3">
      <t>メイ</t>
    </rPh>
    <phoneticPr fontId="2"/>
  </si>
  <si>
    <t>略称団体名</t>
    <rPh sb="0" eb="2">
      <t>リャクショウ</t>
    </rPh>
    <rPh sb="2" eb="4">
      <t>ダンタ</t>
    </rPh>
    <rPh sb="4" eb="5">
      <t>メイ</t>
    </rPh>
    <phoneticPr fontId="2"/>
  </si>
  <si>
    <t>団体名ﾌﾘｶﾞﾅ</t>
    <rPh sb="0" eb="3">
      <t>ダンタイメイ</t>
    </rPh>
    <phoneticPr fontId="2"/>
  </si>
  <si>
    <t>申込責任者</t>
    <rPh sb="0" eb="2">
      <t>モウシコミ</t>
    </rPh>
    <rPh sb="2" eb="5">
      <t>セキニンシャ</t>
    </rPh>
    <phoneticPr fontId="2"/>
  </si>
  <si>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2"/>
  </si>
  <si>
    <t>４年
4X100mR</t>
    <rPh sb="1" eb="2">
      <t>ネン</t>
    </rPh>
    <phoneticPr fontId="2"/>
  </si>
  <si>
    <t>５年
4X400mR</t>
    <rPh sb="1" eb="2">
      <t>ネン</t>
    </rPh>
    <phoneticPr fontId="2"/>
  </si>
  <si>
    <t>４年</t>
    <rPh sb="1" eb="2">
      <t>ネン</t>
    </rPh>
    <phoneticPr fontId="2"/>
  </si>
  <si>
    <t>５年</t>
    <rPh sb="1" eb="2">
      <t>ネン</t>
    </rPh>
    <phoneticPr fontId="2"/>
  </si>
  <si>
    <t>６年</t>
    <rPh sb="1" eb="2">
      <t>ネン</t>
    </rPh>
    <phoneticPr fontId="2"/>
  </si>
  <si>
    <t>６年
4X100mR</t>
    <rPh sb="1" eb="2">
      <t>ネン</t>
    </rPh>
    <phoneticPr fontId="2"/>
  </si>
  <si>
    <t>４年</t>
    <rPh sb="1" eb="2">
      <t>ネン</t>
    </rPh>
    <phoneticPr fontId="40"/>
  </si>
  <si>
    <t>５年</t>
    <rPh sb="1" eb="2">
      <t>ネン</t>
    </rPh>
    <phoneticPr fontId="40"/>
  </si>
  <si>
    <t>６年</t>
    <rPh sb="1" eb="2">
      <t>ネン</t>
    </rPh>
    <phoneticPr fontId="40"/>
  </si>
  <si>
    <t>４年男</t>
    <rPh sb="1" eb="2">
      <t>ネン</t>
    </rPh>
    <rPh sb="2" eb="3">
      <t>オトコ</t>
    </rPh>
    <phoneticPr fontId="2"/>
  </si>
  <si>
    <t>５年男</t>
    <rPh sb="1" eb="2">
      <t>ネン</t>
    </rPh>
    <rPh sb="2" eb="3">
      <t>オ</t>
    </rPh>
    <phoneticPr fontId="2"/>
  </si>
  <si>
    <t>6年男子</t>
    <rPh sb="1" eb="2">
      <t>ネン</t>
    </rPh>
    <rPh sb="2" eb="4">
      <t>ダンシ</t>
    </rPh>
    <phoneticPr fontId="2"/>
  </si>
  <si>
    <t>4年男子</t>
    <rPh sb="1" eb="2">
      <t>ネン</t>
    </rPh>
    <rPh sb="2" eb="4">
      <t>ダンシ</t>
    </rPh>
    <phoneticPr fontId="2"/>
  </si>
  <si>
    <t>5年男子</t>
    <rPh sb="1" eb="2">
      <t>ネン</t>
    </rPh>
    <rPh sb="2" eb="4">
      <t>ダンシ</t>
    </rPh>
    <phoneticPr fontId="2"/>
  </si>
  <si>
    <t>4年女子</t>
    <rPh sb="1" eb="2">
      <t>ネン</t>
    </rPh>
    <rPh sb="2" eb="4">
      <t>ジョシ</t>
    </rPh>
    <phoneticPr fontId="2"/>
  </si>
  <si>
    <t/>
  </si>
  <si>
    <t>5年女子</t>
    <rPh sb="1" eb="2">
      <t>ネン</t>
    </rPh>
    <rPh sb="2" eb="4">
      <t>ジョシ</t>
    </rPh>
    <phoneticPr fontId="2"/>
  </si>
  <si>
    <t>6年女子</t>
    <rPh sb="1" eb="2">
      <t>ネン</t>
    </rPh>
    <rPh sb="2" eb="4">
      <t>ジョシ</t>
    </rPh>
    <phoneticPr fontId="2"/>
  </si>
  <si>
    <t>４年４×１００ｍＲ</t>
    <rPh sb="1" eb="2">
      <t>ネン</t>
    </rPh>
    <phoneticPr fontId="6"/>
  </si>
  <si>
    <t>５年４×１００ｍＲ</t>
    <rPh sb="1" eb="2">
      <t>ネ</t>
    </rPh>
    <phoneticPr fontId="6"/>
  </si>
  <si>
    <t>６年４×１００ｍＲ</t>
    <rPh sb="1" eb="2">
      <t>n</t>
    </rPh>
    <phoneticPr fontId="6"/>
  </si>
  <si>
    <t>1000m</t>
    <phoneticPr fontId="6"/>
  </si>
  <si>
    <t>小4年男50m</t>
  </si>
  <si>
    <t>小5年男100m</t>
  </si>
  <si>
    <t>小6年男100m</t>
  </si>
  <si>
    <t>小男80mH(0.700m)</t>
  </si>
  <si>
    <t>小男走高跳</t>
  </si>
  <si>
    <t>小男走幅跳</t>
  </si>
  <si>
    <t>小男1000m</t>
  </si>
  <si>
    <t>小4年女50m</t>
  </si>
  <si>
    <t>小5年女100m</t>
  </si>
  <si>
    <t>小6年女100m</t>
  </si>
  <si>
    <t>小女80mH(0.700m)</t>
  </si>
  <si>
    <t>小女走高跳</t>
  </si>
  <si>
    <t>小女走幅跳</t>
  </si>
  <si>
    <t>小女1000m</t>
  </si>
  <si>
    <t>小4年男4X100mR</t>
  </si>
  <si>
    <t>小5年男4X100mR</t>
  </si>
  <si>
    <t>小6年男4X100mR</t>
  </si>
  <si>
    <t>小4年女4X100mR</t>
  </si>
  <si>
    <t>小5年女4X100mR</t>
  </si>
  <si>
    <t>小6年女4X100mR</t>
  </si>
  <si>
    <t>1日目種目</t>
    <rPh sb="1" eb="2">
      <t>ヒ</t>
    </rPh>
    <rPh sb="2" eb="3">
      <t>メ</t>
    </rPh>
    <rPh sb="3" eb="5">
      <t>シュモク</t>
    </rPh>
    <phoneticPr fontId="2"/>
  </si>
  <si>
    <t>3.00.01</t>
    <phoneticPr fontId="2"/>
  </si>
  <si>
    <t>小男ｼﾞｬﾍﾞﾘｯｸﾎﾞｰﾙ投</t>
  </si>
  <si>
    <t>小女ｼﾞｬﾍﾞﾘｯｸﾎﾞｰﾙ投</t>
  </si>
  <si>
    <t>６年男</t>
    <rPh sb="1" eb="2">
      <t>ネン</t>
    </rPh>
    <rPh sb="2" eb="3">
      <t>オ</t>
    </rPh>
    <phoneticPr fontId="2"/>
  </si>
  <si>
    <t>arimatsu-e@nagoya-c.ed.jp</t>
    <phoneticPr fontId="2"/>
  </si>
  <si>
    <t>※リレー種目は、各カテゴリー１チームに限ります。</t>
    <rPh sb="4" eb="6">
      <t>シュモク</t>
    </rPh>
    <rPh sb="8" eb="9">
      <t>カク</t>
    </rPh>
    <rPh sb="19" eb="20">
      <t>カギ</t>
    </rPh>
    <phoneticPr fontId="2"/>
  </si>
  <si>
    <t>※メール送信を完了してください！</t>
    <rPh sb="4" eb="6">
      <t>ソウシン</t>
    </rPh>
    <rPh sb="7" eb="9">
      <t>カンリョウ</t>
    </rPh>
    <phoneticPr fontId="2"/>
  </si>
  <si>
    <t>必着</t>
    <rPh sb="0" eb="2">
      <t>ヒッチャク</t>
    </rPh>
    <phoneticPr fontId="2"/>
  </si>
  <si>
    <r>
      <t xml:space="preserve">←入力 </t>
    </r>
    <r>
      <rPr>
        <b/>
        <sz val="11"/>
        <rFont val="ＭＳ ゴシック"/>
        <family val="3"/>
        <charset val="128"/>
      </rPr>
      <t>全角６文字以内です</t>
    </r>
    <rPh sb="1" eb="3">
      <t>ニュウリョク</t>
    </rPh>
    <rPh sb="4" eb="6">
      <t>ゼンカク</t>
    </rPh>
    <rPh sb="7" eb="11">
      <t>モジイナイ</t>
    </rPh>
    <phoneticPr fontId="2"/>
  </si>
  <si>
    <t>担当者が入力します</t>
    <rPh sb="0" eb="3">
      <t>タントウシャ</t>
    </rPh>
    <rPh sb="4" eb="6">
      <t>ニュウリョク</t>
    </rPh>
    <phoneticPr fontId="2"/>
  </si>
  <si>
    <t>１日目種目</t>
    <rPh sb="1" eb="3">
      <t>ニチメ</t>
    </rPh>
    <rPh sb="3" eb="5">
      <t>シュモク</t>
    </rPh>
    <phoneticPr fontId="2"/>
  </si>
  <si>
    <t>２日目1000m</t>
    <rPh sb="1" eb="2">
      <t>ヒ</t>
    </rPh>
    <rPh sb="2" eb="3">
      <t>メ</t>
    </rPh>
    <phoneticPr fontId="2"/>
  </si>
  <si>
    <t>2日目1000m</t>
    <rPh sb="1" eb="3">
      <t>ニチメ</t>
    </rPh>
    <phoneticPr fontId="2"/>
  </si>
  <si>
    <t>←入力　</t>
    <rPh sb="1" eb="3">
      <t>ニュウリョク</t>
    </rPh>
    <phoneticPr fontId="2"/>
  </si>
  <si>
    <t>4年R</t>
    <rPh sb="1" eb="2">
      <t>ネン</t>
    </rPh>
    <phoneticPr fontId="40"/>
  </si>
  <si>
    <t>5年R</t>
    <rPh sb="1" eb="2">
      <t>ネン</t>
    </rPh>
    <phoneticPr fontId="40"/>
  </si>
  <si>
    <t>6年R</t>
    <rPh sb="1" eb="2">
      <t>ネン</t>
    </rPh>
    <phoneticPr fontId="40"/>
  </si>
  <si>
    <t>部</t>
    <rPh sb="0" eb="1">
      <t>ブ</t>
    </rPh>
    <phoneticPr fontId="2"/>
  </si>
  <si>
    <t>部</t>
    <rPh sb="0" eb="1">
      <t>ブ</t>
    </rPh>
    <phoneticPr fontId="2"/>
  </si>
  <si>
    <t>参加人数</t>
    <rPh sb="0" eb="4">
      <t>サンカニンズウ</t>
    </rPh>
    <phoneticPr fontId="2"/>
  </si>
  <si>
    <t>申込責任者電話番号</t>
    <rPh sb="0" eb="2">
      <t>モウシコミ</t>
    </rPh>
    <rPh sb="2" eb="5">
      <t>セキニンシャ</t>
    </rPh>
    <rPh sb="5" eb="7">
      <t>デンワ</t>
    </rPh>
    <rPh sb="7" eb="9">
      <t>バンゴウ</t>
    </rPh>
    <phoneticPr fontId="2"/>
  </si>
  <si>
    <t>計</t>
    <rPh sb="0" eb="1">
      <t>ケイ</t>
    </rPh>
    <phoneticPr fontId="2"/>
  </si>
  <si>
    <r>
      <t>　・プログラム代金を振り込み、</t>
    </r>
    <r>
      <rPr>
        <b/>
        <sz val="11"/>
        <color indexed="10"/>
        <rFont val="ＭＳ ゴシック"/>
        <family val="3"/>
        <charset val="128"/>
      </rPr>
      <t>明細書のコピーを「種目別人数一覧」の裏面に添付</t>
    </r>
    <r>
      <rPr>
        <sz val="11"/>
        <color indexed="8"/>
        <rFont val="ＭＳ 明朝"/>
        <family val="1"/>
        <charset val="128"/>
      </rPr>
      <t>してください。</t>
    </r>
    <rPh sb="7" eb="9">
      <t>ダイキン</t>
    </rPh>
    <rPh sb="10" eb="11">
      <t>フ</t>
    </rPh>
    <rPh sb="12" eb="13">
      <t>コ</t>
    </rPh>
    <rPh sb="15" eb="18">
      <t>メイサイショ</t>
    </rPh>
    <rPh sb="24" eb="27">
      <t>シュモクベツ</t>
    </rPh>
    <rPh sb="27" eb="29">
      <t>ニンズウ</t>
    </rPh>
    <rPh sb="29" eb="31">
      <t>イチラン</t>
    </rPh>
    <rPh sb="33" eb="35">
      <t>ウラメン</t>
    </rPh>
    <rPh sb="36" eb="38">
      <t>テンプ</t>
    </rPh>
    <phoneticPr fontId="2"/>
  </si>
  <si>
    <r>
      <t>　・</t>
    </r>
    <r>
      <rPr>
        <b/>
        <sz val="11"/>
        <color indexed="10"/>
        <rFont val="ＭＳ ゴシック"/>
        <family val="3"/>
        <charset val="128"/>
      </rPr>
      <t>「種目別人数一覧」</t>
    </r>
    <r>
      <rPr>
        <b/>
        <sz val="11"/>
        <rFont val="ＭＳ ゴシック"/>
        <family val="3"/>
        <charset val="128"/>
      </rPr>
      <t>と</t>
    </r>
    <r>
      <rPr>
        <b/>
        <sz val="11"/>
        <color rgb="FFFF0000"/>
        <rFont val="ＭＳ ゴシック"/>
        <family val="3"/>
        <charset val="128"/>
      </rPr>
      <t>「申込一覧表」</t>
    </r>
    <r>
      <rPr>
        <b/>
        <sz val="11"/>
        <rFont val="ＭＳ ゴシック"/>
        <family val="3"/>
        <charset val="128"/>
      </rPr>
      <t>を郵送してください</t>
    </r>
    <rPh sb="3" eb="6">
      <t>シュモクベツ</t>
    </rPh>
    <rPh sb="6" eb="8">
      <t>ニンズウ</t>
    </rPh>
    <rPh sb="8" eb="10">
      <t>イチラン</t>
    </rPh>
    <rPh sb="20" eb="22">
      <t>ユウソウ</t>
    </rPh>
    <phoneticPr fontId="2"/>
  </si>
  <si>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2"/>
  </si>
  <si>
    <t>　・参加選手の氏名、性別、学年、申込種目、記録を入力してください。</t>
    <rPh sb="2" eb="4">
      <t>サンカ</t>
    </rPh>
    <rPh sb="4" eb="6">
      <t>センシュ</t>
    </rPh>
    <rPh sb="7" eb="9">
      <t>シメイ</t>
    </rPh>
    <rPh sb="10" eb="12">
      <t>セイベツ</t>
    </rPh>
    <rPh sb="13" eb="15">
      <t>ガクネン</t>
    </rPh>
    <rPh sb="16" eb="18">
      <t>モウシコミ</t>
    </rPh>
    <rPh sb="18" eb="20">
      <t>シュモク</t>
    </rPh>
    <rPh sb="21" eb="23">
      <t>キロク</t>
    </rPh>
    <rPh sb="24" eb="26">
      <t>ニュウリョク</t>
    </rPh>
    <phoneticPr fontId="2"/>
  </si>
  <si>
    <t>　・種目ごとの申込人数を確認してください。</t>
    <rPh sb="2" eb="4">
      <t>シュモク</t>
    </rPh>
    <rPh sb="7" eb="9">
      <t>モウシコミ</t>
    </rPh>
    <rPh sb="9" eb="11">
      <t>ニンズウ</t>
    </rPh>
    <rPh sb="12" eb="14">
      <t>カクニン</t>
    </rPh>
    <phoneticPr fontId="2"/>
  </si>
  <si>
    <t>リレーは各カテゴリー１チームとし、参加数は最大で６チームとなります。</t>
    <rPh sb="4" eb="5">
      <t>カク</t>
    </rPh>
    <rPh sb="17" eb="20">
      <t>サンカスウ</t>
    </rPh>
    <rPh sb="21" eb="23">
      <t>サイダイ</t>
    </rPh>
    <phoneticPr fontId="2"/>
  </si>
  <si>
    <t>所属学校名</t>
    <rPh sb="0" eb="2">
      <t>ショゾク</t>
    </rPh>
    <rPh sb="2" eb="5">
      <t>ガッコウメイ</t>
    </rPh>
    <phoneticPr fontId="2"/>
  </si>
  <si>
    <t>小学生クラブチーム用</t>
    <rPh sb="0" eb="2">
      <t>ショウガク</t>
    </rPh>
    <rPh sb="2" eb="3">
      <t>ナマ</t>
    </rPh>
    <rPh sb="9" eb="10">
      <t>ヨウ</t>
    </rPh>
    <phoneticPr fontId="2"/>
  </si>
  <si>
    <t>　　①団体情報の入力</t>
    <rPh sb="3" eb="5">
      <t>ダンタイ</t>
    </rPh>
    <rPh sb="5" eb="7">
      <t>ジョウホウ</t>
    </rPh>
    <rPh sb="8" eb="10">
      <t>ニュウリョク</t>
    </rPh>
    <phoneticPr fontId="2"/>
  </si>
  <si>
    <t>必ず学校名を入力してください</t>
    <rPh sb="0" eb="2">
      <t>カナラ</t>
    </rPh>
    <rPh sb="2" eb="14">
      <t>ガッコウ</t>
    </rPh>
    <phoneticPr fontId="2"/>
  </si>
  <si>
    <t>2017年　名古屋市民スポーツ祭陸上競技大会</t>
    <rPh sb="4" eb="5">
      <t>ネン</t>
    </rPh>
    <rPh sb="6" eb="9">
      <t>ナゴヤ</t>
    </rPh>
    <rPh sb="9" eb="11">
      <t>シミン</t>
    </rPh>
    <rPh sb="15" eb="16">
      <t>サイ</t>
    </rPh>
    <rPh sb="16" eb="22">
      <t>リクジョウキョウギタイカイ</t>
    </rPh>
    <phoneticPr fontId="2"/>
  </si>
  <si>
    <t>小4女ｼﾞｬﾍﾞﾘｯｸﾎﾞｰﾙ投</t>
  </si>
  <si>
    <t>小5女ｼﾞｬﾍﾞﾘｯｸﾎﾞｰﾙ投</t>
  </si>
  <si>
    <t>小4女走高跳</t>
  </si>
  <si>
    <t>小4女走幅跳</t>
  </si>
  <si>
    <t>小男50mH(0.650m)</t>
    <phoneticPr fontId="70"/>
  </si>
  <si>
    <t>小女50mH(0.650m)</t>
    <phoneticPr fontId="70"/>
  </si>
  <si>
    <t>小4男走高跳</t>
    <phoneticPr fontId="70"/>
  </si>
  <si>
    <t>小5男走高跳</t>
    <phoneticPr fontId="70"/>
  </si>
  <si>
    <t>小5女走高跳</t>
  </si>
  <si>
    <t>小6男走高跳</t>
    <phoneticPr fontId="70"/>
  </si>
  <si>
    <t>小6女走高跳</t>
  </si>
  <si>
    <t>小4男走幅跳</t>
    <phoneticPr fontId="70"/>
  </si>
  <si>
    <t>小5男走幅跳</t>
    <phoneticPr fontId="70"/>
  </si>
  <si>
    <t>小5女走幅跳</t>
  </si>
  <si>
    <t>小6男走幅跳</t>
    <phoneticPr fontId="70"/>
  </si>
  <si>
    <t>小6女走幅跳</t>
  </si>
  <si>
    <t>小4男ｼﾞｬﾍﾞﾘｯｸﾎﾞｰﾙ投</t>
    <phoneticPr fontId="40"/>
  </si>
  <si>
    <t>小5男ｼﾞｬﾍﾞﾘｯｸﾎﾞｰﾙ投</t>
    <phoneticPr fontId="40"/>
  </si>
  <si>
    <t>小6男ｼﾞｬﾍﾞﾘｯｸﾎﾞｰﾙ投</t>
    <phoneticPr fontId="40"/>
  </si>
  <si>
    <t>小6女ｼﾞｬﾍﾞﾘｯｸﾎﾞｰﾙ投</t>
  </si>
  <si>
    <t>小男50mH(0.650m)</t>
  </si>
  <si>
    <t>小4男走高跳</t>
  </si>
  <si>
    <t>小5男走高跳</t>
  </si>
  <si>
    <t>小6男走高跳</t>
  </si>
  <si>
    <t>小4男走幅跳</t>
  </si>
  <si>
    <t>小5男走幅跳</t>
  </si>
  <si>
    <t>小6男走幅跳</t>
  </si>
  <si>
    <t>小4男ｼﾞｬﾍﾞﾘｯｸﾎﾞｰﾙ投</t>
  </si>
  <si>
    <t>小5男ｼﾞｬﾍﾞﾘｯｸﾎﾞｰﾙ投</t>
  </si>
  <si>
    <t>小6男ｼﾞｬﾍﾞﾘｯｸﾎﾞｰﾙ投</t>
  </si>
  <si>
    <t>小女50mH(0.650m)</t>
  </si>
  <si>
    <t>プログラム追加購入部数</t>
    <rPh sb="5" eb="7">
      <t>ツイカ</t>
    </rPh>
    <phoneticPr fontId="2"/>
  </si>
  <si>
    <t>プログラム追加購入部数✕1000円</t>
    <rPh sb="5" eb="9">
      <t>ツイカコウニュウ</t>
    </rPh>
    <rPh sb="9" eb="11">
      <t>ブスウ</t>
    </rPh>
    <rPh sb="16" eb="17">
      <t>エン</t>
    </rPh>
    <phoneticPr fontId="2"/>
  </si>
  <si>
    <t>プログラム追加購入部数</t>
    <rPh sb="5" eb="7">
      <t>ツイ</t>
    </rPh>
    <phoneticPr fontId="2"/>
  </si>
  <si>
    <t>平成29年度　名古屋市民スポーツ祭</t>
    <rPh sb="0" eb="2">
      <t>ヘイセイ</t>
    </rPh>
    <rPh sb="4" eb="6">
      <t>ネンド</t>
    </rPh>
    <rPh sb="7" eb="12">
      <t>ナゴヤシミン</t>
    </rPh>
    <rPh sb="16" eb="17">
      <t>サイ</t>
    </rPh>
    <phoneticPr fontId="2"/>
  </si>
  <si>
    <t>大会番号　３０１</t>
    <rPh sb="0" eb="4">
      <t>タイカイバンゴウ</t>
    </rPh>
    <phoneticPr fontId="2"/>
  </si>
  <si>
    <t xml:space="preserve">１．期  日 </t>
    <phoneticPr fontId="2"/>
  </si>
  <si>
    <t>２．場  所</t>
    <phoneticPr fontId="2"/>
  </si>
  <si>
    <t>パロマ瑞穂スタジアム</t>
    <rPh sb="3" eb="5">
      <t>ミズホ</t>
    </rPh>
    <phoneticPr fontId="2"/>
  </si>
  <si>
    <t>３．種　目</t>
    <phoneticPr fontId="2"/>
  </si>
  <si>
    <t>一　般</t>
    <rPh sb="0" eb="1">
      <t>イチ</t>
    </rPh>
    <rPh sb="2" eb="3">
      <t>ハン</t>
    </rPh>
    <phoneticPr fontId="2"/>
  </si>
  <si>
    <t>公認の部(愛知陸協登録者)</t>
    <rPh sb="0" eb="2">
      <t>コウニン</t>
    </rPh>
    <rPh sb="3" eb="4">
      <t>ブ</t>
    </rPh>
    <rPh sb="5" eb="9">
      <t>アイチリクキョウ</t>
    </rPh>
    <rPh sb="9" eb="12">
      <t>トウロクシャ</t>
    </rPh>
    <phoneticPr fontId="2"/>
  </si>
  <si>
    <t>26日(土)</t>
    <rPh sb="2" eb="3">
      <t>ニチ</t>
    </rPh>
    <rPh sb="4" eb="5">
      <t>ツチ</t>
    </rPh>
    <phoneticPr fontId="2"/>
  </si>
  <si>
    <t>100m･4×100mR･走幅跳･砲丸投</t>
    <rPh sb="13" eb="16">
      <t>ハシリハバトビ</t>
    </rPh>
    <rPh sb="17" eb="20">
      <t>ホウガンナ</t>
    </rPh>
    <phoneticPr fontId="2"/>
  </si>
  <si>
    <t>非公認の部(非登録者)</t>
    <rPh sb="0" eb="3">
      <t>ヒコウニン</t>
    </rPh>
    <rPh sb="4" eb="5">
      <t>ブ</t>
    </rPh>
    <rPh sb="6" eb="7">
      <t>ヒ</t>
    </rPh>
    <rPh sb="7" eb="10">
      <t>トウロクシャ</t>
    </rPh>
    <phoneticPr fontId="2"/>
  </si>
  <si>
    <t>100m･走幅跳･砲丸投</t>
    <rPh sb="5" eb="8">
      <t>ハシリハバトビ</t>
    </rPh>
    <rPh sb="9" eb="12">
      <t>ホウガンナゲ</t>
    </rPh>
    <phoneticPr fontId="2"/>
  </si>
  <si>
    <t>共通</t>
    <rPh sb="0" eb="2">
      <t>キョウツウ</t>
    </rPh>
    <phoneticPr fontId="2"/>
  </si>
  <si>
    <t>2000m</t>
    <phoneticPr fontId="2"/>
  </si>
  <si>
    <t>（39歳以下･40歳代･50歳代･60歳代,70歳以上)</t>
    <rPh sb="3" eb="6">
      <t>サイイカ</t>
    </rPh>
    <rPh sb="9" eb="11">
      <t>サイダイ</t>
    </rPh>
    <rPh sb="14" eb="16">
      <t>サイダイ</t>
    </rPh>
    <rPh sb="19" eb="21">
      <t>サイダイ</t>
    </rPh>
    <rPh sb="24" eb="27">
      <t>サイイジョウ</t>
    </rPh>
    <phoneticPr fontId="2"/>
  </si>
  <si>
    <t>高　校</t>
    <rPh sb="0" eb="1">
      <t>コウ</t>
    </rPh>
    <rPh sb="2" eb="3">
      <t>コウ</t>
    </rPh>
    <phoneticPr fontId="2"/>
  </si>
  <si>
    <t>1日目</t>
    <rPh sb="1" eb="3">
      <t>ニチメ</t>
    </rPh>
    <phoneticPr fontId="2"/>
  </si>
  <si>
    <t>男子　100m･4×100mR･走幅跳･砲丸投</t>
    <rPh sb="0" eb="2">
      <t>ダンシ</t>
    </rPh>
    <rPh sb="17" eb="18">
      <t>ハバ</t>
    </rPh>
    <rPh sb="20" eb="23">
      <t>ホウガンナゲ</t>
    </rPh>
    <phoneticPr fontId="2"/>
  </si>
  <si>
    <t>女子　100m･4×100mR･走幅跳･砲丸投</t>
    <rPh sb="0" eb="2">
      <t>ジョシ</t>
    </rPh>
    <rPh sb="17" eb="18">
      <t>ハバ</t>
    </rPh>
    <phoneticPr fontId="2"/>
  </si>
  <si>
    <t>2日目</t>
    <rPh sb="1" eb="3">
      <t>ニチメ</t>
    </rPh>
    <phoneticPr fontId="2"/>
  </si>
  <si>
    <t>男子　400m･1500m･110mH･4×400mR･走高跳･やり投</t>
    <rPh sb="0" eb="2">
      <t>ダンシ</t>
    </rPh>
    <phoneticPr fontId="2"/>
  </si>
  <si>
    <t>女子　400m･1500m･100mH･4×400mR･走高跳･やり投</t>
    <rPh sb="0" eb="2">
      <t>ジョシ</t>
    </rPh>
    <rPh sb="29" eb="30">
      <t>タカ</t>
    </rPh>
    <phoneticPr fontId="2"/>
  </si>
  <si>
    <t>中　学</t>
    <rPh sb="0" eb="1">
      <t>ナカ</t>
    </rPh>
    <rPh sb="2" eb="3">
      <t>ガク</t>
    </rPh>
    <phoneticPr fontId="2"/>
  </si>
  <si>
    <t>男子　100m･走高跳･4×100mR</t>
    <rPh sb="0" eb="2">
      <t>ダンシ</t>
    </rPh>
    <rPh sb="8" eb="11">
      <t>ハシリタカトビ</t>
    </rPh>
    <phoneticPr fontId="2"/>
  </si>
  <si>
    <t>女子　100m･走高跳･4×100mR</t>
    <rPh sb="0" eb="2">
      <t>ジョシ</t>
    </rPh>
    <phoneticPr fontId="2"/>
  </si>
  <si>
    <t>男子　400m･1500m･110mH･走幅跳･砲丸投</t>
    <rPh sb="0" eb="2">
      <t>ダンシ</t>
    </rPh>
    <phoneticPr fontId="2"/>
  </si>
  <si>
    <t>女子　200m･800m･100mH･走幅跳･砲丸投</t>
    <rPh sb="0" eb="2">
      <t>ジョシ</t>
    </rPh>
    <rPh sb="19" eb="22">
      <t>ハシリハバトビ</t>
    </rPh>
    <phoneticPr fontId="2"/>
  </si>
  <si>
    <t>小学校</t>
    <rPh sb="0" eb="3">
      <t>ショウガッコウ</t>
    </rPh>
    <phoneticPr fontId="2"/>
  </si>
  <si>
    <t>4年50m･5年100m･6年100m･50mH(65cm)･4,5,6年走高跳･</t>
    <rPh sb="1" eb="2">
      <t>ネン</t>
    </rPh>
    <rPh sb="14" eb="15">
      <t>ネン</t>
    </rPh>
    <rPh sb="36" eb="37">
      <t>ネン</t>
    </rPh>
    <rPh sb="37" eb="40">
      <t>ハシリタカトビ</t>
    </rPh>
    <phoneticPr fontId="2"/>
  </si>
  <si>
    <t>4,5,6年走幅跳･4,5,6年ジャベリックボール投</t>
    <rPh sb="15" eb="16">
      <t>ネン</t>
    </rPh>
    <phoneticPr fontId="2"/>
  </si>
  <si>
    <t>･4×100mR(学年別･男女別)</t>
    <rPh sb="9" eb="12">
      <t>ガクネンベツ</t>
    </rPh>
    <rPh sb="13" eb="16">
      <t>ダンジョベツ</t>
    </rPh>
    <phoneticPr fontId="2"/>
  </si>
  <si>
    <t>1000m</t>
    <phoneticPr fontId="2"/>
  </si>
  <si>
    <t>４．参加について</t>
    <phoneticPr fontId="2"/>
  </si>
  <si>
    <t>①一般の部　名古屋市内在勤・在住者の社会人・大学生に限ります</t>
    <rPh sb="1" eb="3">
      <t>イッパン</t>
    </rPh>
    <rPh sb="4" eb="5">
      <t>ブ</t>
    </rPh>
    <rPh sb="6" eb="11">
      <t>ナゴヤシナイ</t>
    </rPh>
    <rPh sb="11" eb="13">
      <t>ザイキン</t>
    </rPh>
    <rPh sb="14" eb="17">
      <t>ザイジュウシャ</t>
    </rPh>
    <rPh sb="18" eb="21">
      <t>シャカイジン</t>
    </rPh>
    <rPh sb="22" eb="25">
      <t>ダイガクセイ</t>
    </rPh>
    <phoneticPr fontId="2"/>
  </si>
  <si>
    <t>　　　　　　　　　１名１種目(リレーは除く)</t>
    <rPh sb="10" eb="11">
      <t>メイ</t>
    </rPh>
    <rPh sb="12" eb="14">
      <t>シュモク</t>
    </rPh>
    <rPh sb="19" eb="20">
      <t>ノゾ</t>
    </rPh>
    <phoneticPr fontId="2"/>
  </si>
  <si>
    <r>
      <t>②高校の部　</t>
    </r>
    <r>
      <rPr>
        <b/>
        <u val="double"/>
        <sz val="14"/>
        <rFont val="ＭＳ Ｐ明朝"/>
        <family val="1"/>
        <charset val="128"/>
      </rPr>
      <t>名古屋市内の高等学校に在学中の生徒に限ります</t>
    </r>
    <rPh sb="1" eb="3">
      <t>コウコウ</t>
    </rPh>
    <rPh sb="4" eb="5">
      <t>ブ</t>
    </rPh>
    <rPh sb="6" eb="11">
      <t>ナゴヤシナイ</t>
    </rPh>
    <rPh sb="12" eb="16">
      <t>コウトウガッコウ</t>
    </rPh>
    <rPh sb="17" eb="20">
      <t>ザイガクチュウ</t>
    </rPh>
    <rPh sb="21" eb="23">
      <t>セイト</t>
    </rPh>
    <phoneticPr fontId="2"/>
  </si>
  <si>
    <t>　　　　　　　　　１校１種目２名まで・１名１種目(リレーは除く)</t>
    <rPh sb="10" eb="11">
      <t>コウ</t>
    </rPh>
    <rPh sb="12" eb="14">
      <t>シュモク</t>
    </rPh>
    <rPh sb="15" eb="16">
      <t>メイ</t>
    </rPh>
    <rPh sb="20" eb="21">
      <t>メイ</t>
    </rPh>
    <rPh sb="22" eb="24">
      <t>シュモク</t>
    </rPh>
    <rPh sb="29" eb="30">
      <t>ノゾ</t>
    </rPh>
    <phoneticPr fontId="2"/>
  </si>
  <si>
    <t>　　　　　　　　　リレーは１校１種目１チーム</t>
    <rPh sb="14" eb="15">
      <t>コウ</t>
    </rPh>
    <rPh sb="16" eb="18">
      <t>シュモク</t>
    </rPh>
    <phoneticPr fontId="2"/>
  </si>
  <si>
    <r>
      <t>③中学の部　</t>
    </r>
    <r>
      <rPr>
        <b/>
        <sz val="11"/>
        <rFont val="ＭＳ Ｐ明朝"/>
        <family val="1"/>
        <charset val="128"/>
      </rPr>
      <t>名古屋市内の中学校に在学中の生徒に限ります</t>
    </r>
    <rPh sb="1" eb="3">
      <t>チュウガク</t>
    </rPh>
    <rPh sb="4" eb="5">
      <t>ブ</t>
    </rPh>
    <rPh sb="6" eb="11">
      <t>ナゴヤシナイ</t>
    </rPh>
    <rPh sb="12" eb="14">
      <t>チュウガク</t>
    </rPh>
    <rPh sb="14" eb="15">
      <t>コウ</t>
    </rPh>
    <rPh sb="16" eb="19">
      <t>ザイガクチュウ</t>
    </rPh>
    <rPh sb="20" eb="22">
      <t>セイト</t>
    </rPh>
    <phoneticPr fontId="2"/>
  </si>
  <si>
    <t>　　　　　　　　　１校１種目２名まで・１名１種目(リレーは除く)</t>
    <phoneticPr fontId="2"/>
  </si>
  <si>
    <r>
      <t>④小学生の部　</t>
    </r>
    <r>
      <rPr>
        <b/>
        <sz val="11"/>
        <rFont val="ＭＳ Ｐ明朝"/>
        <family val="1"/>
        <charset val="128"/>
      </rPr>
      <t>名古屋市内の小学校に在学中の児童に限ります</t>
    </r>
    <rPh sb="1" eb="4">
      <t>ショウガクセイ</t>
    </rPh>
    <rPh sb="5" eb="6">
      <t>ブ</t>
    </rPh>
    <rPh sb="13" eb="15">
      <t>ショウガク</t>
    </rPh>
    <rPh sb="21" eb="23">
      <t>ジドウ</t>
    </rPh>
    <phoneticPr fontId="2"/>
  </si>
  <si>
    <t>　　　　　　　　　１名１種目まで(1000m・リレーは除く)</t>
    <rPh sb="10" eb="11">
      <t>ナ</t>
    </rPh>
    <phoneticPr fontId="2"/>
  </si>
  <si>
    <t>注意</t>
    <rPh sb="0" eb="2">
      <t>チュウイ</t>
    </rPh>
    <phoneticPr fontId="2"/>
  </si>
  <si>
    <t>　　クラブチームに所属する中学生も１団体１種目２名･１名１種目までです。</t>
    <rPh sb="9" eb="11">
      <t>ショゾク</t>
    </rPh>
    <rPh sb="13" eb="16">
      <t>チュウガクセイ</t>
    </rPh>
    <rPh sb="18" eb="20">
      <t>ダンタイ</t>
    </rPh>
    <rPh sb="24" eb="25">
      <t>メイ</t>
    </rPh>
    <rPh sb="27" eb="28">
      <t>メイ</t>
    </rPh>
    <phoneticPr fontId="2"/>
  </si>
  <si>
    <t>⑤申込　　　　すべてのカテゴリーでメールでの申し込が必要となりました。</t>
    <rPh sb="1" eb="2">
      <t>モウ</t>
    </rPh>
    <rPh sb="2" eb="3">
      <t>コ</t>
    </rPh>
    <rPh sb="22" eb="23">
      <t>モウ</t>
    </rPh>
    <rPh sb="24" eb="25">
      <t>コ</t>
    </rPh>
    <rPh sb="26" eb="28">
      <t>ヒツヨウ</t>
    </rPh>
    <phoneticPr fontId="2"/>
  </si>
  <si>
    <t>　　　　　　　　 必ず、メールを送信してください。</t>
    <rPh sb="9" eb="10">
      <t>カナラ</t>
    </rPh>
    <rPh sb="16" eb="18">
      <t>ソウシン</t>
    </rPh>
    <phoneticPr fontId="2"/>
  </si>
  <si>
    <t>　　　　　　　　 申し込みファイルは、以下のアドレスからダウンロードしてください。</t>
    <rPh sb="9" eb="10">
      <t>モウ</t>
    </rPh>
    <rPh sb="11" eb="12">
      <t>コ</t>
    </rPh>
    <rPh sb="19" eb="21">
      <t>イカ</t>
    </rPh>
    <phoneticPr fontId="2"/>
  </si>
  <si>
    <t>http://www.aichi-rk.jp/01_01nittei.htm</t>
  </si>
  <si>
    <t>⑥プログラムは個人団体毎に１部無料でお渡しします。</t>
    <rPh sb="7" eb="9">
      <t>コジン</t>
    </rPh>
    <rPh sb="9" eb="11">
      <t>ダンタイ</t>
    </rPh>
    <rPh sb="11" eb="12">
      <t>マイ</t>
    </rPh>
    <rPh sb="14" eb="15">
      <t>ブ</t>
    </rPh>
    <rPh sb="15" eb="17">
      <t>ムリョウ</t>
    </rPh>
    <rPh sb="19" eb="20">
      <t>ワタ</t>
    </rPh>
    <phoneticPr fontId="2"/>
  </si>
  <si>
    <t>　追加で必要な場合は１部１０００円で販売します。</t>
    <rPh sb="4" eb="6">
      <t>ヒツヨウ</t>
    </rPh>
    <rPh sb="18" eb="20">
      <t>ハンバイ</t>
    </rPh>
    <phoneticPr fontId="2"/>
  </si>
  <si>
    <t>プログラム追加購入分代金納入先</t>
    <rPh sb="5" eb="9">
      <t>ツイカコウニュウ</t>
    </rPh>
    <rPh sb="9" eb="10">
      <t>ブン</t>
    </rPh>
    <rPh sb="10" eb="12">
      <t>ダイ</t>
    </rPh>
    <rPh sb="12" eb="14">
      <t>ノウニュウ</t>
    </rPh>
    <rPh sb="14" eb="15">
      <t>サキ</t>
    </rPh>
    <phoneticPr fontId="2"/>
  </si>
  <si>
    <r>
      <t>☆</t>
    </r>
    <r>
      <rPr>
        <b/>
        <u/>
        <sz val="11"/>
        <rFont val="ＭＳ ゴシック"/>
        <family val="3"/>
        <charset val="128"/>
      </rPr>
      <t>郵便振替</t>
    </r>
    <rPh sb="1" eb="3">
      <t>ユウビン</t>
    </rPh>
    <rPh sb="3" eb="5">
      <t>フリカエ</t>
    </rPh>
    <phoneticPr fontId="69"/>
  </si>
  <si>
    <r>
      <t>払込取扱票に必要事項を記入し、郵便振替払込請求書兼受領証の写しを「種目別申込人数一覧表」の貼付欄に貼付してください。振替用紙は郵便局に備え付けの</t>
    </r>
    <r>
      <rPr>
        <b/>
        <u/>
        <sz val="11"/>
        <rFont val="ＭＳ ゴシック"/>
        <family val="3"/>
        <charset val="128"/>
      </rPr>
      <t>青</t>
    </r>
    <r>
      <rPr>
        <sz val="11"/>
        <rFont val="ＭＳ 明朝"/>
        <family val="1"/>
        <charset val="128"/>
      </rPr>
      <t>の振込取扱票を使用し、下記の事項を必ず記入してください。</t>
    </r>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69"/>
  </si>
  <si>
    <t>口座番号</t>
    <rPh sb="0" eb="2">
      <t>コウザ</t>
    </rPh>
    <rPh sb="2" eb="4">
      <t>バンゴウ</t>
    </rPh>
    <phoneticPr fontId="69"/>
  </si>
  <si>
    <t>00870 = 3 = 90904</t>
  </si>
  <si>
    <t>加入者名</t>
    <rPh sb="0" eb="3">
      <t>カニュウシャ</t>
    </rPh>
    <rPh sb="3" eb="4">
      <t>メイ</t>
    </rPh>
    <phoneticPr fontId="69"/>
  </si>
  <si>
    <t>名古屋地区陸上競技協会</t>
    <rPh sb="5" eb="7">
      <t>リクジョウ</t>
    </rPh>
    <rPh sb="7" eb="9">
      <t>キョウギ</t>
    </rPh>
    <rPh sb="9" eb="11">
      <t>キョウカイ</t>
    </rPh>
    <phoneticPr fontId="69"/>
  </si>
  <si>
    <t>金　　額</t>
    <rPh sb="0" eb="1">
      <t>キン</t>
    </rPh>
    <rPh sb="3" eb="4">
      <t>ガク</t>
    </rPh>
    <phoneticPr fontId="69"/>
  </si>
  <si>
    <t>追加プログラム冊数×1000円</t>
    <rPh sb="0" eb="2">
      <t>ツイカ</t>
    </rPh>
    <rPh sb="7" eb="9">
      <t>サッスウ</t>
    </rPh>
    <rPh sb="14" eb="15">
      <t>エン</t>
    </rPh>
    <phoneticPr fontId="69"/>
  </si>
  <si>
    <t>通信欄に記入事項（おところ、おなまえの他に）</t>
    <rPh sb="0" eb="3">
      <t>ツウシンラン</t>
    </rPh>
    <rPh sb="4" eb="6">
      <t>キニュウ</t>
    </rPh>
    <rPh sb="6" eb="8">
      <t>ジコウ</t>
    </rPh>
    <rPh sb="19" eb="20">
      <t>ホカ</t>
    </rPh>
    <phoneticPr fontId="69"/>
  </si>
  <si>
    <r>
      <t>①</t>
    </r>
    <r>
      <rPr>
        <b/>
        <sz val="11"/>
        <rFont val="ＭＳ Ｐゴシック"/>
        <family val="3"/>
        <charset val="128"/>
      </rPr>
      <t>申込大会名（大会期日）</t>
    </r>
    <rPh sb="1" eb="3">
      <t>モウシコミ</t>
    </rPh>
    <rPh sb="3" eb="6">
      <t>タイカイメイ</t>
    </rPh>
    <rPh sb="7" eb="9">
      <t>タイカイ</t>
    </rPh>
    <rPh sb="9" eb="11">
      <t>キジツ</t>
    </rPh>
    <phoneticPr fontId="69"/>
  </si>
  <si>
    <r>
      <t>②</t>
    </r>
    <r>
      <rPr>
        <b/>
        <sz val="11"/>
        <rFont val="ＭＳ Ｐゴシック"/>
        <family val="3"/>
        <charset val="128"/>
      </rPr>
      <t>申込団体名・学校名のいずれか</t>
    </r>
    <rPh sb="1" eb="3">
      <t>モウシコミ</t>
    </rPh>
    <rPh sb="3" eb="6">
      <t>ダンタイメイ</t>
    </rPh>
    <rPh sb="7" eb="10">
      <t>ガッコウメイ</t>
    </rPh>
    <phoneticPr fontId="69"/>
  </si>
  <si>
    <r>
      <t>ゆうちょ銀行以外</t>
    </r>
    <r>
      <rPr>
        <sz val="11"/>
        <rFont val="ＭＳ 明朝"/>
        <family val="1"/>
        <charset val="128"/>
      </rPr>
      <t>からの振り込みを行う場合は、以下の番号を使用してください。</t>
    </r>
    <rPh sb="4" eb="6">
      <t>ギンコウ</t>
    </rPh>
    <rPh sb="6" eb="8">
      <t>イガイ</t>
    </rPh>
    <rPh sb="11" eb="12">
      <t>フ</t>
    </rPh>
    <rPh sb="13" eb="14">
      <t>コ</t>
    </rPh>
    <rPh sb="16" eb="17">
      <t>オコナ</t>
    </rPh>
    <rPh sb="18" eb="20">
      <t>バアイ</t>
    </rPh>
    <rPh sb="22" eb="24">
      <t>イカ</t>
    </rPh>
    <rPh sb="25" eb="27">
      <t>バンゴウ</t>
    </rPh>
    <rPh sb="28" eb="30">
      <t>シヨウ</t>
    </rPh>
    <phoneticPr fontId="69"/>
  </si>
  <si>
    <t>店名</t>
    <rPh sb="0" eb="2">
      <t>テンメイ</t>
    </rPh>
    <phoneticPr fontId="69"/>
  </si>
  <si>
    <t>〇八九</t>
    <rPh sb="0" eb="3">
      <t>０８９</t>
    </rPh>
    <phoneticPr fontId="69"/>
  </si>
  <si>
    <t>店</t>
    <rPh sb="0" eb="1">
      <t>テン</t>
    </rPh>
    <phoneticPr fontId="69"/>
  </si>
  <si>
    <t>店番</t>
    <rPh sb="0" eb="1">
      <t>テン</t>
    </rPh>
    <rPh sb="1" eb="2">
      <t>バン</t>
    </rPh>
    <phoneticPr fontId="69"/>
  </si>
  <si>
    <t>０８９</t>
  </si>
  <si>
    <t>ｾﾞﾛﾊﾁｷｭｳ</t>
  </si>
  <si>
    <t>預金項目</t>
    <rPh sb="0" eb="2">
      <t>ヨキン</t>
    </rPh>
    <rPh sb="2" eb="4">
      <t>コウモク</t>
    </rPh>
    <phoneticPr fontId="69"/>
  </si>
  <si>
    <t>２</t>
  </si>
  <si>
    <t>当座預金</t>
    <rPh sb="0" eb="2">
      <t>トウザ</t>
    </rPh>
    <rPh sb="2" eb="4">
      <t>ヨキン</t>
    </rPh>
    <phoneticPr fontId="69"/>
  </si>
  <si>
    <t>００９０９０４</t>
  </si>
  <si>
    <t>☆銀行振込</t>
    <rPh sb="1" eb="5">
      <t>ギンコウフリコミ</t>
    </rPh>
    <phoneticPr fontId="2"/>
  </si>
  <si>
    <t>三菱東京UFJ銀行　尾張新川支店　（店番号８９４）</t>
    <rPh sb="0" eb="9">
      <t>ミツビシトウキョウユーエフジェイギンコウ</t>
    </rPh>
    <rPh sb="10" eb="12">
      <t>オワリ</t>
    </rPh>
    <rPh sb="12" eb="14">
      <t>シンカワ</t>
    </rPh>
    <rPh sb="14" eb="16">
      <t>シテン</t>
    </rPh>
    <rPh sb="18" eb="21">
      <t>ミセバンゴウ</t>
    </rPh>
    <phoneticPr fontId="2"/>
  </si>
  <si>
    <t>普通預金　口座番号００７４９４８</t>
    <rPh sb="0" eb="4">
      <t>フツウヨキン</t>
    </rPh>
    <rPh sb="5" eb="9">
      <t>コウザバンゴウ</t>
    </rPh>
    <phoneticPr fontId="2"/>
  </si>
  <si>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2"/>
  </si>
  <si>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2"/>
  </si>
  <si>
    <t>　　例）　００１ｱｻﾋｶﾞｵｶｺｳｺｳ</t>
    <rPh sb="2" eb="3">
      <t>レイ</t>
    </rPh>
    <phoneticPr fontId="2"/>
  </si>
  <si>
    <t>振込口座の間違いにお気をつけください。</t>
    <rPh sb="0" eb="2">
      <t>フリコミ</t>
    </rPh>
    <rPh sb="2" eb="4">
      <t>コウザ</t>
    </rPh>
    <rPh sb="5" eb="7">
      <t>マチガ</t>
    </rPh>
    <rPh sb="10" eb="11">
      <t>キ</t>
    </rPh>
    <phoneticPr fontId="2"/>
  </si>
  <si>
    <t>団体名が判らなくなりますので、</t>
    <rPh sb="0" eb="3">
      <t>ダンタイメイ</t>
    </rPh>
    <rPh sb="4" eb="5">
      <t>ワカ</t>
    </rPh>
    <phoneticPr fontId="2"/>
  </si>
  <si>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t>
    </r>
    <r>
      <rPr>
        <sz val="12"/>
        <rFont val="ＭＳ Ｐゴシック"/>
        <family val="3"/>
        <charset val="128"/>
      </rPr>
      <t>などは、</t>
    </r>
    <r>
      <rPr>
        <b/>
        <sz val="20"/>
        <rFont val="ＭＳ Ｐゴシック"/>
        <family val="3"/>
        <charset val="128"/>
      </rPr>
      <t>絶対に付けない</t>
    </r>
    <r>
      <rPr>
        <sz val="12"/>
        <rFont val="ＭＳ Ｐゴシック"/>
        <family val="3"/>
        <charset val="128"/>
      </rPr>
      <t>でください.</t>
    </r>
    <rPh sb="0" eb="2">
      <t>フリコミ</t>
    </rPh>
    <rPh sb="2" eb="5">
      <t>ダンタイメイ</t>
    </rPh>
    <rPh sb="26" eb="28">
      <t>ゼッタイ</t>
    </rPh>
    <rPh sb="29" eb="30">
      <t>ツ</t>
    </rPh>
    <phoneticPr fontId="2"/>
  </si>
  <si>
    <t>６．申込ｱﾄﾞﾚｽ</t>
    <phoneticPr fontId="2"/>
  </si>
  <si>
    <t>一般・高校</t>
    <rPh sb="0" eb="2">
      <t>イッパン</t>
    </rPh>
    <rPh sb="3" eb="5">
      <t>コウコウ</t>
    </rPh>
    <phoneticPr fontId="2"/>
  </si>
  <si>
    <t>shisupo.moushikomi@gmail.com</t>
    <phoneticPr fontId="2"/>
  </si>
  <si>
    <t>中学校</t>
    <rPh sb="0" eb="3">
      <t>チュウガッコウ</t>
    </rPh>
    <phoneticPr fontId="2"/>
  </si>
  <si>
    <t>maezu-j@nagoya-c.ed.jp</t>
    <phoneticPr fontId="2"/>
  </si>
  <si>
    <t>arimatsu-e@nagoya-c.ed.jp</t>
    <phoneticPr fontId="2"/>
  </si>
  <si>
    <t>７．申込締切</t>
    <phoneticPr fontId="2"/>
  </si>
  <si>
    <t>８．その他</t>
    <phoneticPr fontId="2"/>
  </si>
  <si>
    <t>(1)小学生のフィールド競技は、トップ８を実施しません。</t>
    <rPh sb="3" eb="6">
      <t>ショウガクセイ</t>
    </rPh>
    <rPh sb="12" eb="14">
      <t>キョウギ</t>
    </rPh>
    <rPh sb="21" eb="23">
      <t>ジッシ</t>
    </rPh>
    <phoneticPr fontId="2"/>
  </si>
  <si>
    <t>(２)記録会の部への参加については、名古屋地区要覧市民スポーツ祭</t>
    <rPh sb="3" eb="6">
      <t>キロクカイ</t>
    </rPh>
    <rPh sb="7" eb="8">
      <t>ブ</t>
    </rPh>
    <rPh sb="10" eb="12">
      <t>サンカ</t>
    </rPh>
    <rPh sb="18" eb="23">
      <t>ナゴヤチク</t>
    </rPh>
    <rPh sb="23" eb="25">
      <t>ヨウラン</t>
    </rPh>
    <rPh sb="25" eb="27">
      <t>シミン</t>
    </rPh>
    <rPh sb="31" eb="32">
      <t>サイ</t>
    </rPh>
    <phoneticPr fontId="2"/>
  </si>
  <si>
    <t>　 記録会のページをご覧ください。</t>
    <phoneticPr fontId="2"/>
  </si>
  <si>
    <t>(3)時間プログラム、受付一覧、大会注意事項、待機場所割当表、エントリーリストは、大会７日程度前に　愛知陸協ホームページにアップします。
　　↓名古屋地区の競技会のアドレスです。</t>
    <rPh sb="3" eb="5">
      <t>ジカン</t>
    </rPh>
    <rPh sb="11" eb="13">
      <t>ウケツケ</t>
    </rPh>
    <rPh sb="13" eb="15">
      <t>イチラン</t>
    </rPh>
    <rPh sb="16" eb="18">
      <t>タイカイ</t>
    </rPh>
    <rPh sb="18" eb="20">
      <t>チュウイ</t>
    </rPh>
    <rPh sb="20" eb="22">
      <t>ジコウ</t>
    </rPh>
    <rPh sb="23" eb="27">
      <t>タイキバショ</t>
    </rPh>
    <rPh sb="27" eb="29">
      <t>ワリアテ</t>
    </rPh>
    <rPh sb="29" eb="30">
      <t>ヒョウ</t>
    </rPh>
    <rPh sb="41" eb="43">
      <t>タイカイ</t>
    </rPh>
    <rPh sb="44" eb="45">
      <t>ニチ</t>
    </rPh>
    <rPh sb="45" eb="46">
      <t>ホド</t>
    </rPh>
    <rPh sb="46" eb="47">
      <t>ド</t>
    </rPh>
    <rPh sb="47" eb="48">
      <t>マエ</t>
    </rPh>
    <rPh sb="50" eb="52">
      <t>アイチ</t>
    </rPh>
    <rPh sb="52" eb="54">
      <t>リクキョウ</t>
    </rPh>
    <rPh sb="72" eb="77">
      <t>ナゴヤチク</t>
    </rPh>
    <rPh sb="78" eb="81">
      <t>キョウギカイ</t>
    </rPh>
    <phoneticPr fontId="2"/>
  </si>
  <si>
    <t>http://www.aichi-rk.jp/01_01nittei.htm</t>
    <phoneticPr fontId="2"/>
  </si>
  <si>
    <t>(4)メールの件名には、必ず団体名を記入してください。</t>
    <rPh sb="7" eb="9">
      <t>ケンメイ</t>
    </rPh>
    <rPh sb="12" eb="13">
      <t>カナラ</t>
    </rPh>
    <rPh sb="14" eb="17">
      <t>ダンタイメイ</t>
    </rPh>
    <rPh sb="18" eb="20">
      <t>キニュウ</t>
    </rPh>
    <phoneticPr fontId="2"/>
  </si>
  <si>
    <t>(5)申込ファイル名も団体名に変えてから送信してください。</t>
    <rPh sb="3" eb="5">
      <t>モウシコミ</t>
    </rPh>
    <rPh sb="9" eb="10">
      <t>メイ</t>
    </rPh>
    <rPh sb="11" eb="14">
      <t>ダンタイメイ</t>
    </rPh>
    <rPh sb="15" eb="16">
      <t>カ</t>
    </rPh>
    <rPh sb="20" eb="22">
      <t>ソウシン</t>
    </rPh>
    <phoneticPr fontId="2"/>
  </si>
  <si>
    <t>(6)中学校･高校は、申し込み人数に応じて、本競技場２F･３F</t>
    <rPh sb="3" eb="6">
      <t>チュウガッコウ</t>
    </rPh>
    <rPh sb="7" eb="9">
      <t>コウコウ</t>
    </rPh>
    <rPh sb="11" eb="12">
      <t>モウ</t>
    </rPh>
    <rPh sb="13" eb="14">
      <t>コ</t>
    </rPh>
    <rPh sb="15" eb="17">
      <t>ニンズウ</t>
    </rPh>
    <rPh sb="18" eb="19">
      <t>オウ</t>
    </rPh>
    <rPh sb="22" eb="26">
      <t>ホンキョウギジョウ</t>
    </rPh>
    <phoneticPr fontId="2"/>
  </si>
  <si>
    <t>　のスタンド下の割り振りを行いますので、場所取りは</t>
    <rPh sb="8" eb="9">
      <t>ワ</t>
    </rPh>
    <rPh sb="10" eb="11">
      <t>フ</t>
    </rPh>
    <rPh sb="13" eb="14">
      <t>オコナ</t>
    </rPh>
    <rPh sb="20" eb="23">
      <t>バショト</t>
    </rPh>
    <phoneticPr fontId="2"/>
  </si>
  <si>
    <t>　行わないでください。</t>
    <phoneticPr fontId="2"/>
  </si>
  <si>
    <t>←プログラムは個人団体毎に１部無料でお渡しします。追加購入が必要な場合のみ必要部数を入力してください。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</si>
</sst>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411]ggge&quot;年&quot;m&quot;月&quot;d&quot;日&quot;&quot;(&quot;aaa&quot;)&quot;"/>
    <numFmt numFmtId="180" formatCode="m&quot;月&quot;d&quot;日&quot;&quot;(&quot;aaa&quot;)&quot;"/>
    <numFmt numFmtId="181" formatCode="[$-411]m&quot;月&quot;d&quot;日&quot;&quot;(&quot;aaa&quot;)メール必着&quot;"/>
  </numFmts>
  <fonts count="84">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明朝"/>
      <family val="1"/>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b/>
      <sz val="12"/>
      <color rgb="FFFF0000"/>
      <name val="ＭＳ ゴシック"/>
      <family val="3"/>
      <charset val="128"/>
    </font>
    <font>
      <sz val="6"/>
      <name val="ＭＳ Ｐゴシック"/>
      <family val="3"/>
      <charset val="128"/>
      <scheme val="minor"/>
    </font>
    <font>
      <sz val="14"/>
      <name val="ＤＨＰ平成明朝体W7"/>
      <family val="3"/>
      <charset val="128"/>
    </font>
    <font>
      <sz val="11"/>
      <name val="ＤＦ平成明朝体W7"/>
      <family val="3"/>
      <charset val="128"/>
    </font>
    <font>
      <b/>
      <sz val="16"/>
      <color theme="1"/>
      <name val="ＭＳ ゴシック"/>
      <family val="3"/>
      <charset val="128"/>
    </font>
    <font>
      <b/>
      <sz val="22"/>
      <color theme="1"/>
      <name val="ＭＳ ゴシック"/>
      <family val="3"/>
      <charset val="128"/>
    </font>
    <font>
      <b/>
      <u/>
      <sz val="11"/>
      <color rgb="FFFF0000"/>
      <name val="ＭＳ 明朝"/>
      <family val="1"/>
      <charset val="128"/>
    </font>
    <font>
      <sz val="10"/>
      <color theme="1"/>
      <name val="ＭＳ 明朝"/>
      <family val="1"/>
      <charset val="128"/>
    </font>
    <font>
      <sz val="22"/>
      <color theme="1"/>
      <name val="ＭＳ ゴシック"/>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b/>
      <sz val="11"/>
      <color theme="3"/>
      <name val="ＭＳ ゴシック"/>
      <family val="3"/>
      <charset val="128"/>
    </font>
    <font>
      <b/>
      <sz val="9"/>
      <color indexed="81"/>
      <name val="ＭＳ Ｐゴシック"/>
      <family val="3"/>
      <charset val="128"/>
    </font>
    <font>
      <b/>
      <sz val="16"/>
      <color indexed="81"/>
      <name val="ＭＳ Ｐゴシック"/>
      <family val="3"/>
      <charset val="128"/>
    </font>
    <font>
      <sz val="11"/>
      <color rgb="FFFF0000"/>
      <name val="ＭＳ 明朝"/>
      <family val="1"/>
      <charset val="128"/>
    </font>
    <font>
      <b/>
      <i/>
      <sz val="12"/>
      <color rgb="FFFF0000"/>
      <name val="ＭＳ ゴシック"/>
      <family val="3"/>
      <charset val="128"/>
    </font>
    <font>
      <b/>
      <sz val="36"/>
      <color rgb="FFFF0000"/>
      <name val="ＭＳ ゴシック"/>
      <family val="3"/>
      <charset val="128"/>
    </font>
    <font>
      <sz val="20"/>
      <color theme="1"/>
      <name val="ＭＳ Ｐゴシック"/>
      <family val="3"/>
      <charset val="128"/>
      <scheme val="minor"/>
    </font>
    <font>
      <b/>
      <sz val="14"/>
      <color rgb="FFFF0000"/>
      <name val="ＭＳ Ｐゴシック"/>
      <family val="3"/>
      <charset val="128"/>
    </font>
    <font>
      <sz val="18"/>
      <color theme="1"/>
      <name val="ＭＳ Ｐゴシック"/>
      <family val="3"/>
      <charset val="128"/>
      <scheme val="minor"/>
    </font>
    <font>
      <b/>
      <sz val="20"/>
      <color indexed="81"/>
      <name val="ＭＳ ゴシック"/>
      <family val="3"/>
      <charset val="128"/>
    </font>
    <font>
      <sz val="18"/>
      <color theme="3"/>
      <name val="ＭＳ Ｐゴシック"/>
      <family val="2"/>
      <charset val="128"/>
      <scheme val="major"/>
    </font>
    <font>
      <sz val="6"/>
      <name val="ＭＳ ゴシック"/>
      <family val="2"/>
      <charset val="128"/>
    </font>
    <font>
      <sz val="6"/>
      <name val="ＤＦ平成明朝体W7"/>
      <family val="3"/>
      <charset val="128"/>
    </font>
    <font>
      <b/>
      <sz val="11"/>
      <name val="ＭＳ Ｐゴシック"/>
      <family val="3"/>
      <charset val="128"/>
    </font>
    <font>
      <sz val="11"/>
      <name val="ＭＳ Ｐ明朝"/>
      <family val="1"/>
      <charset val="128"/>
    </font>
    <font>
      <b/>
      <sz val="11"/>
      <name val="ＭＳ Ｐ明朝"/>
      <family val="1"/>
      <charset val="128"/>
    </font>
    <font>
      <sz val="12"/>
      <name val="ＭＳ Ｐゴシック"/>
      <family val="3"/>
      <charset val="128"/>
    </font>
    <font>
      <b/>
      <u val="double"/>
      <sz val="14"/>
      <name val="ＭＳ Ｐ明朝"/>
      <family val="1"/>
      <charset val="128"/>
    </font>
    <font>
      <sz val="14"/>
      <name val="ＭＳ 明朝"/>
      <family val="1"/>
      <charset val="128"/>
    </font>
    <font>
      <b/>
      <sz val="12"/>
      <name val="ＭＳ Ｐゴシック"/>
      <family val="3"/>
      <charset val="128"/>
    </font>
    <font>
      <b/>
      <sz val="20"/>
      <name val="ＭＳ Ｐ明朝"/>
      <family val="1"/>
      <charset val="128"/>
    </font>
    <font>
      <b/>
      <u/>
      <sz val="11"/>
      <name val="ＭＳ ゴシック"/>
      <family val="3"/>
      <charset val="128"/>
    </font>
    <font>
      <b/>
      <sz val="20"/>
      <name val="ＭＳ Ｐゴシック"/>
      <family val="3"/>
      <charset val="128"/>
    </font>
    <font>
      <b/>
      <sz val="16"/>
      <name val="ＭＳ Ｐゴシック"/>
      <family val="3"/>
      <charset val="128"/>
    </font>
    <font>
      <b/>
      <sz val="16"/>
      <name val="ＭＳ Ｐ明朝"/>
      <family val="1"/>
      <charset val="128"/>
    </font>
  </fonts>
  <fills count="14">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4"/>
        <bgColor indexed="64"/>
      </patternFill>
    </fill>
  </fills>
  <borders count="96">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s>
  <cellStyleXfs count="4">
    <xf numFmtId="0" fontId="0" fillId="0" borderId="0">
      <alignment vertical="center"/>
    </xf>
    <xf numFmtId="0" fontId="24" fillId="0" borderId="0"/>
    <xf numFmtId="0" fontId="12" fillId="0" borderId="0">
      <alignment vertical="center"/>
    </xf>
    <xf numFmtId="0" fontId="1" fillId="0" borderId="0">
      <alignment vertical="center"/>
    </xf>
  </cellStyleXfs>
  <cellXfs count="402">
    <xf numFmtId="0" fontId="0" fillId="0" borderId="0" xfId="0">
      <alignment vertical="center"/>
    </xf>
    <xf numFmtId="0" fontId="25" fillId="0" borderId="0" xfId="0" applyFont="1" applyAlignment="1">
      <alignment horizontal="center"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Fill="1" applyBorder="1" applyAlignment="1">
      <alignment vertical="center"/>
    </xf>
    <xf numFmtId="0" fontId="25" fillId="0" borderId="0" xfId="0" applyFont="1" applyBorder="1" applyAlignment="1">
      <alignment horizontal="center" vertical="center"/>
    </xf>
    <xf numFmtId="0" fontId="0" fillId="0" borderId="0" xfId="0" applyFill="1">
      <alignment vertical="center"/>
    </xf>
    <xf numFmtId="0" fontId="25" fillId="0" borderId="0" xfId="0" applyFont="1" applyFill="1" applyBorder="1">
      <alignment vertical="center"/>
    </xf>
    <xf numFmtId="0" fontId="30" fillId="0" borderId="0" xfId="0" applyFont="1" applyAlignment="1">
      <alignment vertical="center"/>
    </xf>
    <xf numFmtId="0" fontId="30" fillId="0" borderId="0" xfId="0" applyFont="1" applyFill="1" applyBorder="1" applyAlignment="1">
      <alignment vertical="center"/>
    </xf>
    <xf numFmtId="0" fontId="25"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5" fillId="0" borderId="0" xfId="0" applyFont="1">
      <alignment vertical="center"/>
    </xf>
    <xf numFmtId="49" fontId="25" fillId="0" borderId="0" xfId="0" applyNumberFormat="1" applyFont="1" applyAlignment="1">
      <alignment horizontal="right" vertical="center"/>
    </xf>
    <xf numFmtId="0" fontId="25" fillId="0" borderId="0" xfId="0" applyFont="1" applyAlignment="1">
      <alignment horizontal="right" vertical="center"/>
    </xf>
    <xf numFmtId="0" fontId="25" fillId="0" borderId="1" xfId="0" applyFont="1" applyBorder="1" applyAlignment="1">
      <alignment horizontal="right" vertical="center"/>
    </xf>
    <xf numFmtId="0" fontId="25" fillId="0" borderId="17" xfId="0" applyFont="1" applyBorder="1" applyAlignment="1">
      <alignment horizontal="right" vertical="center"/>
    </xf>
    <xf numFmtId="0" fontId="26" fillId="0" borderId="0" xfId="0" applyFont="1">
      <alignment vertical="center"/>
    </xf>
    <xf numFmtId="0" fontId="29" fillId="3" borderId="3" xfId="0" applyFont="1" applyFill="1" applyBorder="1" applyAlignment="1">
      <alignment horizontal="center" vertical="center"/>
    </xf>
    <xf numFmtId="0" fontId="25" fillId="5" borderId="0" xfId="0" applyFont="1" applyFill="1">
      <alignment vertical="center"/>
    </xf>
    <xf numFmtId="0" fontId="25" fillId="0" borderId="0" xfId="0" applyFont="1" applyFill="1" applyBorder="1" applyAlignment="1">
      <alignment horizontal="left" vertical="center"/>
    </xf>
    <xf numFmtId="0" fontId="34" fillId="5" borderId="0" xfId="0" applyFont="1" applyFill="1">
      <alignment vertical="center"/>
    </xf>
    <xf numFmtId="0" fontId="25" fillId="5" borderId="0" xfId="0" applyFont="1" applyFill="1" applyAlignment="1">
      <alignment horizontal="center" vertical="center"/>
    </xf>
    <xf numFmtId="0" fontId="25" fillId="0" borderId="26" xfId="0" applyFont="1" applyBorder="1" applyAlignment="1">
      <alignment horizontal="center" vertical="center"/>
    </xf>
    <xf numFmtId="0" fontId="25" fillId="0" borderId="25" xfId="0" applyFont="1" applyBorder="1" applyAlignment="1">
      <alignment horizontal="center" vertical="center"/>
    </xf>
    <xf numFmtId="0" fontId="25" fillId="0" borderId="18" xfId="0" applyFont="1" applyBorder="1" applyAlignment="1">
      <alignment horizontal="center" vertical="center"/>
    </xf>
    <xf numFmtId="0" fontId="0" fillId="0" borderId="27" xfId="0" applyBorder="1">
      <alignment vertical="center"/>
    </xf>
    <xf numFmtId="0" fontId="25" fillId="0" borderId="22" xfId="0" applyFont="1" applyBorder="1" applyAlignment="1">
      <alignment horizontal="center" vertical="center"/>
    </xf>
    <xf numFmtId="0" fontId="29" fillId="3" borderId="6" xfId="0" applyFont="1" applyFill="1" applyBorder="1" applyAlignment="1">
      <alignment horizontal="center" vertical="center"/>
    </xf>
    <xf numFmtId="0" fontId="29" fillId="3" borderId="7" xfId="0" applyFont="1" applyFill="1" applyBorder="1" applyAlignment="1">
      <alignment horizontal="center" vertical="center"/>
    </xf>
    <xf numFmtId="0" fontId="25" fillId="2" borderId="25" xfId="0" applyFont="1" applyFill="1" applyBorder="1" applyAlignment="1">
      <alignment horizontal="center" vertical="center"/>
    </xf>
    <xf numFmtId="0" fontId="29" fillId="3" borderId="29" xfId="0" applyFont="1" applyFill="1" applyBorder="1" applyAlignment="1">
      <alignment horizontal="center" vertical="center"/>
    </xf>
    <xf numFmtId="0" fontId="25" fillId="0" borderId="18" xfId="0" applyFont="1" applyBorder="1" applyAlignment="1">
      <alignment horizontal="center" vertical="center" wrapText="1"/>
    </xf>
    <xf numFmtId="0" fontId="35" fillId="3" borderId="6" xfId="0" applyFont="1" applyFill="1" applyBorder="1" applyAlignment="1">
      <alignment horizontal="center" vertical="center"/>
    </xf>
    <xf numFmtId="0" fontId="25" fillId="0" borderId="6" xfId="0" applyFont="1" applyBorder="1" applyAlignment="1">
      <alignment horizontal="center" vertical="center"/>
    </xf>
    <xf numFmtId="0" fontId="0" fillId="0" borderId="0" xfId="0" applyBorder="1">
      <alignment vertical="center"/>
    </xf>
    <xf numFmtId="0" fontId="23"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25" fillId="0" borderId="0" xfId="0" applyFont="1" applyFill="1" applyBorder="1" applyAlignment="1" applyProtection="1">
      <alignment horizontal="center" vertical="center"/>
    </xf>
    <xf numFmtId="0" fontId="25" fillId="0" borderId="0" xfId="0" applyFont="1" applyFill="1" applyProtection="1">
      <alignment vertical="center"/>
    </xf>
    <xf numFmtId="0" fontId="25" fillId="0" borderId="0" xfId="0" applyFont="1" applyFill="1" applyBorder="1" applyAlignment="1" applyProtection="1">
      <alignment vertical="center"/>
    </xf>
    <xf numFmtId="0" fontId="0" fillId="0" borderId="0" xfId="0" applyFill="1" applyProtection="1">
      <alignment vertical="center"/>
    </xf>
    <xf numFmtId="0" fontId="27" fillId="5" borderId="0" xfId="0" applyFont="1" applyFill="1" applyAlignment="1">
      <alignment vertical="center"/>
    </xf>
    <xf numFmtId="0" fontId="25" fillId="5" borderId="0" xfId="0" applyFont="1" applyFill="1" applyBorder="1" applyAlignment="1">
      <alignment horizontal="center" vertical="center"/>
    </xf>
    <xf numFmtId="0" fontId="0" fillId="5" borderId="0" xfId="0" applyFill="1">
      <alignment vertical="center"/>
    </xf>
    <xf numFmtId="0" fontId="25" fillId="5" borderId="0" xfId="0" applyFont="1" applyFill="1" applyAlignment="1">
      <alignment horizontal="right" vertical="center"/>
    </xf>
    <xf numFmtId="0" fontId="25" fillId="5" borderId="37" xfId="0" applyFont="1" applyFill="1" applyBorder="1">
      <alignment vertical="center"/>
    </xf>
    <xf numFmtId="0" fontId="25" fillId="5" borderId="38" xfId="0" applyFont="1" applyFill="1" applyBorder="1">
      <alignment vertical="center"/>
    </xf>
    <xf numFmtId="0" fontId="25" fillId="5" borderId="39" xfId="0" applyFont="1" applyFill="1" applyBorder="1">
      <alignment vertical="center"/>
    </xf>
    <xf numFmtId="0" fontId="25" fillId="5" borderId="0" xfId="0" applyFont="1" applyFill="1" applyBorder="1" applyAlignment="1">
      <alignment horizontal="right" vertical="center"/>
    </xf>
    <xf numFmtId="0" fontId="25" fillId="5" borderId="40" xfId="0" applyFont="1" applyFill="1" applyBorder="1">
      <alignment vertical="center"/>
    </xf>
    <xf numFmtId="0" fontId="25" fillId="5" borderId="0" xfId="0" applyFont="1" applyFill="1" applyBorder="1">
      <alignment vertical="center"/>
    </xf>
    <xf numFmtId="0" fontId="25" fillId="5" borderId="41" xfId="0" applyFont="1" applyFill="1" applyBorder="1">
      <alignment vertical="center"/>
    </xf>
    <xf numFmtId="0" fontId="25" fillId="5" borderId="42" xfId="0" applyFont="1" applyFill="1" applyBorder="1" applyAlignment="1">
      <alignment horizontal="right" vertical="center"/>
    </xf>
    <xf numFmtId="0" fontId="25" fillId="5" borderId="43" xfId="0" applyFont="1" applyFill="1" applyBorder="1" applyAlignment="1">
      <alignment horizontal="right" vertical="center"/>
    </xf>
    <xf numFmtId="0" fontId="25" fillId="5" borderId="43" xfId="0" applyFont="1" applyFill="1" applyBorder="1" applyAlignment="1">
      <alignment horizontal="center" vertical="center"/>
    </xf>
    <xf numFmtId="0" fontId="25" fillId="5" borderId="43" xfId="0" applyFont="1" applyFill="1" applyBorder="1" applyAlignment="1">
      <alignment horizontal="left" vertical="center"/>
    </xf>
    <xf numFmtId="0" fontId="25" fillId="5" borderId="44" xfId="0" applyFont="1" applyFill="1" applyBorder="1">
      <alignment vertical="center"/>
    </xf>
    <xf numFmtId="0" fontId="25" fillId="0" borderId="0" xfId="0" applyFont="1" applyProtection="1">
      <alignment vertical="center"/>
    </xf>
    <xf numFmtId="0" fontId="25" fillId="0" borderId="3" xfId="0" applyFont="1" applyBorder="1" applyAlignment="1" applyProtection="1">
      <alignment horizontal="center" vertical="center" shrinkToFit="1"/>
      <protection locked="0"/>
    </xf>
    <xf numFmtId="0" fontId="25" fillId="0" borderId="7" xfId="0" applyFont="1" applyBorder="1" applyAlignment="1" applyProtection="1">
      <alignment horizontal="center" vertical="center" shrinkToFit="1"/>
      <protection locked="0"/>
    </xf>
    <xf numFmtId="0" fontId="25" fillId="0" borderId="6" xfId="0" applyFont="1" applyBorder="1" applyAlignment="1" applyProtection="1">
      <alignment horizontal="center" vertical="center" shrinkToFit="1"/>
      <protection locked="0"/>
    </xf>
    <xf numFmtId="0" fontId="25" fillId="0" borderId="29" xfId="0" applyFont="1" applyBorder="1" applyAlignment="1" applyProtection="1">
      <alignment horizontal="center" vertical="center" shrinkToFit="1"/>
      <protection locked="0"/>
    </xf>
    <xf numFmtId="0" fontId="25" fillId="0" borderId="20" xfId="0" applyFont="1" applyBorder="1" applyAlignment="1" applyProtection="1">
      <alignment horizontal="center" vertical="center" shrinkToFit="1"/>
      <protection locked="0"/>
    </xf>
    <xf numFmtId="0" fontId="25" fillId="0" borderId="23" xfId="0" applyFont="1" applyBorder="1" applyAlignment="1" applyProtection="1">
      <alignment horizontal="center" vertical="center" shrinkToFit="1"/>
      <protection locked="0"/>
    </xf>
    <xf numFmtId="0" fontId="25" fillId="0" borderId="26" xfId="0" applyFont="1" applyBorder="1" applyAlignment="1" applyProtection="1">
      <alignment horizontal="center" vertical="center" shrinkToFit="1"/>
      <protection locked="0"/>
    </xf>
    <xf numFmtId="0" fontId="25" fillId="0" borderId="30" xfId="0" applyFont="1" applyBorder="1" applyAlignment="1" applyProtection="1">
      <alignment horizontal="center" vertical="center" shrinkToFit="1"/>
      <protection locked="0"/>
    </xf>
    <xf numFmtId="0" fontId="28" fillId="0" borderId="0" xfId="0" applyFont="1" applyAlignment="1">
      <alignment vertical="center"/>
    </xf>
    <xf numFmtId="0" fontId="25" fillId="0" borderId="0" xfId="0" applyFont="1" applyFill="1" applyBorder="1" applyAlignment="1" applyProtection="1">
      <alignment horizontal="right" vertical="center"/>
    </xf>
    <xf numFmtId="0" fontId="0" fillId="0" borderId="0" xfId="0" applyAlignment="1">
      <alignment horizontal="center" vertical="center"/>
    </xf>
    <xf numFmtId="0" fontId="25" fillId="0" borderId="45" xfId="0" applyFont="1" applyBorder="1" applyAlignment="1">
      <alignment vertical="center"/>
    </xf>
    <xf numFmtId="0" fontId="25" fillId="0" borderId="48" xfId="0" applyFont="1" applyBorder="1" applyAlignment="1">
      <alignment horizontal="center" vertical="center"/>
    </xf>
    <xf numFmtId="0" fontId="25" fillId="0" borderId="50" xfId="0" applyFont="1" applyBorder="1" applyAlignment="1">
      <alignment vertical="center"/>
    </xf>
    <xf numFmtId="0" fontId="25" fillId="0" borderId="53" xfId="0" applyFont="1" applyBorder="1" applyAlignment="1">
      <alignment vertical="center"/>
    </xf>
    <xf numFmtId="0" fontId="25" fillId="0" borderId="11" xfId="0" applyFont="1" applyBorder="1" applyAlignment="1">
      <alignment vertical="center"/>
    </xf>
    <xf numFmtId="0" fontId="25" fillId="0" borderId="49" xfId="0" applyFont="1" applyBorder="1" applyAlignment="1">
      <alignment vertical="center"/>
    </xf>
    <xf numFmtId="0" fontId="38" fillId="0" borderId="0" xfId="0" applyFont="1" applyBorder="1" applyAlignment="1">
      <alignment vertical="center"/>
    </xf>
    <xf numFmtId="0" fontId="26" fillId="0" borderId="0" xfId="0" applyFont="1" applyAlignment="1">
      <alignment horizontal="center" vertical="center"/>
    </xf>
    <xf numFmtId="0" fontId="0" fillId="0" borderId="0" xfId="0" applyAlignment="1">
      <alignment vertical="center"/>
    </xf>
    <xf numFmtId="0" fontId="0" fillId="0" borderId="48" xfId="0" applyBorder="1">
      <alignment vertical="center"/>
    </xf>
    <xf numFmtId="0" fontId="0" fillId="0" borderId="53" xfId="0" applyBorder="1">
      <alignment vertical="center"/>
    </xf>
    <xf numFmtId="0" fontId="0" fillId="0" borderId="49" xfId="0" applyBorder="1">
      <alignment vertical="center"/>
    </xf>
    <xf numFmtId="0" fontId="45" fillId="5" borderId="0" xfId="0" applyFont="1" applyFill="1" applyAlignment="1">
      <alignment vertical="center"/>
    </xf>
    <xf numFmtId="0" fontId="25" fillId="0" borderId="45" xfId="0" applyFont="1" applyBorder="1">
      <alignment vertical="center"/>
    </xf>
    <xf numFmtId="0" fontId="25" fillId="0" borderId="47" xfId="0" applyFont="1" applyBorder="1">
      <alignment vertical="center"/>
    </xf>
    <xf numFmtId="0" fontId="29" fillId="0" borderId="47" xfId="0" applyFont="1" applyBorder="1">
      <alignment vertical="center"/>
    </xf>
    <xf numFmtId="0" fontId="25" fillId="0" borderId="48" xfId="0" applyFont="1" applyBorder="1">
      <alignment vertical="center"/>
    </xf>
    <xf numFmtId="0" fontId="25" fillId="0" borderId="50" xfId="0" applyFont="1" applyBorder="1">
      <alignment vertical="center"/>
    </xf>
    <xf numFmtId="0" fontId="25" fillId="0" borderId="0" xfId="0" applyFont="1" applyBorder="1">
      <alignment vertical="center"/>
    </xf>
    <xf numFmtId="0" fontId="25" fillId="0" borderId="53" xfId="0" applyFont="1" applyBorder="1">
      <alignment vertical="center"/>
    </xf>
    <xf numFmtId="0" fontId="25" fillId="0" borderId="11" xfId="0" applyFont="1" applyBorder="1">
      <alignment vertical="center"/>
    </xf>
    <xf numFmtId="0" fontId="25" fillId="0" borderId="36" xfId="0" applyFont="1" applyBorder="1">
      <alignment vertical="center"/>
    </xf>
    <xf numFmtId="0" fontId="25" fillId="0" borderId="49" xfId="0" applyFont="1" applyBorder="1">
      <alignment vertical="center"/>
    </xf>
    <xf numFmtId="0" fontId="28" fillId="0" borderId="0" xfId="0" applyFont="1">
      <alignment vertical="center"/>
    </xf>
    <xf numFmtId="0" fontId="28" fillId="0" borderId="3" xfId="0" applyFont="1" applyBorder="1" applyAlignment="1">
      <alignment horizontal="center" vertical="center"/>
    </xf>
    <xf numFmtId="0" fontId="46" fillId="0" borderId="0" xfId="0" applyFont="1">
      <alignment vertical="center"/>
    </xf>
    <xf numFmtId="0" fontId="46" fillId="0" borderId="25" xfId="0" applyFont="1" applyBorder="1" applyAlignment="1">
      <alignment horizontal="center" vertical="center"/>
    </xf>
    <xf numFmtId="0" fontId="46" fillId="0" borderId="22" xfId="0" applyFont="1" applyBorder="1" applyAlignment="1">
      <alignment horizontal="center" vertical="center"/>
    </xf>
    <xf numFmtId="0" fontId="46" fillId="0" borderId="26" xfId="0" applyFont="1" applyBorder="1" applyAlignment="1">
      <alignment horizontal="center" vertical="center"/>
    </xf>
    <xf numFmtId="0" fontId="46" fillId="0" borderId="23" xfId="0" applyFont="1" applyBorder="1" applyAlignment="1">
      <alignment horizontal="center" vertical="center"/>
    </xf>
    <xf numFmtId="0" fontId="46" fillId="0" borderId="3" xfId="0" applyFont="1" applyBorder="1">
      <alignment vertical="center"/>
    </xf>
    <xf numFmtId="0" fontId="46" fillId="0" borderId="3" xfId="0" applyFont="1" applyBorder="1" applyAlignment="1">
      <alignment horizontal="center" vertical="center"/>
    </xf>
    <xf numFmtId="0" fontId="46" fillId="0" borderId="14" xfId="0" applyFont="1" applyBorder="1">
      <alignment vertical="center"/>
    </xf>
    <xf numFmtId="0" fontId="46" fillId="0" borderId="14" xfId="0" applyFont="1" applyBorder="1" applyAlignment="1">
      <alignment horizontal="center" vertical="center"/>
    </xf>
    <xf numFmtId="0" fontId="46" fillId="0" borderId="15" xfId="0" applyFont="1" applyBorder="1">
      <alignment vertical="center"/>
    </xf>
    <xf numFmtId="0" fontId="46" fillId="0" borderId="15" xfId="0" applyFont="1" applyBorder="1" applyAlignment="1">
      <alignment horizontal="center" vertical="center"/>
    </xf>
    <xf numFmtId="0" fontId="46" fillId="0" borderId="16" xfId="0" applyFont="1" applyBorder="1">
      <alignment vertical="center"/>
    </xf>
    <xf numFmtId="0" fontId="46" fillId="0" borderId="16" xfId="0" applyFont="1" applyBorder="1" applyAlignment="1">
      <alignment horizontal="center" vertical="center"/>
    </xf>
    <xf numFmtId="0" fontId="46" fillId="0" borderId="69" xfId="0" applyFont="1" applyBorder="1">
      <alignment vertical="center"/>
    </xf>
    <xf numFmtId="0" fontId="46" fillId="0" borderId="69" xfId="0" applyFont="1" applyBorder="1" applyAlignment="1">
      <alignment horizontal="center" vertical="center"/>
    </xf>
    <xf numFmtId="0" fontId="46" fillId="0" borderId="70" xfId="0" applyFont="1" applyBorder="1">
      <alignment vertical="center"/>
    </xf>
    <xf numFmtId="0" fontId="46" fillId="0" borderId="70" xfId="0" applyFont="1" applyBorder="1" applyAlignment="1">
      <alignment horizontal="center" vertical="center"/>
    </xf>
    <xf numFmtId="0" fontId="28" fillId="5" borderId="0" xfId="0" applyFont="1" applyFill="1">
      <alignment vertical="center"/>
    </xf>
    <xf numFmtId="0" fontId="14" fillId="5" borderId="0" xfId="0" applyFont="1" applyFill="1">
      <alignment vertical="center"/>
    </xf>
    <xf numFmtId="0" fontId="46" fillId="0" borderId="28" xfId="0" applyFont="1" applyBorder="1" applyAlignment="1">
      <alignment horizontal="center" vertical="center"/>
    </xf>
    <xf numFmtId="0" fontId="46" fillId="0" borderId="30" xfId="0" applyFont="1" applyBorder="1" applyAlignment="1">
      <alignment horizontal="center" vertical="center"/>
    </xf>
    <xf numFmtId="0" fontId="25" fillId="0" borderId="0" xfId="0" applyFont="1" applyFill="1" applyAlignment="1">
      <alignment horizontal="center" vertical="center"/>
    </xf>
    <xf numFmtId="0" fontId="0" fillId="0" borderId="47" xfId="0" applyBorder="1">
      <alignment vertical="center"/>
    </xf>
    <xf numFmtId="0" fontId="0" fillId="0" borderId="36" xfId="0" applyBorder="1">
      <alignment vertical="center"/>
    </xf>
    <xf numFmtId="0" fontId="31" fillId="0" borderId="1" xfId="0" applyFont="1" applyBorder="1" applyAlignment="1">
      <alignment horizontal="center" vertical="center"/>
    </xf>
    <xf numFmtId="0" fontId="0" fillId="5" borderId="6" xfId="0" applyFill="1" applyBorder="1" applyAlignment="1">
      <alignment vertical="center" textRotation="255"/>
    </xf>
    <xf numFmtId="0" fontId="0" fillId="5" borderId="17" xfId="0" applyFill="1" applyBorder="1">
      <alignment vertical="center"/>
    </xf>
    <xf numFmtId="0" fontId="0" fillId="5" borderId="31" xfId="0" applyFill="1" applyBorder="1">
      <alignment vertical="center"/>
    </xf>
    <xf numFmtId="0" fontId="37" fillId="0" borderId="14" xfId="0" applyFont="1" applyFill="1" applyBorder="1" applyAlignment="1" applyProtection="1">
      <alignment horizontal="center" vertical="center" shrinkToFit="1"/>
    </xf>
    <xf numFmtId="0" fontId="37" fillId="0" borderId="15" xfId="0" applyFont="1" applyFill="1" applyBorder="1" applyAlignment="1" applyProtection="1">
      <alignment horizontal="center" vertical="center" shrinkToFit="1"/>
    </xf>
    <xf numFmtId="0" fontId="37" fillId="0" borderId="16" xfId="0" applyFont="1" applyFill="1" applyBorder="1" applyAlignment="1" applyProtection="1">
      <alignment horizontal="center" vertical="center" shrinkToFit="1"/>
    </xf>
    <xf numFmtId="0" fontId="46" fillId="0" borderId="14" xfId="0" applyFont="1" applyBorder="1" applyAlignment="1">
      <alignment horizontal="center" vertical="center" shrinkToFit="1"/>
    </xf>
    <xf numFmtId="0" fontId="46" fillId="0" borderId="15" xfId="0" applyFont="1" applyBorder="1" applyAlignment="1">
      <alignment horizontal="center" vertical="center" shrinkToFit="1"/>
    </xf>
    <xf numFmtId="0" fontId="46" fillId="0" borderId="69" xfId="0" applyFont="1" applyBorder="1" applyAlignment="1">
      <alignment horizontal="center" vertical="center" shrinkToFit="1"/>
    </xf>
    <xf numFmtId="0" fontId="46" fillId="0" borderId="16" xfId="0" applyFont="1" applyBorder="1" applyAlignment="1">
      <alignment horizontal="center" vertical="center" shrinkToFit="1"/>
    </xf>
    <xf numFmtId="0" fontId="46" fillId="0" borderId="70" xfId="0" applyFont="1" applyBorder="1" applyAlignment="1">
      <alignment horizontal="center" vertical="center" shrinkToFit="1"/>
    </xf>
    <xf numFmtId="0" fontId="25" fillId="0" borderId="1" xfId="0" applyFont="1" applyBorder="1" applyAlignment="1">
      <alignment horizontal="center" vertical="center"/>
    </xf>
    <xf numFmtId="0" fontId="25" fillId="0" borderId="74" xfId="0" applyFont="1" applyBorder="1" applyAlignment="1">
      <alignment horizontal="center" vertical="center"/>
    </xf>
    <xf numFmtId="0" fontId="21" fillId="0" borderId="0" xfId="1" applyFont="1" applyFill="1" applyBorder="1" applyAlignment="1" applyProtection="1">
      <alignment horizontal="center" vertical="center"/>
    </xf>
    <xf numFmtId="0" fontId="27" fillId="0" borderId="0" xfId="0" applyFont="1" applyBorder="1" applyAlignment="1">
      <alignment vertical="center"/>
    </xf>
    <xf numFmtId="0" fontId="26" fillId="0" borderId="0" xfId="3" applyFont="1">
      <alignment vertical="center"/>
    </xf>
    <xf numFmtId="0" fontId="25" fillId="0" borderId="0" xfId="3" applyFont="1">
      <alignment vertical="center"/>
    </xf>
    <xf numFmtId="0" fontId="25" fillId="0" borderId="0" xfId="3" applyFont="1" applyAlignment="1">
      <alignment horizontal="right" vertical="center"/>
    </xf>
    <xf numFmtId="0" fontId="5" fillId="5" borderId="0" xfId="0" applyFont="1" applyFill="1" applyAlignment="1">
      <alignment vertical="center"/>
    </xf>
    <xf numFmtId="0" fontId="28" fillId="0" borderId="0" xfId="0" applyFont="1" applyFill="1" applyBorder="1" applyAlignment="1" applyProtection="1">
      <alignment horizontal="center" vertical="center"/>
    </xf>
    <xf numFmtId="0" fontId="25" fillId="0" borderId="19" xfId="0" applyFont="1" applyBorder="1" applyAlignment="1">
      <alignment horizontal="center" vertical="center"/>
    </xf>
    <xf numFmtId="0" fontId="25" fillId="0" borderId="76" xfId="0" applyFont="1" applyBorder="1" applyAlignment="1">
      <alignment horizontal="center" vertical="center"/>
    </xf>
    <xf numFmtId="0" fontId="25" fillId="0" borderId="75" xfId="0" applyFont="1" applyBorder="1" applyAlignment="1">
      <alignment horizontal="center" vertical="center"/>
    </xf>
    <xf numFmtId="0" fontId="26" fillId="0" borderId="0" xfId="0" applyFont="1" applyAlignment="1" applyProtection="1">
      <alignment vertical="center"/>
    </xf>
    <xf numFmtId="0" fontId="5" fillId="5" borderId="0" xfId="0" applyFont="1" applyFill="1" applyBorder="1" applyAlignment="1" applyProtection="1">
      <alignment vertical="center"/>
    </xf>
    <xf numFmtId="0" fontId="25" fillId="5" borderId="0" xfId="0" applyFont="1" applyFill="1" applyAlignment="1" applyProtection="1">
      <alignment horizontal="center" vertical="center"/>
    </xf>
    <xf numFmtId="0" fontId="25" fillId="0" borderId="0" xfId="0" applyFont="1" applyAlignment="1" applyProtection="1">
      <alignment horizontal="center" vertical="center"/>
    </xf>
    <xf numFmtId="0" fontId="26" fillId="0" borderId="0" xfId="0" applyFont="1" applyFill="1" applyBorder="1" applyAlignment="1" applyProtection="1">
      <alignment vertical="center"/>
    </xf>
    <xf numFmtId="0" fontId="25" fillId="0" borderId="0" xfId="0" applyFont="1" applyFill="1" applyBorder="1" applyProtection="1">
      <alignment vertical="center"/>
    </xf>
    <xf numFmtId="0" fontId="25" fillId="0" borderId="21" xfId="0"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0" fontId="25" fillId="0" borderId="14"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25" fillId="0" borderId="16" xfId="0" applyFont="1" applyFill="1" applyBorder="1" applyAlignment="1" applyProtection="1">
      <alignment horizontal="center" vertical="center"/>
    </xf>
    <xf numFmtId="0" fontId="36" fillId="0" borderId="27" xfId="0" applyFont="1" applyFill="1" applyBorder="1" applyAlignment="1" applyProtection="1">
      <alignment vertical="center"/>
    </xf>
    <xf numFmtId="0" fontId="36" fillId="0" borderId="27" xfId="0" applyFont="1" applyFill="1" applyBorder="1" applyAlignment="1" applyProtection="1">
      <alignment horizontal="right" vertical="center"/>
    </xf>
    <xf numFmtId="0" fontId="36" fillId="0" borderId="0" xfId="0" applyFont="1" applyFill="1" applyBorder="1" applyAlignment="1" applyProtection="1">
      <alignment horizontal="right" vertical="center"/>
    </xf>
    <xf numFmtId="0" fontId="29" fillId="0" borderId="0" xfId="0" applyFont="1" applyFill="1" applyBorder="1" applyAlignment="1" applyProtection="1">
      <alignment horizontal="center" vertical="center"/>
    </xf>
    <xf numFmtId="0" fontId="28" fillId="0" borderId="2" xfId="0" applyFont="1" applyFill="1" applyBorder="1" applyAlignment="1" applyProtection="1">
      <alignment horizontal="center" vertical="center"/>
    </xf>
    <xf numFmtId="0" fontId="25" fillId="0" borderId="33" xfId="0" applyFont="1" applyFill="1" applyBorder="1" applyProtection="1">
      <alignment vertical="center"/>
    </xf>
    <xf numFmtId="0" fontId="0" fillId="0" borderId="33" xfId="0" applyFill="1" applyBorder="1" applyProtection="1">
      <alignment vertical="center"/>
    </xf>
    <xf numFmtId="0" fontId="25" fillId="0" borderId="0" xfId="0" applyFont="1" applyFill="1" applyAlignment="1" applyProtection="1">
      <alignment horizontal="center" vertical="center"/>
    </xf>
    <xf numFmtId="0" fontId="24" fillId="0" borderId="0" xfId="1" applyAlignment="1" applyProtection="1">
      <alignment horizontal="right" vertical="center" shrinkToFit="1"/>
    </xf>
    <xf numFmtId="0" fontId="24" fillId="0" borderId="0" xfId="1" applyAlignment="1" applyProtection="1">
      <alignment vertical="center"/>
    </xf>
    <xf numFmtId="0" fontId="0" fillId="0" borderId="0" xfId="0" applyProtection="1">
      <alignment vertical="center"/>
    </xf>
    <xf numFmtId="0" fontId="44" fillId="0" borderId="0" xfId="0" applyFont="1" applyBorder="1" applyAlignment="1" applyProtection="1">
      <alignment vertical="center"/>
    </xf>
    <xf numFmtId="0" fontId="24" fillId="0" borderId="0" xfId="1" applyFont="1" applyAlignment="1" applyProtection="1">
      <alignment vertical="center"/>
    </xf>
    <xf numFmtId="0" fontId="7" fillId="0" borderId="0" xfId="1" applyFont="1" applyAlignment="1" applyProtection="1">
      <alignment horizontal="center" shrinkToFit="1"/>
    </xf>
    <xf numFmtId="0" fontId="9" fillId="0" borderId="0" xfId="1" applyFont="1" applyBorder="1" applyAlignment="1" applyProtection="1">
      <alignment vertical="center" shrinkToFit="1"/>
    </xf>
    <xf numFmtId="0" fontId="24" fillId="0" borderId="0" xfId="1" applyFont="1" applyBorder="1" applyAlignment="1" applyProtection="1">
      <alignment vertical="center"/>
    </xf>
    <xf numFmtId="0" fontId="11" fillId="0" borderId="0" xfId="1" applyFont="1" applyBorder="1" applyAlignment="1" applyProtection="1">
      <alignment horizontal="center" vertical="center"/>
    </xf>
    <xf numFmtId="0" fontId="12" fillId="0" borderId="4" xfId="1" applyFont="1" applyBorder="1" applyAlignment="1" applyProtection="1">
      <alignment horizontal="center" vertical="center"/>
    </xf>
    <xf numFmtId="0" fontId="12" fillId="0" borderId="5" xfId="1" applyFont="1" applyBorder="1" applyAlignment="1" applyProtection="1">
      <alignment horizontal="center" vertical="center"/>
    </xf>
    <xf numFmtId="0" fontId="12" fillId="0" borderId="0" xfId="1" applyFont="1" applyAlignment="1" applyProtection="1">
      <alignment horizontal="left" vertical="center"/>
    </xf>
    <xf numFmtId="0" fontId="21" fillId="0" borderId="7" xfId="1" applyFont="1" applyBorder="1" applyAlignment="1" applyProtection="1">
      <alignment horizontal="center" vertical="center"/>
    </xf>
    <xf numFmtId="0" fontId="15" fillId="0" borderId="0" xfId="1" applyFont="1" applyBorder="1" applyAlignment="1" applyProtection="1">
      <alignment horizontal="left" vertical="center"/>
    </xf>
    <xf numFmtId="0" fontId="12" fillId="0" borderId="0" xfId="1" applyFont="1" applyAlignment="1" applyProtection="1">
      <alignment horizontal="center" vertical="center"/>
    </xf>
    <xf numFmtId="0" fontId="13" fillId="0" borderId="25" xfId="1" applyFont="1" applyBorder="1" applyAlignment="1" applyProtection="1">
      <alignment horizontal="distributed" vertical="center" indent="1" shrinkToFit="1"/>
    </xf>
    <xf numFmtId="0" fontId="13" fillId="0" borderId="26" xfId="1" applyFont="1" applyBorder="1" applyAlignment="1" applyProtection="1">
      <alignment horizontal="distributed" vertical="center" indent="1" shrinkToFit="1"/>
    </xf>
    <xf numFmtId="0" fontId="21" fillId="0" borderId="23" xfId="1" applyFont="1" applyBorder="1" applyAlignment="1" applyProtection="1">
      <alignment horizontal="center" vertical="center"/>
    </xf>
    <xf numFmtId="0" fontId="42" fillId="0" borderId="0" xfId="1" applyFont="1" applyBorder="1" applyAlignment="1" applyProtection="1">
      <alignment horizontal="distributed" vertical="center" indent="1" shrinkToFit="1"/>
    </xf>
    <xf numFmtId="0" fontId="14" fillId="0" borderId="0" xfId="1" applyFont="1" applyBorder="1" applyAlignment="1" applyProtection="1">
      <alignment horizontal="center" vertical="center"/>
    </xf>
    <xf numFmtId="0" fontId="13" fillId="0" borderId="8" xfId="1" applyFont="1" applyBorder="1" applyAlignment="1" applyProtection="1">
      <alignment horizontal="distributed" vertical="center" indent="2"/>
    </xf>
    <xf numFmtId="0" fontId="13" fillId="0" borderId="71" xfId="1" applyFont="1" applyBorder="1" applyAlignment="1" applyProtection="1">
      <alignment horizontal="distributed" vertical="center" indent="2"/>
    </xf>
    <xf numFmtId="0" fontId="24" fillId="0" borderId="0" xfId="1" applyBorder="1" applyAlignment="1" applyProtection="1">
      <alignment vertical="center"/>
    </xf>
    <xf numFmtId="0" fontId="7" fillId="0" borderId="0" xfId="1" applyFont="1" applyBorder="1" applyAlignment="1" applyProtection="1">
      <alignment horizontal="distributed" vertical="center" indent="2"/>
    </xf>
    <xf numFmtId="0" fontId="32" fillId="0" borderId="0" xfId="1" applyFont="1" applyBorder="1" applyAlignment="1" applyProtection="1">
      <alignment vertical="center" shrinkToFit="1"/>
    </xf>
    <xf numFmtId="0" fontId="16" fillId="0" borderId="0" xfId="1" applyFont="1" applyBorder="1" applyAlignment="1" applyProtection="1"/>
    <xf numFmtId="0" fontId="24" fillId="0" borderId="0" xfId="1" applyBorder="1" applyAlignment="1" applyProtection="1">
      <alignment horizontal="right" shrinkToFit="1"/>
    </xf>
    <xf numFmtId="0" fontId="24" fillId="0" borderId="0" xfId="1" applyBorder="1" applyAlignment="1" applyProtection="1">
      <alignment horizontal="right"/>
    </xf>
    <xf numFmtId="2" fontId="25" fillId="0" borderId="7" xfId="0" applyNumberFormat="1" applyFont="1" applyBorder="1" applyAlignment="1" applyProtection="1">
      <alignment horizontal="center" vertical="center" shrinkToFit="1"/>
      <protection locked="0"/>
    </xf>
    <xf numFmtId="2" fontId="25" fillId="0" borderId="23" xfId="0" applyNumberFormat="1" applyFont="1" applyBorder="1" applyAlignment="1" applyProtection="1">
      <alignment horizontal="center" vertical="center" shrinkToFit="1"/>
      <protection locked="0"/>
    </xf>
    <xf numFmtId="0" fontId="0" fillId="0" borderId="0" xfId="0" applyFill="1" applyBorder="1">
      <alignment vertical="center"/>
    </xf>
    <xf numFmtId="0" fontId="52" fillId="0" borderId="0" xfId="0" applyFont="1" applyFill="1">
      <alignment vertical="center"/>
    </xf>
    <xf numFmtId="0" fontId="28" fillId="0" borderId="0" xfId="0" applyFont="1" applyAlignment="1">
      <alignment vertical="center" shrinkToFit="1"/>
    </xf>
    <xf numFmtId="0" fontId="47" fillId="0" borderId="3" xfId="0" applyFont="1" applyBorder="1" applyAlignment="1" applyProtection="1">
      <alignment horizontal="center" vertical="center" shrinkToFit="1"/>
    </xf>
    <xf numFmtId="0" fontId="13" fillId="0" borderId="6" xfId="1" applyFont="1" applyBorder="1" applyAlignment="1" applyProtection="1">
      <alignment horizontal="center" vertical="center" shrinkToFit="1"/>
    </xf>
    <xf numFmtId="0" fontId="13" fillId="0" borderId="11" xfId="1" applyFont="1" applyBorder="1" applyAlignment="1" applyProtection="1">
      <alignment horizontal="distributed" vertical="center" indent="1"/>
    </xf>
    <xf numFmtId="0" fontId="0" fillId="0" borderId="0" xfId="0" applyAlignment="1" applyProtection="1">
      <alignment horizontal="left" vertical="center"/>
    </xf>
    <xf numFmtId="0" fontId="10" fillId="0" borderId="0" xfId="1" applyFont="1" applyBorder="1" applyAlignment="1" applyProtection="1">
      <alignment horizontal="center" vertical="center" shrinkToFit="1"/>
    </xf>
    <xf numFmtId="0" fontId="10" fillId="0" borderId="0" xfId="1" applyFont="1" applyBorder="1" applyAlignment="1" applyProtection="1">
      <alignment horizontal="center" vertical="center"/>
    </xf>
    <xf numFmtId="0" fontId="13" fillId="0" borderId="49" xfId="1" applyFont="1" applyBorder="1" applyAlignment="1" applyProtection="1">
      <alignment horizontal="center" vertical="center"/>
    </xf>
    <xf numFmtId="0" fontId="13" fillId="0" borderId="9" xfId="1" applyFont="1" applyBorder="1" applyAlignment="1" applyProtection="1">
      <alignment horizontal="center" vertical="center" shrinkToFit="1"/>
    </xf>
    <xf numFmtId="0" fontId="11" fillId="0" borderId="79" xfId="1" applyFont="1" applyBorder="1" applyAlignment="1" applyProtection="1">
      <alignment horizontal="center" vertical="center"/>
    </xf>
    <xf numFmtId="0" fontId="42" fillId="0" borderId="9" xfId="1" applyFont="1" applyBorder="1" applyAlignment="1" applyProtection="1">
      <alignment horizontal="center" vertical="center" shrinkToFit="1"/>
    </xf>
    <xf numFmtId="0" fontId="9" fillId="0" borderId="30" xfId="1" applyFont="1" applyBorder="1" applyAlignment="1" applyProtection="1">
      <alignment horizontal="center" vertical="center" shrinkToFit="1"/>
    </xf>
    <xf numFmtId="0" fontId="41" fillId="0" borderId="80" xfId="1" applyFont="1" applyBorder="1" applyAlignment="1" applyProtection="1">
      <alignment horizontal="center" vertical="center" shrinkToFit="1"/>
    </xf>
    <xf numFmtId="0" fontId="53" fillId="0" borderId="0" xfId="0" applyFont="1" applyFill="1">
      <alignment vertical="center"/>
    </xf>
    <xf numFmtId="0" fontId="59" fillId="0" borderId="0" xfId="0" applyFont="1" applyFill="1" applyBorder="1" applyAlignment="1">
      <alignment vertical="center"/>
    </xf>
    <xf numFmtId="0" fontId="57" fillId="0" borderId="78" xfId="1" applyNumberFormat="1" applyFont="1" applyBorder="1" applyAlignment="1" applyProtection="1">
      <alignment horizontal="center" vertical="center"/>
      <protection locked="0"/>
    </xf>
    <xf numFmtId="0" fontId="25" fillId="2" borderId="85" xfId="0" applyFont="1" applyFill="1" applyBorder="1" applyAlignment="1" applyProtection="1">
      <alignment horizontal="center" vertical="center"/>
    </xf>
    <xf numFmtId="0" fontId="29" fillId="3" borderId="86" xfId="0" applyFont="1" applyFill="1" applyBorder="1" applyAlignment="1" applyProtection="1">
      <alignment horizontal="center" vertical="center"/>
    </xf>
    <xf numFmtId="2" fontId="25" fillId="2" borderId="86" xfId="0" applyNumberFormat="1" applyFont="1" applyFill="1" applyBorder="1" applyAlignment="1" applyProtection="1">
      <alignment horizontal="center" vertical="center" shrinkToFit="1"/>
    </xf>
    <xf numFmtId="2" fontId="25" fillId="2" borderId="87" xfId="0" applyNumberFormat="1" applyFont="1" applyFill="1" applyBorder="1" applyAlignment="1" applyProtection="1">
      <alignment horizontal="center" vertical="center" shrinkToFit="1"/>
    </xf>
    <xf numFmtId="0" fontId="62" fillId="0" borderId="0" xfId="0" applyFont="1" applyAlignment="1">
      <alignment vertical="center"/>
    </xf>
    <xf numFmtId="0" fontId="9" fillId="0" borderId="8" xfId="1" applyFont="1" applyBorder="1" applyAlignment="1" applyProtection="1">
      <alignment horizontal="center" vertical="center" shrinkToFit="1"/>
    </xf>
    <xf numFmtId="0" fontId="13" fillId="0" borderId="9" xfId="1" applyFont="1" applyFill="1" applyBorder="1" applyAlignment="1" applyProtection="1">
      <alignment horizontal="center" vertical="center" shrinkToFit="1"/>
    </xf>
    <xf numFmtId="0" fontId="15" fillId="0" borderId="0" xfId="1" applyFont="1" applyFill="1" applyBorder="1" applyAlignment="1" applyProtection="1">
      <alignment horizontal="left" vertical="center"/>
    </xf>
    <xf numFmtId="0" fontId="25" fillId="0" borderId="3" xfId="0" applyFont="1" applyFill="1" applyBorder="1" applyAlignment="1" applyProtection="1">
      <alignment horizontal="center" vertical="center"/>
    </xf>
    <xf numFmtId="0" fontId="25" fillId="0" borderId="21" xfId="0" applyFont="1" applyFill="1" applyBorder="1" applyAlignment="1" applyProtection="1">
      <alignment horizontal="center" vertical="center"/>
    </xf>
    <xf numFmtId="0" fontId="3" fillId="0" borderId="0" xfId="0" applyFont="1" applyAlignment="1">
      <alignment horizontal="center" vertical="center"/>
    </xf>
    <xf numFmtId="0" fontId="3" fillId="0" borderId="75" xfId="0" applyFont="1" applyBorder="1" applyAlignment="1">
      <alignment horizontal="center" vertical="center"/>
    </xf>
    <xf numFmtId="0" fontId="3" fillId="0" borderId="77"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25" fillId="0" borderId="28" xfId="0" applyFont="1" applyBorder="1" applyAlignment="1">
      <alignment horizontal="center" vertical="center" wrapText="1"/>
    </xf>
    <xf numFmtId="0" fontId="3" fillId="0" borderId="28" xfId="0" applyFont="1" applyBorder="1" applyAlignment="1">
      <alignment horizontal="center" vertical="center" wrapText="1"/>
    </xf>
    <xf numFmtId="0" fontId="46" fillId="0" borderId="32" xfId="0" applyFont="1" applyBorder="1" applyAlignment="1">
      <alignment horizontal="center" vertical="center"/>
    </xf>
    <xf numFmtId="0" fontId="46" fillId="0" borderId="52" xfId="0" applyFont="1" applyBorder="1" applyAlignment="1">
      <alignment horizontal="center" vertical="center"/>
    </xf>
    <xf numFmtId="0" fontId="46" fillId="0" borderId="18" xfId="0" applyFont="1" applyBorder="1" applyAlignment="1">
      <alignment horizontal="center" vertical="center"/>
    </xf>
    <xf numFmtId="0" fontId="46" fillId="0" borderId="20" xfId="0" applyFont="1" applyBorder="1" applyAlignment="1">
      <alignment horizontal="center" vertical="center"/>
    </xf>
    <xf numFmtId="0" fontId="31" fillId="0" borderId="0" xfId="0" applyFont="1" applyBorder="1" applyAlignment="1">
      <alignment horizontal="center" vertical="center"/>
    </xf>
    <xf numFmtId="0" fontId="25" fillId="0" borderId="80" xfId="0" applyFont="1" applyBorder="1" applyAlignment="1">
      <alignment horizontal="center" vertical="center"/>
    </xf>
    <xf numFmtId="0" fontId="25" fillId="0" borderId="88" xfId="0" applyFont="1" applyBorder="1" applyAlignment="1">
      <alignment horizontal="center" vertical="center"/>
    </xf>
    <xf numFmtId="0" fontId="25" fillId="10" borderId="77" xfId="0" applyFont="1" applyFill="1" applyBorder="1" applyAlignment="1">
      <alignment horizontal="center" vertical="center"/>
    </xf>
    <xf numFmtId="2" fontId="25" fillId="10" borderId="74" xfId="0" applyNumberFormat="1" applyFont="1" applyFill="1" applyBorder="1" applyAlignment="1" applyProtection="1">
      <alignment horizontal="center" vertical="center"/>
      <protection locked="0"/>
    </xf>
    <xf numFmtId="2" fontId="25" fillId="10" borderId="5" xfId="0" applyNumberFormat="1" applyFont="1" applyFill="1" applyBorder="1" applyAlignment="1" applyProtection="1">
      <alignment horizontal="center" vertical="center"/>
      <protection locked="0"/>
    </xf>
    <xf numFmtId="2" fontId="3" fillId="10" borderId="77" xfId="0" applyNumberFormat="1" applyFont="1" applyFill="1" applyBorder="1" applyAlignment="1" applyProtection="1">
      <alignment horizontal="center" vertical="center"/>
      <protection locked="0"/>
    </xf>
    <xf numFmtId="0" fontId="25" fillId="11" borderId="30" xfId="0" applyFont="1" applyFill="1" applyBorder="1" applyAlignment="1">
      <alignment horizontal="center" vertical="center"/>
    </xf>
    <xf numFmtId="2" fontId="25" fillId="11" borderId="51" xfId="0" applyNumberFormat="1" applyFont="1" applyFill="1" applyBorder="1" applyAlignment="1" applyProtection="1">
      <alignment horizontal="center" vertical="center"/>
      <protection locked="0"/>
    </xf>
    <xf numFmtId="2" fontId="25" fillId="11" borderId="23" xfId="0" applyNumberFormat="1" applyFont="1" applyFill="1" applyBorder="1" applyAlignment="1" applyProtection="1">
      <alignment horizontal="center" vertical="center"/>
      <protection locked="0"/>
    </xf>
    <xf numFmtId="2" fontId="3" fillId="11" borderId="30" xfId="0" applyNumberFormat="1" applyFont="1" applyFill="1" applyBorder="1" applyAlignment="1" applyProtection="1">
      <alignment horizontal="center" vertical="center"/>
      <protection locked="0"/>
    </xf>
    <xf numFmtId="0" fontId="0" fillId="12" borderId="0" xfId="0" applyFill="1">
      <alignment vertical="center"/>
    </xf>
    <xf numFmtId="0" fontId="0" fillId="12" borderId="0" xfId="0" applyFill="1" applyAlignment="1">
      <alignment vertical="center"/>
    </xf>
    <xf numFmtId="0" fontId="13" fillId="0" borderId="6" xfId="1" applyFont="1" applyBorder="1" applyAlignment="1" applyProtection="1">
      <alignment horizontal="distributed" vertical="center" indent="1" shrinkToFit="1"/>
    </xf>
    <xf numFmtId="0" fontId="21" fillId="0" borderId="84" xfId="1" applyFont="1" applyBorder="1" applyAlignment="1" applyProtection="1">
      <alignment horizontal="center" vertical="center"/>
    </xf>
    <xf numFmtId="0" fontId="27" fillId="0" borderId="0" xfId="0" applyFont="1" applyBorder="1" applyAlignment="1">
      <alignment vertical="center"/>
    </xf>
    <xf numFmtId="0" fontId="21" fillId="0" borderId="7" xfId="1" applyFont="1" applyBorder="1" applyAlignment="1" applyProtection="1">
      <alignment horizontal="center" vertical="center"/>
    </xf>
    <xf numFmtId="0" fontId="30" fillId="0" borderId="0" xfId="1" applyFont="1" applyAlignment="1" applyProtection="1">
      <alignment horizontal="center" vertical="center"/>
    </xf>
    <xf numFmtId="0" fontId="37" fillId="0" borderId="18" xfId="0" applyFont="1" applyBorder="1" applyAlignment="1">
      <alignment horizontal="center" vertical="center" wrapText="1"/>
    </xf>
    <xf numFmtId="0" fontId="29" fillId="13" borderId="3" xfId="0" applyFont="1" applyFill="1" applyBorder="1" applyAlignment="1">
      <alignment horizontal="center" vertical="center"/>
    </xf>
    <xf numFmtId="0" fontId="66" fillId="0" borderId="0" xfId="0" applyFont="1">
      <alignment vertical="center"/>
    </xf>
    <xf numFmtId="0" fontId="21" fillId="0" borderId="81" xfId="1" applyNumberFormat="1" applyFont="1" applyBorder="1" applyAlignment="1" applyProtection="1">
      <alignment horizontal="center" vertical="center"/>
      <protection locked="0"/>
    </xf>
    <xf numFmtId="0" fontId="21" fillId="0" borderId="35" xfId="1" applyNumberFormat="1" applyFont="1" applyBorder="1" applyAlignment="1" applyProtection="1">
      <alignment vertical="center"/>
    </xf>
    <xf numFmtId="5" fontId="21" fillId="0" borderId="91" xfId="1" applyNumberFormat="1" applyFont="1" applyBorder="1" applyAlignment="1" applyProtection="1">
      <alignment vertical="center"/>
    </xf>
    <xf numFmtId="0" fontId="21" fillId="0" borderId="19" xfId="1" applyNumberFormat="1" applyFont="1" applyBorder="1" applyAlignment="1" applyProtection="1">
      <alignment vertical="center"/>
    </xf>
    <xf numFmtId="0" fontId="25" fillId="0" borderId="3" xfId="0" applyNumberFormat="1" applyFont="1" applyBorder="1" applyAlignment="1" applyProtection="1">
      <alignment horizontal="center" vertical="center" shrinkToFit="1"/>
      <protection locked="0"/>
    </xf>
    <xf numFmtId="0" fontId="25" fillId="0" borderId="20" xfId="0" applyNumberFormat="1" applyFont="1" applyBorder="1" applyAlignment="1" applyProtection="1">
      <alignment horizontal="center" vertical="center" shrinkToFit="1"/>
      <protection locked="0"/>
    </xf>
    <xf numFmtId="0" fontId="25" fillId="0" borderId="0" xfId="0" applyFont="1" applyBorder="1" applyAlignment="1">
      <alignment horizontal="right" vertical="center"/>
    </xf>
    <xf numFmtId="0" fontId="21" fillId="0" borderId="7" xfId="1" applyFont="1" applyBorder="1" applyAlignment="1" applyProtection="1">
      <alignment horizontal="center" vertical="center"/>
    </xf>
    <xf numFmtId="0" fontId="29" fillId="3" borderId="3" xfId="0" applyNumberFormat="1" applyFont="1" applyFill="1" applyBorder="1" applyAlignment="1">
      <alignment horizontal="center" vertical="center" shrinkToFit="1"/>
    </xf>
    <xf numFmtId="0" fontId="13" fillId="7" borderId="11" xfId="1" applyFont="1" applyFill="1" applyBorder="1" applyAlignment="1" applyProtection="1">
      <alignment horizontal="center" vertical="center"/>
    </xf>
    <xf numFmtId="0" fontId="71" fillId="0" borderId="90" xfId="1" applyFont="1" applyBorder="1" applyAlignment="1" applyProtection="1">
      <alignment horizontal="distributed" vertical="center" indent="1"/>
    </xf>
    <xf numFmtId="0" fontId="12" fillId="0" borderId="0" xfId="2" applyFont="1" applyAlignment="1">
      <alignment vertical="center"/>
    </xf>
    <xf numFmtId="0" fontId="73" fillId="0" borderId="0" xfId="2" applyFont="1">
      <alignment vertical="center"/>
    </xf>
    <xf numFmtId="0" fontId="12" fillId="0" borderId="0" xfId="2" applyFont="1">
      <alignment vertical="center"/>
    </xf>
    <xf numFmtId="0" fontId="74" fillId="0" borderId="0" xfId="2" applyFont="1">
      <alignment vertical="center"/>
    </xf>
    <xf numFmtId="0" fontId="75" fillId="0" borderId="0" xfId="2" applyFont="1">
      <alignment vertical="center"/>
    </xf>
    <xf numFmtId="0" fontId="73" fillId="0" borderId="24" xfId="2" applyFont="1" applyBorder="1">
      <alignment vertical="center"/>
    </xf>
    <xf numFmtId="0" fontId="73" fillId="0" borderId="92" xfId="2" applyFont="1" applyBorder="1">
      <alignment vertical="center"/>
    </xf>
    <xf numFmtId="0" fontId="73" fillId="0" borderId="27" xfId="2" applyFont="1" applyBorder="1">
      <alignment vertical="center"/>
    </xf>
    <xf numFmtId="0" fontId="73" fillId="0" borderId="93" xfId="2" applyFont="1" applyBorder="1">
      <alignment vertical="center"/>
    </xf>
    <xf numFmtId="0" fontId="73" fillId="0" borderId="33" xfId="2" applyFont="1" applyBorder="1">
      <alignment vertical="center"/>
    </xf>
    <xf numFmtId="0" fontId="73" fillId="0" borderId="94" xfId="2" applyFont="1" applyBorder="1">
      <alignment vertical="center"/>
    </xf>
    <xf numFmtId="0" fontId="73" fillId="0" borderId="0" xfId="2" applyFont="1" applyBorder="1">
      <alignment vertical="center"/>
    </xf>
    <xf numFmtId="0" fontId="73" fillId="0" borderId="2" xfId="2" applyFont="1" applyBorder="1">
      <alignment vertical="center"/>
    </xf>
    <xf numFmtId="0" fontId="73" fillId="0" borderId="21" xfId="2" applyFont="1" applyBorder="1">
      <alignment vertical="center"/>
    </xf>
    <xf numFmtId="0" fontId="73" fillId="0" borderId="1" xfId="2" applyFont="1" applyBorder="1">
      <alignment vertical="center"/>
    </xf>
    <xf numFmtId="0" fontId="73" fillId="0" borderId="74" xfId="2" applyFont="1" applyBorder="1">
      <alignment vertical="center"/>
    </xf>
    <xf numFmtId="0" fontId="73" fillId="0" borderId="95" xfId="2" applyFont="1" applyBorder="1">
      <alignment vertical="center"/>
    </xf>
    <xf numFmtId="0" fontId="72" fillId="0" borderId="0" xfId="2" applyFont="1">
      <alignment vertical="center"/>
    </xf>
    <xf numFmtId="0" fontId="75" fillId="0" borderId="0" xfId="2" applyFont="1" applyAlignment="1">
      <alignment vertical="top"/>
    </xf>
    <xf numFmtId="0" fontId="73" fillId="0" borderId="0" xfId="2" applyFont="1" applyAlignment="1">
      <alignment vertical="center"/>
    </xf>
    <xf numFmtId="0" fontId="57" fillId="0" borderId="0" xfId="2" applyFont="1" applyAlignment="1">
      <alignment vertical="center"/>
    </xf>
    <xf numFmtId="0" fontId="57" fillId="0" borderId="0" xfId="2" applyFont="1" applyAlignment="1">
      <alignment horizontal="center" vertical="center" wrapText="1"/>
    </xf>
    <xf numFmtId="0" fontId="77" fillId="0" borderId="0" xfId="2" applyFont="1" applyAlignment="1">
      <alignment vertical="center"/>
    </xf>
    <xf numFmtId="0" fontId="78" fillId="0" borderId="0" xfId="2" applyFont="1" applyAlignment="1">
      <alignment horizontal="right" vertical="center"/>
    </xf>
    <xf numFmtId="0" fontId="77" fillId="0" borderId="0" xfId="2" applyFont="1">
      <alignment vertical="center"/>
    </xf>
    <xf numFmtId="0" fontId="79" fillId="0" borderId="0" xfId="2" applyFont="1">
      <alignment vertical="center"/>
    </xf>
    <xf numFmtId="0" fontId="12" fillId="0" borderId="0" xfId="2" applyFont="1" applyAlignment="1">
      <alignment horizontal="center" vertical="center"/>
    </xf>
    <xf numFmtId="0" fontId="74" fillId="0" borderId="0" xfId="2" applyFont="1" applyAlignment="1">
      <alignment vertical="center"/>
    </xf>
    <xf numFmtId="0" fontId="73" fillId="0" borderId="0" xfId="2" applyFont="1" applyAlignment="1">
      <alignment vertical="top"/>
    </xf>
    <xf numFmtId="0" fontId="72" fillId="0" borderId="0" xfId="2" applyFont="1" applyAlignment="1">
      <alignment vertical="center"/>
    </xf>
    <xf numFmtId="0" fontId="52" fillId="0" borderId="0" xfId="2" applyFont="1">
      <alignment vertical="center"/>
    </xf>
    <xf numFmtId="0" fontId="83" fillId="0" borderId="0" xfId="2" applyFont="1">
      <alignment vertical="center"/>
    </xf>
    <xf numFmtId="0" fontId="52" fillId="0" borderId="0" xfId="2" applyFont="1" applyAlignment="1">
      <alignment horizontal="left" vertical="top" wrapText="1"/>
    </xf>
    <xf numFmtId="0" fontId="82" fillId="0" borderId="0" xfId="2" applyFont="1" applyAlignment="1">
      <alignment vertical="top"/>
    </xf>
    <xf numFmtId="0" fontId="72" fillId="0" borderId="0" xfId="2" applyFont="1" applyAlignment="1">
      <alignment horizontal="center" vertical="center"/>
    </xf>
    <xf numFmtId="179" fontId="73" fillId="0" borderId="0" xfId="2" applyNumberFormat="1" applyFont="1" applyAlignment="1">
      <alignment horizontal="center" vertical="center"/>
    </xf>
    <xf numFmtId="180" fontId="73" fillId="0" borderId="0" xfId="2" applyNumberFormat="1" applyFont="1" applyAlignment="1">
      <alignment horizontal="center" vertical="center"/>
    </xf>
    <xf numFmtId="0" fontId="57" fillId="0" borderId="0" xfId="2" applyFont="1" applyAlignment="1">
      <alignment horizontal="center" vertical="center" wrapText="1"/>
    </xf>
    <xf numFmtId="0" fontId="12" fillId="0" borderId="0" xfId="2" applyFont="1" applyAlignment="1">
      <alignment vertical="center" wrapText="1"/>
    </xf>
    <xf numFmtId="181" fontId="74" fillId="0" borderId="0" xfId="2" applyNumberFormat="1" applyFont="1" applyAlignment="1">
      <alignment horizontal="left" vertical="center"/>
    </xf>
    <xf numFmtId="0" fontId="33" fillId="5" borderId="0" xfId="0" applyFont="1" applyFill="1" applyAlignment="1">
      <alignment horizontal="center" vertical="center"/>
    </xf>
    <xf numFmtId="0" fontId="51" fillId="3" borderId="64" xfId="0" applyFont="1" applyFill="1" applyBorder="1" applyAlignment="1">
      <alignment horizontal="center" vertical="center" shrinkToFit="1"/>
    </xf>
    <xf numFmtId="0" fontId="51" fillId="3" borderId="65" xfId="0" applyFont="1" applyFill="1" applyBorder="1" applyAlignment="1">
      <alignment horizontal="center" vertical="center" shrinkToFit="1"/>
    </xf>
    <xf numFmtId="0" fontId="38" fillId="0" borderId="17" xfId="0" applyFont="1" applyBorder="1" applyAlignment="1">
      <alignment horizontal="center" vertical="center" shrinkToFit="1"/>
    </xf>
    <xf numFmtId="0" fontId="38" fillId="0" borderId="1" xfId="0" applyFont="1" applyBorder="1" applyAlignment="1">
      <alignment horizontal="center" vertical="center" shrinkToFit="1"/>
    </xf>
    <xf numFmtId="177" fontId="51" fillId="0" borderId="17" xfId="0" applyNumberFormat="1" applyFont="1" applyBorder="1" applyAlignment="1">
      <alignment horizontal="center" vertical="center"/>
    </xf>
    <xf numFmtId="178" fontId="51" fillId="0" borderId="17" xfId="0" applyNumberFormat="1" applyFont="1" applyBorder="1" applyAlignment="1">
      <alignment horizontal="center" vertical="center"/>
    </xf>
    <xf numFmtId="177" fontId="30" fillId="3" borderId="65" xfId="0" applyNumberFormat="1" applyFont="1" applyFill="1" applyBorder="1" applyAlignment="1">
      <alignment horizontal="center" vertical="center"/>
    </xf>
    <xf numFmtId="20" fontId="43" fillId="3" borderId="65" xfId="0" applyNumberFormat="1" applyFont="1" applyFill="1" applyBorder="1" applyAlignment="1">
      <alignment horizontal="center" vertical="center"/>
    </xf>
    <xf numFmtId="0" fontId="43" fillId="3" borderId="66" xfId="0" applyFont="1" applyFill="1" applyBorder="1" applyAlignment="1">
      <alignment horizontal="center" vertical="center"/>
    </xf>
    <xf numFmtId="0" fontId="67" fillId="0" borderId="0" xfId="0" applyFont="1" applyFill="1" applyAlignment="1">
      <alignment horizontal="center" vertical="center"/>
    </xf>
    <xf numFmtId="0" fontId="64" fillId="0" borderId="54" xfId="0" applyFont="1" applyFill="1" applyBorder="1" applyAlignment="1">
      <alignment horizontal="center" vertical="center" shrinkToFit="1"/>
    </xf>
    <xf numFmtId="0" fontId="64" fillId="0" borderId="55" xfId="0" applyFont="1" applyFill="1" applyBorder="1" applyAlignment="1">
      <alignment horizontal="center" vertical="center" shrinkToFit="1"/>
    </xf>
    <xf numFmtId="0" fontId="64" fillId="0" borderId="56" xfId="0" applyFont="1" applyFill="1" applyBorder="1" applyAlignment="1">
      <alignment horizontal="center" vertical="center" shrinkToFit="1"/>
    </xf>
    <xf numFmtId="0" fontId="64" fillId="0" borderId="57" xfId="0" applyFont="1" applyFill="1" applyBorder="1" applyAlignment="1">
      <alignment horizontal="center" vertical="center" shrinkToFit="1"/>
    </xf>
    <xf numFmtId="0" fontId="64" fillId="0" borderId="0" xfId="0" applyFont="1" applyFill="1" applyBorder="1" applyAlignment="1">
      <alignment horizontal="center" vertical="center" shrinkToFit="1"/>
    </xf>
    <xf numFmtId="0" fontId="64" fillId="0" borderId="58" xfId="0" applyFont="1" applyFill="1" applyBorder="1" applyAlignment="1">
      <alignment horizontal="center" vertical="center" shrinkToFit="1"/>
    </xf>
    <xf numFmtId="0" fontId="64" fillId="0" borderId="59" xfId="0" applyFont="1" applyFill="1" applyBorder="1" applyAlignment="1">
      <alignment horizontal="center" vertical="center" shrinkToFit="1"/>
    </xf>
    <xf numFmtId="0" fontId="64" fillId="0" borderId="60" xfId="0" applyFont="1" applyFill="1" applyBorder="1" applyAlignment="1">
      <alignment horizontal="center" vertical="center" shrinkToFit="1"/>
    </xf>
    <xf numFmtId="0" fontId="64" fillId="0" borderId="61" xfId="0" applyFont="1" applyFill="1" applyBorder="1" applyAlignment="1">
      <alignment horizontal="center" vertical="center" shrinkToFit="1"/>
    </xf>
    <xf numFmtId="0" fontId="27" fillId="0" borderId="38" xfId="0" applyFont="1" applyBorder="1" applyAlignment="1">
      <alignment horizontal="center" vertical="center"/>
    </xf>
    <xf numFmtId="177" fontId="51" fillId="3" borderId="64" xfId="0" applyNumberFormat="1" applyFont="1" applyFill="1" applyBorder="1" applyAlignment="1">
      <alignment horizontal="center" vertical="center" shrinkToFit="1"/>
    </xf>
    <xf numFmtId="177" fontId="51" fillId="3" borderId="65" xfId="0" applyNumberFormat="1" applyFont="1" applyFill="1" applyBorder="1" applyAlignment="1">
      <alignment horizontal="center" vertical="center" shrinkToFit="1"/>
    </xf>
    <xf numFmtId="177" fontId="51" fillId="3" borderId="66" xfId="0" applyNumberFormat="1" applyFont="1" applyFill="1" applyBorder="1" applyAlignment="1">
      <alignment horizontal="center" vertical="center" shrinkToFit="1"/>
    </xf>
    <xf numFmtId="0" fontId="65" fillId="0" borderId="0" xfId="0" applyFont="1">
      <alignment vertical="center"/>
    </xf>
    <xf numFmtId="0" fontId="51" fillId="0" borderId="38" xfId="0" applyFont="1" applyFill="1" applyBorder="1" applyAlignment="1">
      <alignment horizontal="center" vertical="center" shrinkToFit="1"/>
    </xf>
    <xf numFmtId="0" fontId="13" fillId="9" borderId="34" xfId="1" applyFont="1" applyFill="1" applyBorder="1" applyAlignment="1" applyProtection="1">
      <alignment horizontal="center" vertical="center"/>
    </xf>
    <xf numFmtId="0" fontId="13" fillId="9" borderId="76" xfId="1" applyFont="1" applyFill="1" applyBorder="1" applyAlignment="1" applyProtection="1">
      <alignment horizontal="center" vertical="center"/>
    </xf>
    <xf numFmtId="0" fontId="28" fillId="0" borderId="26" xfId="0" applyFont="1" applyFill="1" applyBorder="1" applyAlignment="1" applyProtection="1">
      <alignment horizontal="center" vertical="center"/>
      <protection locked="0"/>
    </xf>
    <xf numFmtId="0" fontId="28" fillId="0" borderId="20" xfId="0" applyFont="1" applyFill="1" applyBorder="1" applyAlignment="1" applyProtection="1">
      <alignment horizontal="center" vertical="center"/>
      <protection locked="0"/>
    </xf>
    <xf numFmtId="0" fontId="28" fillId="0" borderId="23" xfId="0" applyFont="1" applyFill="1" applyBorder="1" applyAlignment="1" applyProtection="1">
      <alignment horizontal="center" vertical="center"/>
      <protection locked="0"/>
    </xf>
    <xf numFmtId="0" fontId="28" fillId="8" borderId="25" xfId="0" applyFont="1" applyFill="1" applyBorder="1" applyAlignment="1" applyProtection="1">
      <alignment horizontal="center" vertical="center"/>
      <protection locked="0"/>
    </xf>
    <xf numFmtId="0" fontId="28" fillId="8" borderId="18" xfId="0" applyFont="1" applyFill="1" applyBorder="1" applyAlignment="1" applyProtection="1">
      <alignment horizontal="center" vertical="center"/>
      <protection locked="0"/>
    </xf>
    <xf numFmtId="0" fontId="28" fillId="8" borderId="22" xfId="0" applyFont="1" applyFill="1" applyBorder="1" applyAlignment="1" applyProtection="1">
      <alignment horizontal="center" vertical="center"/>
      <protection locked="0"/>
    </xf>
    <xf numFmtId="0" fontId="25" fillId="0" borderId="3" xfId="0" applyFont="1" applyBorder="1" applyAlignment="1">
      <alignment horizontal="distributed" vertical="center" indent="1"/>
    </xf>
    <xf numFmtId="0" fontId="25" fillId="0" borderId="12" xfId="0" applyFont="1" applyBorder="1" applyAlignment="1">
      <alignment horizontal="distributed" vertical="center" indent="1"/>
    </xf>
    <xf numFmtId="0" fontId="28" fillId="3" borderId="6" xfId="0" applyFont="1" applyFill="1" applyBorder="1" applyAlignment="1" applyProtection="1">
      <alignment horizontal="center" vertical="center"/>
      <protection locked="0"/>
    </xf>
    <xf numFmtId="0" fontId="28" fillId="3" borderId="3" xfId="0" applyFont="1" applyFill="1" applyBorder="1" applyAlignment="1" applyProtection="1">
      <alignment horizontal="center" vertical="center"/>
      <protection locked="0"/>
    </xf>
    <xf numFmtId="0" fontId="28" fillId="3" borderId="7" xfId="0" applyFont="1" applyFill="1" applyBorder="1" applyAlignment="1" applyProtection="1">
      <alignment horizontal="center" vertical="center"/>
      <protection locked="0"/>
    </xf>
    <xf numFmtId="0" fontId="28" fillId="3" borderId="9" xfId="0" applyFont="1" applyFill="1" applyBorder="1" applyAlignment="1" applyProtection="1">
      <alignment horizontal="center" vertical="center" shrinkToFit="1"/>
      <protection locked="0"/>
    </xf>
    <xf numFmtId="0" fontId="28" fillId="3" borderId="17" xfId="0" applyFont="1" applyFill="1" applyBorder="1" applyAlignment="1" applyProtection="1">
      <alignment horizontal="center" vertical="center" shrinkToFit="1"/>
      <protection locked="0"/>
    </xf>
    <xf numFmtId="0" fontId="28" fillId="3" borderId="31" xfId="0" applyFont="1" applyFill="1" applyBorder="1" applyAlignment="1" applyProtection="1">
      <alignment horizontal="center" vertical="center" shrinkToFit="1"/>
      <protection locked="0"/>
    </xf>
    <xf numFmtId="0" fontId="28" fillId="0" borderId="6" xfId="0" applyFont="1" applyFill="1" applyBorder="1" applyAlignment="1" applyProtection="1">
      <alignment horizontal="center" vertical="center"/>
      <protection locked="0"/>
    </xf>
    <xf numFmtId="0" fontId="28" fillId="0" borderId="3" xfId="0" applyFont="1" applyFill="1" applyBorder="1" applyAlignment="1" applyProtection="1">
      <alignment horizontal="center" vertical="center"/>
      <protection locked="0"/>
    </xf>
    <xf numFmtId="0" fontId="28" fillId="0" borderId="7" xfId="0" applyFont="1" applyFill="1" applyBorder="1" applyAlignment="1" applyProtection="1">
      <alignment horizontal="center" vertical="center"/>
      <protection locked="0"/>
    </xf>
    <xf numFmtId="0" fontId="26" fillId="6" borderId="36" xfId="0" applyFont="1" applyFill="1" applyBorder="1" applyAlignment="1">
      <alignment horizontal="center" vertical="center"/>
    </xf>
    <xf numFmtId="0" fontId="28" fillId="0" borderId="34"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35" xfId="0"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0" fontId="25" fillId="10" borderId="79" xfId="0" applyFont="1" applyFill="1" applyBorder="1" applyAlignment="1">
      <alignment horizontal="center" vertical="center"/>
    </xf>
    <xf numFmtId="0" fontId="25" fillId="10" borderId="1" xfId="0" applyFont="1" applyFill="1" applyBorder="1" applyAlignment="1">
      <alignment horizontal="center" vertical="center"/>
    </xf>
    <xf numFmtId="0" fontId="25" fillId="10" borderId="89" xfId="0" applyFont="1" applyFill="1" applyBorder="1" applyAlignment="1">
      <alignment horizontal="center" vertical="center"/>
    </xf>
    <xf numFmtId="0" fontId="28" fillId="3" borderId="3" xfId="0" applyFont="1" applyFill="1" applyBorder="1" applyAlignment="1" applyProtection="1">
      <alignment horizontal="center" vertical="center"/>
    </xf>
    <xf numFmtId="0" fontId="25" fillId="0" borderId="24" xfId="0" applyFont="1" applyFill="1" applyBorder="1" applyAlignment="1" applyProtection="1">
      <alignment horizontal="center" vertical="center"/>
    </xf>
    <xf numFmtId="0" fontId="25" fillId="0" borderId="33" xfId="0" applyFont="1" applyFill="1" applyBorder="1" applyAlignment="1" applyProtection="1">
      <alignment horizontal="center" vertical="center"/>
    </xf>
    <xf numFmtId="0" fontId="25" fillId="0" borderId="21" xfId="0" applyFont="1" applyFill="1" applyBorder="1" applyAlignment="1" applyProtection="1">
      <alignment horizontal="center" vertical="center"/>
    </xf>
    <xf numFmtId="0" fontId="24" fillId="0" borderId="0" xfId="1" applyAlignment="1" applyProtection="1">
      <alignment horizontal="center" vertical="center"/>
    </xf>
    <xf numFmtId="0" fontId="39" fillId="5" borderId="0" xfId="1" applyFont="1" applyFill="1" applyAlignment="1" applyProtection="1">
      <alignment horizontal="center" vertical="center"/>
    </xf>
    <xf numFmtId="0" fontId="55" fillId="0" borderId="0" xfId="1" applyFont="1" applyBorder="1" applyAlignment="1" applyProtection="1">
      <alignment horizontal="distributed" vertical="center" indent="8" shrinkToFit="1"/>
    </xf>
    <xf numFmtId="0" fontId="55" fillId="0" borderId="0" xfId="1" applyFont="1" applyAlignment="1" applyProtection="1">
      <alignment horizontal="distributed" vertical="center" indent="8" shrinkToFit="1"/>
    </xf>
    <xf numFmtId="0" fontId="10" fillId="0" borderId="36" xfId="1" applyFont="1" applyBorder="1" applyAlignment="1" applyProtection="1">
      <alignment horizontal="center" vertical="center" shrinkToFit="1"/>
    </xf>
    <xf numFmtId="0" fontId="10" fillId="0" borderId="0" xfId="1" applyFont="1" applyBorder="1" applyAlignment="1" applyProtection="1">
      <alignment horizontal="center" vertical="center" shrinkToFit="1"/>
    </xf>
    <xf numFmtId="0" fontId="10" fillId="0" borderId="36" xfId="1" applyFont="1" applyBorder="1" applyAlignment="1" applyProtection="1">
      <alignment horizontal="center" vertical="center"/>
    </xf>
    <xf numFmtId="0" fontId="44" fillId="0" borderId="0" xfId="0" applyFont="1" applyBorder="1" applyAlignment="1" applyProtection="1">
      <alignment horizontal="center" vertical="center"/>
    </xf>
    <xf numFmtId="0" fontId="18" fillId="0" borderId="81" xfId="1" applyFont="1" applyBorder="1" applyAlignment="1" applyProtection="1">
      <alignment horizontal="center" shrinkToFit="1"/>
    </xf>
    <xf numFmtId="0" fontId="18" fillId="0" borderId="46" xfId="1" applyFont="1" applyBorder="1" applyAlignment="1" applyProtection="1">
      <alignment horizontal="center" shrinkToFit="1"/>
    </xf>
    <xf numFmtId="0" fontId="18" fillId="0" borderId="35" xfId="1" applyFont="1" applyBorder="1" applyAlignment="1" applyProtection="1">
      <alignment horizontal="center" shrinkToFit="1"/>
    </xf>
    <xf numFmtId="0" fontId="8" fillId="0" borderId="81" xfId="1" applyFont="1" applyBorder="1" applyAlignment="1" applyProtection="1">
      <alignment horizontal="center" vertical="center" shrinkToFit="1"/>
    </xf>
    <xf numFmtId="0" fontId="8" fillId="0" borderId="46" xfId="1" applyFont="1" applyBorder="1" applyAlignment="1" applyProtection="1">
      <alignment horizontal="center" vertical="center" shrinkToFit="1"/>
    </xf>
    <xf numFmtId="0" fontId="8" fillId="0" borderId="35" xfId="1" applyFont="1" applyBorder="1" applyAlignment="1" applyProtection="1">
      <alignment horizontal="center" vertical="center" shrinkToFit="1"/>
    </xf>
    <xf numFmtId="0" fontId="21" fillId="0" borderId="20" xfId="1" applyFont="1" applyBorder="1" applyAlignment="1" applyProtection="1">
      <alignment horizontal="center" vertical="center"/>
    </xf>
    <xf numFmtId="0" fontId="21" fillId="0" borderId="23" xfId="1" applyFont="1" applyBorder="1" applyAlignment="1" applyProtection="1">
      <alignment horizontal="center" vertical="center"/>
    </xf>
    <xf numFmtId="0" fontId="21" fillId="0" borderId="3" xfId="1" applyFont="1" applyBorder="1" applyAlignment="1" applyProtection="1">
      <alignment horizontal="center" vertical="center"/>
    </xf>
    <xf numFmtId="0" fontId="21" fillId="0" borderId="7" xfId="1" applyFont="1" applyBorder="1" applyAlignment="1" applyProtection="1">
      <alignment horizontal="center" vertical="center"/>
    </xf>
    <xf numFmtId="0" fontId="10" fillId="0" borderId="32" xfId="1" applyFont="1" applyBorder="1" applyAlignment="1" applyProtection="1">
      <alignment horizontal="center" vertical="center"/>
    </xf>
    <xf numFmtId="0" fontId="10" fillId="0" borderId="13" xfId="1" applyFont="1" applyBorder="1" applyAlignment="1" applyProtection="1">
      <alignment horizontal="center" vertical="center"/>
    </xf>
    <xf numFmtId="0" fontId="21" fillId="0" borderId="12" xfId="1" applyFont="1" applyBorder="1" applyAlignment="1" applyProtection="1">
      <alignment horizontal="center" vertical="center"/>
    </xf>
    <xf numFmtId="0" fontId="21" fillId="0" borderId="31" xfId="1" applyFont="1" applyBorder="1" applyAlignment="1" applyProtection="1">
      <alignment horizontal="center" vertical="center"/>
    </xf>
    <xf numFmtId="176" fontId="42" fillId="0" borderId="0" xfId="1" applyNumberFormat="1" applyFont="1" applyAlignment="1" applyProtection="1">
      <alignment horizontal="distributed" vertical="center" indent="4"/>
    </xf>
    <xf numFmtId="0" fontId="21" fillId="0" borderId="18" xfId="1" applyFont="1" applyBorder="1" applyAlignment="1" applyProtection="1">
      <alignment horizontal="center" vertical="center"/>
    </xf>
    <xf numFmtId="0" fontId="21" fillId="0" borderId="22" xfId="1" applyFont="1" applyBorder="1" applyAlignment="1" applyProtection="1">
      <alignment horizontal="center" vertical="center"/>
    </xf>
    <xf numFmtId="0" fontId="10" fillId="0" borderId="0" xfId="1" applyFont="1" applyBorder="1" applyAlignment="1" applyProtection="1">
      <alignment horizontal="center" vertical="center"/>
    </xf>
    <xf numFmtId="0" fontId="57" fillId="0" borderId="32" xfId="1" applyNumberFormat="1" applyFont="1" applyBorder="1" applyAlignment="1" applyProtection="1">
      <alignment horizontal="center" vertical="center"/>
    </xf>
    <xf numFmtId="0" fontId="57" fillId="0" borderId="13" xfId="1" applyNumberFormat="1" applyFont="1" applyBorder="1" applyAlignment="1" applyProtection="1">
      <alignment horizontal="center" vertical="center"/>
    </xf>
    <xf numFmtId="0" fontId="57" fillId="0" borderId="82" xfId="1" applyNumberFormat="1" applyFont="1" applyBorder="1" applyAlignment="1" applyProtection="1">
      <alignment horizontal="center" vertical="center"/>
    </xf>
    <xf numFmtId="0" fontId="57" fillId="0" borderId="83" xfId="1" applyNumberFormat="1" applyFont="1" applyBorder="1" applyAlignment="1" applyProtection="1">
      <alignment horizontal="center" vertical="center"/>
    </xf>
    <xf numFmtId="0" fontId="46" fillId="0" borderId="67" xfId="0" applyFont="1" applyBorder="1" applyAlignment="1">
      <alignment horizontal="center" vertical="center"/>
    </xf>
    <xf numFmtId="0" fontId="46" fillId="0" borderId="68" xfId="0" applyFont="1" applyBorder="1" applyAlignment="1">
      <alignment horizontal="center" vertical="center"/>
    </xf>
    <xf numFmtId="0" fontId="31" fillId="0" borderId="8" xfId="0" applyFont="1" applyBorder="1" applyAlignment="1">
      <alignment horizontal="center" vertical="center"/>
    </xf>
    <xf numFmtId="0" fontId="31" fillId="0" borderId="13" xfId="0" applyFont="1" applyBorder="1" applyAlignment="1">
      <alignment horizontal="center" vertical="center"/>
    </xf>
    <xf numFmtId="0" fontId="31" fillId="0" borderId="10" xfId="0" applyFont="1" applyBorder="1" applyAlignment="1">
      <alignment horizontal="center" vertical="center"/>
    </xf>
    <xf numFmtId="0" fontId="31" fillId="0" borderId="62" xfId="0" applyFont="1" applyBorder="1" applyAlignment="1">
      <alignment horizontal="center" vertical="center"/>
    </xf>
    <xf numFmtId="0" fontId="31" fillId="0" borderId="0" xfId="0" applyFont="1" applyBorder="1" applyAlignment="1">
      <alignment horizontal="center" vertical="center"/>
    </xf>
    <xf numFmtId="0" fontId="25" fillId="0" borderId="0" xfId="0" applyFont="1" applyAlignment="1">
      <alignment horizontal="center" vertical="center"/>
    </xf>
    <xf numFmtId="0" fontId="0" fillId="0" borderId="72" xfId="0" applyBorder="1" applyAlignment="1">
      <alignment horizontal="center" vertical="center" textRotation="255"/>
    </xf>
    <xf numFmtId="0" fontId="0" fillId="0" borderId="73" xfId="0" applyBorder="1" applyAlignment="1">
      <alignment horizontal="center" vertical="center" textRotation="255"/>
    </xf>
    <xf numFmtId="0" fontId="0" fillId="0" borderId="63" xfId="0" applyBorder="1" applyAlignment="1">
      <alignment horizontal="center" vertical="center" textRotation="255"/>
    </xf>
    <xf numFmtId="0" fontId="0" fillId="0" borderId="0" xfId="0" applyAlignment="1">
      <alignment horizontal="center" vertical="center"/>
    </xf>
  </cellXfs>
  <cellStyles count="4">
    <cellStyle name="標準" xfId="0" builtinId="0"/>
    <cellStyle name="標準 2" xfId="1"/>
    <cellStyle name="標準 3" xfId="2"/>
    <cellStyle name="標準 4" xfId="3"/>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9"/>
  <sheetViews>
    <sheetView tabSelected="1" view="pageBreakPreview" topLeftCell="A28" zoomScaleNormal="102" zoomScaleSheetLayoutView="100" zoomScalePageLayoutView="102" workbookViewId="0">
      <selection activeCell="B51" sqref="B51"/>
    </sheetView>
  </sheetViews>
  <sheetFormatPr defaultColWidth="9" defaultRowHeight="13.5"/>
  <cols>
    <col min="1" max="1" width="17.375" style="265" customWidth="1"/>
    <col min="2" max="2" width="16.125" style="264" customWidth="1"/>
    <col min="3" max="8" width="9" style="264"/>
    <col min="9" max="9" width="10.5" style="264" customWidth="1"/>
    <col min="10" max="16384" width="9" style="264"/>
  </cols>
  <sheetData>
    <row r="1" spans="1:9" ht="21.6" customHeight="1">
      <c r="A1" s="297"/>
      <c r="B1" s="297"/>
      <c r="C1" s="297"/>
      <c r="D1" s="297"/>
      <c r="E1" s="297"/>
      <c r="F1" s="297"/>
      <c r="G1" s="297"/>
      <c r="H1" s="263"/>
      <c r="I1" s="263"/>
    </row>
    <row r="2" spans="1:9">
      <c r="B2" s="264" t="s">
        <v>316</v>
      </c>
      <c r="F2" s="266" t="s">
        <v>317</v>
      </c>
    </row>
    <row r="4" spans="1:9" ht="14.25">
      <c r="A4" s="267" t="s">
        <v>318</v>
      </c>
      <c r="B4" s="298">
        <v>42973</v>
      </c>
      <c r="C4" s="298"/>
      <c r="D4" s="299">
        <v>42974</v>
      </c>
      <c r="E4" s="299"/>
    </row>
    <row r="5" spans="1:9" ht="14.25">
      <c r="A5" s="267"/>
    </row>
    <row r="6" spans="1:9" ht="14.25">
      <c r="A6" s="267" t="s">
        <v>319</v>
      </c>
      <c r="B6" s="264" t="s">
        <v>320</v>
      </c>
    </row>
    <row r="7" spans="1:9" ht="14.25">
      <c r="A7" s="267"/>
    </row>
    <row r="8" spans="1:9" ht="14.25">
      <c r="A8" s="267" t="s">
        <v>321</v>
      </c>
      <c r="B8" s="268" t="s">
        <v>322</v>
      </c>
      <c r="C8" s="269" t="s">
        <v>323</v>
      </c>
      <c r="D8" s="270"/>
      <c r="E8" s="270"/>
      <c r="F8" s="270"/>
      <c r="G8" s="271"/>
    </row>
    <row r="9" spans="1:9" ht="14.25">
      <c r="A9" s="267"/>
      <c r="B9" s="272" t="s">
        <v>324</v>
      </c>
      <c r="C9" s="273" t="s">
        <v>325</v>
      </c>
      <c r="D9" s="274"/>
      <c r="E9" s="274"/>
      <c r="F9" s="274"/>
      <c r="G9" s="275"/>
    </row>
    <row r="10" spans="1:9" ht="14.25">
      <c r="A10" s="267"/>
      <c r="B10" s="272"/>
      <c r="C10" s="273" t="s">
        <v>326</v>
      </c>
      <c r="D10" s="274"/>
      <c r="E10" s="274"/>
      <c r="F10" s="274"/>
      <c r="G10" s="275"/>
    </row>
    <row r="11" spans="1:9" ht="14.25">
      <c r="A11" s="267"/>
      <c r="B11" s="272"/>
      <c r="C11" s="273" t="s">
        <v>327</v>
      </c>
      <c r="D11" s="274"/>
      <c r="E11" s="274"/>
      <c r="F11" s="274"/>
      <c r="G11" s="275"/>
    </row>
    <row r="12" spans="1:9" ht="14.25">
      <c r="A12" s="267"/>
      <c r="B12" s="272"/>
      <c r="C12" s="273" t="s">
        <v>328</v>
      </c>
      <c r="D12" s="274"/>
      <c r="E12" s="274"/>
      <c r="F12" s="274"/>
      <c r="G12" s="275"/>
    </row>
    <row r="13" spans="1:9" ht="14.25">
      <c r="A13" s="267"/>
      <c r="B13" s="272"/>
      <c r="C13" s="273" t="s">
        <v>329</v>
      </c>
      <c r="D13" s="274"/>
      <c r="E13" s="274"/>
      <c r="F13" s="274"/>
      <c r="G13" s="275"/>
    </row>
    <row r="14" spans="1:9" ht="14.25">
      <c r="A14" s="267"/>
      <c r="B14" s="276"/>
      <c r="C14" s="273" t="s">
        <v>330</v>
      </c>
      <c r="D14" s="274"/>
      <c r="E14" s="274"/>
      <c r="F14" s="277"/>
      <c r="G14" s="278"/>
    </row>
    <row r="15" spans="1:9" ht="14.25">
      <c r="A15" s="267"/>
      <c r="B15" s="268" t="s">
        <v>331</v>
      </c>
      <c r="C15" s="269" t="s">
        <v>332</v>
      </c>
      <c r="D15" s="270"/>
      <c r="E15" s="270"/>
      <c r="F15" s="270"/>
      <c r="G15" s="270"/>
      <c r="H15" s="270"/>
      <c r="I15" s="273"/>
    </row>
    <row r="16" spans="1:9" ht="14.25">
      <c r="A16" s="267"/>
      <c r="B16" s="272"/>
      <c r="C16" s="273" t="s">
        <v>333</v>
      </c>
      <c r="D16" s="274"/>
      <c r="E16" s="274"/>
      <c r="F16" s="274"/>
      <c r="G16" s="274"/>
      <c r="H16" s="274"/>
      <c r="I16" s="273"/>
    </row>
    <row r="17" spans="1:9" ht="14.25">
      <c r="A17" s="267"/>
      <c r="B17" s="272"/>
      <c r="C17" s="273" t="s">
        <v>334</v>
      </c>
      <c r="D17" s="274"/>
      <c r="E17" s="274"/>
      <c r="F17" s="274"/>
      <c r="G17" s="274"/>
      <c r="H17" s="274"/>
      <c r="I17" s="273"/>
    </row>
    <row r="18" spans="1:9">
      <c r="B18" s="272"/>
      <c r="C18" s="273" t="s">
        <v>335</v>
      </c>
      <c r="D18" s="274"/>
      <c r="E18" s="274"/>
      <c r="F18" s="274"/>
      <c r="G18" s="274"/>
      <c r="H18" s="274"/>
      <c r="I18" s="273"/>
    </row>
    <row r="19" spans="1:9">
      <c r="B19" s="272"/>
      <c r="C19" s="273" t="s">
        <v>336</v>
      </c>
      <c r="D19" s="274"/>
      <c r="E19" s="274"/>
      <c r="F19" s="274"/>
      <c r="G19" s="274"/>
      <c r="H19" s="274"/>
      <c r="I19" s="273"/>
    </row>
    <row r="20" spans="1:9">
      <c r="B20" s="276"/>
      <c r="C20" s="279" t="s">
        <v>337</v>
      </c>
      <c r="D20" s="277"/>
      <c r="E20" s="277"/>
      <c r="F20" s="277"/>
      <c r="G20" s="277"/>
      <c r="H20" s="277"/>
      <c r="I20" s="273"/>
    </row>
    <row r="21" spans="1:9">
      <c r="B21" s="268" t="s">
        <v>338</v>
      </c>
      <c r="C21" s="273" t="s">
        <v>332</v>
      </c>
      <c r="D21" s="274"/>
      <c r="E21" s="274"/>
      <c r="F21" s="274"/>
      <c r="G21" s="275"/>
    </row>
    <row r="22" spans="1:9">
      <c r="B22" s="272"/>
      <c r="C22" s="273" t="s">
        <v>339</v>
      </c>
      <c r="D22" s="274"/>
      <c r="E22" s="274"/>
      <c r="F22" s="274"/>
      <c r="G22" s="275"/>
    </row>
    <row r="23" spans="1:9">
      <c r="B23" s="272"/>
      <c r="C23" s="273" t="s">
        <v>340</v>
      </c>
      <c r="D23" s="274"/>
      <c r="E23" s="274"/>
      <c r="F23" s="274"/>
      <c r="G23" s="275"/>
    </row>
    <row r="24" spans="1:9">
      <c r="B24" s="272"/>
      <c r="C24" s="273" t="s">
        <v>335</v>
      </c>
      <c r="D24" s="274"/>
      <c r="E24" s="274"/>
      <c r="F24" s="274"/>
      <c r="G24" s="275"/>
    </row>
    <row r="25" spans="1:9">
      <c r="B25" s="272"/>
      <c r="C25" s="273" t="s">
        <v>341</v>
      </c>
      <c r="D25" s="274"/>
      <c r="E25" s="274"/>
      <c r="F25" s="274"/>
      <c r="G25" s="275"/>
    </row>
    <row r="26" spans="1:9">
      <c r="B26" s="276"/>
      <c r="C26" s="279" t="s">
        <v>342</v>
      </c>
      <c r="D26" s="277"/>
      <c r="E26" s="277"/>
      <c r="F26" s="277"/>
      <c r="G26" s="275"/>
    </row>
    <row r="27" spans="1:9">
      <c r="B27" s="268" t="s">
        <v>343</v>
      </c>
      <c r="C27" s="269" t="s">
        <v>332</v>
      </c>
      <c r="D27" s="270"/>
      <c r="E27" s="270"/>
      <c r="F27" s="270"/>
      <c r="G27" s="270"/>
      <c r="H27" s="271"/>
    </row>
    <row r="28" spans="1:9">
      <c r="A28" s="280"/>
      <c r="B28" s="272"/>
      <c r="C28" s="273" t="s">
        <v>344</v>
      </c>
      <c r="D28" s="274"/>
      <c r="E28" s="274"/>
      <c r="F28" s="274"/>
      <c r="G28" s="274"/>
      <c r="H28" s="275"/>
    </row>
    <row r="29" spans="1:9">
      <c r="A29" s="280"/>
      <c r="B29" s="272"/>
      <c r="C29" s="273" t="s">
        <v>345</v>
      </c>
      <c r="D29" s="274"/>
      <c r="E29" s="274"/>
      <c r="F29" s="274"/>
      <c r="G29" s="274"/>
      <c r="H29" s="275"/>
    </row>
    <row r="30" spans="1:9">
      <c r="B30" s="272"/>
      <c r="C30" s="273" t="s">
        <v>346</v>
      </c>
      <c r="D30" s="274"/>
      <c r="E30" s="274"/>
      <c r="F30" s="274"/>
      <c r="G30" s="274"/>
      <c r="H30" s="275"/>
    </row>
    <row r="31" spans="1:9">
      <c r="B31" s="272"/>
      <c r="C31" s="273" t="s">
        <v>335</v>
      </c>
      <c r="D31" s="274"/>
      <c r="E31" s="274"/>
      <c r="F31" s="274"/>
      <c r="G31" s="274"/>
      <c r="H31" s="275"/>
    </row>
    <row r="32" spans="1:9">
      <c r="B32" s="276"/>
      <c r="C32" s="279" t="s">
        <v>347</v>
      </c>
      <c r="D32" s="277"/>
      <c r="E32" s="277"/>
      <c r="F32" s="277"/>
      <c r="G32" s="277"/>
      <c r="H32" s="278"/>
    </row>
    <row r="34" spans="1:9" ht="14.25">
      <c r="A34" s="281" t="s">
        <v>348</v>
      </c>
      <c r="B34" s="264" t="s">
        <v>349</v>
      </c>
    </row>
    <row r="35" spans="1:9">
      <c r="B35" s="264" t="s">
        <v>350</v>
      </c>
    </row>
    <row r="36" spans="1:9" ht="17.25">
      <c r="B36" s="282" t="s">
        <v>351</v>
      </c>
      <c r="C36" s="282"/>
      <c r="D36" s="282"/>
      <c r="E36" s="282"/>
      <c r="F36" s="282"/>
      <c r="G36" s="282"/>
      <c r="H36" s="282"/>
      <c r="I36" s="282"/>
    </row>
    <row r="37" spans="1:9" ht="23.25" customHeight="1">
      <c r="B37" s="264" t="s">
        <v>352</v>
      </c>
    </row>
    <row r="38" spans="1:9" ht="16.350000000000001" customHeight="1">
      <c r="B38" s="264" t="s">
        <v>353</v>
      </c>
    </row>
    <row r="39" spans="1:9" ht="16.350000000000001" customHeight="1">
      <c r="B39" s="264" t="s">
        <v>354</v>
      </c>
    </row>
    <row r="40" spans="1:9" ht="16.350000000000001" customHeight="1">
      <c r="B40" s="264" t="s">
        <v>355</v>
      </c>
    </row>
    <row r="41" spans="1:9" ht="16.350000000000001" customHeight="1">
      <c r="B41" s="264" t="s">
        <v>356</v>
      </c>
    </row>
    <row r="42" spans="1:9" ht="16.350000000000001" customHeight="1">
      <c r="B42" s="264" t="s">
        <v>357</v>
      </c>
    </row>
    <row r="43" spans="1:9">
      <c r="B43" s="266" t="s">
        <v>358</v>
      </c>
    </row>
    <row r="44" spans="1:9">
      <c r="B44" s="266" t="s">
        <v>359</v>
      </c>
    </row>
    <row r="45" spans="1:9">
      <c r="B45" s="266"/>
    </row>
    <row r="46" spans="1:9">
      <c r="B46" s="264" t="s">
        <v>360</v>
      </c>
    </row>
    <row r="47" spans="1:9">
      <c r="B47" s="264" t="s">
        <v>361</v>
      </c>
    </row>
    <row r="48" spans="1:9">
      <c r="B48" s="264" t="s">
        <v>362</v>
      </c>
    </row>
    <row r="49" spans="1:8" ht="22.5" customHeight="1">
      <c r="B49" s="300" t="s">
        <v>363</v>
      </c>
      <c r="C49" s="300"/>
      <c r="D49" s="300"/>
      <c r="E49" s="300"/>
      <c r="F49" s="300"/>
      <c r="G49" s="300"/>
    </row>
    <row r="50" spans="1:8" ht="22.5" customHeight="1">
      <c r="B50" s="283" t="s">
        <v>364</v>
      </c>
      <c r="C50" s="284"/>
      <c r="D50" s="284"/>
      <c r="E50" s="284"/>
      <c r="F50" s="284"/>
      <c r="G50" s="284"/>
    </row>
    <row r="51" spans="1:8" ht="22.5" customHeight="1">
      <c r="B51" s="285" t="s">
        <v>365</v>
      </c>
      <c r="C51" s="284"/>
      <c r="D51" s="284"/>
      <c r="E51" s="284"/>
      <c r="F51" s="284"/>
      <c r="G51" s="284"/>
    </row>
    <row r="52" spans="1:8" ht="21.6" customHeight="1">
      <c r="A52" s="286"/>
      <c r="B52" s="287" t="s">
        <v>366</v>
      </c>
      <c r="C52" s="288"/>
    </row>
    <row r="53" spans="1:8" ht="16.5" customHeight="1">
      <c r="A53" s="289"/>
      <c r="B53" s="265" t="s">
        <v>367</v>
      </c>
    </row>
    <row r="54" spans="1:8" ht="53.25" customHeight="1">
      <c r="B54" s="301" t="s">
        <v>368</v>
      </c>
      <c r="C54" s="301"/>
      <c r="D54" s="301"/>
      <c r="E54" s="301"/>
      <c r="F54" s="301"/>
      <c r="G54" s="301"/>
      <c r="H54" s="301"/>
    </row>
    <row r="55" spans="1:8" ht="16.5" customHeight="1">
      <c r="B55" s="265" t="s">
        <v>369</v>
      </c>
      <c r="C55" s="265"/>
      <c r="D55" s="265" t="s">
        <v>370</v>
      </c>
      <c r="E55" s="265"/>
      <c r="F55" s="265"/>
      <c r="G55" s="265"/>
      <c r="H55" s="265"/>
    </row>
    <row r="56" spans="1:8" ht="16.5" customHeight="1">
      <c r="B56" s="265" t="s">
        <v>371</v>
      </c>
      <c r="C56" s="265"/>
      <c r="D56" s="265" t="s">
        <v>372</v>
      </c>
      <c r="E56" s="265"/>
      <c r="F56" s="265"/>
      <c r="G56" s="265"/>
      <c r="H56" s="265"/>
    </row>
    <row r="57" spans="1:8" ht="16.5" customHeight="1">
      <c r="B57" s="265" t="s">
        <v>373</v>
      </c>
      <c r="C57" s="265"/>
      <c r="D57" s="265" t="s">
        <v>374</v>
      </c>
      <c r="E57" s="265"/>
      <c r="F57" s="265"/>
      <c r="G57" s="265"/>
      <c r="H57" s="265"/>
    </row>
    <row r="58" spans="1:8" ht="16.5" customHeight="1">
      <c r="B58" s="265" t="s">
        <v>375</v>
      </c>
      <c r="C58" s="265"/>
      <c r="D58" s="265"/>
      <c r="E58" s="265"/>
      <c r="F58" s="265"/>
      <c r="G58" s="265"/>
      <c r="H58" s="265"/>
    </row>
    <row r="59" spans="1:8" ht="16.5" customHeight="1">
      <c r="B59" s="265"/>
      <c r="C59" s="265" t="s">
        <v>376</v>
      </c>
      <c r="D59" s="265"/>
      <c r="E59" s="265"/>
      <c r="F59" s="265"/>
      <c r="G59" s="265"/>
      <c r="H59" s="265"/>
    </row>
    <row r="60" spans="1:8" ht="16.5" customHeight="1">
      <c r="B60" s="265"/>
      <c r="C60" s="265" t="s">
        <v>377</v>
      </c>
      <c r="D60" s="265"/>
      <c r="E60" s="265"/>
      <c r="F60" s="265"/>
      <c r="G60" s="265"/>
      <c r="H60" s="265"/>
    </row>
    <row r="61" spans="1:8" ht="16.5" customHeight="1">
      <c r="B61" s="265" t="s">
        <v>378</v>
      </c>
      <c r="C61" s="265"/>
      <c r="D61" s="265"/>
      <c r="E61" s="265"/>
      <c r="F61" s="265"/>
      <c r="G61" s="265"/>
      <c r="H61" s="265"/>
    </row>
    <row r="62" spans="1:8" ht="16.5" customHeight="1">
      <c r="B62" s="265" t="s">
        <v>379</v>
      </c>
      <c r="C62" s="265" t="s">
        <v>380</v>
      </c>
      <c r="D62" s="265" t="s">
        <v>381</v>
      </c>
      <c r="E62" s="265"/>
      <c r="F62" s="265" t="s">
        <v>382</v>
      </c>
      <c r="G62" s="265" t="s">
        <v>383</v>
      </c>
      <c r="H62" s="265"/>
    </row>
    <row r="63" spans="1:8" ht="16.5" customHeight="1">
      <c r="B63" s="265"/>
      <c r="C63" s="265" t="s">
        <v>384</v>
      </c>
      <c r="D63" s="265"/>
      <c r="E63" s="265"/>
      <c r="F63" s="265"/>
      <c r="G63" s="265"/>
      <c r="H63" s="265"/>
    </row>
    <row r="64" spans="1:8" ht="16.5" customHeight="1">
      <c r="B64" s="265" t="s">
        <v>385</v>
      </c>
      <c r="C64" s="265" t="s">
        <v>386</v>
      </c>
      <c r="D64" s="265" t="s">
        <v>387</v>
      </c>
      <c r="E64" s="265"/>
      <c r="F64" s="265" t="s">
        <v>369</v>
      </c>
      <c r="G64" s="265" t="s">
        <v>388</v>
      </c>
      <c r="H64" s="265"/>
    </row>
    <row r="65" spans="1:8" ht="16.5" customHeight="1">
      <c r="B65" s="266" t="s">
        <v>389</v>
      </c>
    </row>
    <row r="66" spans="1:8" ht="16.5" customHeight="1">
      <c r="B66" s="290" t="s">
        <v>390</v>
      </c>
    </row>
    <row r="67" spans="1:8" ht="16.5" customHeight="1">
      <c r="B67" s="290" t="s">
        <v>391</v>
      </c>
    </row>
    <row r="68" spans="1:8" ht="16.5" customHeight="1">
      <c r="B68" s="290" t="s">
        <v>392</v>
      </c>
    </row>
    <row r="69" spans="1:8" ht="16.5" customHeight="1">
      <c r="B69" s="290" t="s">
        <v>393</v>
      </c>
    </row>
    <row r="70" spans="1:8" ht="16.5" customHeight="1">
      <c r="B70" s="290" t="s">
        <v>394</v>
      </c>
    </row>
    <row r="71" spans="1:8" ht="16.5" customHeight="1">
      <c r="B71" s="290" t="s">
        <v>395</v>
      </c>
    </row>
    <row r="72" spans="1:8" ht="16.5" customHeight="1">
      <c r="B72" s="265" t="s">
        <v>396</v>
      </c>
    </row>
    <row r="73" spans="1:8" ht="24">
      <c r="B73" s="267" t="s">
        <v>397</v>
      </c>
    </row>
    <row r="74" spans="1:8">
      <c r="A74" s="291"/>
      <c r="B74" s="292"/>
    </row>
    <row r="75" spans="1:8" ht="24">
      <c r="A75" s="267" t="s">
        <v>398</v>
      </c>
      <c r="B75" s="264" t="s">
        <v>399</v>
      </c>
      <c r="C75" s="288" t="s">
        <v>400</v>
      </c>
    </row>
    <row r="76" spans="1:8" ht="24">
      <c r="A76" s="267"/>
      <c r="B76" s="264" t="s">
        <v>401</v>
      </c>
      <c r="C76" s="288" t="s">
        <v>402</v>
      </c>
    </row>
    <row r="77" spans="1:8" ht="24">
      <c r="A77" s="286"/>
      <c r="B77" s="264" t="s">
        <v>343</v>
      </c>
      <c r="C77" s="288" t="s">
        <v>403</v>
      </c>
    </row>
    <row r="78" spans="1:8" ht="14.25">
      <c r="A78" s="267" t="s">
        <v>404</v>
      </c>
      <c r="B78" s="302">
        <v>42937</v>
      </c>
      <c r="C78" s="302"/>
      <c r="D78" s="302"/>
      <c r="E78" s="302"/>
    </row>
    <row r="79" spans="1:8" ht="15.75" customHeight="1">
      <c r="A79" s="267" t="s">
        <v>405</v>
      </c>
      <c r="B79" s="293" t="s">
        <v>406</v>
      </c>
      <c r="C79" s="293"/>
      <c r="D79" s="293"/>
      <c r="E79" s="293"/>
      <c r="F79" s="293"/>
      <c r="G79" s="293"/>
      <c r="H79" s="293"/>
    </row>
    <row r="80" spans="1:8" ht="15.75" customHeight="1">
      <c r="B80" s="293" t="s">
        <v>407</v>
      </c>
    </row>
    <row r="81" spans="2:8" ht="15.75" customHeight="1">
      <c r="B81" s="293" t="s">
        <v>408</v>
      </c>
    </row>
    <row r="82" spans="2:8" ht="55.5" customHeight="1">
      <c r="B82" s="295" t="s">
        <v>409</v>
      </c>
      <c r="C82" s="295"/>
      <c r="D82" s="295"/>
      <c r="E82" s="295"/>
      <c r="F82" s="295"/>
      <c r="G82" s="295"/>
      <c r="H82" s="295"/>
    </row>
    <row r="83" spans="2:8" ht="24" customHeight="1">
      <c r="B83" s="296" t="s">
        <v>410</v>
      </c>
      <c r="C83" s="296"/>
      <c r="D83" s="296"/>
      <c r="E83" s="296"/>
      <c r="F83" s="296"/>
      <c r="G83" s="296"/>
      <c r="H83" s="296"/>
    </row>
    <row r="84" spans="2:8" ht="18.75">
      <c r="B84" s="294" t="s">
        <v>411</v>
      </c>
    </row>
    <row r="85" spans="2:8" ht="18.75">
      <c r="B85" s="294" t="s">
        <v>412</v>
      </c>
    </row>
    <row r="86" spans="2:8" ht="18.75">
      <c r="B86" s="294" t="s">
        <v>413</v>
      </c>
    </row>
    <row r="87" spans="2:8" ht="18.75">
      <c r="B87" s="294" t="s">
        <v>414</v>
      </c>
    </row>
    <row r="88" spans="2:8" ht="18.75">
      <c r="B88" s="294" t="s">
        <v>415</v>
      </c>
    </row>
    <row r="89" spans="2:8" ht="16.350000000000001" customHeight="1"/>
  </sheetData>
  <mergeCells count="8">
    <mergeCell ref="B82:H82"/>
    <mergeCell ref="B83:H83"/>
    <mergeCell ref="A1:G1"/>
    <mergeCell ref="B4:C4"/>
    <mergeCell ref="D4:E4"/>
    <mergeCell ref="B49:G49"/>
    <mergeCell ref="B54:H54"/>
    <mergeCell ref="B78:E78"/>
  </mergeCells>
  <phoneticPr fontId="40"/>
  <pageMargins left="0.70866141732283472" right="0.70866141732283472" top="0.74803149606299213" bottom="0.74803149606299213" header="0.31496062992125984" footer="0.31496062992125984"/>
  <pageSetup paperSize="9" scale="90" fitToHeight="0" orientation="portrait" r:id="rId1"/>
  <headerFooter differentOddEven="1" scaleWithDoc="0">
    <oddFooter>&amp;C- 1 -</oddFooter>
    <evenFooter>&amp;C- 2 -</evenFooter>
  </headerFooter>
  <rowBreaks count="1" manualBreakCount="1">
    <brk id="5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2"/>
  <sheetViews>
    <sheetView workbookViewId="0">
      <pane ySplit="1" topLeftCell="A2" activePane="bottomLeft" state="frozen"/>
      <selection pane="bottomLeft" activeCell="A3" sqref="A3"/>
    </sheetView>
  </sheetViews>
  <sheetFormatPr defaultRowHeight="13.5"/>
  <cols>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IF(E2="","",I2*1000000+①学校情報入力!$D$3*1000+②選手情報入力!A10)</f>
        <v/>
      </c>
      <c r="B2" t="str">
        <f>IF(E2="","",①学校情報入力!$D$3)</f>
        <v/>
      </c>
      <c r="E2" t="str">
        <f>IF(②選手情報入力!B10="","",②選手情報入力!B10)</f>
        <v/>
      </c>
      <c r="F2" t="str">
        <f>IF(E2="","",②選手情報入力!C10)</f>
        <v/>
      </c>
      <c r="G2" t="str">
        <f>IF(E2="","",②選手情報入力!D10)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IF(E2="","",IF(②選手情報入力!H10="","",IF(I2=1,VLOOKUP(②選手情報入力!H10,種目情報!$A$4:$B$29,2,FALSE),VLOOKUP(②選手情報入力!H10,種目情報!$E$4:$F$24,2,FALSE))))</f>
        <v/>
      </c>
      <c r="P2" t="str">
        <f>IF(E2="","",IF(②選手情報入力!I10="","",②選手情報入力!I10))</f>
        <v/>
      </c>
      <c r="Q2" s="36" t="str">
        <f>IF(E2="","",IF(②選手情報入力!H10="","",0))</f>
        <v/>
      </c>
      <c r="R2" t="str">
        <f>IF(E2="","",IF(②選手情報入力!H10="","",IF(I2=1,VLOOKUP(②選手情報入力!H10,種目情報!$A$4:$C$29,3,FALSE),VLOOKUP(②選手情報入力!H10,種目情報!$E$4:$G$24,3,FALSE))))</f>
        <v/>
      </c>
      <c r="S2" t="str">
        <f>IF(E2="","",IF(②選手情報入力!J10="","",IF(I2=1,VLOOKUP(②選手情報入力!J10,種目情報!$A$4:$B$29,2,FALSE),VLOOKUP(②選手情報入力!J10,種目情報!$E$4:$F$24,2,FALSE))))</f>
        <v/>
      </c>
      <c r="T2" t="str">
        <f>IF(E2="","",IF(②選手情報入力!K10="","",②選手情報入力!K10))</f>
        <v/>
      </c>
      <c r="U2" s="36" t="str">
        <f>IF(E2="","",IF(②選手情報入力!J10="","",0))</f>
        <v/>
      </c>
      <c r="V2" t="str">
        <f>IF(E2="","",IF(②選手情報入力!J10="","",IF(I2=1,VLOOKUP(②選手情報入力!J10,種目情報!$A$4:$C$29,3,FALSE),VLOOKUP(②選手情報入力!J10,種目情報!$E$4:$G$24,3,FALSE))))</f>
        <v/>
      </c>
      <c r="W2" t="str">
        <f>IF(E2="","",IF(②選手情報入力!N10="","",IF(I2=1,種目情報!$J$4,種目情報!$J$7)))</f>
        <v/>
      </c>
      <c r="X2" t="str">
        <f>IF(A2="","",IF(②選手情報入力!N10="","",IF(I2=1,IF(②選手情報入力!$N$5="","",②選手情報入力!$N$5),IF(②選手情報入力!$N$6="","",②選手情報入力!$N$6))))</f>
        <v/>
      </c>
      <c r="Y2" s="36" t="str">
        <f>IF(E2="","",IF(②選手情報入力!N10="","",0))</f>
        <v/>
      </c>
      <c r="Z2" t="str">
        <f>IF(E2="","",IF(②選手情報入力!N10="","",2))</f>
        <v/>
      </c>
      <c r="AA2" t="str">
        <f>IF(E2="","",IF(②選手情報入力!O10="","",IF(I2=1,種目情報!$J$5,種目情報!$J$8)))</f>
        <v/>
      </c>
      <c r="AB2" t="str">
        <f>IF(E2="","",IF(②選手情報入力!O10="","",IF(I2=1,IF(②選手情報入力!$O$5="","",②選手情報入力!$O$5),IF(②選手情報入力!$O$6="","",②選手情報入力!$O$6))))</f>
        <v/>
      </c>
      <c r="AC2" t="str">
        <f>IF(E2="","",IF(②選手情報入力!O10="","",0))</f>
        <v/>
      </c>
      <c r="AD2" t="str">
        <f>IF(E2="","",IF(②選手情報入力!O10="","",2))</f>
        <v/>
      </c>
      <c r="AE2" t="str">
        <f>IF(E2="","",IF(②選手情報入力!P10="","",IF(I2=1,種目情報!$J$6,種目情報!$J$9)))</f>
        <v/>
      </c>
      <c r="AF2" t="str">
        <f>IF(E2="","",IF(②選手情報入力!P10="","",IF(I2=1,IF(②選手情報入力!$P$5="","",②選手情報入力!$P$5),IF(②選手情報入力!$P$6="","",②選手情報入力!$P$6))))</f>
        <v/>
      </c>
      <c r="AG2" t="str">
        <f>IF(E2="","",IF(②選手情報入力!P10="","",0))</f>
        <v/>
      </c>
      <c r="AH2" t="str">
        <f>IF(E2="","",IF(②選手情報入力!P10="","",2))</f>
        <v/>
      </c>
    </row>
    <row r="3" spans="1:34">
      <c r="A3" t="str">
        <f>IF(E3="","",I3*1000000+①学校情報入力!$D$3*1000+②選手情報入力!A11)</f>
        <v/>
      </c>
      <c r="B3" t="str">
        <f>IF(E3="","",①学校情報入力!$D$3)</f>
        <v/>
      </c>
      <c r="E3" t="str">
        <f>IF(②選手情報入力!B11="","",②選手情報入力!B11)</f>
        <v/>
      </c>
      <c r="F3" t="str">
        <f>IF(E3="","",②選手情報入力!C11)</f>
        <v/>
      </c>
      <c r="G3" t="str">
        <f>IF(E3="","",②選手情報入力!D11)</f>
        <v/>
      </c>
      <c r="H3" t="str">
        <f t="shared" ref="H3:H66" si="0">IF(E3="","",F3)</f>
        <v/>
      </c>
      <c r="I3" t="str">
        <f>IF(E3="","",IF(②選手情報入力!F11="男",1,2))</f>
        <v/>
      </c>
      <c r="J3" t="str">
        <f>IF(E3="","",IF(②選手情報入力!G11="","",②選手情報入力!G11))</f>
        <v/>
      </c>
      <c r="L3" t="str">
        <f t="shared" ref="L3:L66" si="1">IF(E3="","",0)</f>
        <v/>
      </c>
      <c r="M3" t="str">
        <f t="shared" ref="M3:M66" si="2">IF(E3="","","愛知")</f>
        <v/>
      </c>
      <c r="O3" t="str">
        <f>IF(E3="","",IF(②選手情報入力!H11="","",IF(I3=1,VLOOKUP(②選手情報入力!H11,種目情報!$A$4:$B$29,2,FALSE),VLOOKUP(②選手情報入力!H11,種目情報!$E$4:$F$24,2,FALSE))))</f>
        <v/>
      </c>
      <c r="P3" t="str">
        <f>IF(E3="","",IF(②選手情報入力!I11="","",②選手情報入力!I11))</f>
        <v/>
      </c>
      <c r="Q3" s="36" t="str">
        <f>IF(E3="","",IF(②選手情報入力!H11="","",0))</f>
        <v/>
      </c>
      <c r="R3" t="str">
        <f>IF(E3="","",IF(②選手情報入力!H11="","",IF(I3=1,VLOOKUP(②選手情報入力!H11,種目情報!$A$4:$C$29,3,FALSE),VLOOKUP(②選手情報入力!H11,種目情報!$E$4:$G$24,3,FALSE))))</f>
        <v/>
      </c>
      <c r="S3" t="str">
        <f>IF(E3="","",IF(②選手情報入力!J11="","",IF(I3=1,VLOOKUP(②選手情報入力!J11,種目情報!$A$4:$B$29,2,FALSE),VLOOKUP(②選手情報入力!J11,種目情報!$E$4:$F$24,2,FALSE))))</f>
        <v/>
      </c>
      <c r="T3" t="str">
        <f>IF(E3="","",IF(②選手情報入力!K11="","",②選手情報入力!K11))</f>
        <v/>
      </c>
      <c r="U3" s="36" t="str">
        <f>IF(E3="","",IF(②選手情報入力!J11="","",0))</f>
        <v/>
      </c>
      <c r="V3" t="str">
        <f>IF(E3="","",IF(②選手情報入力!J11="","",IF(I3=1,VLOOKUP(②選手情報入力!J11,種目情報!$A$4:$C$29,3,FALSE),VLOOKUP(②選手情報入力!J11,種目情報!$E$4:$G$24,3,FALSE))))</f>
        <v/>
      </c>
      <c r="W3" t="str">
        <f>IF(E3="","",IF(②選手情報入力!N11="","",IF(I3=1,種目情報!$J$4,種目情報!$J$7)))</f>
        <v/>
      </c>
      <c r="X3" t="str">
        <f>IF(A3="","",IF(②選手情報入力!N11="","",IF(I3=1,IF(②選手情報入力!$N$5="","",②選手情報入力!$N$5),IF(②選手情報入力!$N$6="","",②選手情報入力!$N$6))))</f>
        <v/>
      </c>
      <c r="Y3" s="36" t="str">
        <f>IF(E3="","",IF(②選手情報入力!N11="","",0))</f>
        <v/>
      </c>
      <c r="Z3" t="str">
        <f>IF(E3="","",IF(②選手情報入力!N11="","",2))</f>
        <v/>
      </c>
      <c r="AA3" t="str">
        <f>IF(E3="","",IF(②選手情報入力!O11="","",IF(I3=1,種目情報!$J$5,種目情報!$J$8)))</f>
        <v/>
      </c>
      <c r="AB3" t="str">
        <f>IF(E3="","",IF(②選手情報入力!O11="","",IF(I3=1,IF(②選手情報入力!$O$5="","",②選手情報入力!$O$5),IF(②選手情報入力!$O$6="","",②選手情報入力!$O$6))))</f>
        <v/>
      </c>
      <c r="AC3" t="str">
        <f>IF(E3="","",IF(②選手情報入力!O11="","",0))</f>
        <v/>
      </c>
      <c r="AD3" t="str">
        <f>IF(E3="","",IF(②選手情報入力!O11="","",2))</f>
        <v/>
      </c>
      <c r="AE3" t="str">
        <f>IF(E3="","",IF(②選手情報入力!P11="","",IF(I3=1,種目情報!$J$6,種目情報!$J$9)))</f>
        <v/>
      </c>
      <c r="AF3" t="str">
        <f>IF(E3="","",IF(②選手情報入力!P11="","",IF(I3=1,IF(②選手情報入力!$P$5="","",②選手情報入力!$P$5),IF(②選手情報入力!$P$6="","",②選手情報入力!$P$6))))</f>
        <v/>
      </c>
      <c r="AG3" t="str">
        <f>IF(E3="","",IF(②選手情報入力!P11="","",0))</f>
        <v/>
      </c>
      <c r="AH3" t="str">
        <f>IF(E3="","",IF(②選手情報入力!P11="","",2))</f>
        <v/>
      </c>
    </row>
    <row r="4" spans="1:34">
      <c r="A4" t="str">
        <f>IF(E4="","",I4*1000000+①学校情報入力!$D$3*1000+②選手情報入力!A12)</f>
        <v/>
      </c>
      <c r="B4" t="str">
        <f>IF(E4="","",①学校情報入力!$D$3)</f>
        <v/>
      </c>
      <c r="E4" t="str">
        <f>IF(②選手情報入力!B12="","",②選手情報入力!B12)</f>
        <v/>
      </c>
      <c r="F4" t="str">
        <f>IF(E4="","",②選手情報入力!C12)</f>
        <v/>
      </c>
      <c r="G4" t="str">
        <f>IF(E4="","",②選手情報入力!D12)</f>
        <v/>
      </c>
      <c r="H4" t="str">
        <f t="shared" si="0"/>
        <v/>
      </c>
      <c r="I4" t="str">
        <f>IF(E4="","",IF(②選手情報入力!F12="男",1,2))</f>
        <v/>
      </c>
      <c r="J4" t="str">
        <f>IF(E4="","",IF(②選手情報入力!G12="","",②選手情報入力!G12))</f>
        <v/>
      </c>
      <c r="L4" t="str">
        <f t="shared" si="1"/>
        <v/>
      </c>
      <c r="M4" t="str">
        <f t="shared" si="2"/>
        <v/>
      </c>
      <c r="O4" t="str">
        <f>IF(E4="","",IF(②選手情報入力!H12="","",IF(I4=1,VLOOKUP(②選手情報入力!H12,種目情報!$A$4:$B$29,2,FALSE),VLOOKUP(②選手情報入力!H12,種目情報!$E$4:$F$24,2,FALSE))))</f>
        <v/>
      </c>
      <c r="P4" t="str">
        <f>IF(E4="","",IF(②選手情報入力!I12="","",②選手情報入力!I12))</f>
        <v/>
      </c>
      <c r="Q4" s="36" t="str">
        <f>IF(E4="","",IF(②選手情報入力!H12="","",0))</f>
        <v/>
      </c>
      <c r="R4" t="str">
        <f>IF(E4="","",IF(②選手情報入力!H12="","",IF(I4=1,VLOOKUP(②選手情報入力!H12,種目情報!$A$4:$C$29,3,FALSE),VLOOKUP(②選手情報入力!H12,種目情報!$E$4:$G$24,3,FALSE))))</f>
        <v/>
      </c>
      <c r="S4" t="str">
        <f>IF(E4="","",IF(②選手情報入力!J12="","",IF(I4=1,VLOOKUP(②選手情報入力!J12,種目情報!$A$4:$B$29,2,FALSE),VLOOKUP(②選手情報入力!J12,種目情報!$E$4:$F$24,2,FALSE))))</f>
        <v/>
      </c>
      <c r="T4" t="str">
        <f>IF(E4="","",IF(②選手情報入力!K12="","",②選手情報入力!K12))</f>
        <v/>
      </c>
      <c r="U4" s="36" t="str">
        <f>IF(E4="","",IF(②選手情報入力!J12="","",0))</f>
        <v/>
      </c>
      <c r="V4" t="str">
        <f>IF(E4="","",IF(②選手情報入力!J12="","",IF(I4=1,VLOOKUP(②選手情報入力!J12,種目情報!$A$4:$C$29,3,FALSE),VLOOKUP(②選手情報入力!J12,種目情報!$E$4:$G$24,3,FALSE))))</f>
        <v/>
      </c>
      <c r="W4" t="str">
        <f>IF(E4="","",IF(②選手情報入力!N12="","",IF(I4=1,種目情報!$J$4,種目情報!$J$7)))</f>
        <v/>
      </c>
      <c r="X4" t="str">
        <f>IF(A4="","",IF(②選手情報入力!N12="","",IF(I4=1,IF(②選手情報入力!$N$5="","",②選手情報入力!$N$5),IF(②選手情報入力!$N$6="","",②選手情報入力!$N$6))))</f>
        <v/>
      </c>
      <c r="Y4" s="36" t="str">
        <f>IF(E4="","",IF(②選手情報入力!N12="","",0))</f>
        <v/>
      </c>
      <c r="Z4" t="str">
        <f>IF(E4="","",IF(②選手情報入力!N12="","",2))</f>
        <v/>
      </c>
      <c r="AA4" t="str">
        <f>IF(E4="","",IF(②選手情報入力!O12="","",IF(I4=1,種目情報!$J$5,種目情報!$J$8)))</f>
        <v/>
      </c>
      <c r="AB4" t="str">
        <f>IF(E4="","",IF(②選手情報入力!O12="","",IF(I4=1,IF(②選手情報入力!$O$5="","",②選手情報入力!$O$5),IF(②選手情報入力!$O$6="","",②選手情報入力!$O$6))))</f>
        <v/>
      </c>
      <c r="AC4" t="str">
        <f>IF(E4="","",IF(②選手情報入力!O12="","",0))</f>
        <v/>
      </c>
      <c r="AD4" t="str">
        <f>IF(E4="","",IF(②選手情報入力!O12="","",2))</f>
        <v/>
      </c>
      <c r="AE4" t="str">
        <f>IF(E4="","",IF(②選手情報入力!P12="","",IF(I4=1,種目情報!$J$6,種目情報!$J$9)))</f>
        <v/>
      </c>
      <c r="AF4" t="str">
        <f>IF(E4="","",IF(②選手情報入力!P12="","",IF(I4=1,IF(②選手情報入力!$P$5="","",②選手情報入力!$P$5),IF(②選手情報入力!$P$6="","",②選手情報入力!$P$6))))</f>
        <v/>
      </c>
      <c r="AG4" t="str">
        <f>IF(E4="","",IF(②選手情報入力!P12="","",0))</f>
        <v/>
      </c>
      <c r="AH4" t="str">
        <f>IF(E4="","",IF(②選手情報入力!P12="","",2))</f>
        <v/>
      </c>
    </row>
    <row r="5" spans="1:34">
      <c r="A5" t="str">
        <f>IF(E5="","",I5*1000000+①学校情報入力!$D$3*1000+②選手情報入力!A13)</f>
        <v/>
      </c>
      <c r="B5" t="str">
        <f>IF(E5="","",①学校情報入力!$D$3)</f>
        <v/>
      </c>
      <c r="E5" t="str">
        <f>IF(②選手情報入力!B13="","",②選手情報入力!B13)</f>
        <v/>
      </c>
      <c r="F5" t="str">
        <f>IF(E5="","",②選手情報入力!C13)</f>
        <v/>
      </c>
      <c r="G5" t="str">
        <f>IF(E5="","",②選手情報入力!D13)</f>
        <v/>
      </c>
      <c r="H5" t="str">
        <f t="shared" si="0"/>
        <v/>
      </c>
      <c r="I5" t="str">
        <f>IF(E5="","",IF(②選手情報入力!F13="男",1,2))</f>
        <v/>
      </c>
      <c r="J5" t="str">
        <f>IF(E5="","",IF(②選手情報入力!G13="","",②選手情報入力!G13))</f>
        <v/>
      </c>
      <c r="L5" t="str">
        <f t="shared" si="1"/>
        <v/>
      </c>
      <c r="M5" t="str">
        <f t="shared" si="2"/>
        <v/>
      </c>
      <c r="O5" t="str">
        <f>IF(E5="","",IF(②選手情報入力!H13="","",IF(I5=1,VLOOKUP(②選手情報入力!H13,種目情報!$A$4:$B$29,2,FALSE),VLOOKUP(②選手情報入力!H13,種目情報!$E$4:$F$24,2,FALSE))))</f>
        <v/>
      </c>
      <c r="P5" t="str">
        <f>IF(E5="","",IF(②選手情報入力!I13="","",②選手情報入力!I13))</f>
        <v/>
      </c>
      <c r="Q5" s="36" t="str">
        <f>IF(E5="","",IF(②選手情報入力!H13="","",0))</f>
        <v/>
      </c>
      <c r="R5" t="str">
        <f>IF(E5="","",IF(②選手情報入力!H13="","",IF(I5=1,VLOOKUP(②選手情報入力!H13,種目情報!$A$4:$C$29,3,FALSE),VLOOKUP(②選手情報入力!H13,種目情報!$E$4:$G$24,3,FALSE))))</f>
        <v/>
      </c>
      <c r="S5" t="str">
        <f>IF(E5="","",IF(②選手情報入力!J13="","",IF(I5=1,VLOOKUP(②選手情報入力!J13,種目情報!$A$4:$B$29,2,FALSE),VLOOKUP(②選手情報入力!J13,種目情報!$E$4:$F$24,2,FALSE))))</f>
        <v/>
      </c>
      <c r="T5" t="str">
        <f>IF(E5="","",IF(②選手情報入力!K13="","",②選手情報入力!K13))</f>
        <v/>
      </c>
      <c r="U5" s="36" t="str">
        <f>IF(E5="","",IF(②選手情報入力!J13="","",0))</f>
        <v/>
      </c>
      <c r="V5" t="str">
        <f>IF(E5="","",IF(②選手情報入力!J13="","",IF(I5=1,VLOOKUP(②選手情報入力!J13,種目情報!$A$4:$C$29,3,FALSE),VLOOKUP(②選手情報入力!J13,種目情報!$E$4:$G$24,3,FALSE))))</f>
        <v/>
      </c>
      <c r="W5" t="str">
        <f>IF(E5="","",IF(②選手情報入力!N13="","",IF(I5=1,種目情報!$J$4,種目情報!$J$7)))</f>
        <v/>
      </c>
      <c r="X5" t="str">
        <f>IF(A5="","",IF(②選手情報入力!N13="","",IF(I5=1,IF(②選手情報入力!$N$5="","",②選手情報入力!$N$5),IF(②選手情報入力!$N$6="","",②選手情報入力!$N$6))))</f>
        <v/>
      </c>
      <c r="Y5" s="36" t="str">
        <f>IF(E5="","",IF(②選手情報入力!N13="","",0))</f>
        <v/>
      </c>
      <c r="Z5" t="str">
        <f>IF(E5="","",IF(②選手情報入力!N13="","",2))</f>
        <v/>
      </c>
      <c r="AA5" t="str">
        <f>IF(E5="","",IF(②選手情報入力!O13="","",IF(I5=1,種目情報!$J$5,種目情報!$J$8)))</f>
        <v/>
      </c>
      <c r="AB5" t="str">
        <f>IF(E5="","",IF(②選手情報入力!O13="","",IF(I5=1,IF(②選手情報入力!$O$5="","",②選手情報入力!$O$5),IF(②選手情報入力!$O$6="","",②選手情報入力!$O$6))))</f>
        <v/>
      </c>
      <c r="AC5" t="str">
        <f>IF(E5="","",IF(②選手情報入力!O13="","",0))</f>
        <v/>
      </c>
      <c r="AD5" t="str">
        <f>IF(E5="","",IF(②選手情報入力!O13="","",2))</f>
        <v/>
      </c>
      <c r="AE5" t="str">
        <f>IF(E5="","",IF(②選手情報入力!P13="","",IF(I5=1,種目情報!$J$6,種目情報!$J$9)))</f>
        <v/>
      </c>
      <c r="AF5" t="str">
        <f>IF(E5="","",IF(②選手情報入力!P13="","",IF(I5=1,IF(②選手情報入力!$P$5="","",②選手情報入力!$P$5),IF(②選手情報入力!$P$6="","",②選手情報入力!$P$6))))</f>
        <v/>
      </c>
      <c r="AG5" t="str">
        <f>IF(E5="","",IF(②選手情報入力!P13="","",0))</f>
        <v/>
      </c>
      <c r="AH5" t="str">
        <f>IF(E5="","",IF(②選手情報入力!P13="","",2))</f>
        <v/>
      </c>
    </row>
    <row r="6" spans="1:34">
      <c r="A6" t="str">
        <f>IF(E6="","",I6*1000000+①学校情報入力!$D$3*1000+②選手情報入力!A14)</f>
        <v/>
      </c>
      <c r="B6" t="str">
        <f>IF(E6="","",①学校情報入力!$D$3)</f>
        <v/>
      </c>
      <c r="E6" t="str">
        <f>IF(②選手情報入力!B14="","",②選手情報入力!B14)</f>
        <v/>
      </c>
      <c r="F6" t="str">
        <f>IF(E6="","",②選手情報入力!C14)</f>
        <v/>
      </c>
      <c r="G6" t="str">
        <f>IF(E6="","",②選手情報入力!D14)</f>
        <v/>
      </c>
      <c r="H6" t="str">
        <f t="shared" si="0"/>
        <v/>
      </c>
      <c r="I6" t="str">
        <f>IF(E6="","",IF(②選手情報入力!F14="男",1,2))</f>
        <v/>
      </c>
      <c r="J6" t="str">
        <f>IF(E6="","",IF(②選手情報入力!G14="","",②選手情報入力!G14))</f>
        <v/>
      </c>
      <c r="L6" t="str">
        <f t="shared" si="1"/>
        <v/>
      </c>
      <c r="M6" t="str">
        <f t="shared" si="2"/>
        <v/>
      </c>
      <c r="O6" t="str">
        <f>IF(E6="","",IF(②選手情報入力!H14="","",IF(I6=1,VLOOKUP(②選手情報入力!H14,種目情報!$A$4:$B$29,2,FALSE),VLOOKUP(②選手情報入力!H14,種目情報!$E$4:$F$24,2,FALSE))))</f>
        <v/>
      </c>
      <c r="P6" t="str">
        <f>IF(E6="","",IF(②選手情報入力!I14="","",②選手情報入力!I14))</f>
        <v/>
      </c>
      <c r="Q6" s="36" t="str">
        <f>IF(E6="","",IF(②選手情報入力!H14="","",0))</f>
        <v/>
      </c>
      <c r="R6" t="str">
        <f>IF(E6="","",IF(②選手情報入力!H14="","",IF(I6=1,VLOOKUP(②選手情報入力!H14,種目情報!$A$4:$C$29,3,FALSE),VLOOKUP(②選手情報入力!H14,種目情報!$E$4:$G$24,3,FALSE))))</f>
        <v/>
      </c>
      <c r="S6" t="str">
        <f>IF(E6="","",IF(②選手情報入力!J14="","",IF(I6=1,VLOOKUP(②選手情報入力!J14,種目情報!$A$4:$B$29,2,FALSE),VLOOKUP(②選手情報入力!J14,種目情報!$E$4:$F$24,2,FALSE))))</f>
        <v/>
      </c>
      <c r="T6" t="str">
        <f>IF(E6="","",IF(②選手情報入力!K14="","",②選手情報入力!K14))</f>
        <v/>
      </c>
      <c r="U6" s="36" t="str">
        <f>IF(E6="","",IF(②選手情報入力!J14="","",0))</f>
        <v/>
      </c>
      <c r="V6" t="str">
        <f>IF(E6="","",IF(②選手情報入力!J14="","",IF(I6=1,VLOOKUP(②選手情報入力!J14,種目情報!$A$4:$C$29,3,FALSE),VLOOKUP(②選手情報入力!J14,種目情報!$E$4:$G$24,3,FALSE))))</f>
        <v/>
      </c>
      <c r="W6" t="str">
        <f>IF(E6="","",IF(②選手情報入力!N14="","",IF(I6=1,種目情報!$J$4,種目情報!$J$7)))</f>
        <v/>
      </c>
      <c r="X6" t="str">
        <f>IF(A6="","",IF(②選手情報入力!N14="","",IF(I6=1,IF(②選手情報入力!$N$5="","",②選手情報入力!$N$5),IF(②選手情報入力!$N$6="","",②選手情報入力!$N$6))))</f>
        <v/>
      </c>
      <c r="Y6" s="36" t="str">
        <f>IF(E6="","",IF(②選手情報入力!N14="","",0))</f>
        <v/>
      </c>
      <c r="Z6" t="str">
        <f>IF(E6="","",IF(②選手情報入力!N14="","",2))</f>
        <v/>
      </c>
      <c r="AA6" t="str">
        <f>IF(E6="","",IF(②選手情報入力!O14="","",IF(I6=1,種目情報!$J$5,種目情報!$J$8)))</f>
        <v/>
      </c>
      <c r="AB6" t="str">
        <f>IF(E6="","",IF(②選手情報入力!O14="","",IF(I6=1,IF(②選手情報入力!$O$5="","",②選手情報入力!$O$5),IF(②選手情報入力!$O$6="","",②選手情報入力!$O$6))))</f>
        <v/>
      </c>
      <c r="AC6" t="str">
        <f>IF(E6="","",IF(②選手情報入力!O14="","",0))</f>
        <v/>
      </c>
      <c r="AD6" t="str">
        <f>IF(E6="","",IF(②選手情報入力!O14="","",2))</f>
        <v/>
      </c>
      <c r="AE6" t="str">
        <f>IF(E6="","",IF(②選手情報入力!P14="","",IF(I6=1,種目情報!$J$6,種目情報!$J$9)))</f>
        <v/>
      </c>
      <c r="AF6" t="str">
        <f>IF(E6="","",IF(②選手情報入力!P14="","",IF(I6=1,IF(②選手情報入力!$P$5="","",②選手情報入力!$P$5),IF(②選手情報入力!$P$6="","",②選手情報入力!$P$6))))</f>
        <v/>
      </c>
      <c r="AG6" t="str">
        <f>IF(E6="","",IF(②選手情報入力!P14="","",0))</f>
        <v/>
      </c>
      <c r="AH6" t="str">
        <f>IF(E6="","",IF(②選手情報入力!P14="","",2))</f>
        <v/>
      </c>
    </row>
    <row r="7" spans="1:34">
      <c r="A7" t="str">
        <f>IF(E7="","",I7*1000000+①学校情報入力!$D$3*1000+②選手情報入力!A15)</f>
        <v/>
      </c>
      <c r="B7" t="str">
        <f>IF(E7="","",①学校情報入力!$D$3)</f>
        <v/>
      </c>
      <c r="E7" t="str">
        <f>IF(②選手情報入力!B15="","",②選手情報入力!B15)</f>
        <v/>
      </c>
      <c r="F7" t="str">
        <f>IF(E7="","",②選手情報入力!C15)</f>
        <v/>
      </c>
      <c r="G7" t="str">
        <f>IF(E7="","",②選手情報入力!D15)</f>
        <v/>
      </c>
      <c r="H7" t="str">
        <f t="shared" si="0"/>
        <v/>
      </c>
      <c r="I7" t="str">
        <f>IF(E7="","",IF(②選手情報入力!F15="男",1,2))</f>
        <v/>
      </c>
      <c r="J7" t="str">
        <f>IF(E7="","",IF(②選手情報入力!G15="","",②選手情報入力!G15))</f>
        <v/>
      </c>
      <c r="L7" t="str">
        <f t="shared" si="1"/>
        <v/>
      </c>
      <c r="M7" t="str">
        <f t="shared" si="2"/>
        <v/>
      </c>
      <c r="O7" t="str">
        <f>IF(E7="","",IF(②選手情報入力!H15="","",IF(I7=1,VLOOKUP(②選手情報入力!H15,種目情報!$A$4:$B$29,2,FALSE),VLOOKUP(②選手情報入力!H15,種目情報!$E$4:$F$24,2,FALSE))))</f>
        <v/>
      </c>
      <c r="P7" t="str">
        <f>IF(E7="","",IF(②選手情報入力!I15="","",②選手情報入力!I15))</f>
        <v/>
      </c>
      <c r="Q7" s="36" t="str">
        <f>IF(E7="","",IF(②選手情報入力!H15="","",0))</f>
        <v/>
      </c>
      <c r="R7" t="str">
        <f>IF(E7="","",IF(②選手情報入力!H15="","",IF(I7=1,VLOOKUP(②選手情報入力!H15,種目情報!$A$4:$C$29,3,FALSE),VLOOKUP(②選手情報入力!H15,種目情報!$E$4:$G$24,3,FALSE))))</f>
        <v/>
      </c>
      <c r="S7" t="str">
        <f>IF(E7="","",IF(②選手情報入力!J15="","",IF(I7=1,VLOOKUP(②選手情報入力!J15,種目情報!$A$4:$B$29,2,FALSE),VLOOKUP(②選手情報入力!J15,種目情報!$E$4:$F$24,2,FALSE))))</f>
        <v/>
      </c>
      <c r="T7" t="str">
        <f>IF(E7="","",IF(②選手情報入力!K15="","",②選手情報入力!K15))</f>
        <v/>
      </c>
      <c r="U7" s="36" t="str">
        <f>IF(E7="","",IF(②選手情報入力!J15="","",0))</f>
        <v/>
      </c>
      <c r="V7" t="str">
        <f>IF(E7="","",IF(②選手情報入力!J15="","",IF(I7=1,VLOOKUP(②選手情報入力!J15,種目情報!$A$4:$C$29,3,FALSE),VLOOKUP(②選手情報入力!J15,種目情報!$E$4:$G$24,3,FALSE))))</f>
        <v/>
      </c>
      <c r="W7" t="str">
        <f>IF(E7="","",IF(②選手情報入力!N15="","",IF(I7=1,種目情報!$J$4,種目情報!$J$7)))</f>
        <v/>
      </c>
      <c r="X7" t="str">
        <f>IF(A7="","",IF(②選手情報入力!N15="","",IF(I7=1,IF(②選手情報入力!$N$5="","",②選手情報入力!$N$5),IF(②選手情報入力!$N$6="","",②選手情報入力!$N$6))))</f>
        <v/>
      </c>
      <c r="Y7" s="36" t="str">
        <f>IF(E7="","",IF(②選手情報入力!N15="","",0))</f>
        <v/>
      </c>
      <c r="Z7" t="str">
        <f>IF(E7="","",IF(②選手情報入力!N15="","",2))</f>
        <v/>
      </c>
      <c r="AA7" t="str">
        <f>IF(E7="","",IF(②選手情報入力!O15="","",IF(I7=1,種目情報!$J$5,種目情報!$J$8)))</f>
        <v/>
      </c>
      <c r="AB7" t="str">
        <f>IF(E7="","",IF(②選手情報入力!O15="","",IF(I7=1,IF(②選手情報入力!$O$5="","",②選手情報入力!$O$5),IF(②選手情報入力!$O$6="","",②選手情報入力!$O$6))))</f>
        <v/>
      </c>
      <c r="AC7" t="str">
        <f>IF(E7="","",IF(②選手情報入力!O15="","",0))</f>
        <v/>
      </c>
      <c r="AD7" t="str">
        <f>IF(E7="","",IF(②選手情報入力!O15="","",2))</f>
        <v/>
      </c>
      <c r="AE7" t="str">
        <f>IF(E7="","",IF(②選手情報入力!P15="","",IF(I7=1,種目情報!$J$6,種目情報!$J$9)))</f>
        <v/>
      </c>
      <c r="AF7" t="str">
        <f>IF(E7="","",IF(②選手情報入力!P15="","",IF(I7=1,IF(②選手情報入力!$P$5="","",②選手情報入力!$P$5),IF(②選手情報入力!$P$6="","",②選手情報入力!$P$6))))</f>
        <v/>
      </c>
      <c r="AG7" t="str">
        <f>IF(E7="","",IF(②選手情報入力!P15="","",0))</f>
        <v/>
      </c>
      <c r="AH7" t="str">
        <f>IF(E7="","",IF(②選手情報入力!P15="","",2))</f>
        <v/>
      </c>
    </row>
    <row r="8" spans="1:34">
      <c r="A8" t="str">
        <f>IF(E8="","",I8*1000000+①学校情報入力!$D$3*1000+②選手情報入力!A16)</f>
        <v/>
      </c>
      <c r="B8" t="str">
        <f>IF(E8="","",①学校情報入力!$D$3)</f>
        <v/>
      </c>
      <c r="E8" t="str">
        <f>IF(②選手情報入力!B16="","",②選手情報入力!B16)</f>
        <v/>
      </c>
      <c r="F8" t="str">
        <f>IF(E8="","",②選手情報入力!C16)</f>
        <v/>
      </c>
      <c r="G8" t="str">
        <f>IF(E8="","",②選手情報入力!D16)</f>
        <v/>
      </c>
      <c r="H8" t="str">
        <f t="shared" si="0"/>
        <v/>
      </c>
      <c r="I8" t="str">
        <f>IF(E8="","",IF(②選手情報入力!F16="男",1,2))</f>
        <v/>
      </c>
      <c r="J8" t="str">
        <f>IF(E8="","",IF(②選手情報入力!G16="","",②選手情報入力!G16))</f>
        <v/>
      </c>
      <c r="L8" t="str">
        <f t="shared" si="1"/>
        <v/>
      </c>
      <c r="M8" t="str">
        <f t="shared" si="2"/>
        <v/>
      </c>
      <c r="O8" t="str">
        <f>IF(E8="","",IF(②選手情報入力!H16="","",IF(I8=1,VLOOKUP(②選手情報入力!H16,種目情報!$A$4:$B$29,2,FALSE),VLOOKUP(②選手情報入力!H16,種目情報!$E$4:$F$24,2,FALSE))))</f>
        <v/>
      </c>
      <c r="P8" t="str">
        <f>IF(E8="","",IF(②選手情報入力!I16="","",②選手情報入力!I16))</f>
        <v/>
      </c>
      <c r="Q8" s="36" t="str">
        <f>IF(E8="","",IF(②選手情報入力!H16="","",0))</f>
        <v/>
      </c>
      <c r="R8" t="str">
        <f>IF(E8="","",IF(②選手情報入力!H16="","",IF(I8=1,VLOOKUP(②選手情報入力!H16,種目情報!$A$4:$C$29,3,FALSE),VLOOKUP(②選手情報入力!H16,種目情報!$E$4:$G$24,3,FALSE))))</f>
        <v/>
      </c>
      <c r="S8" t="str">
        <f>IF(E8="","",IF(②選手情報入力!J16="","",IF(I8=1,VLOOKUP(②選手情報入力!J16,種目情報!$A$4:$B$29,2,FALSE),VLOOKUP(②選手情報入力!J16,種目情報!$E$4:$F$24,2,FALSE))))</f>
        <v/>
      </c>
      <c r="T8" t="str">
        <f>IF(E8="","",IF(②選手情報入力!K16="","",②選手情報入力!K16))</f>
        <v/>
      </c>
      <c r="U8" s="36" t="str">
        <f>IF(E8="","",IF(②選手情報入力!J16="","",0))</f>
        <v/>
      </c>
      <c r="V8" t="str">
        <f>IF(E8="","",IF(②選手情報入力!J16="","",IF(I8=1,VLOOKUP(②選手情報入力!J16,種目情報!$A$4:$C$29,3,FALSE),VLOOKUP(②選手情報入力!J16,種目情報!$E$4:$G$24,3,FALSE))))</f>
        <v/>
      </c>
      <c r="W8" t="str">
        <f>IF(E8="","",IF(②選手情報入力!N16="","",IF(I8=1,種目情報!$J$4,種目情報!$J$7)))</f>
        <v/>
      </c>
      <c r="X8" t="str">
        <f>IF(A8="","",IF(②選手情報入力!N16="","",IF(I8=1,IF(②選手情報入力!$N$5="","",②選手情報入力!$N$5),IF(②選手情報入力!$N$6="","",②選手情報入力!$N$6))))</f>
        <v/>
      </c>
      <c r="Y8" s="36" t="str">
        <f>IF(E8="","",IF(②選手情報入力!N16="","",0))</f>
        <v/>
      </c>
      <c r="Z8" t="str">
        <f>IF(E8="","",IF(②選手情報入力!N16="","",2))</f>
        <v/>
      </c>
      <c r="AA8" t="str">
        <f>IF(E8="","",IF(②選手情報入力!O16="","",IF(I8=1,種目情報!$J$5,種目情報!$J$8)))</f>
        <v/>
      </c>
      <c r="AB8" t="str">
        <f>IF(E8="","",IF(②選手情報入力!O16="","",IF(I8=1,IF(②選手情報入力!$O$5="","",②選手情報入力!$O$5),IF(②選手情報入力!$O$6="","",②選手情報入力!$O$6))))</f>
        <v/>
      </c>
      <c r="AC8" t="str">
        <f>IF(E8="","",IF(②選手情報入力!O16="","",0))</f>
        <v/>
      </c>
      <c r="AD8" t="str">
        <f>IF(E8="","",IF(②選手情報入力!O16="","",2))</f>
        <v/>
      </c>
      <c r="AE8" t="str">
        <f>IF(E8="","",IF(②選手情報入力!P16="","",IF(I8=1,種目情報!$J$6,種目情報!$J$9)))</f>
        <v/>
      </c>
      <c r="AF8" t="str">
        <f>IF(E8="","",IF(②選手情報入力!P16="","",IF(I8=1,IF(②選手情報入力!$P$5="","",②選手情報入力!$P$5),IF(②選手情報入力!$P$6="","",②選手情報入力!$P$6))))</f>
        <v/>
      </c>
      <c r="AG8" t="str">
        <f>IF(E8="","",IF(②選手情報入力!P16="","",0))</f>
        <v/>
      </c>
      <c r="AH8" t="str">
        <f>IF(E8="","",IF(②選手情報入力!P16="","",2))</f>
        <v/>
      </c>
    </row>
    <row r="9" spans="1:34">
      <c r="A9" t="str">
        <f>IF(E9="","",I9*1000000+①学校情報入力!$D$3*1000+②選手情報入力!A17)</f>
        <v/>
      </c>
      <c r="B9" t="str">
        <f>IF(E9="","",①学校情報入力!$D$3)</f>
        <v/>
      </c>
      <c r="E9" t="str">
        <f>IF(②選手情報入力!B17="","",②選手情報入力!B17)</f>
        <v/>
      </c>
      <c r="F9" t="str">
        <f>IF(E9="","",②選手情報入力!C17)</f>
        <v/>
      </c>
      <c r="G9" t="str">
        <f>IF(E9="","",②選手情報入力!D17)</f>
        <v/>
      </c>
      <c r="H9" t="str">
        <f t="shared" si="0"/>
        <v/>
      </c>
      <c r="I9" t="str">
        <f>IF(E9="","",IF(②選手情報入力!F17="男",1,2))</f>
        <v/>
      </c>
      <c r="J9" t="str">
        <f>IF(E9="","",IF(②選手情報入力!G17="","",②選手情報入力!G17))</f>
        <v/>
      </c>
      <c r="L9" t="str">
        <f t="shared" si="1"/>
        <v/>
      </c>
      <c r="M9" t="str">
        <f t="shared" si="2"/>
        <v/>
      </c>
      <c r="O9" t="str">
        <f>IF(E9="","",IF(②選手情報入力!H17="","",IF(I9=1,VLOOKUP(②選手情報入力!H17,種目情報!$A$4:$B$29,2,FALSE),VLOOKUP(②選手情報入力!H17,種目情報!$E$4:$F$24,2,FALSE))))</f>
        <v/>
      </c>
      <c r="P9" t="str">
        <f>IF(E9="","",IF(②選手情報入力!I17="","",②選手情報入力!I17))</f>
        <v/>
      </c>
      <c r="Q9" s="36" t="str">
        <f>IF(E9="","",IF(②選手情報入力!H17="","",0))</f>
        <v/>
      </c>
      <c r="R9" t="str">
        <f>IF(E9="","",IF(②選手情報入力!H17="","",IF(I9=1,VLOOKUP(②選手情報入力!H17,種目情報!$A$4:$C$29,3,FALSE),VLOOKUP(②選手情報入力!H17,種目情報!$E$4:$G$24,3,FALSE))))</f>
        <v/>
      </c>
      <c r="S9" t="str">
        <f>IF(E9="","",IF(②選手情報入力!J17="","",IF(I9=1,VLOOKUP(②選手情報入力!J17,種目情報!$A$4:$B$29,2,FALSE),VLOOKUP(②選手情報入力!J17,種目情報!$E$4:$F$24,2,FALSE))))</f>
        <v/>
      </c>
      <c r="T9" t="str">
        <f>IF(E9="","",IF(②選手情報入力!K17="","",②選手情報入力!K17))</f>
        <v/>
      </c>
      <c r="U9" s="36" t="str">
        <f>IF(E9="","",IF(②選手情報入力!J17="","",0))</f>
        <v/>
      </c>
      <c r="V9" t="str">
        <f>IF(E9="","",IF(②選手情報入力!J17="","",IF(I9=1,VLOOKUP(②選手情報入力!J17,種目情報!$A$4:$C$29,3,FALSE),VLOOKUP(②選手情報入力!J17,種目情報!$E$4:$G$24,3,FALSE))))</f>
        <v/>
      </c>
      <c r="W9" t="str">
        <f>IF(E9="","",IF(②選手情報入力!N17="","",IF(I9=1,種目情報!$J$4,種目情報!$J$7)))</f>
        <v/>
      </c>
      <c r="X9" t="str">
        <f>IF(A9="","",IF(②選手情報入力!N17="","",IF(I9=1,IF(②選手情報入力!$N$5="","",②選手情報入力!$N$5),IF(②選手情報入力!$N$6="","",②選手情報入力!$N$6))))</f>
        <v/>
      </c>
      <c r="Y9" s="36" t="str">
        <f>IF(E9="","",IF(②選手情報入力!N17="","",0))</f>
        <v/>
      </c>
      <c r="Z9" t="str">
        <f>IF(E9="","",IF(②選手情報入力!N17="","",2))</f>
        <v/>
      </c>
      <c r="AA9" t="str">
        <f>IF(E9="","",IF(②選手情報入力!O17="","",IF(I9=1,種目情報!$J$5,種目情報!$J$8)))</f>
        <v/>
      </c>
      <c r="AB9" t="str">
        <f>IF(E9="","",IF(②選手情報入力!O17="","",IF(I9=1,IF(②選手情報入力!$O$5="","",②選手情報入力!$O$5),IF(②選手情報入力!$O$6="","",②選手情報入力!$O$6))))</f>
        <v/>
      </c>
      <c r="AC9" t="str">
        <f>IF(E9="","",IF(②選手情報入力!O17="","",0))</f>
        <v/>
      </c>
      <c r="AD9" t="str">
        <f>IF(E9="","",IF(②選手情報入力!O17="","",2))</f>
        <v/>
      </c>
      <c r="AE9" t="str">
        <f>IF(E9="","",IF(②選手情報入力!P17="","",IF(I9=1,種目情報!$J$6,種目情報!$J$9)))</f>
        <v/>
      </c>
      <c r="AF9" t="str">
        <f>IF(E9="","",IF(②選手情報入力!P17="","",IF(I9=1,IF(②選手情報入力!$P$5="","",②選手情報入力!$P$5),IF(②選手情報入力!$P$6="","",②選手情報入力!$P$6))))</f>
        <v/>
      </c>
      <c r="AG9" t="str">
        <f>IF(E9="","",IF(②選手情報入力!P17="","",0))</f>
        <v/>
      </c>
      <c r="AH9" t="str">
        <f>IF(E9="","",IF(②選手情報入力!P17="","",2))</f>
        <v/>
      </c>
    </row>
    <row r="10" spans="1:34">
      <c r="A10" t="str">
        <f>IF(E10="","",I10*1000000+①学校情報入力!$D$3*1000+②選手情報入力!A18)</f>
        <v/>
      </c>
      <c r="B10" t="str">
        <f>IF(E10="","",①学校情報入力!$D$3)</f>
        <v/>
      </c>
      <c r="E10" t="str">
        <f>IF(②選手情報入力!B18="","",②選手情報入力!B18)</f>
        <v/>
      </c>
      <c r="F10" t="str">
        <f>IF(E10="","",②選手情報入力!C18)</f>
        <v/>
      </c>
      <c r="G10" t="str">
        <f>IF(E10="","",②選手情報入力!D18)</f>
        <v/>
      </c>
      <c r="H10" t="str">
        <f t="shared" si="0"/>
        <v/>
      </c>
      <c r="I10" t="str">
        <f>IF(E10="","",IF(②選手情報入力!F18="男",1,2))</f>
        <v/>
      </c>
      <c r="J10" t="str">
        <f>IF(E10="","",IF(②選手情報入力!G18="","",②選手情報入力!G18))</f>
        <v/>
      </c>
      <c r="L10" t="str">
        <f t="shared" si="1"/>
        <v/>
      </c>
      <c r="M10" t="str">
        <f t="shared" si="2"/>
        <v/>
      </c>
      <c r="O10" t="str">
        <f>IF(E10="","",IF(②選手情報入力!H18="","",IF(I10=1,VLOOKUP(②選手情報入力!H18,種目情報!$A$4:$B$29,2,FALSE),VLOOKUP(②選手情報入力!H18,種目情報!$E$4:$F$24,2,FALSE))))</f>
        <v/>
      </c>
      <c r="P10" t="str">
        <f>IF(E10="","",IF(②選手情報入力!I18="","",②選手情報入力!I18))</f>
        <v/>
      </c>
      <c r="Q10" s="36" t="str">
        <f>IF(E10="","",IF(②選手情報入力!H18="","",0))</f>
        <v/>
      </c>
      <c r="R10" t="str">
        <f>IF(E10="","",IF(②選手情報入力!H18="","",IF(I10=1,VLOOKUP(②選手情報入力!H18,種目情報!$A$4:$C$29,3,FALSE),VLOOKUP(②選手情報入力!H18,種目情報!$E$4:$G$24,3,FALSE))))</f>
        <v/>
      </c>
      <c r="S10" t="str">
        <f>IF(E10="","",IF(②選手情報入力!J18="","",IF(I10=1,VLOOKUP(②選手情報入力!J18,種目情報!$A$4:$B$29,2,FALSE),VLOOKUP(②選手情報入力!J18,種目情報!$E$4:$F$24,2,FALSE))))</f>
        <v/>
      </c>
      <c r="T10" t="str">
        <f>IF(E10="","",IF(②選手情報入力!K18="","",②選手情報入力!K18))</f>
        <v/>
      </c>
      <c r="U10" s="36" t="str">
        <f>IF(E10="","",IF(②選手情報入力!J18="","",0))</f>
        <v/>
      </c>
      <c r="V10" t="str">
        <f>IF(E10="","",IF(②選手情報入力!J18="","",IF(I10=1,VLOOKUP(②選手情報入力!J18,種目情報!$A$4:$C$29,3,FALSE),VLOOKUP(②選手情報入力!J18,種目情報!$E$4:$G$24,3,FALSE))))</f>
        <v/>
      </c>
      <c r="W10" t="str">
        <f>IF(E10="","",IF(②選手情報入力!N18="","",IF(I10=1,種目情報!$J$4,種目情報!$J$7)))</f>
        <v/>
      </c>
      <c r="X10" t="str">
        <f>IF(A10="","",IF(②選手情報入力!N18="","",IF(I10=1,IF(②選手情報入力!$N$5="","",②選手情報入力!$N$5),IF(②選手情報入力!$N$6="","",②選手情報入力!$N$6))))</f>
        <v/>
      </c>
      <c r="Y10" s="36" t="str">
        <f>IF(E10="","",IF(②選手情報入力!N18="","",0))</f>
        <v/>
      </c>
      <c r="Z10" t="str">
        <f>IF(E10="","",IF(②選手情報入力!N18="","",2))</f>
        <v/>
      </c>
      <c r="AA10" t="str">
        <f>IF(E10="","",IF(②選手情報入力!O18="","",IF(I10=1,種目情報!$J$5,種目情報!$J$8)))</f>
        <v/>
      </c>
      <c r="AB10" t="str">
        <f>IF(E10="","",IF(②選手情報入力!O18="","",IF(I10=1,IF(②選手情報入力!$O$5="","",②選手情報入力!$O$5),IF(②選手情報入力!$O$6="","",②選手情報入力!$O$6))))</f>
        <v/>
      </c>
      <c r="AC10" t="str">
        <f>IF(E10="","",IF(②選手情報入力!O18="","",0))</f>
        <v/>
      </c>
      <c r="AD10" t="str">
        <f>IF(E10="","",IF(②選手情報入力!O18="","",2))</f>
        <v/>
      </c>
      <c r="AE10" t="str">
        <f>IF(E10="","",IF(②選手情報入力!P18="","",IF(I10=1,種目情報!$J$6,種目情報!$J$9)))</f>
        <v/>
      </c>
      <c r="AF10" t="str">
        <f>IF(E10="","",IF(②選手情報入力!P18="","",IF(I10=1,IF(②選手情報入力!$P$5="","",②選手情報入力!$P$5),IF(②選手情報入力!$P$6="","",②選手情報入力!$P$6))))</f>
        <v/>
      </c>
      <c r="AG10" t="str">
        <f>IF(E10="","",IF(②選手情報入力!P18="","",0))</f>
        <v/>
      </c>
      <c r="AH10" t="str">
        <f>IF(E10="","",IF(②選手情報入力!P18="","",2))</f>
        <v/>
      </c>
    </row>
    <row r="11" spans="1:34">
      <c r="A11" t="str">
        <f>IF(E11="","",I11*1000000+①学校情報入力!$D$3*1000+②選手情報入力!A19)</f>
        <v/>
      </c>
      <c r="B11" t="str">
        <f>IF(E11="","",①学校情報入力!$D$3)</f>
        <v/>
      </c>
      <c r="E11" t="str">
        <f>IF(②選手情報入力!B19="","",②選手情報入力!B19)</f>
        <v/>
      </c>
      <c r="F11" t="str">
        <f>IF(E11="","",②選手情報入力!C19)</f>
        <v/>
      </c>
      <c r="G11" t="str">
        <f>IF(E11="","",②選手情報入力!D19)</f>
        <v/>
      </c>
      <c r="H11" t="str">
        <f t="shared" si="0"/>
        <v/>
      </c>
      <c r="I11" t="str">
        <f>IF(E11="","",IF(②選手情報入力!F19="男",1,2))</f>
        <v/>
      </c>
      <c r="J11" t="str">
        <f>IF(E11="","",IF(②選手情報入力!G19="","",②選手情報入力!G19))</f>
        <v/>
      </c>
      <c r="L11" t="str">
        <f t="shared" si="1"/>
        <v/>
      </c>
      <c r="M11" t="str">
        <f t="shared" si="2"/>
        <v/>
      </c>
      <c r="O11" t="str">
        <f>IF(E11="","",IF(②選手情報入力!H19="","",IF(I11=1,VLOOKUP(②選手情報入力!H19,種目情報!$A$4:$B$29,2,FALSE),VLOOKUP(②選手情報入力!H19,種目情報!$E$4:$F$24,2,FALSE))))</f>
        <v/>
      </c>
      <c r="P11" t="str">
        <f>IF(E11="","",IF(②選手情報入力!I19="","",②選手情報入力!I19))</f>
        <v/>
      </c>
      <c r="Q11" s="36" t="str">
        <f>IF(E11="","",IF(②選手情報入力!H19="","",0))</f>
        <v/>
      </c>
      <c r="R11" t="str">
        <f>IF(E11="","",IF(②選手情報入力!H19="","",IF(I11=1,VLOOKUP(②選手情報入力!H19,種目情報!$A$4:$C$29,3,FALSE),VLOOKUP(②選手情報入力!H19,種目情報!$E$4:$G$24,3,FALSE))))</f>
        <v/>
      </c>
      <c r="S11" t="str">
        <f>IF(E11="","",IF(②選手情報入力!J19="","",IF(I11=1,VLOOKUP(②選手情報入力!J19,種目情報!$A$4:$B$29,2,FALSE),VLOOKUP(②選手情報入力!J19,種目情報!$E$4:$F$24,2,FALSE))))</f>
        <v/>
      </c>
      <c r="T11" t="str">
        <f>IF(E11="","",IF(②選手情報入力!K19="","",②選手情報入力!K19))</f>
        <v/>
      </c>
      <c r="U11" s="36" t="str">
        <f>IF(E11="","",IF(②選手情報入力!J19="","",0))</f>
        <v/>
      </c>
      <c r="V11" t="str">
        <f>IF(E11="","",IF(②選手情報入力!J19="","",IF(I11=1,VLOOKUP(②選手情報入力!J19,種目情報!$A$4:$C$29,3,FALSE),VLOOKUP(②選手情報入力!J19,種目情報!$E$4:$G$24,3,FALSE))))</f>
        <v/>
      </c>
      <c r="W11" t="str">
        <f>IF(E11="","",IF(②選手情報入力!N19="","",IF(I11=1,種目情報!$J$4,種目情報!$J$7)))</f>
        <v/>
      </c>
      <c r="X11" t="str">
        <f>IF(A11="","",IF(②選手情報入力!N19="","",IF(I11=1,IF(②選手情報入力!$N$5="","",②選手情報入力!$N$5),IF(②選手情報入力!$N$6="","",②選手情報入力!$N$6))))</f>
        <v/>
      </c>
      <c r="Y11" s="36" t="str">
        <f>IF(E11="","",IF(②選手情報入力!N19="","",0))</f>
        <v/>
      </c>
      <c r="Z11" t="str">
        <f>IF(E11="","",IF(②選手情報入力!N19="","",2))</f>
        <v/>
      </c>
      <c r="AA11" t="str">
        <f>IF(E11="","",IF(②選手情報入力!O19="","",IF(I11=1,種目情報!$J$5,種目情報!$J$8)))</f>
        <v/>
      </c>
      <c r="AB11" t="str">
        <f>IF(E11="","",IF(②選手情報入力!O19="","",IF(I11=1,IF(②選手情報入力!$O$5="","",②選手情報入力!$O$5),IF(②選手情報入力!$O$6="","",②選手情報入力!$O$6))))</f>
        <v/>
      </c>
      <c r="AC11" t="str">
        <f>IF(E11="","",IF(②選手情報入力!O19="","",0))</f>
        <v/>
      </c>
      <c r="AD11" t="str">
        <f>IF(E11="","",IF(②選手情報入力!O19="","",2))</f>
        <v/>
      </c>
      <c r="AE11" t="str">
        <f>IF(E11="","",IF(②選手情報入力!P19="","",IF(I11=1,種目情報!$J$6,種目情報!$J$9)))</f>
        <v/>
      </c>
      <c r="AF11" t="str">
        <f>IF(E11="","",IF(②選手情報入力!P19="","",IF(I11=1,IF(②選手情報入力!$P$5="","",②選手情報入力!$P$5),IF(②選手情報入力!$P$6="","",②選手情報入力!$P$6))))</f>
        <v/>
      </c>
      <c r="AG11" t="str">
        <f>IF(E11="","",IF(②選手情報入力!P19="","",0))</f>
        <v/>
      </c>
      <c r="AH11" t="str">
        <f>IF(E11="","",IF(②選手情報入力!P19="","",2))</f>
        <v/>
      </c>
    </row>
    <row r="12" spans="1:34">
      <c r="A12" t="str">
        <f>IF(E12="","",I12*1000000+①学校情報入力!$D$3*1000+②選手情報入力!A20)</f>
        <v/>
      </c>
      <c r="B12" t="str">
        <f>IF(E12="","",①学校情報入力!$D$3)</f>
        <v/>
      </c>
      <c r="E12" t="str">
        <f>IF(②選手情報入力!B20="","",②選手情報入力!B20)</f>
        <v/>
      </c>
      <c r="F12" t="str">
        <f>IF(E12="","",②選手情報入力!C20)</f>
        <v/>
      </c>
      <c r="G12" t="str">
        <f>IF(E12="","",②選手情報入力!D20)</f>
        <v/>
      </c>
      <c r="H12" t="str">
        <f t="shared" si="0"/>
        <v/>
      </c>
      <c r="I12" t="str">
        <f>IF(E12="","",IF(②選手情報入力!F20="男",1,2))</f>
        <v/>
      </c>
      <c r="J12" t="str">
        <f>IF(E12="","",IF(②選手情報入力!G20="","",②選手情報入力!G20))</f>
        <v/>
      </c>
      <c r="L12" t="str">
        <f t="shared" si="1"/>
        <v/>
      </c>
      <c r="M12" t="str">
        <f t="shared" si="2"/>
        <v/>
      </c>
      <c r="O12" t="str">
        <f>IF(E12="","",IF(②選手情報入力!H20="","",IF(I12=1,VLOOKUP(②選手情報入力!H20,種目情報!$A$4:$B$29,2,FALSE),VLOOKUP(②選手情報入力!H20,種目情報!$E$4:$F$24,2,FALSE))))</f>
        <v/>
      </c>
      <c r="P12" t="str">
        <f>IF(E12="","",IF(②選手情報入力!I20="","",②選手情報入力!I20))</f>
        <v/>
      </c>
      <c r="Q12" s="36" t="str">
        <f>IF(E12="","",IF(②選手情報入力!H20="","",0))</f>
        <v/>
      </c>
      <c r="R12" t="str">
        <f>IF(E12="","",IF(②選手情報入力!H20="","",IF(I12=1,VLOOKUP(②選手情報入力!H20,種目情報!$A$4:$C$29,3,FALSE),VLOOKUP(②選手情報入力!H20,種目情報!$E$4:$G$24,3,FALSE))))</f>
        <v/>
      </c>
      <c r="S12" t="str">
        <f>IF(E12="","",IF(②選手情報入力!J20="","",IF(I12=1,VLOOKUP(②選手情報入力!J20,種目情報!$A$4:$B$29,2,FALSE),VLOOKUP(②選手情報入力!J20,種目情報!$E$4:$F$24,2,FALSE))))</f>
        <v/>
      </c>
      <c r="T12" t="str">
        <f>IF(E12="","",IF(②選手情報入力!K20="","",②選手情報入力!K20))</f>
        <v/>
      </c>
      <c r="U12" s="36" t="str">
        <f>IF(E12="","",IF(②選手情報入力!J20="","",0))</f>
        <v/>
      </c>
      <c r="V12" t="str">
        <f>IF(E12="","",IF(②選手情報入力!J20="","",IF(I12=1,VLOOKUP(②選手情報入力!J20,種目情報!$A$4:$C$29,3,FALSE),VLOOKUP(②選手情報入力!J20,種目情報!$E$4:$G$24,3,FALSE))))</f>
        <v/>
      </c>
      <c r="W12" t="str">
        <f>IF(E12="","",IF(②選手情報入力!N20="","",IF(I12=1,種目情報!$J$4,種目情報!$J$7)))</f>
        <v/>
      </c>
      <c r="X12" t="str">
        <f>IF(A12="","",IF(②選手情報入力!N20="","",IF(I12=1,IF(②選手情報入力!$N$5="","",②選手情報入力!$N$5),IF(②選手情報入力!$N$6="","",②選手情報入力!$N$6))))</f>
        <v/>
      </c>
      <c r="Y12" s="36" t="str">
        <f>IF(E12="","",IF(②選手情報入力!N20="","",0))</f>
        <v/>
      </c>
      <c r="Z12" t="str">
        <f>IF(E12="","",IF(②選手情報入力!N20="","",2))</f>
        <v/>
      </c>
      <c r="AA12" t="str">
        <f>IF(E12="","",IF(②選手情報入力!O20="","",IF(I12=1,種目情報!$J$5,種目情報!$J$8)))</f>
        <v/>
      </c>
      <c r="AB12" t="str">
        <f>IF(E12="","",IF(②選手情報入力!O20="","",IF(I12=1,IF(②選手情報入力!$O$5="","",②選手情報入力!$O$5),IF(②選手情報入力!$O$6="","",②選手情報入力!$O$6))))</f>
        <v/>
      </c>
      <c r="AC12" t="str">
        <f>IF(E12="","",IF(②選手情報入力!O20="","",0))</f>
        <v/>
      </c>
      <c r="AD12" t="str">
        <f>IF(E12="","",IF(②選手情報入力!O20="","",2))</f>
        <v/>
      </c>
      <c r="AE12" t="str">
        <f>IF(E12="","",IF(②選手情報入力!P20="","",IF(I12=1,種目情報!$J$6,種目情報!$J$9)))</f>
        <v/>
      </c>
      <c r="AF12" t="str">
        <f>IF(E12="","",IF(②選手情報入力!P20="","",IF(I12=1,IF(②選手情報入力!$P$5="","",②選手情報入力!$P$5),IF(②選手情報入力!$P$6="","",②選手情報入力!$P$6))))</f>
        <v/>
      </c>
      <c r="AG12" t="str">
        <f>IF(E12="","",IF(②選手情報入力!P20="","",0))</f>
        <v/>
      </c>
      <c r="AH12" t="str">
        <f>IF(E12="","",IF(②選手情報入力!P20="","",2))</f>
        <v/>
      </c>
    </row>
    <row r="13" spans="1:34">
      <c r="A13" t="str">
        <f>IF(E13="","",I13*1000000+①学校情報入力!$D$3*1000+②選手情報入力!A21)</f>
        <v/>
      </c>
      <c r="B13" t="str">
        <f>IF(E13="","",①学校情報入力!$D$3)</f>
        <v/>
      </c>
      <c r="E13" t="str">
        <f>IF(②選手情報入力!B21="","",②選手情報入力!B21)</f>
        <v/>
      </c>
      <c r="F13" t="str">
        <f>IF(E13="","",②選手情報入力!C21)</f>
        <v/>
      </c>
      <c r="G13" t="str">
        <f>IF(E13="","",②選手情報入力!D21)</f>
        <v/>
      </c>
      <c r="H13" t="str">
        <f t="shared" si="0"/>
        <v/>
      </c>
      <c r="I13" t="str">
        <f>IF(E13="","",IF(②選手情報入力!F21="男",1,2))</f>
        <v/>
      </c>
      <c r="J13" t="str">
        <f>IF(E13="","",IF(②選手情報入力!G21="","",②選手情報入力!G21))</f>
        <v/>
      </c>
      <c r="L13" t="str">
        <f t="shared" si="1"/>
        <v/>
      </c>
      <c r="M13" t="str">
        <f t="shared" si="2"/>
        <v/>
      </c>
      <c r="O13" t="str">
        <f>IF(E13="","",IF(②選手情報入力!H21="","",IF(I13=1,VLOOKUP(②選手情報入力!H21,種目情報!$A$4:$B$29,2,FALSE),VLOOKUP(②選手情報入力!H21,種目情報!$E$4:$F$24,2,FALSE))))</f>
        <v/>
      </c>
      <c r="P13" t="str">
        <f>IF(E13="","",IF(②選手情報入力!I21="","",②選手情報入力!I21))</f>
        <v/>
      </c>
      <c r="Q13" s="36" t="str">
        <f>IF(E13="","",IF(②選手情報入力!H21="","",0))</f>
        <v/>
      </c>
      <c r="R13" t="str">
        <f>IF(E13="","",IF(②選手情報入力!H21="","",IF(I13=1,VLOOKUP(②選手情報入力!H21,種目情報!$A$4:$C$29,3,FALSE),VLOOKUP(②選手情報入力!H21,種目情報!$E$4:$G$24,3,FALSE))))</f>
        <v/>
      </c>
      <c r="S13" t="str">
        <f>IF(E13="","",IF(②選手情報入力!J21="","",IF(I13=1,VLOOKUP(②選手情報入力!J21,種目情報!$A$4:$B$29,2,FALSE),VLOOKUP(②選手情報入力!J21,種目情報!$E$4:$F$24,2,FALSE))))</f>
        <v/>
      </c>
      <c r="T13" t="str">
        <f>IF(E13="","",IF(②選手情報入力!K21="","",②選手情報入力!K21))</f>
        <v/>
      </c>
      <c r="U13" s="36" t="str">
        <f>IF(E13="","",IF(②選手情報入力!J21="","",0))</f>
        <v/>
      </c>
      <c r="V13" t="str">
        <f>IF(E13="","",IF(②選手情報入力!J21="","",IF(I13=1,VLOOKUP(②選手情報入力!J21,種目情報!$A$4:$C$29,3,FALSE),VLOOKUP(②選手情報入力!J21,種目情報!$E$4:$G$24,3,FALSE))))</f>
        <v/>
      </c>
      <c r="W13" t="str">
        <f>IF(E13="","",IF(②選手情報入力!N21="","",IF(I13=1,種目情報!$J$4,種目情報!$J$7)))</f>
        <v/>
      </c>
      <c r="X13" t="str">
        <f>IF(A13="","",IF(②選手情報入力!N21="","",IF(I13=1,IF(②選手情報入力!$N$5="","",②選手情報入力!$N$5),IF(②選手情報入力!$N$6="","",②選手情報入力!$N$6))))</f>
        <v/>
      </c>
      <c r="Y13" s="36" t="str">
        <f>IF(E13="","",IF(②選手情報入力!N21="","",0))</f>
        <v/>
      </c>
      <c r="Z13" t="str">
        <f>IF(E13="","",IF(②選手情報入力!N21="","",2))</f>
        <v/>
      </c>
      <c r="AA13" t="str">
        <f>IF(E13="","",IF(②選手情報入力!O21="","",IF(I13=1,種目情報!$J$5,種目情報!$J$8)))</f>
        <v/>
      </c>
      <c r="AB13" t="str">
        <f>IF(E13="","",IF(②選手情報入力!O21="","",IF(I13=1,IF(②選手情報入力!$O$5="","",②選手情報入力!$O$5),IF(②選手情報入力!$O$6="","",②選手情報入力!$O$6))))</f>
        <v/>
      </c>
      <c r="AC13" t="str">
        <f>IF(E13="","",IF(②選手情報入力!O21="","",0))</f>
        <v/>
      </c>
      <c r="AD13" t="str">
        <f>IF(E13="","",IF(②選手情報入力!O21="","",2))</f>
        <v/>
      </c>
      <c r="AE13" t="str">
        <f>IF(E13="","",IF(②選手情報入力!P21="","",IF(I13=1,種目情報!$J$6,種目情報!$J$9)))</f>
        <v/>
      </c>
      <c r="AF13" t="str">
        <f>IF(E13="","",IF(②選手情報入力!P21="","",IF(I13=1,IF(②選手情報入力!$P$5="","",②選手情報入力!$P$5),IF(②選手情報入力!$P$6="","",②選手情報入力!$P$6))))</f>
        <v/>
      </c>
      <c r="AG13" t="str">
        <f>IF(E13="","",IF(②選手情報入力!P21="","",0))</f>
        <v/>
      </c>
      <c r="AH13" t="str">
        <f>IF(E13="","",IF(②選手情報入力!P21="","",2))</f>
        <v/>
      </c>
    </row>
    <row r="14" spans="1:34">
      <c r="A14" t="str">
        <f>IF(E14="","",I14*1000000+①学校情報入力!$D$3*1000+②選手情報入力!A22)</f>
        <v/>
      </c>
      <c r="B14" t="str">
        <f>IF(E14="","",①学校情報入力!$D$3)</f>
        <v/>
      </c>
      <c r="E14" t="str">
        <f>IF(②選手情報入力!B22="","",②選手情報入力!B22)</f>
        <v/>
      </c>
      <c r="F14" t="str">
        <f>IF(E14="","",②選手情報入力!C22)</f>
        <v/>
      </c>
      <c r="G14" t="str">
        <f>IF(E14="","",②選手情報入力!D22)</f>
        <v/>
      </c>
      <c r="H14" t="str">
        <f t="shared" si="0"/>
        <v/>
      </c>
      <c r="I14" t="str">
        <f>IF(E14="","",IF(②選手情報入力!F22="男",1,2))</f>
        <v/>
      </c>
      <c r="J14" t="str">
        <f>IF(E14="","",IF(②選手情報入力!G22="","",②選手情報入力!G22))</f>
        <v/>
      </c>
      <c r="L14" t="str">
        <f t="shared" si="1"/>
        <v/>
      </c>
      <c r="M14" t="str">
        <f t="shared" si="2"/>
        <v/>
      </c>
      <c r="O14" t="str">
        <f>IF(E14="","",IF(②選手情報入力!H22="","",IF(I14=1,VLOOKUP(②選手情報入力!H22,種目情報!$A$4:$B$29,2,FALSE),VLOOKUP(②選手情報入力!H22,種目情報!$E$4:$F$24,2,FALSE))))</f>
        <v/>
      </c>
      <c r="P14" t="str">
        <f>IF(E14="","",IF(②選手情報入力!I22="","",②選手情報入力!I22))</f>
        <v/>
      </c>
      <c r="Q14" s="36" t="str">
        <f>IF(E14="","",IF(②選手情報入力!H22="","",0))</f>
        <v/>
      </c>
      <c r="R14" t="str">
        <f>IF(E14="","",IF(②選手情報入力!H22="","",IF(I14=1,VLOOKUP(②選手情報入力!H22,種目情報!$A$4:$C$29,3,FALSE),VLOOKUP(②選手情報入力!H22,種目情報!$E$4:$G$24,3,FALSE))))</f>
        <v/>
      </c>
      <c r="S14" t="str">
        <f>IF(E14="","",IF(②選手情報入力!J22="","",IF(I14=1,VLOOKUP(②選手情報入力!J22,種目情報!$A$4:$B$29,2,FALSE),VLOOKUP(②選手情報入力!J22,種目情報!$E$4:$F$24,2,FALSE))))</f>
        <v/>
      </c>
      <c r="T14" t="str">
        <f>IF(E14="","",IF(②選手情報入力!K22="","",②選手情報入力!K22))</f>
        <v/>
      </c>
      <c r="U14" s="36" t="str">
        <f>IF(E14="","",IF(②選手情報入力!J22="","",0))</f>
        <v/>
      </c>
      <c r="V14" t="str">
        <f>IF(E14="","",IF(②選手情報入力!J22="","",IF(I14=1,VLOOKUP(②選手情報入力!J22,種目情報!$A$4:$C$29,3,FALSE),VLOOKUP(②選手情報入力!J22,種目情報!$E$4:$G$24,3,FALSE))))</f>
        <v/>
      </c>
      <c r="W14" t="str">
        <f>IF(E14="","",IF(②選手情報入力!N22="","",IF(I14=1,種目情報!$J$4,種目情報!$J$7)))</f>
        <v/>
      </c>
      <c r="X14" t="str">
        <f>IF(A14="","",IF(②選手情報入力!N22="","",IF(I14=1,IF(②選手情報入力!$N$5="","",②選手情報入力!$N$5),IF(②選手情報入力!$N$6="","",②選手情報入力!$N$6))))</f>
        <v/>
      </c>
      <c r="Y14" s="36" t="str">
        <f>IF(E14="","",IF(②選手情報入力!N22="","",0))</f>
        <v/>
      </c>
      <c r="Z14" t="str">
        <f>IF(E14="","",IF(②選手情報入力!N22="","",2))</f>
        <v/>
      </c>
      <c r="AA14" t="str">
        <f>IF(E14="","",IF(②選手情報入力!O22="","",IF(I14=1,種目情報!$J$5,種目情報!$J$8)))</f>
        <v/>
      </c>
      <c r="AB14" t="str">
        <f>IF(E14="","",IF(②選手情報入力!O22="","",IF(I14=1,IF(②選手情報入力!$O$5="","",②選手情報入力!$O$5),IF(②選手情報入力!$O$6="","",②選手情報入力!$O$6))))</f>
        <v/>
      </c>
      <c r="AC14" t="str">
        <f>IF(E14="","",IF(②選手情報入力!O22="","",0))</f>
        <v/>
      </c>
      <c r="AD14" t="str">
        <f>IF(E14="","",IF(②選手情報入力!O22="","",2))</f>
        <v/>
      </c>
      <c r="AE14" t="str">
        <f>IF(E14="","",IF(②選手情報入力!P22="","",IF(I14=1,種目情報!$J$6,種目情報!$J$9)))</f>
        <v/>
      </c>
      <c r="AF14" t="str">
        <f>IF(E14="","",IF(②選手情報入力!P22="","",IF(I14=1,IF(②選手情報入力!$P$5="","",②選手情報入力!$P$5),IF(②選手情報入力!$P$6="","",②選手情報入力!$P$6))))</f>
        <v/>
      </c>
      <c r="AG14" t="str">
        <f>IF(E14="","",IF(②選手情報入力!P22="","",0))</f>
        <v/>
      </c>
      <c r="AH14" t="str">
        <f>IF(E14="","",IF(②選手情報入力!P22="","",2))</f>
        <v/>
      </c>
    </row>
    <row r="15" spans="1:34">
      <c r="A15" t="str">
        <f>IF(E15="","",I15*1000000+①学校情報入力!$D$3*1000+②選手情報入力!A23)</f>
        <v/>
      </c>
      <c r="B15" t="str">
        <f>IF(E15="","",①学校情報入力!$D$3)</f>
        <v/>
      </c>
      <c r="E15" t="str">
        <f>IF(②選手情報入力!B23="","",②選手情報入力!B23)</f>
        <v/>
      </c>
      <c r="F15" t="str">
        <f>IF(E15="","",②選手情報入力!C23)</f>
        <v/>
      </c>
      <c r="G15" t="str">
        <f>IF(E15="","",②選手情報入力!D23)</f>
        <v/>
      </c>
      <c r="H15" t="str">
        <f t="shared" si="0"/>
        <v/>
      </c>
      <c r="I15" t="str">
        <f>IF(E15="","",IF(②選手情報入力!F23="男",1,2))</f>
        <v/>
      </c>
      <c r="J15" t="str">
        <f>IF(E15="","",IF(②選手情報入力!G23="","",②選手情報入力!G23))</f>
        <v/>
      </c>
      <c r="L15" t="str">
        <f t="shared" si="1"/>
        <v/>
      </c>
      <c r="M15" t="str">
        <f t="shared" si="2"/>
        <v/>
      </c>
      <c r="O15" t="str">
        <f>IF(E15="","",IF(②選手情報入力!H23="","",IF(I15=1,VLOOKUP(②選手情報入力!H23,種目情報!$A$4:$B$29,2,FALSE),VLOOKUP(②選手情報入力!H23,種目情報!$E$4:$F$24,2,FALSE))))</f>
        <v/>
      </c>
      <c r="P15" t="str">
        <f>IF(E15="","",IF(②選手情報入力!I23="","",②選手情報入力!I23))</f>
        <v/>
      </c>
      <c r="Q15" s="36" t="str">
        <f>IF(E15="","",IF(②選手情報入力!H23="","",0))</f>
        <v/>
      </c>
      <c r="R15" t="str">
        <f>IF(E15="","",IF(②選手情報入力!H23="","",IF(I15=1,VLOOKUP(②選手情報入力!H23,種目情報!$A$4:$C$29,3,FALSE),VLOOKUP(②選手情報入力!H23,種目情報!$E$4:$G$24,3,FALSE))))</f>
        <v/>
      </c>
      <c r="S15" t="str">
        <f>IF(E15="","",IF(②選手情報入力!J23="","",IF(I15=1,VLOOKUP(②選手情報入力!J23,種目情報!$A$4:$B$29,2,FALSE),VLOOKUP(②選手情報入力!J23,種目情報!$E$4:$F$24,2,FALSE))))</f>
        <v/>
      </c>
      <c r="T15" t="str">
        <f>IF(E15="","",IF(②選手情報入力!K23="","",②選手情報入力!K23))</f>
        <v/>
      </c>
      <c r="U15" s="36" t="str">
        <f>IF(E15="","",IF(②選手情報入力!J23="","",0))</f>
        <v/>
      </c>
      <c r="V15" t="str">
        <f>IF(E15="","",IF(②選手情報入力!J23="","",IF(I15=1,VLOOKUP(②選手情報入力!J23,種目情報!$A$4:$C$29,3,FALSE),VLOOKUP(②選手情報入力!J23,種目情報!$E$4:$G$24,3,FALSE))))</f>
        <v/>
      </c>
      <c r="W15" t="str">
        <f>IF(E15="","",IF(②選手情報入力!N23="","",IF(I15=1,種目情報!$J$4,種目情報!$J$7)))</f>
        <v/>
      </c>
      <c r="X15" t="str">
        <f>IF(A15="","",IF(②選手情報入力!N23="","",IF(I15=1,IF(②選手情報入力!$N$5="","",②選手情報入力!$N$5),IF(②選手情報入力!$N$6="","",②選手情報入力!$N$6))))</f>
        <v/>
      </c>
      <c r="Y15" s="36" t="str">
        <f>IF(E15="","",IF(②選手情報入力!N23="","",0))</f>
        <v/>
      </c>
      <c r="Z15" t="str">
        <f>IF(E15="","",IF(②選手情報入力!N23="","",2))</f>
        <v/>
      </c>
      <c r="AA15" t="str">
        <f>IF(E15="","",IF(②選手情報入力!O23="","",IF(I15=1,種目情報!$J$5,種目情報!$J$8)))</f>
        <v/>
      </c>
      <c r="AB15" t="str">
        <f>IF(E15="","",IF(②選手情報入力!O23="","",IF(I15=1,IF(②選手情報入力!$O$5="","",②選手情報入力!$O$5),IF(②選手情報入力!$O$6="","",②選手情報入力!$O$6))))</f>
        <v/>
      </c>
      <c r="AC15" t="str">
        <f>IF(E15="","",IF(②選手情報入力!O23="","",0))</f>
        <v/>
      </c>
      <c r="AD15" t="str">
        <f>IF(E15="","",IF(②選手情報入力!O23="","",2))</f>
        <v/>
      </c>
      <c r="AE15" t="str">
        <f>IF(E15="","",IF(②選手情報入力!P23="","",IF(I15=1,種目情報!$J$6,種目情報!$J$9)))</f>
        <v/>
      </c>
      <c r="AF15" t="str">
        <f>IF(E15="","",IF(②選手情報入力!P23="","",IF(I15=1,IF(②選手情報入力!$P$5="","",②選手情報入力!$P$5),IF(②選手情報入力!$P$6="","",②選手情報入力!$P$6))))</f>
        <v/>
      </c>
      <c r="AG15" t="str">
        <f>IF(E15="","",IF(②選手情報入力!P23="","",0))</f>
        <v/>
      </c>
      <c r="AH15" t="str">
        <f>IF(E15="","",IF(②選手情報入力!P23="","",2))</f>
        <v/>
      </c>
    </row>
    <row r="16" spans="1:34">
      <c r="A16" t="str">
        <f>IF(E16="","",I16*1000000+①学校情報入力!$D$3*1000+②選手情報入力!A24)</f>
        <v/>
      </c>
      <c r="B16" t="str">
        <f>IF(E16="","",①学校情報入力!$D$3)</f>
        <v/>
      </c>
      <c r="E16" t="str">
        <f>IF(②選手情報入力!B24="","",②選手情報入力!B24)</f>
        <v/>
      </c>
      <c r="F16" t="str">
        <f>IF(E16="","",②選手情報入力!C24)</f>
        <v/>
      </c>
      <c r="G16" t="str">
        <f>IF(E16="","",②選手情報入力!D24)</f>
        <v/>
      </c>
      <c r="H16" t="str">
        <f t="shared" si="0"/>
        <v/>
      </c>
      <c r="I16" t="str">
        <f>IF(E16="","",IF(②選手情報入力!F24="男",1,2))</f>
        <v/>
      </c>
      <c r="J16" t="str">
        <f>IF(E16="","",IF(②選手情報入力!G24="","",②選手情報入力!G24))</f>
        <v/>
      </c>
      <c r="L16" t="str">
        <f t="shared" si="1"/>
        <v/>
      </c>
      <c r="M16" t="str">
        <f t="shared" si="2"/>
        <v/>
      </c>
      <c r="O16" t="str">
        <f>IF(E16="","",IF(②選手情報入力!H24="","",IF(I16=1,VLOOKUP(②選手情報入力!H24,種目情報!$A$4:$B$29,2,FALSE),VLOOKUP(②選手情報入力!H24,種目情報!$E$4:$F$24,2,FALSE))))</f>
        <v/>
      </c>
      <c r="P16" t="str">
        <f>IF(E16="","",IF(②選手情報入力!I24="","",②選手情報入力!I24))</f>
        <v/>
      </c>
      <c r="Q16" s="36" t="str">
        <f>IF(E16="","",IF(②選手情報入力!H24="","",0))</f>
        <v/>
      </c>
      <c r="R16" t="str">
        <f>IF(E16="","",IF(②選手情報入力!H24="","",IF(I16=1,VLOOKUP(②選手情報入力!H24,種目情報!$A$4:$C$29,3,FALSE),VLOOKUP(②選手情報入力!H24,種目情報!$E$4:$G$24,3,FALSE))))</f>
        <v/>
      </c>
      <c r="S16" t="str">
        <f>IF(E16="","",IF(②選手情報入力!J24="","",IF(I16=1,VLOOKUP(②選手情報入力!J24,種目情報!$A$4:$B$29,2,FALSE),VLOOKUP(②選手情報入力!J24,種目情報!$E$4:$F$24,2,FALSE))))</f>
        <v/>
      </c>
      <c r="T16" t="str">
        <f>IF(E16="","",IF(②選手情報入力!K24="","",②選手情報入力!K24))</f>
        <v/>
      </c>
      <c r="U16" s="36" t="str">
        <f>IF(E16="","",IF(②選手情報入力!J24="","",0))</f>
        <v/>
      </c>
      <c r="V16" t="str">
        <f>IF(E16="","",IF(②選手情報入力!J24="","",IF(I16=1,VLOOKUP(②選手情報入力!J24,種目情報!$A$4:$C$29,3,FALSE),VLOOKUP(②選手情報入力!J24,種目情報!$E$4:$G$24,3,FALSE))))</f>
        <v/>
      </c>
      <c r="W16" t="str">
        <f>IF(E16="","",IF(②選手情報入力!N24="","",IF(I16=1,種目情報!$J$4,種目情報!$J$7)))</f>
        <v/>
      </c>
      <c r="X16" t="str">
        <f>IF(A16="","",IF(②選手情報入力!N24="","",IF(I16=1,IF(②選手情報入力!$N$5="","",②選手情報入力!$N$5),IF(②選手情報入力!$N$6="","",②選手情報入力!$N$6))))</f>
        <v/>
      </c>
      <c r="Y16" s="36" t="str">
        <f>IF(E16="","",IF(②選手情報入力!N24="","",0))</f>
        <v/>
      </c>
      <c r="Z16" t="str">
        <f>IF(E16="","",IF(②選手情報入力!N24="","",2))</f>
        <v/>
      </c>
      <c r="AA16" t="str">
        <f>IF(E16="","",IF(②選手情報入力!O24="","",IF(I16=1,種目情報!$J$5,種目情報!$J$8)))</f>
        <v/>
      </c>
      <c r="AB16" t="str">
        <f>IF(E16="","",IF(②選手情報入力!O24="","",IF(I16=1,IF(②選手情報入力!$O$5="","",②選手情報入力!$O$5),IF(②選手情報入力!$O$6="","",②選手情報入力!$O$6))))</f>
        <v/>
      </c>
      <c r="AC16" t="str">
        <f>IF(E16="","",IF(②選手情報入力!O24="","",0))</f>
        <v/>
      </c>
      <c r="AD16" t="str">
        <f>IF(E16="","",IF(②選手情報入力!O24="","",2))</f>
        <v/>
      </c>
      <c r="AE16" t="str">
        <f>IF(E16="","",IF(②選手情報入力!P24="","",IF(I16=1,種目情報!$J$6,種目情報!$J$9)))</f>
        <v/>
      </c>
      <c r="AF16" t="str">
        <f>IF(E16="","",IF(②選手情報入力!P24="","",IF(I16=1,IF(②選手情報入力!$P$5="","",②選手情報入力!$P$5),IF(②選手情報入力!$P$6="","",②選手情報入力!$P$6))))</f>
        <v/>
      </c>
      <c r="AG16" t="str">
        <f>IF(E16="","",IF(②選手情報入力!P24="","",0))</f>
        <v/>
      </c>
      <c r="AH16" t="str">
        <f>IF(E16="","",IF(②選手情報入力!P24="","",2))</f>
        <v/>
      </c>
    </row>
    <row r="17" spans="1:34">
      <c r="A17" t="str">
        <f>IF(E17="","",I17*1000000+①学校情報入力!$D$3*1000+②選手情報入力!A25)</f>
        <v/>
      </c>
      <c r="B17" t="str">
        <f>IF(E17="","",①学校情報入力!$D$3)</f>
        <v/>
      </c>
      <c r="E17" t="str">
        <f>IF(②選手情報入力!B25="","",②選手情報入力!B25)</f>
        <v/>
      </c>
      <c r="F17" t="str">
        <f>IF(E17="","",②選手情報入力!C25)</f>
        <v/>
      </c>
      <c r="G17" t="str">
        <f>IF(E17="","",②選手情報入力!D25)</f>
        <v/>
      </c>
      <c r="H17" t="str">
        <f t="shared" si="0"/>
        <v/>
      </c>
      <c r="I17" t="str">
        <f>IF(E17="","",IF(②選手情報入力!F25="男",1,2))</f>
        <v/>
      </c>
      <c r="J17" t="str">
        <f>IF(E17="","",IF(②選手情報入力!G25="","",②選手情報入力!G25))</f>
        <v/>
      </c>
      <c r="L17" t="str">
        <f t="shared" si="1"/>
        <v/>
      </c>
      <c r="M17" t="str">
        <f t="shared" si="2"/>
        <v/>
      </c>
      <c r="O17" t="str">
        <f>IF(E17="","",IF(②選手情報入力!H25="","",IF(I17=1,VLOOKUP(②選手情報入力!H25,種目情報!$A$4:$B$29,2,FALSE),VLOOKUP(②選手情報入力!H25,種目情報!$E$4:$F$24,2,FALSE))))</f>
        <v/>
      </c>
      <c r="P17" t="str">
        <f>IF(E17="","",IF(②選手情報入力!I25="","",②選手情報入力!I25))</f>
        <v/>
      </c>
      <c r="Q17" s="36" t="str">
        <f>IF(E17="","",IF(②選手情報入力!H25="","",0))</f>
        <v/>
      </c>
      <c r="R17" t="str">
        <f>IF(E17="","",IF(②選手情報入力!H25="","",IF(I17=1,VLOOKUP(②選手情報入力!H25,種目情報!$A$4:$C$29,3,FALSE),VLOOKUP(②選手情報入力!H25,種目情報!$E$4:$G$24,3,FALSE))))</f>
        <v/>
      </c>
      <c r="S17" t="str">
        <f>IF(E17="","",IF(②選手情報入力!J25="","",IF(I17=1,VLOOKUP(②選手情報入力!J25,種目情報!$A$4:$B$29,2,FALSE),VLOOKUP(②選手情報入力!J25,種目情報!$E$4:$F$24,2,FALSE))))</f>
        <v/>
      </c>
      <c r="T17" t="str">
        <f>IF(E17="","",IF(②選手情報入力!K25="","",②選手情報入力!K25))</f>
        <v/>
      </c>
      <c r="U17" s="36" t="str">
        <f>IF(E17="","",IF(②選手情報入力!J25="","",0))</f>
        <v/>
      </c>
      <c r="V17" t="str">
        <f>IF(E17="","",IF(②選手情報入力!J25="","",IF(I17=1,VLOOKUP(②選手情報入力!J25,種目情報!$A$4:$C$29,3,FALSE),VLOOKUP(②選手情報入力!J25,種目情報!$E$4:$G$24,3,FALSE))))</f>
        <v/>
      </c>
      <c r="W17" t="str">
        <f>IF(E17="","",IF(②選手情報入力!N25="","",IF(I17=1,種目情報!$J$4,種目情報!$J$7)))</f>
        <v/>
      </c>
      <c r="X17" t="str">
        <f>IF(A17="","",IF(②選手情報入力!N25="","",IF(I17=1,IF(②選手情報入力!$N$5="","",②選手情報入力!$N$5),IF(②選手情報入力!$N$6="","",②選手情報入力!$N$6))))</f>
        <v/>
      </c>
      <c r="Y17" s="36" t="str">
        <f>IF(E17="","",IF(②選手情報入力!N25="","",0))</f>
        <v/>
      </c>
      <c r="Z17" t="str">
        <f>IF(E17="","",IF(②選手情報入力!N25="","",2))</f>
        <v/>
      </c>
      <c r="AA17" t="str">
        <f>IF(E17="","",IF(②選手情報入力!O25="","",IF(I17=1,種目情報!$J$5,種目情報!$J$8)))</f>
        <v/>
      </c>
      <c r="AB17" t="str">
        <f>IF(E17="","",IF(②選手情報入力!O25="","",IF(I17=1,IF(②選手情報入力!$O$5="","",②選手情報入力!$O$5),IF(②選手情報入力!$O$6="","",②選手情報入力!$O$6))))</f>
        <v/>
      </c>
      <c r="AC17" t="str">
        <f>IF(E17="","",IF(②選手情報入力!O25="","",0))</f>
        <v/>
      </c>
      <c r="AD17" t="str">
        <f>IF(E17="","",IF(②選手情報入力!O25="","",2))</f>
        <v/>
      </c>
      <c r="AE17" t="str">
        <f>IF(E17="","",IF(②選手情報入力!P25="","",IF(I17=1,種目情報!$J$6,種目情報!$J$9)))</f>
        <v/>
      </c>
      <c r="AF17" t="str">
        <f>IF(E17="","",IF(②選手情報入力!P25="","",IF(I17=1,IF(②選手情報入力!$P$5="","",②選手情報入力!$P$5),IF(②選手情報入力!$P$6="","",②選手情報入力!$P$6))))</f>
        <v/>
      </c>
      <c r="AG17" t="str">
        <f>IF(E17="","",IF(②選手情報入力!P25="","",0))</f>
        <v/>
      </c>
      <c r="AH17" t="str">
        <f>IF(E17="","",IF(②選手情報入力!P25="","",2))</f>
        <v/>
      </c>
    </row>
    <row r="18" spans="1:34">
      <c r="A18" t="str">
        <f>IF(E18="","",I18*1000000+①学校情報入力!$D$3*1000+②選手情報入力!A26)</f>
        <v/>
      </c>
      <c r="B18" t="str">
        <f>IF(E18="","",①学校情報入力!$D$3)</f>
        <v/>
      </c>
      <c r="E18" t="str">
        <f>IF(②選手情報入力!B26="","",②選手情報入力!B26)</f>
        <v/>
      </c>
      <c r="F18" t="str">
        <f>IF(E18="","",②選手情報入力!C26)</f>
        <v/>
      </c>
      <c r="G18" t="str">
        <f>IF(E18="","",②選手情報入力!D26)</f>
        <v/>
      </c>
      <c r="H18" t="str">
        <f t="shared" si="0"/>
        <v/>
      </c>
      <c r="I18" t="str">
        <f>IF(E18="","",IF(②選手情報入力!F26="男",1,2))</f>
        <v/>
      </c>
      <c r="J18" t="str">
        <f>IF(E18="","",IF(②選手情報入力!G26="","",②選手情報入力!G26))</f>
        <v/>
      </c>
      <c r="L18" t="str">
        <f t="shared" si="1"/>
        <v/>
      </c>
      <c r="M18" t="str">
        <f t="shared" si="2"/>
        <v/>
      </c>
      <c r="O18" t="str">
        <f>IF(E18="","",IF(②選手情報入力!H26="","",IF(I18=1,VLOOKUP(②選手情報入力!H26,種目情報!$A$4:$B$29,2,FALSE),VLOOKUP(②選手情報入力!H26,種目情報!$E$4:$F$24,2,FALSE))))</f>
        <v/>
      </c>
      <c r="P18" t="str">
        <f>IF(E18="","",IF(②選手情報入力!I26="","",②選手情報入力!I26))</f>
        <v/>
      </c>
      <c r="Q18" s="36" t="str">
        <f>IF(E18="","",IF(②選手情報入力!H26="","",0))</f>
        <v/>
      </c>
      <c r="R18" t="str">
        <f>IF(E18="","",IF(②選手情報入力!H26="","",IF(I18=1,VLOOKUP(②選手情報入力!H26,種目情報!$A$4:$C$29,3,FALSE),VLOOKUP(②選手情報入力!H26,種目情報!$E$4:$G$24,3,FALSE))))</f>
        <v/>
      </c>
      <c r="S18" t="str">
        <f>IF(E18="","",IF(②選手情報入力!J26="","",IF(I18=1,VLOOKUP(②選手情報入力!J26,種目情報!$A$4:$B$29,2,FALSE),VLOOKUP(②選手情報入力!J26,種目情報!$E$4:$F$24,2,FALSE))))</f>
        <v/>
      </c>
      <c r="T18" t="str">
        <f>IF(E18="","",IF(②選手情報入力!K26="","",②選手情報入力!K26))</f>
        <v/>
      </c>
      <c r="U18" s="36" t="str">
        <f>IF(E18="","",IF(②選手情報入力!J26="","",0))</f>
        <v/>
      </c>
      <c r="V18" t="str">
        <f>IF(E18="","",IF(②選手情報入力!J26="","",IF(I18=1,VLOOKUP(②選手情報入力!J26,種目情報!$A$4:$C$29,3,FALSE),VLOOKUP(②選手情報入力!J26,種目情報!$E$4:$G$24,3,FALSE))))</f>
        <v/>
      </c>
      <c r="W18" t="str">
        <f>IF(E18="","",IF(②選手情報入力!N26="","",IF(I18=1,種目情報!$J$4,種目情報!$J$7)))</f>
        <v/>
      </c>
      <c r="X18" t="str">
        <f>IF(A18="","",IF(②選手情報入力!N26="","",IF(I18=1,IF(②選手情報入力!$N$5="","",②選手情報入力!$N$5),IF(②選手情報入力!$N$6="","",②選手情報入力!$N$6))))</f>
        <v/>
      </c>
      <c r="Y18" s="36" t="str">
        <f>IF(E18="","",IF(②選手情報入力!N26="","",0))</f>
        <v/>
      </c>
      <c r="Z18" t="str">
        <f>IF(E18="","",IF(②選手情報入力!N26="","",2))</f>
        <v/>
      </c>
      <c r="AA18" t="str">
        <f>IF(E18="","",IF(②選手情報入力!O26="","",IF(I18=1,種目情報!$J$5,種目情報!$J$8)))</f>
        <v/>
      </c>
      <c r="AB18" t="str">
        <f>IF(E18="","",IF(②選手情報入力!O26="","",IF(I18=1,IF(②選手情報入力!$O$5="","",②選手情報入力!$O$5),IF(②選手情報入力!$O$6="","",②選手情報入力!$O$6))))</f>
        <v/>
      </c>
      <c r="AC18" t="str">
        <f>IF(E18="","",IF(②選手情報入力!O26="","",0))</f>
        <v/>
      </c>
      <c r="AD18" t="str">
        <f>IF(E18="","",IF(②選手情報入力!O26="","",2))</f>
        <v/>
      </c>
      <c r="AE18" t="str">
        <f>IF(E18="","",IF(②選手情報入力!P26="","",IF(I18=1,種目情報!$J$6,種目情報!$J$9)))</f>
        <v/>
      </c>
      <c r="AF18" t="str">
        <f>IF(E18="","",IF(②選手情報入力!P26="","",IF(I18=1,IF(②選手情報入力!$P$5="","",②選手情報入力!$P$5),IF(②選手情報入力!$P$6="","",②選手情報入力!$P$6))))</f>
        <v/>
      </c>
      <c r="AG18" t="str">
        <f>IF(E18="","",IF(②選手情報入力!P26="","",0))</f>
        <v/>
      </c>
      <c r="AH18" t="str">
        <f>IF(E18="","",IF(②選手情報入力!P26="","",2))</f>
        <v/>
      </c>
    </row>
    <row r="19" spans="1:34">
      <c r="A19" t="str">
        <f>IF(E19="","",I19*1000000+①学校情報入力!$D$3*1000+②選手情報入力!A27)</f>
        <v/>
      </c>
      <c r="B19" t="str">
        <f>IF(E19="","",①学校情報入力!$D$3)</f>
        <v/>
      </c>
      <c r="E19" t="str">
        <f>IF(②選手情報入力!B27="","",②選手情報入力!B27)</f>
        <v/>
      </c>
      <c r="F19" t="str">
        <f>IF(E19="","",②選手情報入力!C27)</f>
        <v/>
      </c>
      <c r="G19" t="str">
        <f>IF(E19="","",②選手情報入力!D27)</f>
        <v/>
      </c>
      <c r="H19" t="str">
        <f t="shared" si="0"/>
        <v/>
      </c>
      <c r="I19" t="str">
        <f>IF(E19="","",IF(②選手情報入力!F27="男",1,2))</f>
        <v/>
      </c>
      <c r="J19" t="str">
        <f>IF(E19="","",IF(②選手情報入力!G27="","",②選手情報入力!G27))</f>
        <v/>
      </c>
      <c r="L19" t="str">
        <f t="shared" si="1"/>
        <v/>
      </c>
      <c r="M19" t="str">
        <f t="shared" si="2"/>
        <v/>
      </c>
      <c r="O19" t="str">
        <f>IF(E19="","",IF(②選手情報入力!H27="","",IF(I19=1,VLOOKUP(②選手情報入力!H27,種目情報!$A$4:$B$29,2,FALSE),VLOOKUP(②選手情報入力!H27,種目情報!$E$4:$F$24,2,FALSE))))</f>
        <v/>
      </c>
      <c r="P19" t="str">
        <f>IF(E19="","",IF(②選手情報入力!I27="","",②選手情報入力!I27))</f>
        <v/>
      </c>
      <c r="Q19" s="36" t="str">
        <f>IF(E19="","",IF(②選手情報入力!H27="","",0))</f>
        <v/>
      </c>
      <c r="R19" t="str">
        <f>IF(E19="","",IF(②選手情報入力!H27="","",IF(I19=1,VLOOKUP(②選手情報入力!H27,種目情報!$A$4:$C$29,3,FALSE),VLOOKUP(②選手情報入力!H27,種目情報!$E$4:$G$24,3,FALSE))))</f>
        <v/>
      </c>
      <c r="S19" t="str">
        <f>IF(E19="","",IF(②選手情報入力!J27="","",IF(I19=1,VLOOKUP(②選手情報入力!J27,種目情報!$A$4:$B$29,2,FALSE),VLOOKUP(②選手情報入力!J27,種目情報!$E$4:$F$24,2,FALSE))))</f>
        <v/>
      </c>
      <c r="T19" t="str">
        <f>IF(E19="","",IF(②選手情報入力!K27="","",②選手情報入力!K27))</f>
        <v/>
      </c>
      <c r="U19" s="36" t="str">
        <f>IF(E19="","",IF(②選手情報入力!J27="","",0))</f>
        <v/>
      </c>
      <c r="V19" t="str">
        <f>IF(E19="","",IF(②選手情報入力!J27="","",IF(I19=1,VLOOKUP(②選手情報入力!J27,種目情報!$A$4:$C$29,3,FALSE),VLOOKUP(②選手情報入力!J27,種目情報!$E$4:$G$24,3,FALSE))))</f>
        <v/>
      </c>
      <c r="W19" t="str">
        <f>IF(E19="","",IF(②選手情報入力!N27="","",IF(I19=1,種目情報!$J$4,種目情報!$J$7)))</f>
        <v/>
      </c>
      <c r="X19" t="str">
        <f>IF(A19="","",IF(②選手情報入力!N27="","",IF(I19=1,IF(②選手情報入力!$N$5="","",②選手情報入力!$N$5),IF(②選手情報入力!$N$6="","",②選手情報入力!$N$6))))</f>
        <v/>
      </c>
      <c r="Y19" s="36" t="str">
        <f>IF(E19="","",IF(②選手情報入力!N27="","",0))</f>
        <v/>
      </c>
      <c r="Z19" t="str">
        <f>IF(E19="","",IF(②選手情報入力!N27="","",2))</f>
        <v/>
      </c>
      <c r="AA19" t="str">
        <f>IF(E19="","",IF(②選手情報入力!O27="","",IF(I19=1,種目情報!$J$5,種目情報!$J$8)))</f>
        <v/>
      </c>
      <c r="AB19" t="str">
        <f>IF(E19="","",IF(②選手情報入力!O27="","",IF(I19=1,IF(②選手情報入力!$O$5="","",②選手情報入力!$O$5),IF(②選手情報入力!$O$6="","",②選手情報入力!$O$6))))</f>
        <v/>
      </c>
      <c r="AC19" t="str">
        <f>IF(E19="","",IF(②選手情報入力!O27="","",0))</f>
        <v/>
      </c>
      <c r="AD19" t="str">
        <f>IF(E19="","",IF(②選手情報入力!O27="","",2))</f>
        <v/>
      </c>
      <c r="AE19" t="str">
        <f>IF(E19="","",IF(②選手情報入力!P27="","",IF(I19=1,種目情報!$J$6,種目情報!$J$9)))</f>
        <v/>
      </c>
      <c r="AF19" t="str">
        <f>IF(E19="","",IF(②選手情報入力!P27="","",IF(I19=1,IF(②選手情報入力!$P$5="","",②選手情報入力!$P$5),IF(②選手情報入力!$P$6="","",②選手情報入力!$P$6))))</f>
        <v/>
      </c>
      <c r="AG19" t="str">
        <f>IF(E19="","",IF(②選手情報入力!P27="","",0))</f>
        <v/>
      </c>
      <c r="AH19" t="str">
        <f>IF(E19="","",IF(②選手情報入力!P27="","",2))</f>
        <v/>
      </c>
    </row>
    <row r="20" spans="1:34">
      <c r="A20" t="str">
        <f>IF(E20="","",I20*1000000+①学校情報入力!$D$3*1000+②選手情報入力!A28)</f>
        <v/>
      </c>
      <c r="B20" t="str">
        <f>IF(E20="","",①学校情報入力!$D$3)</f>
        <v/>
      </c>
      <c r="E20" t="str">
        <f>IF(②選手情報入力!B28="","",②選手情報入力!B28)</f>
        <v/>
      </c>
      <c r="F20" t="str">
        <f>IF(E20="","",②選手情報入力!C28)</f>
        <v/>
      </c>
      <c r="G20" t="str">
        <f>IF(E20="","",②選手情報入力!D28)</f>
        <v/>
      </c>
      <c r="H20" t="str">
        <f t="shared" si="0"/>
        <v/>
      </c>
      <c r="I20" t="str">
        <f>IF(E20="","",IF(②選手情報入力!F28="男",1,2))</f>
        <v/>
      </c>
      <c r="J20" t="str">
        <f>IF(E20="","",IF(②選手情報入力!G28="","",②選手情報入力!G28))</f>
        <v/>
      </c>
      <c r="L20" t="str">
        <f t="shared" si="1"/>
        <v/>
      </c>
      <c r="M20" t="str">
        <f t="shared" si="2"/>
        <v/>
      </c>
      <c r="O20" t="str">
        <f>IF(E20="","",IF(②選手情報入力!H28="","",IF(I20=1,VLOOKUP(②選手情報入力!H28,種目情報!$A$4:$B$29,2,FALSE),VLOOKUP(②選手情報入力!H28,種目情報!$E$4:$F$24,2,FALSE))))</f>
        <v/>
      </c>
      <c r="P20" t="str">
        <f>IF(E20="","",IF(②選手情報入力!I28="","",②選手情報入力!I28))</f>
        <v/>
      </c>
      <c r="Q20" s="36" t="str">
        <f>IF(E20="","",IF(②選手情報入力!H28="","",0))</f>
        <v/>
      </c>
      <c r="R20" t="str">
        <f>IF(E20="","",IF(②選手情報入力!H28="","",IF(I20=1,VLOOKUP(②選手情報入力!H28,種目情報!$A$4:$C$29,3,FALSE),VLOOKUP(②選手情報入力!H28,種目情報!$E$4:$G$24,3,FALSE))))</f>
        <v/>
      </c>
      <c r="S20" t="str">
        <f>IF(E20="","",IF(②選手情報入力!J28="","",IF(I20=1,VLOOKUP(②選手情報入力!J28,種目情報!$A$4:$B$29,2,FALSE),VLOOKUP(②選手情報入力!J28,種目情報!$E$4:$F$24,2,FALSE))))</f>
        <v/>
      </c>
      <c r="T20" t="str">
        <f>IF(E20="","",IF(②選手情報入力!K28="","",②選手情報入力!K28))</f>
        <v/>
      </c>
      <c r="U20" s="36" t="str">
        <f>IF(E20="","",IF(②選手情報入力!J28="","",0))</f>
        <v/>
      </c>
      <c r="V20" t="str">
        <f>IF(E20="","",IF(②選手情報入力!J28="","",IF(I20=1,VLOOKUP(②選手情報入力!J28,種目情報!$A$4:$C$29,3,FALSE),VLOOKUP(②選手情報入力!J28,種目情報!$E$4:$G$24,3,FALSE))))</f>
        <v/>
      </c>
      <c r="W20" t="str">
        <f>IF(E20="","",IF(②選手情報入力!N28="","",IF(I20=1,種目情報!$J$4,種目情報!$J$7)))</f>
        <v/>
      </c>
      <c r="X20" t="str">
        <f>IF(A20="","",IF(②選手情報入力!N28="","",IF(I20=1,IF(②選手情報入力!$N$5="","",②選手情報入力!$N$5),IF(②選手情報入力!$N$6="","",②選手情報入力!$N$6))))</f>
        <v/>
      </c>
      <c r="Y20" s="36" t="str">
        <f>IF(E20="","",IF(②選手情報入力!N28="","",0))</f>
        <v/>
      </c>
      <c r="Z20" t="str">
        <f>IF(E20="","",IF(②選手情報入力!N28="","",2))</f>
        <v/>
      </c>
      <c r="AA20" t="str">
        <f>IF(E20="","",IF(②選手情報入力!O28="","",IF(I20=1,種目情報!$J$5,種目情報!$J$8)))</f>
        <v/>
      </c>
      <c r="AB20" t="str">
        <f>IF(E20="","",IF(②選手情報入力!O28="","",IF(I20=1,IF(②選手情報入力!$O$5="","",②選手情報入力!$O$5),IF(②選手情報入力!$O$6="","",②選手情報入力!$O$6))))</f>
        <v/>
      </c>
      <c r="AC20" t="str">
        <f>IF(E20="","",IF(②選手情報入力!O28="","",0))</f>
        <v/>
      </c>
      <c r="AD20" t="str">
        <f>IF(E20="","",IF(②選手情報入力!O28="","",2))</f>
        <v/>
      </c>
      <c r="AE20" t="str">
        <f>IF(E20="","",IF(②選手情報入力!P28="","",IF(I20=1,種目情報!$J$6,種目情報!$J$9)))</f>
        <v/>
      </c>
      <c r="AF20" t="str">
        <f>IF(E20="","",IF(②選手情報入力!P28="","",IF(I20=1,IF(②選手情報入力!$P$5="","",②選手情報入力!$P$5),IF(②選手情報入力!$P$6="","",②選手情報入力!$P$6))))</f>
        <v/>
      </c>
      <c r="AG20" t="str">
        <f>IF(E20="","",IF(②選手情報入力!P28="","",0))</f>
        <v/>
      </c>
      <c r="AH20" t="str">
        <f>IF(E20="","",IF(②選手情報入力!P28="","",2))</f>
        <v/>
      </c>
    </row>
    <row r="21" spans="1:34">
      <c r="A21" t="str">
        <f>IF(E21="","",I21*1000000+①学校情報入力!$D$3*1000+②選手情報入力!A29)</f>
        <v/>
      </c>
      <c r="B21" t="str">
        <f>IF(E21="","",①学校情報入力!$D$3)</f>
        <v/>
      </c>
      <c r="E21" t="str">
        <f>IF(②選手情報入力!B29="","",②選手情報入力!B29)</f>
        <v/>
      </c>
      <c r="F21" t="str">
        <f>IF(E21="","",②選手情報入力!C29)</f>
        <v/>
      </c>
      <c r="G21" t="str">
        <f>IF(E21="","",②選手情報入力!D29)</f>
        <v/>
      </c>
      <c r="H21" t="str">
        <f t="shared" si="0"/>
        <v/>
      </c>
      <c r="I21" t="str">
        <f>IF(E21="","",IF(②選手情報入力!F29="男",1,2))</f>
        <v/>
      </c>
      <c r="J21" t="str">
        <f>IF(E21="","",IF(②選手情報入力!G29="","",②選手情報入力!G29))</f>
        <v/>
      </c>
      <c r="L21" t="str">
        <f t="shared" si="1"/>
        <v/>
      </c>
      <c r="M21" t="str">
        <f t="shared" si="2"/>
        <v/>
      </c>
      <c r="O21" t="str">
        <f>IF(E21="","",IF(②選手情報入力!H29="","",IF(I21=1,VLOOKUP(②選手情報入力!H29,種目情報!$A$4:$B$29,2,FALSE),VLOOKUP(②選手情報入力!H29,種目情報!$E$4:$F$24,2,FALSE))))</f>
        <v/>
      </c>
      <c r="P21" t="str">
        <f>IF(E21="","",IF(②選手情報入力!I29="","",②選手情報入力!I29))</f>
        <v/>
      </c>
      <c r="Q21" s="36" t="str">
        <f>IF(E21="","",IF(②選手情報入力!H29="","",0))</f>
        <v/>
      </c>
      <c r="R21" t="str">
        <f>IF(E21="","",IF(②選手情報入力!H29="","",IF(I21=1,VLOOKUP(②選手情報入力!H29,種目情報!$A$4:$C$29,3,FALSE),VLOOKUP(②選手情報入力!H29,種目情報!$E$4:$G$24,3,FALSE))))</f>
        <v/>
      </c>
      <c r="S21" t="str">
        <f>IF(E21="","",IF(②選手情報入力!J29="","",IF(I21=1,VLOOKUP(②選手情報入力!J29,種目情報!$A$4:$B$29,2,FALSE),VLOOKUP(②選手情報入力!J29,種目情報!$E$4:$F$24,2,FALSE))))</f>
        <v/>
      </c>
      <c r="T21" t="str">
        <f>IF(E21="","",IF(②選手情報入力!K29="","",②選手情報入力!K29))</f>
        <v/>
      </c>
      <c r="U21" s="36" t="str">
        <f>IF(E21="","",IF(②選手情報入力!J29="","",0))</f>
        <v/>
      </c>
      <c r="V21" t="str">
        <f>IF(E21="","",IF(②選手情報入力!J29="","",IF(I21=1,VLOOKUP(②選手情報入力!J29,種目情報!$A$4:$C$29,3,FALSE),VLOOKUP(②選手情報入力!J29,種目情報!$E$4:$G$24,3,FALSE))))</f>
        <v/>
      </c>
      <c r="W21" t="str">
        <f>IF(E21="","",IF(②選手情報入力!N29="","",IF(I21=1,種目情報!$J$4,種目情報!$J$7)))</f>
        <v/>
      </c>
      <c r="X21" t="str">
        <f>IF(A21="","",IF(②選手情報入力!N29="","",IF(I21=1,IF(②選手情報入力!$N$5="","",②選手情報入力!$N$5),IF(②選手情報入力!$N$6="","",②選手情報入力!$N$6))))</f>
        <v/>
      </c>
      <c r="Y21" s="36" t="str">
        <f>IF(E21="","",IF(②選手情報入力!N29="","",0))</f>
        <v/>
      </c>
      <c r="Z21" t="str">
        <f>IF(E21="","",IF(②選手情報入力!N29="","",2))</f>
        <v/>
      </c>
      <c r="AA21" t="str">
        <f>IF(E21="","",IF(②選手情報入力!O29="","",IF(I21=1,種目情報!$J$5,種目情報!$J$8)))</f>
        <v/>
      </c>
      <c r="AB21" t="str">
        <f>IF(E21="","",IF(②選手情報入力!O29="","",IF(I21=1,IF(②選手情報入力!$O$5="","",②選手情報入力!$O$5),IF(②選手情報入力!$O$6="","",②選手情報入力!$O$6))))</f>
        <v/>
      </c>
      <c r="AC21" t="str">
        <f>IF(E21="","",IF(②選手情報入力!O29="","",0))</f>
        <v/>
      </c>
      <c r="AD21" t="str">
        <f>IF(E21="","",IF(②選手情報入力!O29="","",2))</f>
        <v/>
      </c>
      <c r="AE21" t="str">
        <f>IF(E21="","",IF(②選手情報入力!P29="","",IF(I21=1,種目情報!$J$6,種目情報!$J$9)))</f>
        <v/>
      </c>
      <c r="AF21" t="str">
        <f>IF(E21="","",IF(②選手情報入力!P29="","",IF(I21=1,IF(②選手情報入力!$P$5="","",②選手情報入力!$P$5),IF(②選手情報入力!$P$6="","",②選手情報入力!$P$6))))</f>
        <v/>
      </c>
      <c r="AG21" t="str">
        <f>IF(E21="","",IF(②選手情報入力!P29="","",0))</f>
        <v/>
      </c>
      <c r="AH21" t="str">
        <f>IF(E21="","",IF(②選手情報入力!P29="","",2))</f>
        <v/>
      </c>
    </row>
    <row r="22" spans="1:34">
      <c r="A22" t="str">
        <f>IF(E22="","",I22*1000000+①学校情報入力!$D$3*1000+②選手情報入力!A30)</f>
        <v/>
      </c>
      <c r="B22" t="str">
        <f>IF(E22="","",①学校情報入力!$D$3)</f>
        <v/>
      </c>
      <c r="E22" t="str">
        <f>IF(②選手情報入力!B30="","",②選手情報入力!B30)</f>
        <v/>
      </c>
      <c r="F22" t="str">
        <f>IF(E22="","",②選手情報入力!C30)</f>
        <v/>
      </c>
      <c r="G22" t="str">
        <f>IF(E22="","",②選手情報入力!D30)</f>
        <v/>
      </c>
      <c r="H22" t="str">
        <f t="shared" si="0"/>
        <v/>
      </c>
      <c r="I22" t="str">
        <f>IF(E22="","",IF(②選手情報入力!F30="男",1,2))</f>
        <v/>
      </c>
      <c r="J22" t="str">
        <f>IF(E22="","",IF(②選手情報入力!G30="","",②選手情報入力!G30))</f>
        <v/>
      </c>
      <c r="L22" t="str">
        <f t="shared" si="1"/>
        <v/>
      </c>
      <c r="M22" t="str">
        <f t="shared" si="2"/>
        <v/>
      </c>
      <c r="O22" t="str">
        <f>IF(E22="","",IF(②選手情報入力!H30="","",IF(I22=1,VLOOKUP(②選手情報入力!H30,種目情報!$A$4:$B$29,2,FALSE),VLOOKUP(②選手情報入力!H30,種目情報!$E$4:$F$24,2,FALSE))))</f>
        <v/>
      </c>
      <c r="P22" t="str">
        <f>IF(E22="","",IF(②選手情報入力!I30="","",②選手情報入力!I30))</f>
        <v/>
      </c>
      <c r="Q22" s="36" t="str">
        <f>IF(E22="","",IF(②選手情報入力!H30="","",0))</f>
        <v/>
      </c>
      <c r="R22" t="str">
        <f>IF(E22="","",IF(②選手情報入力!H30="","",IF(I22=1,VLOOKUP(②選手情報入力!H30,種目情報!$A$4:$C$29,3,FALSE),VLOOKUP(②選手情報入力!H30,種目情報!$E$4:$G$24,3,FALSE))))</f>
        <v/>
      </c>
      <c r="S22" t="str">
        <f>IF(E22="","",IF(②選手情報入力!J30="","",IF(I22=1,VLOOKUP(②選手情報入力!J30,種目情報!$A$4:$B$29,2,FALSE),VLOOKUP(②選手情報入力!J30,種目情報!$E$4:$F$24,2,FALSE))))</f>
        <v/>
      </c>
      <c r="T22" t="str">
        <f>IF(E22="","",IF(②選手情報入力!K30="","",②選手情報入力!K30))</f>
        <v/>
      </c>
      <c r="U22" s="36" t="str">
        <f>IF(E22="","",IF(②選手情報入力!J30="","",0))</f>
        <v/>
      </c>
      <c r="V22" t="str">
        <f>IF(E22="","",IF(②選手情報入力!J30="","",IF(I22=1,VLOOKUP(②選手情報入力!J30,種目情報!$A$4:$C$29,3,FALSE),VLOOKUP(②選手情報入力!J30,種目情報!$E$4:$G$24,3,FALSE))))</f>
        <v/>
      </c>
      <c r="W22" t="str">
        <f>IF(E22="","",IF(②選手情報入力!N30="","",IF(I22=1,種目情報!$J$4,種目情報!$J$7)))</f>
        <v/>
      </c>
      <c r="X22" t="str">
        <f>IF(A22="","",IF(②選手情報入力!N30="","",IF(I22=1,IF(②選手情報入力!$N$5="","",②選手情報入力!$N$5),IF(②選手情報入力!$N$6="","",②選手情報入力!$N$6))))</f>
        <v/>
      </c>
      <c r="Y22" s="36" t="str">
        <f>IF(E22="","",IF(②選手情報入力!N30="","",0))</f>
        <v/>
      </c>
      <c r="Z22" t="str">
        <f>IF(E22="","",IF(②選手情報入力!N30="","",2))</f>
        <v/>
      </c>
      <c r="AA22" t="str">
        <f>IF(E22="","",IF(②選手情報入力!O30="","",IF(I22=1,種目情報!$J$5,種目情報!$J$8)))</f>
        <v/>
      </c>
      <c r="AB22" t="str">
        <f>IF(E22="","",IF(②選手情報入力!O30="","",IF(I22=1,IF(②選手情報入力!$O$5="","",②選手情報入力!$O$5),IF(②選手情報入力!$O$6="","",②選手情報入力!$O$6))))</f>
        <v/>
      </c>
      <c r="AC22" t="str">
        <f>IF(E22="","",IF(②選手情報入力!O30="","",0))</f>
        <v/>
      </c>
      <c r="AD22" t="str">
        <f>IF(E22="","",IF(②選手情報入力!O30="","",2))</f>
        <v/>
      </c>
      <c r="AE22" t="str">
        <f>IF(E22="","",IF(②選手情報入力!P30="","",IF(I22=1,種目情報!$J$6,種目情報!$J$9)))</f>
        <v/>
      </c>
      <c r="AF22" t="str">
        <f>IF(E22="","",IF(②選手情報入力!P30="","",IF(I22=1,IF(②選手情報入力!$P$5="","",②選手情報入力!$P$5),IF(②選手情報入力!$P$6="","",②選手情報入力!$P$6))))</f>
        <v/>
      </c>
      <c r="AG22" t="str">
        <f>IF(E22="","",IF(②選手情報入力!P30="","",0))</f>
        <v/>
      </c>
      <c r="AH22" t="str">
        <f>IF(E22="","",IF(②選手情報入力!P30="","",2))</f>
        <v/>
      </c>
    </row>
    <row r="23" spans="1:34">
      <c r="A23" t="str">
        <f>IF(E23="","",I23*1000000+①学校情報入力!$D$3*1000+②選手情報入力!A31)</f>
        <v/>
      </c>
      <c r="B23" t="str">
        <f>IF(E23="","",①学校情報入力!$D$3)</f>
        <v/>
      </c>
      <c r="E23" t="str">
        <f>IF(②選手情報入力!B31="","",②選手情報入力!B31)</f>
        <v/>
      </c>
      <c r="F23" t="str">
        <f>IF(E23="","",②選手情報入力!C31)</f>
        <v/>
      </c>
      <c r="G23" t="str">
        <f>IF(E23="","",②選手情報入力!D31)</f>
        <v/>
      </c>
      <c r="H23" t="str">
        <f t="shared" si="0"/>
        <v/>
      </c>
      <c r="I23" t="str">
        <f>IF(E23="","",IF(②選手情報入力!F31="男",1,2))</f>
        <v/>
      </c>
      <c r="J23" t="str">
        <f>IF(E23="","",IF(②選手情報入力!G31="","",②選手情報入力!G31))</f>
        <v/>
      </c>
      <c r="L23" t="str">
        <f t="shared" si="1"/>
        <v/>
      </c>
      <c r="M23" t="str">
        <f t="shared" si="2"/>
        <v/>
      </c>
      <c r="O23" t="str">
        <f>IF(E23="","",IF(②選手情報入力!H31="","",IF(I23=1,VLOOKUP(②選手情報入力!H31,種目情報!$A$4:$B$29,2,FALSE),VLOOKUP(②選手情報入力!H31,種目情報!$E$4:$F$24,2,FALSE))))</f>
        <v/>
      </c>
      <c r="P23" t="str">
        <f>IF(E23="","",IF(②選手情報入力!I31="","",②選手情報入力!I31))</f>
        <v/>
      </c>
      <c r="Q23" s="36" t="str">
        <f>IF(E23="","",IF(②選手情報入力!H31="","",0))</f>
        <v/>
      </c>
      <c r="R23" t="str">
        <f>IF(E23="","",IF(②選手情報入力!H31="","",IF(I23=1,VLOOKUP(②選手情報入力!H31,種目情報!$A$4:$C$29,3,FALSE),VLOOKUP(②選手情報入力!H31,種目情報!$E$4:$G$24,3,FALSE))))</f>
        <v/>
      </c>
      <c r="S23" t="str">
        <f>IF(E23="","",IF(②選手情報入力!J31="","",IF(I23=1,VLOOKUP(②選手情報入力!J31,種目情報!$A$4:$B$29,2,FALSE),VLOOKUP(②選手情報入力!J31,種目情報!$E$4:$F$24,2,FALSE))))</f>
        <v/>
      </c>
      <c r="T23" t="str">
        <f>IF(E23="","",IF(②選手情報入力!K31="","",②選手情報入力!K31))</f>
        <v/>
      </c>
      <c r="U23" s="36" t="str">
        <f>IF(E23="","",IF(②選手情報入力!J31="","",0))</f>
        <v/>
      </c>
      <c r="V23" t="str">
        <f>IF(E23="","",IF(②選手情報入力!J31="","",IF(I23=1,VLOOKUP(②選手情報入力!J31,種目情報!$A$4:$C$29,3,FALSE),VLOOKUP(②選手情報入力!J31,種目情報!$E$4:$G$24,3,FALSE))))</f>
        <v/>
      </c>
      <c r="W23" t="str">
        <f>IF(E23="","",IF(②選手情報入力!N31="","",IF(I23=1,種目情報!$J$4,種目情報!$J$7)))</f>
        <v/>
      </c>
      <c r="X23" t="str">
        <f>IF(A23="","",IF(②選手情報入力!N31="","",IF(I23=1,IF(②選手情報入力!$N$5="","",②選手情報入力!$N$5),IF(②選手情報入力!$N$6="","",②選手情報入力!$N$6))))</f>
        <v/>
      </c>
      <c r="Y23" s="36" t="str">
        <f>IF(E23="","",IF(②選手情報入力!N31="","",0))</f>
        <v/>
      </c>
      <c r="Z23" t="str">
        <f>IF(E23="","",IF(②選手情報入力!N31="","",2))</f>
        <v/>
      </c>
      <c r="AA23" t="str">
        <f>IF(E23="","",IF(②選手情報入力!O31="","",IF(I23=1,種目情報!$J$5,種目情報!$J$8)))</f>
        <v/>
      </c>
      <c r="AB23" t="str">
        <f>IF(E23="","",IF(②選手情報入力!O31="","",IF(I23=1,IF(②選手情報入力!$O$5="","",②選手情報入力!$O$5),IF(②選手情報入力!$O$6="","",②選手情報入力!$O$6))))</f>
        <v/>
      </c>
      <c r="AC23" t="str">
        <f>IF(E23="","",IF(②選手情報入力!O31="","",0))</f>
        <v/>
      </c>
      <c r="AD23" t="str">
        <f>IF(E23="","",IF(②選手情報入力!O31="","",2))</f>
        <v/>
      </c>
      <c r="AE23" t="str">
        <f>IF(E23="","",IF(②選手情報入力!P31="","",IF(I23=1,種目情報!$J$6,種目情報!$J$9)))</f>
        <v/>
      </c>
      <c r="AF23" t="str">
        <f>IF(E23="","",IF(②選手情報入力!P31="","",IF(I23=1,IF(②選手情報入力!$P$5="","",②選手情報入力!$P$5),IF(②選手情報入力!$P$6="","",②選手情報入力!$P$6))))</f>
        <v/>
      </c>
      <c r="AG23" t="str">
        <f>IF(E23="","",IF(②選手情報入力!P31="","",0))</f>
        <v/>
      </c>
      <c r="AH23" t="str">
        <f>IF(E23="","",IF(②選手情報入力!P31="","",2))</f>
        <v/>
      </c>
    </row>
    <row r="24" spans="1:34">
      <c r="A24" t="str">
        <f>IF(E24="","",I24*1000000+①学校情報入力!$D$3*1000+②選手情報入力!A32)</f>
        <v/>
      </c>
      <c r="B24" t="str">
        <f>IF(E24="","",①学校情報入力!$D$3)</f>
        <v/>
      </c>
      <c r="E24" t="str">
        <f>IF(②選手情報入力!B32="","",②選手情報入力!B32)</f>
        <v/>
      </c>
      <c r="F24" t="str">
        <f>IF(E24="","",②選手情報入力!C32)</f>
        <v/>
      </c>
      <c r="G24" t="str">
        <f>IF(E24="","",②選手情報入力!D32)</f>
        <v/>
      </c>
      <c r="H24" t="str">
        <f t="shared" si="0"/>
        <v/>
      </c>
      <c r="I24" t="str">
        <f>IF(E24="","",IF(②選手情報入力!F32="男",1,2))</f>
        <v/>
      </c>
      <c r="J24" t="str">
        <f>IF(E24="","",IF(②選手情報入力!G32="","",②選手情報入力!G32))</f>
        <v/>
      </c>
      <c r="L24" t="str">
        <f t="shared" si="1"/>
        <v/>
      </c>
      <c r="M24" t="str">
        <f t="shared" si="2"/>
        <v/>
      </c>
      <c r="O24" t="str">
        <f>IF(E24="","",IF(②選手情報入力!H32="","",IF(I24=1,VLOOKUP(②選手情報入力!H32,種目情報!$A$4:$B$29,2,FALSE),VLOOKUP(②選手情報入力!H32,種目情報!$E$4:$F$24,2,FALSE))))</f>
        <v/>
      </c>
      <c r="P24" t="str">
        <f>IF(E24="","",IF(②選手情報入力!I32="","",②選手情報入力!I32))</f>
        <v/>
      </c>
      <c r="Q24" s="36" t="str">
        <f>IF(E24="","",IF(②選手情報入力!H32="","",0))</f>
        <v/>
      </c>
      <c r="R24" t="str">
        <f>IF(E24="","",IF(②選手情報入力!H32="","",IF(I24=1,VLOOKUP(②選手情報入力!H32,種目情報!$A$4:$C$29,3,FALSE),VLOOKUP(②選手情報入力!H32,種目情報!$E$4:$G$24,3,FALSE))))</f>
        <v/>
      </c>
      <c r="S24" t="str">
        <f>IF(E24="","",IF(②選手情報入力!J32="","",IF(I24=1,VLOOKUP(②選手情報入力!J32,種目情報!$A$4:$B$29,2,FALSE),VLOOKUP(②選手情報入力!J32,種目情報!$E$4:$F$24,2,FALSE))))</f>
        <v/>
      </c>
      <c r="T24" t="str">
        <f>IF(E24="","",IF(②選手情報入力!K32="","",②選手情報入力!K32))</f>
        <v/>
      </c>
      <c r="U24" s="36" t="str">
        <f>IF(E24="","",IF(②選手情報入力!J32="","",0))</f>
        <v/>
      </c>
      <c r="V24" t="str">
        <f>IF(E24="","",IF(②選手情報入力!J32="","",IF(I24=1,VLOOKUP(②選手情報入力!J32,種目情報!$A$4:$C$29,3,FALSE),VLOOKUP(②選手情報入力!J32,種目情報!$E$4:$G$24,3,FALSE))))</f>
        <v/>
      </c>
      <c r="W24" t="str">
        <f>IF(E24="","",IF(②選手情報入力!N32="","",IF(I24=1,種目情報!$J$4,種目情報!$J$7)))</f>
        <v/>
      </c>
      <c r="X24" t="str">
        <f>IF(A24="","",IF(②選手情報入力!N32="","",IF(I24=1,IF(②選手情報入力!$N$5="","",②選手情報入力!$N$5),IF(②選手情報入力!$N$6="","",②選手情報入力!$N$6))))</f>
        <v/>
      </c>
      <c r="Y24" s="36" t="str">
        <f>IF(E24="","",IF(②選手情報入力!N32="","",0))</f>
        <v/>
      </c>
      <c r="Z24" t="str">
        <f>IF(E24="","",IF(②選手情報入力!N32="","",2))</f>
        <v/>
      </c>
      <c r="AA24" t="str">
        <f>IF(E24="","",IF(②選手情報入力!O32="","",IF(I24=1,種目情報!$J$5,種目情報!$J$8)))</f>
        <v/>
      </c>
      <c r="AB24" t="str">
        <f>IF(E24="","",IF(②選手情報入力!O32="","",IF(I24=1,IF(②選手情報入力!$O$5="","",②選手情報入力!$O$5),IF(②選手情報入力!$O$6="","",②選手情報入力!$O$6))))</f>
        <v/>
      </c>
      <c r="AC24" t="str">
        <f>IF(E24="","",IF(②選手情報入力!O32="","",0))</f>
        <v/>
      </c>
      <c r="AD24" t="str">
        <f>IF(E24="","",IF(②選手情報入力!O32="","",2))</f>
        <v/>
      </c>
      <c r="AE24" t="str">
        <f>IF(E24="","",IF(②選手情報入力!P32="","",IF(I24=1,種目情報!$J$6,種目情報!$J$9)))</f>
        <v/>
      </c>
      <c r="AF24" t="str">
        <f>IF(E24="","",IF(②選手情報入力!P32="","",IF(I24=1,IF(②選手情報入力!$P$5="","",②選手情報入力!$P$5),IF(②選手情報入力!$P$6="","",②選手情報入力!$P$6))))</f>
        <v/>
      </c>
      <c r="AG24" t="str">
        <f>IF(E24="","",IF(②選手情報入力!P32="","",0))</f>
        <v/>
      </c>
      <c r="AH24" t="str">
        <f>IF(E24="","",IF(②選手情報入力!P32="","",2))</f>
        <v/>
      </c>
    </row>
    <row r="25" spans="1:34">
      <c r="A25" t="str">
        <f>IF(E25="","",I25*1000000+①学校情報入力!$D$3*1000+②選手情報入力!A33)</f>
        <v/>
      </c>
      <c r="B25" t="str">
        <f>IF(E25="","",①学校情報入力!$D$3)</f>
        <v/>
      </c>
      <c r="E25" t="str">
        <f>IF(②選手情報入力!B33="","",②選手情報入力!B33)</f>
        <v/>
      </c>
      <c r="F25" t="str">
        <f>IF(E25="","",②選手情報入力!C33)</f>
        <v/>
      </c>
      <c r="G25" t="str">
        <f>IF(E25="","",②選手情報入力!D33)</f>
        <v/>
      </c>
      <c r="H25" t="str">
        <f t="shared" si="0"/>
        <v/>
      </c>
      <c r="I25" t="str">
        <f>IF(E25="","",IF(②選手情報入力!F33="男",1,2))</f>
        <v/>
      </c>
      <c r="J25" t="str">
        <f>IF(E25="","",IF(②選手情報入力!G33="","",②選手情報入力!G33))</f>
        <v/>
      </c>
      <c r="L25" t="str">
        <f t="shared" si="1"/>
        <v/>
      </c>
      <c r="M25" t="str">
        <f t="shared" si="2"/>
        <v/>
      </c>
      <c r="O25" t="str">
        <f>IF(E25="","",IF(②選手情報入力!H33="","",IF(I25=1,VLOOKUP(②選手情報入力!H33,種目情報!$A$4:$B$29,2,FALSE),VLOOKUP(②選手情報入力!H33,種目情報!$E$4:$F$24,2,FALSE))))</f>
        <v/>
      </c>
      <c r="P25" t="str">
        <f>IF(E25="","",IF(②選手情報入力!I33="","",②選手情報入力!I33))</f>
        <v/>
      </c>
      <c r="Q25" s="36" t="str">
        <f>IF(E25="","",IF(②選手情報入力!H33="","",0))</f>
        <v/>
      </c>
      <c r="R25" t="str">
        <f>IF(E25="","",IF(②選手情報入力!H33="","",IF(I25=1,VLOOKUP(②選手情報入力!H33,種目情報!$A$4:$C$29,3,FALSE),VLOOKUP(②選手情報入力!H33,種目情報!$E$4:$G$24,3,FALSE))))</f>
        <v/>
      </c>
      <c r="S25" t="str">
        <f>IF(E25="","",IF(②選手情報入力!J33="","",IF(I25=1,VLOOKUP(②選手情報入力!J33,種目情報!$A$4:$B$29,2,FALSE),VLOOKUP(②選手情報入力!J33,種目情報!$E$4:$F$24,2,FALSE))))</f>
        <v/>
      </c>
      <c r="T25" t="str">
        <f>IF(E25="","",IF(②選手情報入力!K33="","",②選手情報入力!K33))</f>
        <v/>
      </c>
      <c r="U25" s="36" t="str">
        <f>IF(E25="","",IF(②選手情報入力!J33="","",0))</f>
        <v/>
      </c>
      <c r="V25" t="str">
        <f>IF(E25="","",IF(②選手情報入力!J33="","",IF(I25=1,VLOOKUP(②選手情報入力!J33,種目情報!$A$4:$C$29,3,FALSE),VLOOKUP(②選手情報入力!J33,種目情報!$E$4:$G$24,3,FALSE))))</f>
        <v/>
      </c>
      <c r="W25" t="str">
        <f>IF(E25="","",IF(②選手情報入力!N33="","",IF(I25=1,種目情報!$J$4,種目情報!$J$7)))</f>
        <v/>
      </c>
      <c r="X25" t="str">
        <f>IF(A25="","",IF(②選手情報入力!N33="","",IF(I25=1,IF(②選手情報入力!$N$5="","",②選手情報入力!$N$5),IF(②選手情報入力!$N$6="","",②選手情報入力!$N$6))))</f>
        <v/>
      </c>
      <c r="Y25" s="36" t="str">
        <f>IF(E25="","",IF(②選手情報入力!N33="","",0))</f>
        <v/>
      </c>
      <c r="Z25" t="str">
        <f>IF(E25="","",IF(②選手情報入力!N33="","",2))</f>
        <v/>
      </c>
      <c r="AA25" t="str">
        <f>IF(E25="","",IF(②選手情報入力!O33="","",IF(I25=1,種目情報!$J$5,種目情報!$J$8)))</f>
        <v/>
      </c>
      <c r="AB25" t="str">
        <f>IF(E25="","",IF(②選手情報入力!O33="","",IF(I25=1,IF(②選手情報入力!$O$5="","",②選手情報入力!$O$5),IF(②選手情報入力!$O$6="","",②選手情報入力!$O$6))))</f>
        <v/>
      </c>
      <c r="AC25" t="str">
        <f>IF(E25="","",IF(②選手情報入力!O33="","",0))</f>
        <v/>
      </c>
      <c r="AD25" t="str">
        <f>IF(E25="","",IF(②選手情報入力!O33="","",2))</f>
        <v/>
      </c>
      <c r="AE25" t="str">
        <f>IF(E25="","",IF(②選手情報入力!P33="","",IF(I25=1,種目情報!$J$6,種目情報!$J$9)))</f>
        <v/>
      </c>
      <c r="AF25" t="str">
        <f>IF(E25="","",IF(②選手情報入力!P33="","",IF(I25=1,IF(②選手情報入力!$P$5="","",②選手情報入力!$P$5),IF(②選手情報入力!$P$6="","",②選手情報入力!$P$6))))</f>
        <v/>
      </c>
      <c r="AG25" t="str">
        <f>IF(E25="","",IF(②選手情報入力!P33="","",0))</f>
        <v/>
      </c>
      <c r="AH25" t="str">
        <f>IF(E25="","",IF(②選手情報入力!P33="","",2))</f>
        <v/>
      </c>
    </row>
    <row r="26" spans="1:34">
      <c r="A26" t="str">
        <f>IF(E26="","",I26*1000000+①学校情報入力!$D$3*1000+②選手情報入力!A34)</f>
        <v/>
      </c>
      <c r="B26" t="str">
        <f>IF(E26="","",①学校情報入力!$D$3)</f>
        <v/>
      </c>
      <c r="E26" t="str">
        <f>IF(②選手情報入力!B34="","",②選手情報入力!B34)</f>
        <v/>
      </c>
      <c r="F26" t="str">
        <f>IF(E26="","",②選手情報入力!C34)</f>
        <v/>
      </c>
      <c r="G26" t="str">
        <f>IF(E26="","",②選手情報入力!D34)</f>
        <v/>
      </c>
      <c r="H26" t="str">
        <f t="shared" si="0"/>
        <v/>
      </c>
      <c r="I26" t="str">
        <f>IF(E26="","",IF(②選手情報入力!F34="男",1,2))</f>
        <v/>
      </c>
      <c r="J26" t="str">
        <f>IF(E26="","",IF(②選手情報入力!G34="","",②選手情報入力!G34))</f>
        <v/>
      </c>
      <c r="L26" t="str">
        <f t="shared" si="1"/>
        <v/>
      </c>
      <c r="M26" t="str">
        <f t="shared" si="2"/>
        <v/>
      </c>
      <c r="O26" t="str">
        <f>IF(E26="","",IF(②選手情報入力!H34="","",IF(I26=1,VLOOKUP(②選手情報入力!H34,種目情報!$A$4:$B$29,2,FALSE),VLOOKUP(②選手情報入力!H34,種目情報!$E$4:$F$24,2,FALSE))))</f>
        <v/>
      </c>
      <c r="P26" t="str">
        <f>IF(E26="","",IF(②選手情報入力!I34="","",②選手情報入力!I34))</f>
        <v/>
      </c>
      <c r="Q26" s="36" t="str">
        <f>IF(E26="","",IF(②選手情報入力!H34="","",0))</f>
        <v/>
      </c>
      <c r="R26" t="str">
        <f>IF(E26="","",IF(②選手情報入力!H34="","",IF(I26=1,VLOOKUP(②選手情報入力!H34,種目情報!$A$4:$C$29,3,FALSE),VLOOKUP(②選手情報入力!H34,種目情報!$E$4:$G$24,3,FALSE))))</f>
        <v/>
      </c>
      <c r="S26" t="str">
        <f>IF(E26="","",IF(②選手情報入力!J34="","",IF(I26=1,VLOOKUP(②選手情報入力!J34,種目情報!$A$4:$B$29,2,FALSE),VLOOKUP(②選手情報入力!J34,種目情報!$E$4:$F$24,2,FALSE))))</f>
        <v/>
      </c>
      <c r="T26" t="str">
        <f>IF(E26="","",IF(②選手情報入力!K34="","",②選手情報入力!K34))</f>
        <v/>
      </c>
      <c r="U26" s="36" t="str">
        <f>IF(E26="","",IF(②選手情報入力!J34="","",0))</f>
        <v/>
      </c>
      <c r="V26" t="str">
        <f>IF(E26="","",IF(②選手情報入力!J34="","",IF(I26=1,VLOOKUP(②選手情報入力!J34,種目情報!$A$4:$C$29,3,FALSE),VLOOKUP(②選手情報入力!J34,種目情報!$E$4:$G$24,3,FALSE))))</f>
        <v/>
      </c>
      <c r="W26" t="str">
        <f>IF(E26="","",IF(②選手情報入力!N34="","",IF(I26=1,種目情報!$J$4,種目情報!$J$7)))</f>
        <v/>
      </c>
      <c r="X26" t="str">
        <f>IF(A26="","",IF(②選手情報入力!N34="","",IF(I26=1,IF(②選手情報入力!$N$5="","",②選手情報入力!$N$5),IF(②選手情報入力!$N$6="","",②選手情報入力!$N$6))))</f>
        <v/>
      </c>
      <c r="Y26" s="36" t="str">
        <f>IF(E26="","",IF(②選手情報入力!N34="","",0))</f>
        <v/>
      </c>
      <c r="Z26" t="str">
        <f>IF(E26="","",IF(②選手情報入力!N34="","",2))</f>
        <v/>
      </c>
      <c r="AA26" t="str">
        <f>IF(E26="","",IF(②選手情報入力!O34="","",IF(I26=1,種目情報!$J$5,種目情報!$J$8)))</f>
        <v/>
      </c>
      <c r="AB26" t="str">
        <f>IF(E26="","",IF(②選手情報入力!O34="","",IF(I26=1,IF(②選手情報入力!$O$5="","",②選手情報入力!$O$5),IF(②選手情報入力!$O$6="","",②選手情報入力!$O$6))))</f>
        <v/>
      </c>
      <c r="AC26" t="str">
        <f>IF(E26="","",IF(②選手情報入力!O34="","",0))</f>
        <v/>
      </c>
      <c r="AD26" t="str">
        <f>IF(E26="","",IF(②選手情報入力!O34="","",2))</f>
        <v/>
      </c>
      <c r="AE26" t="str">
        <f>IF(E26="","",IF(②選手情報入力!P34="","",IF(I26=1,種目情報!$J$6,種目情報!$J$9)))</f>
        <v/>
      </c>
      <c r="AF26" t="str">
        <f>IF(E26="","",IF(②選手情報入力!P34="","",IF(I26=1,IF(②選手情報入力!$P$5="","",②選手情報入力!$P$5),IF(②選手情報入力!$P$6="","",②選手情報入力!$P$6))))</f>
        <v/>
      </c>
      <c r="AG26" t="str">
        <f>IF(E26="","",IF(②選手情報入力!P34="","",0))</f>
        <v/>
      </c>
      <c r="AH26" t="str">
        <f>IF(E26="","",IF(②選手情報入力!P34="","",2))</f>
        <v/>
      </c>
    </row>
    <row r="27" spans="1:34">
      <c r="A27" t="str">
        <f>IF(E27="","",I27*1000000+①学校情報入力!$D$3*1000+②選手情報入力!A35)</f>
        <v/>
      </c>
      <c r="B27" t="str">
        <f>IF(E27="","",①学校情報入力!$D$3)</f>
        <v/>
      </c>
      <c r="E27" t="str">
        <f>IF(②選手情報入力!B35="","",②選手情報入力!B35)</f>
        <v/>
      </c>
      <c r="F27" t="str">
        <f>IF(E27="","",②選手情報入力!C35)</f>
        <v/>
      </c>
      <c r="G27" t="str">
        <f>IF(E27="","",②選手情報入力!D35)</f>
        <v/>
      </c>
      <c r="H27" t="str">
        <f t="shared" si="0"/>
        <v/>
      </c>
      <c r="I27" t="str">
        <f>IF(E27="","",IF(②選手情報入力!F35="男",1,2))</f>
        <v/>
      </c>
      <c r="J27" t="str">
        <f>IF(E27="","",IF(②選手情報入力!G35="","",②選手情報入力!G35))</f>
        <v/>
      </c>
      <c r="L27" t="str">
        <f t="shared" si="1"/>
        <v/>
      </c>
      <c r="M27" t="str">
        <f t="shared" si="2"/>
        <v/>
      </c>
      <c r="O27" t="str">
        <f>IF(E27="","",IF(②選手情報入力!H35="","",IF(I27=1,VLOOKUP(②選手情報入力!H35,種目情報!$A$4:$B$29,2,FALSE),VLOOKUP(②選手情報入力!H35,種目情報!$E$4:$F$24,2,FALSE))))</f>
        <v/>
      </c>
      <c r="P27" t="str">
        <f>IF(E27="","",IF(②選手情報入力!I35="","",②選手情報入力!I35))</f>
        <v/>
      </c>
      <c r="Q27" s="36" t="str">
        <f>IF(E27="","",IF(②選手情報入力!H35="","",0))</f>
        <v/>
      </c>
      <c r="R27" t="str">
        <f>IF(E27="","",IF(②選手情報入力!H35="","",IF(I27=1,VLOOKUP(②選手情報入力!H35,種目情報!$A$4:$C$29,3,FALSE),VLOOKUP(②選手情報入力!H35,種目情報!$E$4:$G$24,3,FALSE))))</f>
        <v/>
      </c>
      <c r="S27" t="str">
        <f>IF(E27="","",IF(②選手情報入力!J35="","",IF(I27=1,VLOOKUP(②選手情報入力!J35,種目情報!$A$4:$B$29,2,FALSE),VLOOKUP(②選手情報入力!J35,種目情報!$E$4:$F$24,2,FALSE))))</f>
        <v/>
      </c>
      <c r="T27" t="str">
        <f>IF(E27="","",IF(②選手情報入力!K35="","",②選手情報入力!K35))</f>
        <v/>
      </c>
      <c r="U27" s="36" t="str">
        <f>IF(E27="","",IF(②選手情報入力!J35="","",0))</f>
        <v/>
      </c>
      <c r="V27" t="str">
        <f>IF(E27="","",IF(②選手情報入力!J35="","",IF(I27=1,VLOOKUP(②選手情報入力!J35,種目情報!$A$4:$C$29,3,FALSE),VLOOKUP(②選手情報入力!J35,種目情報!$E$4:$G$24,3,FALSE))))</f>
        <v/>
      </c>
      <c r="W27" t="str">
        <f>IF(E27="","",IF(②選手情報入力!N35="","",IF(I27=1,種目情報!$J$4,種目情報!$J$7)))</f>
        <v/>
      </c>
      <c r="X27" t="str">
        <f>IF(A27="","",IF(②選手情報入力!N35="","",IF(I27=1,IF(②選手情報入力!$N$5="","",②選手情報入力!$N$5),IF(②選手情報入力!$N$6="","",②選手情報入力!$N$6))))</f>
        <v/>
      </c>
      <c r="Y27" s="36" t="str">
        <f>IF(E27="","",IF(②選手情報入力!N35="","",0))</f>
        <v/>
      </c>
      <c r="Z27" t="str">
        <f>IF(E27="","",IF(②選手情報入力!N35="","",2))</f>
        <v/>
      </c>
      <c r="AA27" t="str">
        <f>IF(E27="","",IF(②選手情報入力!O35="","",IF(I27=1,種目情報!$J$5,種目情報!$J$8)))</f>
        <v/>
      </c>
      <c r="AB27" t="str">
        <f>IF(E27="","",IF(②選手情報入力!O35="","",IF(I27=1,IF(②選手情報入力!$O$5="","",②選手情報入力!$O$5),IF(②選手情報入力!$O$6="","",②選手情報入力!$O$6))))</f>
        <v/>
      </c>
      <c r="AC27" t="str">
        <f>IF(E27="","",IF(②選手情報入力!O35="","",0))</f>
        <v/>
      </c>
      <c r="AD27" t="str">
        <f>IF(E27="","",IF(②選手情報入力!O35="","",2))</f>
        <v/>
      </c>
      <c r="AE27" t="str">
        <f>IF(E27="","",IF(②選手情報入力!P35="","",IF(I27=1,種目情報!$J$6,種目情報!$J$9)))</f>
        <v/>
      </c>
      <c r="AF27" t="str">
        <f>IF(E27="","",IF(②選手情報入力!P35="","",IF(I27=1,IF(②選手情報入力!$P$5="","",②選手情報入力!$P$5),IF(②選手情報入力!$P$6="","",②選手情報入力!$P$6))))</f>
        <v/>
      </c>
      <c r="AG27" t="str">
        <f>IF(E27="","",IF(②選手情報入力!P35="","",0))</f>
        <v/>
      </c>
      <c r="AH27" t="str">
        <f>IF(E27="","",IF(②選手情報入力!P35="","",2))</f>
        <v/>
      </c>
    </row>
    <row r="28" spans="1:34">
      <c r="A28" t="str">
        <f>IF(E28="","",I28*1000000+①学校情報入力!$D$3*1000+②選手情報入力!A36)</f>
        <v/>
      </c>
      <c r="B28" t="str">
        <f>IF(E28="","",①学校情報入力!$D$3)</f>
        <v/>
      </c>
      <c r="E28" t="str">
        <f>IF(②選手情報入力!B36="","",②選手情報入力!B36)</f>
        <v/>
      </c>
      <c r="F28" t="str">
        <f>IF(E28="","",②選手情報入力!C36)</f>
        <v/>
      </c>
      <c r="G28" t="str">
        <f>IF(E28="","",②選手情報入力!D36)</f>
        <v/>
      </c>
      <c r="H28" t="str">
        <f t="shared" si="0"/>
        <v/>
      </c>
      <c r="I28" t="str">
        <f>IF(E28="","",IF(②選手情報入力!F36="男",1,2))</f>
        <v/>
      </c>
      <c r="J28" t="str">
        <f>IF(E28="","",IF(②選手情報入力!G36="","",②選手情報入力!G36))</f>
        <v/>
      </c>
      <c r="L28" t="str">
        <f t="shared" si="1"/>
        <v/>
      </c>
      <c r="M28" t="str">
        <f t="shared" si="2"/>
        <v/>
      </c>
      <c r="O28" t="str">
        <f>IF(E28="","",IF(②選手情報入力!H36="","",IF(I28=1,VLOOKUP(②選手情報入力!H36,種目情報!$A$4:$B$29,2,FALSE),VLOOKUP(②選手情報入力!H36,種目情報!$E$4:$F$24,2,FALSE))))</f>
        <v/>
      </c>
      <c r="P28" t="str">
        <f>IF(E28="","",IF(②選手情報入力!I36="","",②選手情報入力!I36))</f>
        <v/>
      </c>
      <c r="Q28" s="36" t="str">
        <f>IF(E28="","",IF(②選手情報入力!H36="","",0))</f>
        <v/>
      </c>
      <c r="R28" t="str">
        <f>IF(E28="","",IF(②選手情報入力!H36="","",IF(I28=1,VLOOKUP(②選手情報入力!H36,種目情報!$A$4:$C$29,3,FALSE),VLOOKUP(②選手情報入力!H36,種目情報!$E$4:$G$24,3,FALSE))))</f>
        <v/>
      </c>
      <c r="S28" t="str">
        <f>IF(E28="","",IF(②選手情報入力!J36="","",IF(I28=1,VLOOKUP(②選手情報入力!J36,種目情報!$A$4:$B$29,2,FALSE),VLOOKUP(②選手情報入力!J36,種目情報!$E$4:$F$24,2,FALSE))))</f>
        <v/>
      </c>
      <c r="T28" t="str">
        <f>IF(E28="","",IF(②選手情報入力!K36="","",②選手情報入力!K36))</f>
        <v/>
      </c>
      <c r="U28" s="36" t="str">
        <f>IF(E28="","",IF(②選手情報入力!J36="","",0))</f>
        <v/>
      </c>
      <c r="V28" t="str">
        <f>IF(E28="","",IF(②選手情報入力!J36="","",IF(I28=1,VLOOKUP(②選手情報入力!J36,種目情報!$A$4:$C$29,3,FALSE),VLOOKUP(②選手情報入力!J36,種目情報!$E$4:$G$24,3,FALSE))))</f>
        <v/>
      </c>
      <c r="W28" t="str">
        <f>IF(E28="","",IF(②選手情報入力!N36="","",IF(I28=1,種目情報!$J$4,種目情報!$J$7)))</f>
        <v/>
      </c>
      <c r="X28" t="str">
        <f>IF(A28="","",IF(②選手情報入力!N36="","",IF(I28=1,IF(②選手情報入力!$N$5="","",②選手情報入力!$N$5),IF(②選手情報入力!$N$6="","",②選手情報入力!$N$6))))</f>
        <v/>
      </c>
      <c r="Y28" s="36" t="str">
        <f>IF(E28="","",IF(②選手情報入力!N36="","",0))</f>
        <v/>
      </c>
      <c r="Z28" t="str">
        <f>IF(E28="","",IF(②選手情報入力!N36="","",2))</f>
        <v/>
      </c>
      <c r="AA28" t="str">
        <f>IF(E28="","",IF(②選手情報入力!O36="","",IF(I28=1,種目情報!$J$5,種目情報!$J$8)))</f>
        <v/>
      </c>
      <c r="AB28" t="str">
        <f>IF(E28="","",IF(②選手情報入力!O36="","",IF(I28=1,IF(②選手情報入力!$O$5="","",②選手情報入力!$O$5),IF(②選手情報入力!$O$6="","",②選手情報入力!$O$6))))</f>
        <v/>
      </c>
      <c r="AC28" t="str">
        <f>IF(E28="","",IF(②選手情報入力!O36="","",0))</f>
        <v/>
      </c>
      <c r="AD28" t="str">
        <f>IF(E28="","",IF(②選手情報入力!O36="","",2))</f>
        <v/>
      </c>
      <c r="AE28" t="str">
        <f>IF(E28="","",IF(②選手情報入力!P36="","",IF(I28=1,種目情報!$J$6,種目情報!$J$9)))</f>
        <v/>
      </c>
      <c r="AF28" t="str">
        <f>IF(E28="","",IF(②選手情報入力!P36="","",IF(I28=1,IF(②選手情報入力!$P$5="","",②選手情報入力!$P$5),IF(②選手情報入力!$P$6="","",②選手情報入力!$P$6))))</f>
        <v/>
      </c>
      <c r="AG28" t="str">
        <f>IF(E28="","",IF(②選手情報入力!P36="","",0))</f>
        <v/>
      </c>
      <c r="AH28" t="str">
        <f>IF(E28="","",IF(②選手情報入力!P36="","",2))</f>
        <v/>
      </c>
    </row>
    <row r="29" spans="1:34">
      <c r="A29" t="str">
        <f>IF(E29="","",I29*1000000+①学校情報入力!$D$3*1000+②選手情報入力!A37)</f>
        <v/>
      </c>
      <c r="B29" t="str">
        <f>IF(E29="","",①学校情報入力!$D$3)</f>
        <v/>
      </c>
      <c r="E29" t="str">
        <f>IF(②選手情報入力!B37="","",②選手情報入力!B37)</f>
        <v/>
      </c>
      <c r="F29" t="str">
        <f>IF(E29="","",②選手情報入力!C37)</f>
        <v/>
      </c>
      <c r="G29" t="str">
        <f>IF(E29="","",②選手情報入力!D37)</f>
        <v/>
      </c>
      <c r="H29" t="str">
        <f t="shared" si="0"/>
        <v/>
      </c>
      <c r="I29" t="str">
        <f>IF(E29="","",IF(②選手情報入力!F37="男",1,2))</f>
        <v/>
      </c>
      <c r="J29" t="str">
        <f>IF(E29="","",IF(②選手情報入力!G37="","",②選手情報入力!G37))</f>
        <v/>
      </c>
      <c r="L29" t="str">
        <f t="shared" si="1"/>
        <v/>
      </c>
      <c r="M29" t="str">
        <f t="shared" si="2"/>
        <v/>
      </c>
      <c r="O29" t="str">
        <f>IF(E29="","",IF(②選手情報入力!H37="","",IF(I29=1,VLOOKUP(②選手情報入力!H37,種目情報!$A$4:$B$29,2,FALSE),VLOOKUP(②選手情報入力!H37,種目情報!$E$4:$F$24,2,FALSE))))</f>
        <v/>
      </c>
      <c r="P29" t="str">
        <f>IF(E29="","",IF(②選手情報入力!I37="","",②選手情報入力!I37))</f>
        <v/>
      </c>
      <c r="Q29" s="36" t="str">
        <f>IF(E29="","",IF(②選手情報入力!H37="","",0))</f>
        <v/>
      </c>
      <c r="R29" t="str">
        <f>IF(E29="","",IF(②選手情報入力!H37="","",IF(I29=1,VLOOKUP(②選手情報入力!H37,種目情報!$A$4:$C$29,3,FALSE),VLOOKUP(②選手情報入力!H37,種目情報!$E$4:$G$24,3,FALSE))))</f>
        <v/>
      </c>
      <c r="S29" t="str">
        <f>IF(E29="","",IF(②選手情報入力!J37="","",IF(I29=1,VLOOKUP(②選手情報入力!J37,種目情報!$A$4:$B$29,2,FALSE),VLOOKUP(②選手情報入力!J37,種目情報!$E$4:$F$24,2,FALSE))))</f>
        <v/>
      </c>
      <c r="T29" t="str">
        <f>IF(E29="","",IF(②選手情報入力!K37="","",②選手情報入力!K37))</f>
        <v/>
      </c>
      <c r="U29" s="36" t="str">
        <f>IF(E29="","",IF(②選手情報入力!J37="","",0))</f>
        <v/>
      </c>
      <c r="V29" t="str">
        <f>IF(E29="","",IF(②選手情報入力!J37="","",IF(I29=1,VLOOKUP(②選手情報入力!J37,種目情報!$A$4:$C$29,3,FALSE),VLOOKUP(②選手情報入力!J37,種目情報!$E$4:$G$24,3,FALSE))))</f>
        <v/>
      </c>
      <c r="W29" t="str">
        <f>IF(E29="","",IF(②選手情報入力!N37="","",IF(I29=1,種目情報!$J$4,種目情報!$J$7)))</f>
        <v/>
      </c>
      <c r="X29" t="str">
        <f>IF(A29="","",IF(②選手情報入力!N37="","",IF(I29=1,IF(②選手情報入力!$N$5="","",②選手情報入力!$N$5),IF(②選手情報入力!$N$6="","",②選手情報入力!$N$6))))</f>
        <v/>
      </c>
      <c r="Y29" s="36" t="str">
        <f>IF(E29="","",IF(②選手情報入力!N37="","",0))</f>
        <v/>
      </c>
      <c r="Z29" t="str">
        <f>IF(E29="","",IF(②選手情報入力!N37="","",2))</f>
        <v/>
      </c>
      <c r="AA29" t="str">
        <f>IF(E29="","",IF(②選手情報入力!O37="","",IF(I29=1,種目情報!$J$5,種目情報!$J$8)))</f>
        <v/>
      </c>
      <c r="AB29" t="str">
        <f>IF(E29="","",IF(②選手情報入力!O37="","",IF(I29=1,IF(②選手情報入力!$O$5="","",②選手情報入力!$O$5),IF(②選手情報入力!$O$6="","",②選手情報入力!$O$6))))</f>
        <v/>
      </c>
      <c r="AC29" t="str">
        <f>IF(E29="","",IF(②選手情報入力!O37="","",0))</f>
        <v/>
      </c>
      <c r="AD29" t="str">
        <f>IF(E29="","",IF(②選手情報入力!O37="","",2))</f>
        <v/>
      </c>
      <c r="AE29" t="str">
        <f>IF(E29="","",IF(②選手情報入力!P37="","",IF(I29=1,種目情報!$J$6,種目情報!$J$9)))</f>
        <v/>
      </c>
      <c r="AF29" t="str">
        <f>IF(E29="","",IF(②選手情報入力!P37="","",IF(I29=1,IF(②選手情報入力!$P$5="","",②選手情報入力!$P$5),IF(②選手情報入力!$P$6="","",②選手情報入力!$P$6))))</f>
        <v/>
      </c>
      <c r="AG29" t="str">
        <f>IF(E29="","",IF(②選手情報入力!P37="","",0))</f>
        <v/>
      </c>
      <c r="AH29" t="str">
        <f>IF(E29="","",IF(②選手情報入力!P37="","",2))</f>
        <v/>
      </c>
    </row>
    <row r="30" spans="1:34">
      <c r="A30" t="str">
        <f>IF(E30="","",I30*1000000+①学校情報入力!$D$3*1000+②選手情報入力!A38)</f>
        <v/>
      </c>
      <c r="B30" t="str">
        <f>IF(E30="","",①学校情報入力!$D$3)</f>
        <v/>
      </c>
      <c r="E30" t="str">
        <f>IF(②選手情報入力!B38="","",②選手情報入力!B38)</f>
        <v/>
      </c>
      <c r="F30" t="str">
        <f>IF(E30="","",②選手情報入力!C38)</f>
        <v/>
      </c>
      <c r="G30" t="str">
        <f>IF(E30="","",②選手情報入力!D38)</f>
        <v/>
      </c>
      <c r="H30" t="str">
        <f t="shared" si="0"/>
        <v/>
      </c>
      <c r="I30" t="str">
        <f>IF(E30="","",IF(②選手情報入力!F38="男",1,2))</f>
        <v/>
      </c>
      <c r="J30" t="str">
        <f>IF(E30="","",IF(②選手情報入力!G38="","",②選手情報入力!G38))</f>
        <v/>
      </c>
      <c r="L30" t="str">
        <f t="shared" si="1"/>
        <v/>
      </c>
      <c r="M30" t="str">
        <f t="shared" si="2"/>
        <v/>
      </c>
      <c r="O30" t="str">
        <f>IF(E30="","",IF(②選手情報入力!H38="","",IF(I30=1,VLOOKUP(②選手情報入力!H38,種目情報!$A$4:$B$29,2,FALSE),VLOOKUP(②選手情報入力!H38,種目情報!$E$4:$F$24,2,FALSE))))</f>
        <v/>
      </c>
      <c r="P30" t="str">
        <f>IF(E30="","",IF(②選手情報入力!I38="","",②選手情報入力!I38))</f>
        <v/>
      </c>
      <c r="Q30" s="36" t="str">
        <f>IF(E30="","",IF(②選手情報入力!H38="","",0))</f>
        <v/>
      </c>
      <c r="R30" t="str">
        <f>IF(E30="","",IF(②選手情報入力!H38="","",IF(I30=1,VLOOKUP(②選手情報入力!H38,種目情報!$A$4:$C$29,3,FALSE),VLOOKUP(②選手情報入力!H38,種目情報!$E$4:$G$24,3,FALSE))))</f>
        <v/>
      </c>
      <c r="S30" t="str">
        <f>IF(E30="","",IF(②選手情報入力!J38="","",IF(I30=1,VLOOKUP(②選手情報入力!J38,種目情報!$A$4:$B$29,2,FALSE),VLOOKUP(②選手情報入力!J38,種目情報!$E$4:$F$24,2,FALSE))))</f>
        <v/>
      </c>
      <c r="T30" t="str">
        <f>IF(E30="","",IF(②選手情報入力!K38="","",②選手情報入力!K38))</f>
        <v/>
      </c>
      <c r="U30" s="36" t="str">
        <f>IF(E30="","",IF(②選手情報入力!J38="","",0))</f>
        <v/>
      </c>
      <c r="V30" t="str">
        <f>IF(E30="","",IF(②選手情報入力!J38="","",IF(I30=1,VLOOKUP(②選手情報入力!J38,種目情報!$A$4:$C$29,3,FALSE),VLOOKUP(②選手情報入力!J38,種目情報!$E$4:$G$24,3,FALSE))))</f>
        <v/>
      </c>
      <c r="W30" t="str">
        <f>IF(E30="","",IF(②選手情報入力!N38="","",IF(I30=1,種目情報!$J$4,種目情報!$J$7)))</f>
        <v/>
      </c>
      <c r="X30" t="str">
        <f>IF(A30="","",IF(②選手情報入力!N38="","",IF(I30=1,IF(②選手情報入力!$N$5="","",②選手情報入力!$N$5),IF(②選手情報入力!$N$6="","",②選手情報入力!$N$6))))</f>
        <v/>
      </c>
      <c r="Y30" s="36" t="str">
        <f>IF(E30="","",IF(②選手情報入力!N38="","",0))</f>
        <v/>
      </c>
      <c r="Z30" t="str">
        <f>IF(E30="","",IF(②選手情報入力!N38="","",2))</f>
        <v/>
      </c>
      <c r="AA30" t="str">
        <f>IF(E30="","",IF(②選手情報入力!O38="","",IF(I30=1,種目情報!$J$5,種目情報!$J$8)))</f>
        <v/>
      </c>
      <c r="AB30" t="str">
        <f>IF(E30="","",IF(②選手情報入力!O38="","",IF(I30=1,IF(②選手情報入力!$O$5="","",②選手情報入力!$O$5),IF(②選手情報入力!$O$6="","",②選手情報入力!$O$6))))</f>
        <v/>
      </c>
      <c r="AC30" t="str">
        <f>IF(E30="","",IF(②選手情報入力!O38="","",0))</f>
        <v/>
      </c>
      <c r="AD30" t="str">
        <f>IF(E30="","",IF(②選手情報入力!O38="","",2))</f>
        <v/>
      </c>
      <c r="AE30" t="str">
        <f>IF(E30="","",IF(②選手情報入力!P38="","",IF(I30=1,種目情報!$J$6,種目情報!$J$9)))</f>
        <v/>
      </c>
      <c r="AF30" t="str">
        <f>IF(E30="","",IF(②選手情報入力!P38="","",IF(I30=1,IF(②選手情報入力!$P$5="","",②選手情報入力!$P$5),IF(②選手情報入力!$P$6="","",②選手情報入力!$P$6))))</f>
        <v/>
      </c>
      <c r="AG30" t="str">
        <f>IF(E30="","",IF(②選手情報入力!P38="","",0))</f>
        <v/>
      </c>
      <c r="AH30" t="str">
        <f>IF(E30="","",IF(②選手情報入力!P38="","",2))</f>
        <v/>
      </c>
    </row>
    <row r="31" spans="1:34">
      <c r="A31" t="str">
        <f>IF(E31="","",I31*1000000+①学校情報入力!$D$3*1000+②選手情報入力!A39)</f>
        <v/>
      </c>
      <c r="B31" t="str">
        <f>IF(E31="","",①学校情報入力!$D$3)</f>
        <v/>
      </c>
      <c r="E31" t="str">
        <f>IF(②選手情報入力!B39="","",②選手情報入力!B39)</f>
        <v/>
      </c>
      <c r="F31" t="str">
        <f>IF(E31="","",②選手情報入力!C39)</f>
        <v/>
      </c>
      <c r="G31" t="str">
        <f>IF(E31="","",②選手情報入力!D39)</f>
        <v/>
      </c>
      <c r="H31" t="str">
        <f t="shared" si="0"/>
        <v/>
      </c>
      <c r="I31" t="str">
        <f>IF(E31="","",IF(②選手情報入力!F39="男",1,2))</f>
        <v/>
      </c>
      <c r="J31" t="str">
        <f>IF(E31="","",IF(②選手情報入力!G39="","",②選手情報入力!G39))</f>
        <v/>
      </c>
      <c r="L31" t="str">
        <f t="shared" si="1"/>
        <v/>
      </c>
      <c r="M31" t="str">
        <f t="shared" si="2"/>
        <v/>
      </c>
      <c r="O31" t="str">
        <f>IF(E31="","",IF(②選手情報入力!H39="","",IF(I31=1,VLOOKUP(②選手情報入力!H39,種目情報!$A$4:$B$29,2,FALSE),VLOOKUP(②選手情報入力!H39,種目情報!$E$4:$F$24,2,FALSE))))</f>
        <v/>
      </c>
      <c r="P31" t="str">
        <f>IF(E31="","",IF(②選手情報入力!I39="","",②選手情報入力!I39))</f>
        <v/>
      </c>
      <c r="Q31" s="36" t="str">
        <f>IF(E31="","",IF(②選手情報入力!H39="","",0))</f>
        <v/>
      </c>
      <c r="R31" t="str">
        <f>IF(E31="","",IF(②選手情報入力!H39="","",IF(I31=1,VLOOKUP(②選手情報入力!H39,種目情報!$A$4:$C$29,3,FALSE),VLOOKUP(②選手情報入力!H39,種目情報!$E$4:$G$24,3,FALSE))))</f>
        <v/>
      </c>
      <c r="S31" t="str">
        <f>IF(E31="","",IF(②選手情報入力!J39="","",IF(I31=1,VLOOKUP(②選手情報入力!J39,種目情報!$A$4:$B$29,2,FALSE),VLOOKUP(②選手情報入力!J39,種目情報!$E$4:$F$24,2,FALSE))))</f>
        <v/>
      </c>
      <c r="T31" t="str">
        <f>IF(E31="","",IF(②選手情報入力!K39="","",②選手情報入力!K39))</f>
        <v/>
      </c>
      <c r="U31" s="36" t="str">
        <f>IF(E31="","",IF(②選手情報入力!J39="","",0))</f>
        <v/>
      </c>
      <c r="V31" t="str">
        <f>IF(E31="","",IF(②選手情報入力!J39="","",IF(I31=1,VLOOKUP(②選手情報入力!J39,種目情報!$A$4:$C$29,3,FALSE),VLOOKUP(②選手情報入力!J39,種目情報!$E$4:$G$24,3,FALSE))))</f>
        <v/>
      </c>
      <c r="W31" t="str">
        <f>IF(E31="","",IF(②選手情報入力!N39="","",IF(I31=1,種目情報!$J$4,種目情報!$J$7)))</f>
        <v/>
      </c>
      <c r="X31" t="str">
        <f>IF(A31="","",IF(②選手情報入力!N39="","",IF(I31=1,IF(②選手情報入力!$N$5="","",②選手情報入力!$N$5),IF(②選手情報入力!$N$6="","",②選手情報入力!$N$6))))</f>
        <v/>
      </c>
      <c r="Y31" s="36" t="str">
        <f>IF(E31="","",IF(②選手情報入力!N39="","",0))</f>
        <v/>
      </c>
      <c r="Z31" t="str">
        <f>IF(E31="","",IF(②選手情報入力!N39="","",2))</f>
        <v/>
      </c>
      <c r="AA31" t="str">
        <f>IF(E31="","",IF(②選手情報入力!O39="","",IF(I31=1,種目情報!$J$5,種目情報!$J$8)))</f>
        <v/>
      </c>
      <c r="AB31" t="str">
        <f>IF(E31="","",IF(②選手情報入力!O39="","",IF(I31=1,IF(②選手情報入力!$O$5="","",②選手情報入力!$O$5),IF(②選手情報入力!$O$6="","",②選手情報入力!$O$6))))</f>
        <v/>
      </c>
      <c r="AC31" t="str">
        <f>IF(E31="","",IF(②選手情報入力!O39="","",0))</f>
        <v/>
      </c>
      <c r="AD31" t="str">
        <f>IF(E31="","",IF(②選手情報入力!O39="","",2))</f>
        <v/>
      </c>
      <c r="AE31" t="str">
        <f>IF(E31="","",IF(②選手情報入力!P39="","",IF(I31=1,種目情報!$J$6,種目情報!$J$9)))</f>
        <v/>
      </c>
      <c r="AF31" t="str">
        <f>IF(E31="","",IF(②選手情報入力!P39="","",IF(I31=1,IF(②選手情報入力!$P$5="","",②選手情報入力!$P$5),IF(②選手情報入力!$P$6="","",②選手情報入力!$P$6))))</f>
        <v/>
      </c>
      <c r="AG31" t="str">
        <f>IF(E31="","",IF(②選手情報入力!P39="","",0))</f>
        <v/>
      </c>
      <c r="AH31" t="str">
        <f>IF(E31="","",IF(②選手情報入力!P39="","",2))</f>
        <v/>
      </c>
    </row>
    <row r="32" spans="1:34">
      <c r="A32" t="str">
        <f>IF(E32="","",I32*1000000+①学校情報入力!$D$3*1000+②選手情報入力!A40)</f>
        <v/>
      </c>
      <c r="B32" t="str">
        <f>IF(E32="","",①学校情報入力!$D$3)</f>
        <v/>
      </c>
      <c r="E32" t="str">
        <f>IF(②選手情報入力!B40="","",②選手情報入力!B40)</f>
        <v/>
      </c>
      <c r="F32" t="str">
        <f>IF(E32="","",②選手情報入力!C40)</f>
        <v/>
      </c>
      <c r="G32" t="str">
        <f>IF(E32="","",②選手情報入力!D40)</f>
        <v/>
      </c>
      <c r="H32" t="str">
        <f t="shared" si="0"/>
        <v/>
      </c>
      <c r="I32" t="str">
        <f>IF(E32="","",IF(②選手情報入力!F40="男",1,2))</f>
        <v/>
      </c>
      <c r="J32" t="str">
        <f>IF(E32="","",IF(②選手情報入力!G40="","",②選手情報入力!G40))</f>
        <v/>
      </c>
      <c r="L32" t="str">
        <f t="shared" si="1"/>
        <v/>
      </c>
      <c r="M32" t="str">
        <f t="shared" si="2"/>
        <v/>
      </c>
      <c r="O32" t="str">
        <f>IF(E32="","",IF(②選手情報入力!H40="","",IF(I32=1,VLOOKUP(②選手情報入力!H40,種目情報!$A$4:$B$29,2,FALSE),VLOOKUP(②選手情報入力!H40,種目情報!$E$4:$F$24,2,FALSE))))</f>
        <v/>
      </c>
      <c r="P32" t="str">
        <f>IF(E32="","",IF(②選手情報入力!I40="","",②選手情報入力!I40))</f>
        <v/>
      </c>
      <c r="Q32" s="36" t="str">
        <f>IF(E32="","",IF(②選手情報入力!H40="","",0))</f>
        <v/>
      </c>
      <c r="R32" t="str">
        <f>IF(E32="","",IF(②選手情報入力!H40="","",IF(I32=1,VLOOKUP(②選手情報入力!H40,種目情報!$A$4:$C$29,3,FALSE),VLOOKUP(②選手情報入力!H40,種目情報!$E$4:$G$24,3,FALSE))))</f>
        <v/>
      </c>
      <c r="S32" t="str">
        <f>IF(E32="","",IF(②選手情報入力!J40="","",IF(I32=1,VLOOKUP(②選手情報入力!J40,種目情報!$A$4:$B$29,2,FALSE),VLOOKUP(②選手情報入力!J40,種目情報!$E$4:$F$24,2,FALSE))))</f>
        <v/>
      </c>
      <c r="T32" t="str">
        <f>IF(E32="","",IF(②選手情報入力!K40="","",②選手情報入力!K40))</f>
        <v/>
      </c>
      <c r="U32" s="36" t="str">
        <f>IF(E32="","",IF(②選手情報入力!J40="","",0))</f>
        <v/>
      </c>
      <c r="V32" t="str">
        <f>IF(E32="","",IF(②選手情報入力!J40="","",IF(I32=1,VLOOKUP(②選手情報入力!J40,種目情報!$A$4:$C$29,3,FALSE),VLOOKUP(②選手情報入力!J40,種目情報!$E$4:$G$24,3,FALSE))))</f>
        <v/>
      </c>
      <c r="W32" t="str">
        <f>IF(E32="","",IF(②選手情報入力!N40="","",IF(I32=1,種目情報!$J$4,種目情報!$J$7)))</f>
        <v/>
      </c>
      <c r="X32" t="str">
        <f>IF(A32="","",IF(②選手情報入力!N40="","",IF(I32=1,IF(②選手情報入力!$N$5="","",②選手情報入力!$N$5),IF(②選手情報入力!$N$6="","",②選手情報入力!$N$6))))</f>
        <v/>
      </c>
      <c r="Y32" s="36" t="str">
        <f>IF(E32="","",IF(②選手情報入力!N40="","",0))</f>
        <v/>
      </c>
      <c r="Z32" t="str">
        <f>IF(E32="","",IF(②選手情報入力!N40="","",2))</f>
        <v/>
      </c>
      <c r="AA32" t="str">
        <f>IF(E32="","",IF(②選手情報入力!O40="","",IF(I32=1,種目情報!$J$5,種目情報!$J$8)))</f>
        <v/>
      </c>
      <c r="AB32" t="str">
        <f>IF(E32="","",IF(②選手情報入力!O40="","",IF(I32=1,IF(②選手情報入力!$O$5="","",②選手情報入力!$O$5),IF(②選手情報入力!$O$6="","",②選手情報入力!$O$6))))</f>
        <v/>
      </c>
      <c r="AC32" t="str">
        <f>IF(E32="","",IF(②選手情報入力!O40="","",0))</f>
        <v/>
      </c>
      <c r="AD32" t="str">
        <f>IF(E32="","",IF(②選手情報入力!O40="","",2))</f>
        <v/>
      </c>
      <c r="AE32" t="str">
        <f>IF(E32="","",IF(②選手情報入力!P40="","",IF(I32=1,種目情報!$J$6,種目情報!$J$9)))</f>
        <v/>
      </c>
      <c r="AF32" t="str">
        <f>IF(E32="","",IF(②選手情報入力!P40="","",IF(I32=1,IF(②選手情報入力!$P$5="","",②選手情報入力!$P$5),IF(②選手情報入力!$P$6="","",②選手情報入力!$P$6))))</f>
        <v/>
      </c>
      <c r="AG32" t="str">
        <f>IF(E32="","",IF(②選手情報入力!P40="","",0))</f>
        <v/>
      </c>
      <c r="AH32" t="str">
        <f>IF(E32="","",IF(②選手情報入力!P40="","",2))</f>
        <v/>
      </c>
    </row>
    <row r="33" spans="1:34">
      <c r="A33" t="str">
        <f>IF(E33="","",I33*1000000+①学校情報入力!$D$3*1000+②選手情報入力!A41)</f>
        <v/>
      </c>
      <c r="B33" t="str">
        <f>IF(E33="","",①学校情報入力!$D$3)</f>
        <v/>
      </c>
      <c r="E33" t="str">
        <f>IF(②選手情報入力!B41="","",②選手情報入力!B41)</f>
        <v/>
      </c>
      <c r="F33" t="str">
        <f>IF(E33="","",②選手情報入力!C41)</f>
        <v/>
      </c>
      <c r="G33" t="str">
        <f>IF(E33="","",②選手情報入力!D41)</f>
        <v/>
      </c>
      <c r="H33" t="str">
        <f t="shared" si="0"/>
        <v/>
      </c>
      <c r="I33" t="str">
        <f>IF(E33="","",IF(②選手情報入力!F41="男",1,2))</f>
        <v/>
      </c>
      <c r="J33" t="str">
        <f>IF(E33="","",IF(②選手情報入力!G41="","",②選手情報入力!G41))</f>
        <v/>
      </c>
      <c r="L33" t="str">
        <f t="shared" si="1"/>
        <v/>
      </c>
      <c r="M33" t="str">
        <f t="shared" si="2"/>
        <v/>
      </c>
      <c r="O33" t="str">
        <f>IF(E33="","",IF(②選手情報入力!H41="","",IF(I33=1,VLOOKUP(②選手情報入力!H41,種目情報!$A$4:$B$29,2,FALSE),VLOOKUP(②選手情報入力!H41,種目情報!$E$4:$F$24,2,FALSE))))</f>
        <v/>
      </c>
      <c r="P33" t="str">
        <f>IF(E33="","",IF(②選手情報入力!I41="","",②選手情報入力!I41))</f>
        <v/>
      </c>
      <c r="Q33" s="36" t="str">
        <f>IF(E33="","",IF(②選手情報入力!H41="","",0))</f>
        <v/>
      </c>
      <c r="R33" t="str">
        <f>IF(E33="","",IF(②選手情報入力!H41="","",IF(I33=1,VLOOKUP(②選手情報入力!H41,種目情報!$A$4:$C$29,3,FALSE),VLOOKUP(②選手情報入力!H41,種目情報!$E$4:$G$24,3,FALSE))))</f>
        <v/>
      </c>
      <c r="S33" t="str">
        <f>IF(E33="","",IF(②選手情報入力!J41="","",IF(I33=1,VLOOKUP(②選手情報入力!J41,種目情報!$A$4:$B$29,2,FALSE),VLOOKUP(②選手情報入力!J41,種目情報!$E$4:$F$24,2,FALSE))))</f>
        <v/>
      </c>
      <c r="T33" t="str">
        <f>IF(E33="","",IF(②選手情報入力!K41="","",②選手情報入力!K41))</f>
        <v/>
      </c>
      <c r="U33" s="36" t="str">
        <f>IF(E33="","",IF(②選手情報入力!J41="","",0))</f>
        <v/>
      </c>
      <c r="V33" t="str">
        <f>IF(E33="","",IF(②選手情報入力!J41="","",IF(I33=1,VLOOKUP(②選手情報入力!J41,種目情報!$A$4:$C$29,3,FALSE),VLOOKUP(②選手情報入力!J41,種目情報!$E$4:$G$24,3,FALSE))))</f>
        <v/>
      </c>
      <c r="W33" t="str">
        <f>IF(E33="","",IF(②選手情報入力!N41="","",IF(I33=1,種目情報!$J$4,種目情報!$J$7)))</f>
        <v/>
      </c>
      <c r="X33" t="str">
        <f>IF(A33="","",IF(②選手情報入力!N41="","",IF(I33=1,IF(②選手情報入力!$N$5="","",②選手情報入力!$N$5),IF(②選手情報入力!$N$6="","",②選手情報入力!$N$6))))</f>
        <v/>
      </c>
      <c r="Y33" s="36" t="str">
        <f>IF(E33="","",IF(②選手情報入力!N41="","",0))</f>
        <v/>
      </c>
      <c r="Z33" t="str">
        <f>IF(E33="","",IF(②選手情報入力!N41="","",2))</f>
        <v/>
      </c>
      <c r="AA33" t="str">
        <f>IF(E33="","",IF(②選手情報入力!O41="","",IF(I33=1,種目情報!$J$5,種目情報!$J$8)))</f>
        <v/>
      </c>
      <c r="AB33" t="str">
        <f>IF(E33="","",IF(②選手情報入力!O41="","",IF(I33=1,IF(②選手情報入力!$O$5="","",②選手情報入力!$O$5),IF(②選手情報入力!$O$6="","",②選手情報入力!$O$6))))</f>
        <v/>
      </c>
      <c r="AC33" t="str">
        <f>IF(E33="","",IF(②選手情報入力!O41="","",0))</f>
        <v/>
      </c>
      <c r="AD33" t="str">
        <f>IF(E33="","",IF(②選手情報入力!O41="","",2))</f>
        <v/>
      </c>
      <c r="AE33" t="str">
        <f>IF(E33="","",IF(②選手情報入力!P41="","",IF(I33=1,種目情報!$J$6,種目情報!$J$9)))</f>
        <v/>
      </c>
      <c r="AF33" t="str">
        <f>IF(E33="","",IF(②選手情報入力!P41="","",IF(I33=1,IF(②選手情報入力!$P$5="","",②選手情報入力!$P$5),IF(②選手情報入力!$P$6="","",②選手情報入力!$P$6))))</f>
        <v/>
      </c>
      <c r="AG33" t="str">
        <f>IF(E33="","",IF(②選手情報入力!P41="","",0))</f>
        <v/>
      </c>
      <c r="AH33" t="str">
        <f>IF(E33="","",IF(②選手情報入力!P41="","",2))</f>
        <v/>
      </c>
    </row>
    <row r="34" spans="1:34">
      <c r="A34" t="str">
        <f>IF(E34="","",I34*1000000+①学校情報入力!$D$3*1000+②選手情報入力!A42)</f>
        <v/>
      </c>
      <c r="B34" t="str">
        <f>IF(E34="","",①学校情報入力!$D$3)</f>
        <v/>
      </c>
      <c r="E34" t="str">
        <f>IF(②選手情報入力!B42="","",②選手情報入力!B42)</f>
        <v/>
      </c>
      <c r="F34" t="str">
        <f>IF(E34="","",②選手情報入力!C42)</f>
        <v/>
      </c>
      <c r="G34" t="str">
        <f>IF(E34="","",②選手情報入力!D42)</f>
        <v/>
      </c>
      <c r="H34" t="str">
        <f t="shared" si="0"/>
        <v/>
      </c>
      <c r="I34" t="str">
        <f>IF(E34="","",IF(②選手情報入力!F42="男",1,2))</f>
        <v/>
      </c>
      <c r="J34" t="str">
        <f>IF(E34="","",IF(②選手情報入力!G42="","",②選手情報入力!G42))</f>
        <v/>
      </c>
      <c r="L34" t="str">
        <f t="shared" si="1"/>
        <v/>
      </c>
      <c r="M34" t="str">
        <f t="shared" si="2"/>
        <v/>
      </c>
      <c r="O34" t="str">
        <f>IF(E34="","",IF(②選手情報入力!H42="","",IF(I34=1,VLOOKUP(②選手情報入力!H42,種目情報!$A$4:$B$29,2,FALSE),VLOOKUP(②選手情報入力!H42,種目情報!$E$4:$F$24,2,FALSE))))</f>
        <v/>
      </c>
      <c r="P34" t="str">
        <f>IF(E34="","",IF(②選手情報入力!I42="","",②選手情報入力!I42))</f>
        <v/>
      </c>
      <c r="Q34" s="36" t="str">
        <f>IF(E34="","",IF(②選手情報入力!H42="","",0))</f>
        <v/>
      </c>
      <c r="R34" t="str">
        <f>IF(E34="","",IF(②選手情報入力!H42="","",IF(I34=1,VLOOKUP(②選手情報入力!H42,種目情報!$A$4:$C$29,3,FALSE),VLOOKUP(②選手情報入力!H42,種目情報!$E$4:$G$24,3,FALSE))))</f>
        <v/>
      </c>
      <c r="S34" t="str">
        <f>IF(E34="","",IF(②選手情報入力!J42="","",IF(I34=1,VLOOKUP(②選手情報入力!J42,種目情報!$A$4:$B$29,2,FALSE),VLOOKUP(②選手情報入力!J42,種目情報!$E$4:$F$24,2,FALSE))))</f>
        <v/>
      </c>
      <c r="T34" t="str">
        <f>IF(E34="","",IF(②選手情報入力!K42="","",②選手情報入力!K42))</f>
        <v/>
      </c>
      <c r="U34" s="36" t="str">
        <f>IF(E34="","",IF(②選手情報入力!J42="","",0))</f>
        <v/>
      </c>
      <c r="V34" t="str">
        <f>IF(E34="","",IF(②選手情報入力!J42="","",IF(I34=1,VLOOKUP(②選手情報入力!J42,種目情報!$A$4:$C$29,3,FALSE),VLOOKUP(②選手情報入力!J42,種目情報!$E$4:$G$24,3,FALSE))))</f>
        <v/>
      </c>
      <c r="W34" t="str">
        <f>IF(E34="","",IF(②選手情報入力!N42="","",IF(I34=1,種目情報!$J$4,種目情報!$J$7)))</f>
        <v/>
      </c>
      <c r="X34" t="str">
        <f>IF(A34="","",IF(②選手情報入力!N42="","",IF(I34=1,IF(②選手情報入力!$N$5="","",②選手情報入力!$N$5),IF(②選手情報入力!$N$6="","",②選手情報入力!$N$6))))</f>
        <v/>
      </c>
      <c r="Y34" s="36" t="str">
        <f>IF(E34="","",IF(②選手情報入力!N42="","",0))</f>
        <v/>
      </c>
      <c r="Z34" t="str">
        <f>IF(E34="","",IF(②選手情報入力!N42="","",2))</f>
        <v/>
      </c>
      <c r="AA34" t="str">
        <f>IF(E34="","",IF(②選手情報入力!O42="","",IF(I34=1,種目情報!$J$5,種目情報!$J$8)))</f>
        <v/>
      </c>
      <c r="AB34" t="str">
        <f>IF(E34="","",IF(②選手情報入力!O42="","",IF(I34=1,IF(②選手情報入力!$O$5="","",②選手情報入力!$O$5),IF(②選手情報入力!$O$6="","",②選手情報入力!$O$6))))</f>
        <v/>
      </c>
      <c r="AC34" t="str">
        <f>IF(E34="","",IF(②選手情報入力!O42="","",0))</f>
        <v/>
      </c>
      <c r="AD34" t="str">
        <f>IF(E34="","",IF(②選手情報入力!O42="","",2))</f>
        <v/>
      </c>
      <c r="AE34" t="str">
        <f>IF(E34="","",IF(②選手情報入力!P42="","",IF(I34=1,種目情報!$J$6,種目情報!$J$9)))</f>
        <v/>
      </c>
      <c r="AF34" t="str">
        <f>IF(E34="","",IF(②選手情報入力!P42="","",IF(I34=1,IF(②選手情報入力!$P$5="","",②選手情報入力!$P$5),IF(②選手情報入力!$P$6="","",②選手情報入力!$P$6))))</f>
        <v/>
      </c>
      <c r="AG34" t="str">
        <f>IF(E34="","",IF(②選手情報入力!P42="","",0))</f>
        <v/>
      </c>
      <c r="AH34" t="str">
        <f>IF(E34="","",IF(②選手情報入力!P42="","",2))</f>
        <v/>
      </c>
    </row>
    <row r="35" spans="1:34">
      <c r="A35" t="str">
        <f>IF(E35="","",I35*1000000+①学校情報入力!$D$3*1000+②選手情報入力!A43)</f>
        <v/>
      </c>
      <c r="B35" t="str">
        <f>IF(E35="","",①学校情報入力!$D$3)</f>
        <v/>
      </c>
      <c r="E35" t="str">
        <f>IF(②選手情報入力!B43="","",②選手情報入力!B43)</f>
        <v/>
      </c>
      <c r="F35" t="str">
        <f>IF(E35="","",②選手情報入力!C43)</f>
        <v/>
      </c>
      <c r="G35" t="str">
        <f>IF(E35="","",②選手情報入力!D43)</f>
        <v/>
      </c>
      <c r="H35" t="str">
        <f t="shared" si="0"/>
        <v/>
      </c>
      <c r="I35" t="str">
        <f>IF(E35="","",IF(②選手情報入力!F43="男",1,2))</f>
        <v/>
      </c>
      <c r="J35" t="str">
        <f>IF(E35="","",IF(②選手情報入力!G43="","",②選手情報入力!G43))</f>
        <v/>
      </c>
      <c r="L35" t="str">
        <f t="shared" si="1"/>
        <v/>
      </c>
      <c r="M35" t="str">
        <f t="shared" si="2"/>
        <v/>
      </c>
      <c r="O35" t="str">
        <f>IF(E35="","",IF(②選手情報入力!H43="","",IF(I35=1,VLOOKUP(②選手情報入力!H43,種目情報!$A$4:$B$29,2,FALSE),VLOOKUP(②選手情報入力!H43,種目情報!$E$4:$F$24,2,FALSE))))</f>
        <v/>
      </c>
      <c r="P35" t="str">
        <f>IF(E35="","",IF(②選手情報入力!I43="","",②選手情報入力!I43))</f>
        <v/>
      </c>
      <c r="Q35" s="36" t="str">
        <f>IF(E35="","",IF(②選手情報入力!H43="","",0))</f>
        <v/>
      </c>
      <c r="R35" t="str">
        <f>IF(E35="","",IF(②選手情報入力!H43="","",IF(I35=1,VLOOKUP(②選手情報入力!H43,種目情報!$A$4:$C$29,3,FALSE),VLOOKUP(②選手情報入力!H43,種目情報!$E$4:$G$24,3,FALSE))))</f>
        <v/>
      </c>
      <c r="S35" t="str">
        <f>IF(E35="","",IF(②選手情報入力!J43="","",IF(I35=1,VLOOKUP(②選手情報入力!J43,種目情報!$A$4:$B$29,2,FALSE),VLOOKUP(②選手情報入力!J43,種目情報!$E$4:$F$24,2,FALSE))))</f>
        <v/>
      </c>
      <c r="T35" t="str">
        <f>IF(E35="","",IF(②選手情報入力!K43="","",②選手情報入力!K43))</f>
        <v/>
      </c>
      <c r="U35" s="36" t="str">
        <f>IF(E35="","",IF(②選手情報入力!J43="","",0))</f>
        <v/>
      </c>
      <c r="V35" t="str">
        <f>IF(E35="","",IF(②選手情報入力!J43="","",IF(I35=1,VLOOKUP(②選手情報入力!J43,種目情報!$A$4:$C$29,3,FALSE),VLOOKUP(②選手情報入力!J43,種目情報!$E$4:$G$24,3,FALSE))))</f>
        <v/>
      </c>
      <c r="W35" t="str">
        <f>IF(E35="","",IF(②選手情報入力!N43="","",IF(I35=1,種目情報!$J$4,種目情報!$J$7)))</f>
        <v/>
      </c>
      <c r="X35" t="str">
        <f>IF(A35="","",IF(②選手情報入力!N43="","",IF(I35=1,IF(②選手情報入力!$N$5="","",②選手情報入力!$N$5),IF(②選手情報入力!$N$6="","",②選手情報入力!$N$6))))</f>
        <v/>
      </c>
      <c r="Y35" s="36" t="str">
        <f>IF(E35="","",IF(②選手情報入力!N43="","",0))</f>
        <v/>
      </c>
      <c r="Z35" t="str">
        <f>IF(E35="","",IF(②選手情報入力!N43="","",2))</f>
        <v/>
      </c>
      <c r="AA35" t="str">
        <f>IF(E35="","",IF(②選手情報入力!O43="","",IF(I35=1,種目情報!$J$5,種目情報!$J$8)))</f>
        <v/>
      </c>
      <c r="AB35" t="str">
        <f>IF(E35="","",IF(②選手情報入力!O43="","",IF(I35=1,IF(②選手情報入力!$O$5="","",②選手情報入力!$O$5),IF(②選手情報入力!$O$6="","",②選手情報入力!$O$6))))</f>
        <v/>
      </c>
      <c r="AC35" t="str">
        <f>IF(E35="","",IF(②選手情報入力!O43="","",0))</f>
        <v/>
      </c>
      <c r="AD35" t="str">
        <f>IF(E35="","",IF(②選手情報入力!O43="","",2))</f>
        <v/>
      </c>
      <c r="AE35" t="str">
        <f>IF(E35="","",IF(②選手情報入力!P43="","",IF(I35=1,種目情報!$J$6,種目情報!$J$9)))</f>
        <v/>
      </c>
      <c r="AF35" t="str">
        <f>IF(E35="","",IF(②選手情報入力!P43="","",IF(I35=1,IF(②選手情報入力!$P$5="","",②選手情報入力!$P$5),IF(②選手情報入力!$P$6="","",②選手情報入力!$P$6))))</f>
        <v/>
      </c>
      <c r="AG35" t="str">
        <f>IF(E35="","",IF(②選手情報入力!P43="","",0))</f>
        <v/>
      </c>
      <c r="AH35" t="str">
        <f>IF(E35="","",IF(②選手情報入力!P43="","",2))</f>
        <v/>
      </c>
    </row>
    <row r="36" spans="1:34">
      <c r="A36" t="str">
        <f>IF(E36="","",I36*1000000+①学校情報入力!$D$3*1000+②選手情報入力!A44)</f>
        <v/>
      </c>
      <c r="B36" t="str">
        <f>IF(E36="","",①学校情報入力!$D$3)</f>
        <v/>
      </c>
      <c r="E36" t="str">
        <f>IF(②選手情報入力!B44="","",②選手情報入力!B44)</f>
        <v/>
      </c>
      <c r="F36" t="str">
        <f>IF(E36="","",②選手情報入力!C44)</f>
        <v/>
      </c>
      <c r="G36" t="str">
        <f>IF(E36="","",②選手情報入力!D44)</f>
        <v/>
      </c>
      <c r="H36" t="str">
        <f t="shared" si="0"/>
        <v/>
      </c>
      <c r="I36" t="str">
        <f>IF(E36="","",IF(②選手情報入力!F44="男",1,2))</f>
        <v/>
      </c>
      <c r="J36" t="str">
        <f>IF(E36="","",IF(②選手情報入力!G44="","",②選手情報入力!G44))</f>
        <v/>
      </c>
      <c r="L36" t="str">
        <f t="shared" si="1"/>
        <v/>
      </c>
      <c r="M36" t="str">
        <f t="shared" si="2"/>
        <v/>
      </c>
      <c r="O36" t="str">
        <f>IF(E36="","",IF(②選手情報入力!H44="","",IF(I36=1,VLOOKUP(②選手情報入力!H44,種目情報!$A$4:$B$29,2,FALSE),VLOOKUP(②選手情報入力!H44,種目情報!$E$4:$F$24,2,FALSE))))</f>
        <v/>
      </c>
      <c r="P36" t="str">
        <f>IF(E36="","",IF(②選手情報入力!I44="","",②選手情報入力!I44))</f>
        <v/>
      </c>
      <c r="Q36" s="36" t="str">
        <f>IF(E36="","",IF(②選手情報入力!H44="","",0))</f>
        <v/>
      </c>
      <c r="R36" t="str">
        <f>IF(E36="","",IF(②選手情報入力!H44="","",IF(I36=1,VLOOKUP(②選手情報入力!H44,種目情報!$A$4:$C$29,3,FALSE),VLOOKUP(②選手情報入力!H44,種目情報!$E$4:$G$24,3,FALSE))))</f>
        <v/>
      </c>
      <c r="S36" t="str">
        <f>IF(E36="","",IF(②選手情報入力!J44="","",IF(I36=1,VLOOKUP(②選手情報入力!J44,種目情報!$A$4:$B$29,2,FALSE),VLOOKUP(②選手情報入力!J44,種目情報!$E$4:$F$24,2,FALSE))))</f>
        <v/>
      </c>
      <c r="T36" t="str">
        <f>IF(E36="","",IF(②選手情報入力!K44="","",②選手情報入力!K44))</f>
        <v/>
      </c>
      <c r="U36" s="36" t="str">
        <f>IF(E36="","",IF(②選手情報入力!J44="","",0))</f>
        <v/>
      </c>
      <c r="V36" t="str">
        <f>IF(E36="","",IF(②選手情報入力!J44="","",IF(I36=1,VLOOKUP(②選手情報入力!J44,種目情報!$A$4:$C$29,3,FALSE),VLOOKUP(②選手情報入力!J44,種目情報!$E$4:$G$24,3,FALSE))))</f>
        <v/>
      </c>
      <c r="W36" t="str">
        <f>IF(E36="","",IF(②選手情報入力!N44="","",IF(I36=1,種目情報!$J$4,種目情報!$J$7)))</f>
        <v/>
      </c>
      <c r="X36" t="str">
        <f>IF(A36="","",IF(②選手情報入力!N44="","",IF(I36=1,IF(②選手情報入力!$N$5="","",②選手情報入力!$N$5),IF(②選手情報入力!$N$6="","",②選手情報入力!$N$6))))</f>
        <v/>
      </c>
      <c r="Y36" s="36" t="str">
        <f>IF(E36="","",IF(②選手情報入力!N44="","",0))</f>
        <v/>
      </c>
      <c r="Z36" t="str">
        <f>IF(E36="","",IF(②選手情報入力!N44="","",2))</f>
        <v/>
      </c>
      <c r="AA36" t="str">
        <f>IF(E36="","",IF(②選手情報入力!O44="","",IF(I36=1,種目情報!$J$5,種目情報!$J$8)))</f>
        <v/>
      </c>
      <c r="AB36" t="str">
        <f>IF(E36="","",IF(②選手情報入力!O44="","",IF(I36=1,IF(②選手情報入力!$O$5="","",②選手情報入力!$O$5),IF(②選手情報入力!$O$6="","",②選手情報入力!$O$6))))</f>
        <v/>
      </c>
      <c r="AC36" t="str">
        <f>IF(E36="","",IF(②選手情報入力!O44="","",0))</f>
        <v/>
      </c>
      <c r="AD36" t="str">
        <f>IF(E36="","",IF(②選手情報入力!O44="","",2))</f>
        <v/>
      </c>
      <c r="AE36" t="str">
        <f>IF(E36="","",IF(②選手情報入力!P44="","",IF(I36=1,種目情報!$J$6,種目情報!$J$9)))</f>
        <v/>
      </c>
      <c r="AF36" t="str">
        <f>IF(E36="","",IF(②選手情報入力!P44="","",IF(I36=1,IF(②選手情報入力!$P$5="","",②選手情報入力!$P$5),IF(②選手情報入力!$P$6="","",②選手情報入力!$P$6))))</f>
        <v/>
      </c>
      <c r="AG36" t="str">
        <f>IF(E36="","",IF(②選手情報入力!P44="","",0))</f>
        <v/>
      </c>
      <c r="AH36" t="str">
        <f>IF(E36="","",IF(②選手情報入力!P44="","",2))</f>
        <v/>
      </c>
    </row>
    <row r="37" spans="1:34">
      <c r="A37" t="str">
        <f>IF(E37="","",I37*1000000+①学校情報入力!$D$3*1000+②選手情報入力!A45)</f>
        <v/>
      </c>
      <c r="B37" t="str">
        <f>IF(E37="","",①学校情報入力!$D$3)</f>
        <v/>
      </c>
      <c r="E37" t="str">
        <f>IF(②選手情報入力!B45="","",②選手情報入力!B45)</f>
        <v/>
      </c>
      <c r="F37" t="str">
        <f>IF(E37="","",②選手情報入力!C45)</f>
        <v/>
      </c>
      <c r="G37" t="str">
        <f>IF(E37="","",②選手情報入力!D45)</f>
        <v/>
      </c>
      <c r="H37" t="str">
        <f t="shared" si="0"/>
        <v/>
      </c>
      <c r="I37" t="str">
        <f>IF(E37="","",IF(②選手情報入力!F45="男",1,2))</f>
        <v/>
      </c>
      <c r="J37" t="str">
        <f>IF(E37="","",IF(②選手情報入力!G45="","",②選手情報入力!G45))</f>
        <v/>
      </c>
      <c r="L37" t="str">
        <f t="shared" si="1"/>
        <v/>
      </c>
      <c r="M37" t="str">
        <f t="shared" si="2"/>
        <v/>
      </c>
      <c r="O37" t="str">
        <f>IF(E37="","",IF(②選手情報入力!H45="","",IF(I37=1,VLOOKUP(②選手情報入力!H45,種目情報!$A$4:$B$29,2,FALSE),VLOOKUP(②選手情報入力!H45,種目情報!$E$4:$F$24,2,FALSE))))</f>
        <v/>
      </c>
      <c r="P37" t="str">
        <f>IF(E37="","",IF(②選手情報入力!I45="","",②選手情報入力!I45))</f>
        <v/>
      </c>
      <c r="Q37" s="36" t="str">
        <f>IF(E37="","",IF(②選手情報入力!H45="","",0))</f>
        <v/>
      </c>
      <c r="R37" t="str">
        <f>IF(E37="","",IF(②選手情報入力!H45="","",IF(I37=1,VLOOKUP(②選手情報入力!H45,種目情報!$A$4:$C$29,3,FALSE),VLOOKUP(②選手情報入力!H45,種目情報!$E$4:$G$24,3,FALSE))))</f>
        <v/>
      </c>
      <c r="S37" t="str">
        <f>IF(E37="","",IF(②選手情報入力!J45="","",IF(I37=1,VLOOKUP(②選手情報入力!J45,種目情報!$A$4:$B$29,2,FALSE),VLOOKUP(②選手情報入力!J45,種目情報!$E$4:$F$24,2,FALSE))))</f>
        <v/>
      </c>
      <c r="T37" t="str">
        <f>IF(E37="","",IF(②選手情報入力!K45="","",②選手情報入力!K45))</f>
        <v/>
      </c>
      <c r="U37" s="36" t="str">
        <f>IF(E37="","",IF(②選手情報入力!J45="","",0))</f>
        <v/>
      </c>
      <c r="V37" t="str">
        <f>IF(E37="","",IF(②選手情報入力!J45="","",IF(I37=1,VLOOKUP(②選手情報入力!J45,種目情報!$A$4:$C$29,3,FALSE),VLOOKUP(②選手情報入力!J45,種目情報!$E$4:$G$24,3,FALSE))))</f>
        <v/>
      </c>
      <c r="W37" t="str">
        <f>IF(E37="","",IF(②選手情報入力!N45="","",IF(I37=1,種目情報!$J$4,種目情報!$J$7)))</f>
        <v/>
      </c>
      <c r="X37" t="str">
        <f>IF(A37="","",IF(②選手情報入力!N45="","",IF(I37=1,IF(②選手情報入力!$N$5="","",②選手情報入力!$N$5),IF(②選手情報入力!$N$6="","",②選手情報入力!$N$6))))</f>
        <v/>
      </c>
      <c r="Y37" s="36" t="str">
        <f>IF(E37="","",IF(②選手情報入力!N45="","",0))</f>
        <v/>
      </c>
      <c r="Z37" t="str">
        <f>IF(E37="","",IF(②選手情報入力!N45="","",2))</f>
        <v/>
      </c>
      <c r="AA37" t="str">
        <f>IF(E37="","",IF(②選手情報入力!O45="","",IF(I37=1,種目情報!$J$5,種目情報!$J$8)))</f>
        <v/>
      </c>
      <c r="AB37" t="str">
        <f>IF(E37="","",IF(②選手情報入力!O45="","",IF(I37=1,IF(②選手情報入力!$O$5="","",②選手情報入力!$O$5),IF(②選手情報入力!$O$6="","",②選手情報入力!$O$6))))</f>
        <v/>
      </c>
      <c r="AC37" t="str">
        <f>IF(E37="","",IF(②選手情報入力!O45="","",0))</f>
        <v/>
      </c>
      <c r="AD37" t="str">
        <f>IF(E37="","",IF(②選手情報入力!O45="","",2))</f>
        <v/>
      </c>
      <c r="AE37" t="str">
        <f>IF(E37="","",IF(②選手情報入力!P45="","",IF(I37=1,種目情報!$J$6,種目情報!$J$9)))</f>
        <v/>
      </c>
      <c r="AF37" t="str">
        <f>IF(E37="","",IF(②選手情報入力!P45="","",IF(I37=1,IF(②選手情報入力!$P$5="","",②選手情報入力!$P$5),IF(②選手情報入力!$P$6="","",②選手情報入力!$P$6))))</f>
        <v/>
      </c>
      <c r="AG37" t="str">
        <f>IF(E37="","",IF(②選手情報入力!P45="","",0))</f>
        <v/>
      </c>
      <c r="AH37" t="str">
        <f>IF(E37="","",IF(②選手情報入力!P45="","",2))</f>
        <v/>
      </c>
    </row>
    <row r="38" spans="1:34">
      <c r="A38" t="str">
        <f>IF(E38="","",I38*1000000+①学校情報入力!$D$3*1000+②選手情報入力!A46)</f>
        <v/>
      </c>
      <c r="B38" t="str">
        <f>IF(E38="","",①学校情報入力!$D$3)</f>
        <v/>
      </c>
      <c r="E38" t="str">
        <f>IF(②選手情報入力!B46="","",②選手情報入力!B46)</f>
        <v/>
      </c>
      <c r="F38" t="str">
        <f>IF(E38="","",②選手情報入力!C46)</f>
        <v/>
      </c>
      <c r="G38" t="str">
        <f>IF(E38="","",②選手情報入力!D46)</f>
        <v/>
      </c>
      <c r="H38" t="str">
        <f t="shared" si="0"/>
        <v/>
      </c>
      <c r="I38" t="str">
        <f>IF(E38="","",IF(②選手情報入力!F46="男",1,2))</f>
        <v/>
      </c>
      <c r="J38" t="str">
        <f>IF(E38="","",IF(②選手情報入力!G46="","",②選手情報入力!G46))</f>
        <v/>
      </c>
      <c r="L38" t="str">
        <f t="shared" si="1"/>
        <v/>
      </c>
      <c r="M38" t="str">
        <f t="shared" si="2"/>
        <v/>
      </c>
      <c r="O38" t="str">
        <f>IF(E38="","",IF(②選手情報入力!H46="","",IF(I38=1,VLOOKUP(②選手情報入力!H46,種目情報!$A$4:$B$29,2,FALSE),VLOOKUP(②選手情報入力!H46,種目情報!$E$4:$F$24,2,FALSE))))</f>
        <v/>
      </c>
      <c r="P38" t="str">
        <f>IF(E38="","",IF(②選手情報入力!I46="","",②選手情報入力!I46))</f>
        <v/>
      </c>
      <c r="Q38" s="36" t="str">
        <f>IF(E38="","",IF(②選手情報入力!H46="","",0))</f>
        <v/>
      </c>
      <c r="R38" t="str">
        <f>IF(E38="","",IF(②選手情報入力!H46="","",IF(I38=1,VLOOKUP(②選手情報入力!H46,種目情報!$A$4:$C$29,3,FALSE),VLOOKUP(②選手情報入力!H46,種目情報!$E$4:$G$24,3,FALSE))))</f>
        <v/>
      </c>
      <c r="S38" t="str">
        <f>IF(E38="","",IF(②選手情報入力!J46="","",IF(I38=1,VLOOKUP(②選手情報入力!J46,種目情報!$A$4:$B$29,2,FALSE),VLOOKUP(②選手情報入力!J46,種目情報!$E$4:$F$24,2,FALSE))))</f>
        <v/>
      </c>
      <c r="T38" t="str">
        <f>IF(E38="","",IF(②選手情報入力!K46="","",②選手情報入力!K46))</f>
        <v/>
      </c>
      <c r="U38" s="36" t="str">
        <f>IF(E38="","",IF(②選手情報入力!J46="","",0))</f>
        <v/>
      </c>
      <c r="V38" t="str">
        <f>IF(E38="","",IF(②選手情報入力!J46="","",IF(I38=1,VLOOKUP(②選手情報入力!J46,種目情報!$A$4:$C$29,3,FALSE),VLOOKUP(②選手情報入力!J46,種目情報!$E$4:$G$24,3,FALSE))))</f>
        <v/>
      </c>
      <c r="W38" t="str">
        <f>IF(E38="","",IF(②選手情報入力!N46="","",IF(I38=1,種目情報!$J$4,種目情報!$J$7)))</f>
        <v/>
      </c>
      <c r="X38" t="str">
        <f>IF(A38="","",IF(②選手情報入力!N46="","",IF(I38=1,IF(②選手情報入力!$N$5="","",②選手情報入力!$N$5),IF(②選手情報入力!$N$6="","",②選手情報入力!$N$6))))</f>
        <v/>
      </c>
      <c r="Y38" s="36" t="str">
        <f>IF(E38="","",IF(②選手情報入力!N46="","",0))</f>
        <v/>
      </c>
      <c r="Z38" t="str">
        <f>IF(E38="","",IF(②選手情報入力!N46="","",2))</f>
        <v/>
      </c>
      <c r="AA38" t="str">
        <f>IF(E38="","",IF(②選手情報入力!O46="","",IF(I38=1,種目情報!$J$5,種目情報!$J$8)))</f>
        <v/>
      </c>
      <c r="AB38" t="str">
        <f>IF(E38="","",IF(②選手情報入力!O46="","",IF(I38=1,IF(②選手情報入力!$O$5="","",②選手情報入力!$O$5),IF(②選手情報入力!$O$6="","",②選手情報入力!$O$6))))</f>
        <v/>
      </c>
      <c r="AC38" t="str">
        <f>IF(E38="","",IF(②選手情報入力!O46="","",0))</f>
        <v/>
      </c>
      <c r="AD38" t="str">
        <f>IF(E38="","",IF(②選手情報入力!O46="","",2))</f>
        <v/>
      </c>
      <c r="AE38" t="str">
        <f>IF(E38="","",IF(②選手情報入力!P46="","",IF(I38=1,種目情報!$J$6,種目情報!$J$9)))</f>
        <v/>
      </c>
      <c r="AF38" t="str">
        <f>IF(E38="","",IF(②選手情報入力!P46="","",IF(I38=1,IF(②選手情報入力!$P$5="","",②選手情報入力!$P$5),IF(②選手情報入力!$P$6="","",②選手情報入力!$P$6))))</f>
        <v/>
      </c>
      <c r="AG38" t="str">
        <f>IF(E38="","",IF(②選手情報入力!P46="","",0))</f>
        <v/>
      </c>
      <c r="AH38" t="str">
        <f>IF(E38="","",IF(②選手情報入力!P46="","",2))</f>
        <v/>
      </c>
    </row>
    <row r="39" spans="1:34">
      <c r="A39" t="str">
        <f>IF(E39="","",I39*1000000+①学校情報入力!$D$3*1000+②選手情報入力!A47)</f>
        <v/>
      </c>
      <c r="B39" t="str">
        <f>IF(E39="","",①学校情報入力!$D$3)</f>
        <v/>
      </c>
      <c r="E39" t="str">
        <f>IF(②選手情報入力!B47="","",②選手情報入力!B47)</f>
        <v/>
      </c>
      <c r="F39" t="str">
        <f>IF(E39="","",②選手情報入力!C47)</f>
        <v/>
      </c>
      <c r="G39" t="str">
        <f>IF(E39="","",②選手情報入力!D47)</f>
        <v/>
      </c>
      <c r="H39" t="str">
        <f t="shared" si="0"/>
        <v/>
      </c>
      <c r="I39" t="str">
        <f>IF(E39="","",IF(②選手情報入力!F47="男",1,2))</f>
        <v/>
      </c>
      <c r="J39" t="str">
        <f>IF(E39="","",IF(②選手情報入力!G47="","",②選手情報入力!G47))</f>
        <v/>
      </c>
      <c r="L39" t="str">
        <f t="shared" si="1"/>
        <v/>
      </c>
      <c r="M39" t="str">
        <f t="shared" si="2"/>
        <v/>
      </c>
      <c r="O39" t="str">
        <f>IF(E39="","",IF(②選手情報入力!H47="","",IF(I39=1,VLOOKUP(②選手情報入力!H47,種目情報!$A$4:$B$29,2,FALSE),VLOOKUP(②選手情報入力!H47,種目情報!$E$4:$F$24,2,FALSE))))</f>
        <v/>
      </c>
      <c r="P39" t="str">
        <f>IF(E39="","",IF(②選手情報入力!I47="","",②選手情報入力!I47))</f>
        <v/>
      </c>
      <c r="Q39" s="36" t="str">
        <f>IF(E39="","",IF(②選手情報入力!H47="","",0))</f>
        <v/>
      </c>
      <c r="R39" t="str">
        <f>IF(E39="","",IF(②選手情報入力!H47="","",IF(I39=1,VLOOKUP(②選手情報入力!H47,種目情報!$A$4:$C$29,3,FALSE),VLOOKUP(②選手情報入力!H47,種目情報!$E$4:$G$24,3,FALSE))))</f>
        <v/>
      </c>
      <c r="S39" t="str">
        <f>IF(E39="","",IF(②選手情報入力!J47="","",IF(I39=1,VLOOKUP(②選手情報入力!J47,種目情報!$A$4:$B$29,2,FALSE),VLOOKUP(②選手情報入力!J47,種目情報!$E$4:$F$24,2,FALSE))))</f>
        <v/>
      </c>
      <c r="T39" t="str">
        <f>IF(E39="","",IF(②選手情報入力!K47="","",②選手情報入力!K47))</f>
        <v/>
      </c>
      <c r="U39" s="36" t="str">
        <f>IF(E39="","",IF(②選手情報入力!J47="","",0))</f>
        <v/>
      </c>
      <c r="V39" t="str">
        <f>IF(E39="","",IF(②選手情報入力!J47="","",IF(I39=1,VLOOKUP(②選手情報入力!J47,種目情報!$A$4:$C$29,3,FALSE),VLOOKUP(②選手情報入力!J47,種目情報!$E$4:$G$24,3,FALSE))))</f>
        <v/>
      </c>
      <c r="W39" t="str">
        <f>IF(E39="","",IF(②選手情報入力!N47="","",IF(I39=1,種目情報!$J$4,種目情報!$J$7)))</f>
        <v/>
      </c>
      <c r="X39" t="str">
        <f>IF(A39="","",IF(②選手情報入力!N47="","",IF(I39=1,IF(②選手情報入力!$N$5="","",②選手情報入力!$N$5),IF(②選手情報入力!$N$6="","",②選手情報入力!$N$6))))</f>
        <v/>
      </c>
      <c r="Y39" s="36" t="str">
        <f>IF(E39="","",IF(②選手情報入力!N47="","",0))</f>
        <v/>
      </c>
      <c r="Z39" t="str">
        <f>IF(E39="","",IF(②選手情報入力!N47="","",2))</f>
        <v/>
      </c>
      <c r="AA39" t="str">
        <f>IF(E39="","",IF(②選手情報入力!O47="","",IF(I39=1,種目情報!$J$5,種目情報!$J$8)))</f>
        <v/>
      </c>
      <c r="AB39" t="str">
        <f>IF(E39="","",IF(②選手情報入力!O47="","",IF(I39=1,IF(②選手情報入力!$O$5="","",②選手情報入力!$O$5),IF(②選手情報入力!$O$6="","",②選手情報入力!$O$6))))</f>
        <v/>
      </c>
      <c r="AC39" t="str">
        <f>IF(E39="","",IF(②選手情報入力!O47="","",0))</f>
        <v/>
      </c>
      <c r="AD39" t="str">
        <f>IF(E39="","",IF(②選手情報入力!O47="","",2))</f>
        <v/>
      </c>
      <c r="AE39" t="str">
        <f>IF(E39="","",IF(②選手情報入力!P47="","",IF(I39=1,種目情報!$J$6,種目情報!$J$9)))</f>
        <v/>
      </c>
      <c r="AF39" t="str">
        <f>IF(E39="","",IF(②選手情報入力!P47="","",IF(I39=1,IF(②選手情報入力!$P$5="","",②選手情報入力!$P$5),IF(②選手情報入力!$P$6="","",②選手情報入力!$P$6))))</f>
        <v/>
      </c>
      <c r="AG39" t="str">
        <f>IF(E39="","",IF(②選手情報入力!P47="","",0))</f>
        <v/>
      </c>
      <c r="AH39" t="str">
        <f>IF(E39="","",IF(②選手情報入力!P47="","",2))</f>
        <v/>
      </c>
    </row>
    <row r="40" spans="1:34">
      <c r="A40" t="str">
        <f>IF(E40="","",I40*1000000+①学校情報入力!$D$3*1000+②選手情報入力!A48)</f>
        <v/>
      </c>
      <c r="B40" t="str">
        <f>IF(E40="","",①学校情報入力!$D$3)</f>
        <v/>
      </c>
      <c r="E40" t="str">
        <f>IF(②選手情報入力!B48="","",②選手情報入力!B48)</f>
        <v/>
      </c>
      <c r="F40" t="str">
        <f>IF(E40="","",②選手情報入力!C48)</f>
        <v/>
      </c>
      <c r="G40" t="str">
        <f>IF(E40="","",②選手情報入力!D48)</f>
        <v/>
      </c>
      <c r="H40" t="str">
        <f t="shared" si="0"/>
        <v/>
      </c>
      <c r="I40" t="str">
        <f>IF(E40="","",IF(②選手情報入力!F48="男",1,2))</f>
        <v/>
      </c>
      <c r="J40" t="str">
        <f>IF(E40="","",IF(②選手情報入力!G48="","",②選手情報入力!G48))</f>
        <v/>
      </c>
      <c r="L40" t="str">
        <f t="shared" si="1"/>
        <v/>
      </c>
      <c r="M40" t="str">
        <f t="shared" si="2"/>
        <v/>
      </c>
      <c r="O40" t="str">
        <f>IF(E40="","",IF(②選手情報入力!H48="","",IF(I40=1,VLOOKUP(②選手情報入力!H48,種目情報!$A$4:$B$29,2,FALSE),VLOOKUP(②選手情報入力!H48,種目情報!$E$4:$F$24,2,FALSE))))</f>
        <v/>
      </c>
      <c r="P40" t="str">
        <f>IF(E40="","",IF(②選手情報入力!I48="","",②選手情報入力!I48))</f>
        <v/>
      </c>
      <c r="Q40" s="36" t="str">
        <f>IF(E40="","",IF(②選手情報入力!H48="","",0))</f>
        <v/>
      </c>
      <c r="R40" t="str">
        <f>IF(E40="","",IF(②選手情報入力!H48="","",IF(I40=1,VLOOKUP(②選手情報入力!H48,種目情報!$A$4:$C$29,3,FALSE),VLOOKUP(②選手情報入力!H48,種目情報!$E$4:$G$24,3,FALSE))))</f>
        <v/>
      </c>
      <c r="S40" t="str">
        <f>IF(E40="","",IF(②選手情報入力!J48="","",IF(I40=1,VLOOKUP(②選手情報入力!J48,種目情報!$A$4:$B$29,2,FALSE),VLOOKUP(②選手情報入力!J48,種目情報!$E$4:$F$24,2,FALSE))))</f>
        <v/>
      </c>
      <c r="T40" t="str">
        <f>IF(E40="","",IF(②選手情報入力!K48="","",②選手情報入力!K48))</f>
        <v/>
      </c>
      <c r="U40" s="36" t="str">
        <f>IF(E40="","",IF(②選手情報入力!J48="","",0))</f>
        <v/>
      </c>
      <c r="V40" t="str">
        <f>IF(E40="","",IF(②選手情報入力!J48="","",IF(I40=1,VLOOKUP(②選手情報入力!J48,種目情報!$A$4:$C$29,3,FALSE),VLOOKUP(②選手情報入力!J48,種目情報!$E$4:$G$24,3,FALSE))))</f>
        <v/>
      </c>
      <c r="W40" t="str">
        <f>IF(E40="","",IF(②選手情報入力!N48="","",IF(I40=1,種目情報!$J$4,種目情報!$J$7)))</f>
        <v/>
      </c>
      <c r="X40" t="str">
        <f>IF(A40="","",IF(②選手情報入力!N48="","",IF(I40=1,IF(②選手情報入力!$N$5="","",②選手情報入力!$N$5),IF(②選手情報入力!$N$6="","",②選手情報入力!$N$6))))</f>
        <v/>
      </c>
      <c r="Y40" s="36" t="str">
        <f>IF(E40="","",IF(②選手情報入力!N48="","",0))</f>
        <v/>
      </c>
      <c r="Z40" t="str">
        <f>IF(E40="","",IF(②選手情報入力!N48="","",2))</f>
        <v/>
      </c>
      <c r="AA40" t="str">
        <f>IF(E40="","",IF(②選手情報入力!O48="","",IF(I40=1,種目情報!$J$5,種目情報!$J$8)))</f>
        <v/>
      </c>
      <c r="AB40" t="str">
        <f>IF(E40="","",IF(②選手情報入力!O48="","",IF(I40=1,IF(②選手情報入力!$O$5="","",②選手情報入力!$O$5),IF(②選手情報入力!$O$6="","",②選手情報入力!$O$6))))</f>
        <v/>
      </c>
      <c r="AC40" t="str">
        <f>IF(E40="","",IF(②選手情報入力!O48="","",0))</f>
        <v/>
      </c>
      <c r="AD40" t="str">
        <f>IF(E40="","",IF(②選手情報入力!O48="","",2))</f>
        <v/>
      </c>
      <c r="AE40" t="str">
        <f>IF(E40="","",IF(②選手情報入力!P48="","",IF(I40=1,種目情報!$J$6,種目情報!$J$9)))</f>
        <v/>
      </c>
      <c r="AF40" t="str">
        <f>IF(E40="","",IF(②選手情報入力!P48="","",IF(I40=1,IF(②選手情報入力!$P$5="","",②選手情報入力!$P$5),IF(②選手情報入力!$P$6="","",②選手情報入力!$P$6))))</f>
        <v/>
      </c>
      <c r="AG40" t="str">
        <f>IF(E40="","",IF(②選手情報入力!P48="","",0))</f>
        <v/>
      </c>
      <c r="AH40" t="str">
        <f>IF(E40="","",IF(②選手情報入力!P48="","",2))</f>
        <v/>
      </c>
    </row>
    <row r="41" spans="1:34">
      <c r="A41" t="str">
        <f>IF(E41="","",I41*1000000+①学校情報入力!$D$3*1000+②選手情報入力!A49)</f>
        <v/>
      </c>
      <c r="B41" t="str">
        <f>IF(E41="","",①学校情報入力!$D$3)</f>
        <v/>
      </c>
      <c r="E41" t="str">
        <f>IF(②選手情報入力!B49="","",②選手情報入力!B49)</f>
        <v/>
      </c>
      <c r="F41" t="str">
        <f>IF(E41="","",②選手情報入力!C49)</f>
        <v/>
      </c>
      <c r="G41" t="str">
        <f>IF(E41="","",②選手情報入力!D49)</f>
        <v/>
      </c>
      <c r="H41" t="str">
        <f t="shared" si="0"/>
        <v/>
      </c>
      <c r="I41" t="str">
        <f>IF(E41="","",IF(②選手情報入力!F49="男",1,2))</f>
        <v/>
      </c>
      <c r="J41" t="str">
        <f>IF(E41="","",IF(②選手情報入力!G49="","",②選手情報入力!G49))</f>
        <v/>
      </c>
      <c r="L41" t="str">
        <f t="shared" si="1"/>
        <v/>
      </c>
      <c r="M41" t="str">
        <f t="shared" si="2"/>
        <v/>
      </c>
      <c r="O41" t="str">
        <f>IF(E41="","",IF(②選手情報入力!H49="","",IF(I41=1,VLOOKUP(②選手情報入力!H49,種目情報!$A$4:$B$29,2,FALSE),VLOOKUP(②選手情報入力!H49,種目情報!$E$4:$F$24,2,FALSE))))</f>
        <v/>
      </c>
      <c r="P41" t="str">
        <f>IF(E41="","",IF(②選手情報入力!I49="","",②選手情報入力!I49))</f>
        <v/>
      </c>
      <c r="Q41" s="36" t="str">
        <f>IF(E41="","",IF(②選手情報入力!H49="","",0))</f>
        <v/>
      </c>
      <c r="R41" t="str">
        <f>IF(E41="","",IF(②選手情報入力!H49="","",IF(I41=1,VLOOKUP(②選手情報入力!H49,種目情報!$A$4:$C$29,3,FALSE),VLOOKUP(②選手情報入力!H49,種目情報!$E$4:$G$24,3,FALSE))))</f>
        <v/>
      </c>
      <c r="S41" t="str">
        <f>IF(E41="","",IF(②選手情報入力!J49="","",IF(I41=1,VLOOKUP(②選手情報入力!J49,種目情報!$A$4:$B$29,2,FALSE),VLOOKUP(②選手情報入力!J49,種目情報!$E$4:$F$24,2,FALSE))))</f>
        <v/>
      </c>
      <c r="T41" t="str">
        <f>IF(E41="","",IF(②選手情報入力!K49="","",②選手情報入力!K49))</f>
        <v/>
      </c>
      <c r="U41" s="36" t="str">
        <f>IF(E41="","",IF(②選手情報入力!J49="","",0))</f>
        <v/>
      </c>
      <c r="V41" t="str">
        <f>IF(E41="","",IF(②選手情報入力!J49="","",IF(I41=1,VLOOKUP(②選手情報入力!J49,種目情報!$A$4:$C$29,3,FALSE),VLOOKUP(②選手情報入力!J49,種目情報!$E$4:$G$24,3,FALSE))))</f>
        <v/>
      </c>
      <c r="W41" t="str">
        <f>IF(E41="","",IF(②選手情報入力!N49="","",IF(I41=1,種目情報!$J$4,種目情報!$J$7)))</f>
        <v/>
      </c>
      <c r="X41" t="str">
        <f>IF(A41="","",IF(②選手情報入力!N49="","",IF(I41=1,IF(②選手情報入力!$N$5="","",②選手情報入力!$N$5),IF(②選手情報入力!$N$6="","",②選手情報入力!$N$6))))</f>
        <v/>
      </c>
      <c r="Y41" s="36" t="str">
        <f>IF(E41="","",IF(②選手情報入力!N49="","",0))</f>
        <v/>
      </c>
      <c r="Z41" t="str">
        <f>IF(E41="","",IF(②選手情報入力!N49="","",2))</f>
        <v/>
      </c>
      <c r="AA41" t="str">
        <f>IF(E41="","",IF(②選手情報入力!O49="","",IF(I41=1,種目情報!$J$5,種目情報!$J$8)))</f>
        <v/>
      </c>
      <c r="AB41" t="str">
        <f>IF(E41="","",IF(②選手情報入力!O49="","",IF(I41=1,IF(②選手情報入力!$O$5="","",②選手情報入力!$O$5),IF(②選手情報入力!$O$6="","",②選手情報入力!$O$6))))</f>
        <v/>
      </c>
      <c r="AC41" t="str">
        <f>IF(E41="","",IF(②選手情報入力!O49="","",0))</f>
        <v/>
      </c>
      <c r="AD41" t="str">
        <f>IF(E41="","",IF(②選手情報入力!O49="","",2))</f>
        <v/>
      </c>
      <c r="AE41" t="str">
        <f>IF(E41="","",IF(②選手情報入力!P49="","",IF(I41=1,種目情報!$J$6,種目情報!$J$9)))</f>
        <v/>
      </c>
      <c r="AF41" t="str">
        <f>IF(E41="","",IF(②選手情報入力!P49="","",IF(I41=1,IF(②選手情報入力!$P$5="","",②選手情報入力!$P$5),IF(②選手情報入力!$P$6="","",②選手情報入力!$P$6))))</f>
        <v/>
      </c>
      <c r="AG41" t="str">
        <f>IF(E41="","",IF(②選手情報入力!P49="","",0))</f>
        <v/>
      </c>
      <c r="AH41" t="str">
        <f>IF(E41="","",IF(②選手情報入力!P49="","",2))</f>
        <v/>
      </c>
    </row>
    <row r="42" spans="1:34">
      <c r="A42" t="str">
        <f>IF(E42="","",I42*1000000+①学校情報入力!$D$3*1000+②選手情報入力!A50)</f>
        <v/>
      </c>
      <c r="B42" t="str">
        <f>IF(E42="","",①学校情報入力!$D$3)</f>
        <v/>
      </c>
      <c r="E42" t="str">
        <f>IF(②選手情報入力!B50="","",②選手情報入力!B50)</f>
        <v/>
      </c>
      <c r="F42" t="str">
        <f>IF(E42="","",②選手情報入力!C50)</f>
        <v/>
      </c>
      <c r="G42" t="str">
        <f>IF(E42="","",②選手情報入力!D50)</f>
        <v/>
      </c>
      <c r="H42" t="str">
        <f t="shared" si="0"/>
        <v/>
      </c>
      <c r="I42" t="str">
        <f>IF(E42="","",IF(②選手情報入力!F50="男",1,2))</f>
        <v/>
      </c>
      <c r="J42" t="str">
        <f>IF(E42="","",IF(②選手情報入力!G50="","",②選手情報入力!G50))</f>
        <v/>
      </c>
      <c r="L42" t="str">
        <f t="shared" si="1"/>
        <v/>
      </c>
      <c r="M42" t="str">
        <f t="shared" si="2"/>
        <v/>
      </c>
      <c r="O42" t="str">
        <f>IF(E42="","",IF(②選手情報入力!H50="","",IF(I42=1,VLOOKUP(②選手情報入力!H50,種目情報!$A$4:$B$29,2,FALSE),VLOOKUP(②選手情報入力!H50,種目情報!$E$4:$F$24,2,FALSE))))</f>
        <v/>
      </c>
      <c r="P42" t="str">
        <f>IF(E42="","",IF(②選手情報入力!I50="","",②選手情報入力!I50))</f>
        <v/>
      </c>
      <c r="Q42" s="36" t="str">
        <f>IF(E42="","",IF(②選手情報入力!H50="","",0))</f>
        <v/>
      </c>
      <c r="R42" t="str">
        <f>IF(E42="","",IF(②選手情報入力!H50="","",IF(I42=1,VLOOKUP(②選手情報入力!H50,種目情報!$A$4:$C$29,3,FALSE),VLOOKUP(②選手情報入力!H50,種目情報!$E$4:$G$24,3,FALSE))))</f>
        <v/>
      </c>
      <c r="S42" t="str">
        <f>IF(E42="","",IF(②選手情報入力!J50="","",IF(I42=1,VLOOKUP(②選手情報入力!J50,種目情報!$A$4:$B$29,2,FALSE),VLOOKUP(②選手情報入力!J50,種目情報!$E$4:$F$24,2,FALSE))))</f>
        <v/>
      </c>
      <c r="T42" t="str">
        <f>IF(E42="","",IF(②選手情報入力!K50="","",②選手情報入力!K50))</f>
        <v/>
      </c>
      <c r="U42" s="36" t="str">
        <f>IF(E42="","",IF(②選手情報入力!J50="","",0))</f>
        <v/>
      </c>
      <c r="V42" t="str">
        <f>IF(E42="","",IF(②選手情報入力!J50="","",IF(I42=1,VLOOKUP(②選手情報入力!J50,種目情報!$A$4:$C$29,3,FALSE),VLOOKUP(②選手情報入力!J50,種目情報!$E$4:$G$24,3,FALSE))))</f>
        <v/>
      </c>
      <c r="W42" t="str">
        <f>IF(E42="","",IF(②選手情報入力!N50="","",IF(I42=1,種目情報!$J$4,種目情報!$J$7)))</f>
        <v/>
      </c>
      <c r="X42" t="str">
        <f>IF(A42="","",IF(②選手情報入力!N50="","",IF(I42=1,IF(②選手情報入力!$N$5="","",②選手情報入力!$N$5),IF(②選手情報入力!$N$6="","",②選手情報入力!$N$6))))</f>
        <v/>
      </c>
      <c r="Y42" s="36" t="str">
        <f>IF(E42="","",IF(②選手情報入力!N50="","",0))</f>
        <v/>
      </c>
      <c r="Z42" t="str">
        <f>IF(E42="","",IF(②選手情報入力!N50="","",2))</f>
        <v/>
      </c>
      <c r="AA42" t="str">
        <f>IF(E42="","",IF(②選手情報入力!O50="","",IF(I42=1,種目情報!$J$5,種目情報!$J$8)))</f>
        <v/>
      </c>
      <c r="AB42" t="str">
        <f>IF(E42="","",IF(②選手情報入力!O50="","",IF(I42=1,IF(②選手情報入力!$O$5="","",②選手情報入力!$O$5),IF(②選手情報入力!$O$6="","",②選手情報入力!$O$6))))</f>
        <v/>
      </c>
      <c r="AC42" t="str">
        <f>IF(E42="","",IF(②選手情報入力!O50="","",0))</f>
        <v/>
      </c>
      <c r="AD42" t="str">
        <f>IF(E42="","",IF(②選手情報入力!O50="","",2))</f>
        <v/>
      </c>
      <c r="AE42" t="str">
        <f>IF(E42="","",IF(②選手情報入力!P50="","",IF(I42=1,種目情報!$J$6,種目情報!$J$9)))</f>
        <v/>
      </c>
      <c r="AF42" t="str">
        <f>IF(E42="","",IF(②選手情報入力!P50="","",IF(I42=1,IF(②選手情報入力!$P$5="","",②選手情報入力!$P$5),IF(②選手情報入力!$P$6="","",②選手情報入力!$P$6))))</f>
        <v/>
      </c>
      <c r="AG42" t="str">
        <f>IF(E42="","",IF(②選手情報入力!P50="","",0))</f>
        <v/>
      </c>
      <c r="AH42" t="str">
        <f>IF(E42="","",IF(②選手情報入力!P50="","",2))</f>
        <v/>
      </c>
    </row>
    <row r="43" spans="1:34">
      <c r="A43" t="str">
        <f>IF(E43="","",I43*1000000+①学校情報入力!$D$3*1000+②選手情報入力!A51)</f>
        <v/>
      </c>
      <c r="B43" t="str">
        <f>IF(E43="","",①学校情報入力!$D$3)</f>
        <v/>
      </c>
      <c r="E43" t="str">
        <f>IF(②選手情報入力!B51="","",②選手情報入力!B51)</f>
        <v/>
      </c>
      <c r="F43" t="str">
        <f>IF(E43="","",②選手情報入力!C51)</f>
        <v/>
      </c>
      <c r="G43" t="str">
        <f>IF(E43="","",②選手情報入力!D51)</f>
        <v/>
      </c>
      <c r="H43" t="str">
        <f t="shared" si="0"/>
        <v/>
      </c>
      <c r="I43" t="str">
        <f>IF(E43="","",IF(②選手情報入力!F51="男",1,2))</f>
        <v/>
      </c>
      <c r="J43" t="str">
        <f>IF(E43="","",IF(②選手情報入力!G51="","",②選手情報入力!G51))</f>
        <v/>
      </c>
      <c r="L43" t="str">
        <f t="shared" si="1"/>
        <v/>
      </c>
      <c r="M43" t="str">
        <f t="shared" si="2"/>
        <v/>
      </c>
      <c r="O43" t="str">
        <f>IF(E43="","",IF(②選手情報入力!H51="","",IF(I43=1,VLOOKUP(②選手情報入力!H51,種目情報!$A$4:$B$29,2,FALSE),VLOOKUP(②選手情報入力!H51,種目情報!$E$4:$F$24,2,FALSE))))</f>
        <v/>
      </c>
      <c r="P43" t="str">
        <f>IF(E43="","",IF(②選手情報入力!I51="","",②選手情報入力!I51))</f>
        <v/>
      </c>
      <c r="Q43" s="36" t="str">
        <f>IF(E43="","",IF(②選手情報入力!H51="","",0))</f>
        <v/>
      </c>
      <c r="R43" t="str">
        <f>IF(E43="","",IF(②選手情報入力!H51="","",IF(I43=1,VLOOKUP(②選手情報入力!H51,種目情報!$A$4:$C$29,3,FALSE),VLOOKUP(②選手情報入力!H51,種目情報!$E$4:$G$24,3,FALSE))))</f>
        <v/>
      </c>
      <c r="S43" t="str">
        <f>IF(E43="","",IF(②選手情報入力!J51="","",IF(I43=1,VLOOKUP(②選手情報入力!J51,種目情報!$A$4:$B$29,2,FALSE),VLOOKUP(②選手情報入力!J51,種目情報!$E$4:$F$24,2,FALSE))))</f>
        <v/>
      </c>
      <c r="T43" t="str">
        <f>IF(E43="","",IF(②選手情報入力!K51="","",②選手情報入力!K51))</f>
        <v/>
      </c>
      <c r="U43" s="36" t="str">
        <f>IF(E43="","",IF(②選手情報入力!J51="","",0))</f>
        <v/>
      </c>
      <c r="V43" t="str">
        <f>IF(E43="","",IF(②選手情報入力!J51="","",IF(I43=1,VLOOKUP(②選手情報入力!J51,種目情報!$A$4:$C$29,3,FALSE),VLOOKUP(②選手情報入力!J51,種目情報!$E$4:$G$24,3,FALSE))))</f>
        <v/>
      </c>
      <c r="W43" t="str">
        <f>IF(E43="","",IF(②選手情報入力!N51="","",IF(I43=1,種目情報!$J$4,種目情報!$J$7)))</f>
        <v/>
      </c>
      <c r="X43" t="str">
        <f>IF(A43="","",IF(②選手情報入力!N51="","",IF(I43=1,IF(②選手情報入力!$N$5="","",②選手情報入力!$N$5),IF(②選手情報入力!$N$6="","",②選手情報入力!$N$6))))</f>
        <v/>
      </c>
      <c r="Y43" s="36" t="str">
        <f>IF(E43="","",IF(②選手情報入力!N51="","",0))</f>
        <v/>
      </c>
      <c r="Z43" t="str">
        <f>IF(E43="","",IF(②選手情報入力!N51="","",2))</f>
        <v/>
      </c>
      <c r="AA43" t="str">
        <f>IF(E43="","",IF(②選手情報入力!O51="","",IF(I43=1,種目情報!$J$5,種目情報!$J$8)))</f>
        <v/>
      </c>
      <c r="AB43" t="str">
        <f>IF(E43="","",IF(②選手情報入力!O51="","",IF(I43=1,IF(②選手情報入力!$O$5="","",②選手情報入力!$O$5),IF(②選手情報入力!$O$6="","",②選手情報入力!$O$6))))</f>
        <v/>
      </c>
      <c r="AC43" t="str">
        <f>IF(E43="","",IF(②選手情報入力!O51="","",0))</f>
        <v/>
      </c>
      <c r="AD43" t="str">
        <f>IF(E43="","",IF(②選手情報入力!O51="","",2))</f>
        <v/>
      </c>
      <c r="AE43" t="str">
        <f>IF(E43="","",IF(②選手情報入力!P51="","",IF(I43=1,種目情報!$J$6,種目情報!$J$9)))</f>
        <v/>
      </c>
      <c r="AF43" t="str">
        <f>IF(E43="","",IF(②選手情報入力!P51="","",IF(I43=1,IF(②選手情報入力!$P$5="","",②選手情報入力!$P$5),IF(②選手情報入力!$P$6="","",②選手情報入力!$P$6))))</f>
        <v/>
      </c>
      <c r="AG43" t="str">
        <f>IF(E43="","",IF(②選手情報入力!P51="","",0))</f>
        <v/>
      </c>
      <c r="AH43" t="str">
        <f>IF(E43="","",IF(②選手情報入力!P51="","",2))</f>
        <v/>
      </c>
    </row>
    <row r="44" spans="1:34">
      <c r="A44" t="str">
        <f>IF(E44="","",I44*1000000+①学校情報入力!$D$3*1000+②選手情報入力!A52)</f>
        <v/>
      </c>
      <c r="B44" t="str">
        <f>IF(E44="","",①学校情報入力!$D$3)</f>
        <v/>
      </c>
      <c r="E44" t="str">
        <f>IF(②選手情報入力!B52="","",②選手情報入力!B52)</f>
        <v/>
      </c>
      <c r="F44" t="str">
        <f>IF(E44="","",②選手情報入力!C52)</f>
        <v/>
      </c>
      <c r="G44" t="str">
        <f>IF(E44="","",②選手情報入力!D52)</f>
        <v/>
      </c>
      <c r="H44" t="str">
        <f t="shared" si="0"/>
        <v/>
      </c>
      <c r="I44" t="str">
        <f>IF(E44="","",IF(②選手情報入力!F52="男",1,2))</f>
        <v/>
      </c>
      <c r="J44" t="str">
        <f>IF(E44="","",IF(②選手情報入力!G52="","",②選手情報入力!G52))</f>
        <v/>
      </c>
      <c r="L44" t="str">
        <f t="shared" si="1"/>
        <v/>
      </c>
      <c r="M44" t="str">
        <f t="shared" si="2"/>
        <v/>
      </c>
      <c r="O44" t="str">
        <f>IF(E44="","",IF(②選手情報入力!H52="","",IF(I44=1,VLOOKUP(②選手情報入力!H52,種目情報!$A$4:$B$29,2,FALSE),VLOOKUP(②選手情報入力!H52,種目情報!$E$4:$F$24,2,FALSE))))</f>
        <v/>
      </c>
      <c r="P44" t="str">
        <f>IF(E44="","",IF(②選手情報入力!I52="","",②選手情報入力!I52))</f>
        <v/>
      </c>
      <c r="Q44" s="36" t="str">
        <f>IF(E44="","",IF(②選手情報入力!H52="","",0))</f>
        <v/>
      </c>
      <c r="R44" t="str">
        <f>IF(E44="","",IF(②選手情報入力!H52="","",IF(I44=1,VLOOKUP(②選手情報入力!H52,種目情報!$A$4:$C$29,3,FALSE),VLOOKUP(②選手情報入力!H52,種目情報!$E$4:$G$24,3,FALSE))))</f>
        <v/>
      </c>
      <c r="S44" t="str">
        <f>IF(E44="","",IF(②選手情報入力!J52="","",IF(I44=1,VLOOKUP(②選手情報入力!J52,種目情報!$A$4:$B$29,2,FALSE),VLOOKUP(②選手情報入力!J52,種目情報!$E$4:$F$24,2,FALSE))))</f>
        <v/>
      </c>
      <c r="T44" t="str">
        <f>IF(E44="","",IF(②選手情報入力!K52="","",②選手情報入力!K52))</f>
        <v/>
      </c>
      <c r="U44" s="36" t="str">
        <f>IF(E44="","",IF(②選手情報入力!J52="","",0))</f>
        <v/>
      </c>
      <c r="V44" t="str">
        <f>IF(E44="","",IF(②選手情報入力!J52="","",IF(I44=1,VLOOKUP(②選手情報入力!J52,種目情報!$A$4:$C$29,3,FALSE),VLOOKUP(②選手情報入力!J52,種目情報!$E$4:$G$24,3,FALSE))))</f>
        <v/>
      </c>
      <c r="W44" t="str">
        <f>IF(E44="","",IF(②選手情報入力!N52="","",IF(I44=1,種目情報!$J$4,種目情報!$J$7)))</f>
        <v/>
      </c>
      <c r="X44" t="str">
        <f>IF(A44="","",IF(②選手情報入力!N52="","",IF(I44=1,IF(②選手情報入力!$N$5="","",②選手情報入力!$N$5),IF(②選手情報入力!$N$6="","",②選手情報入力!$N$6))))</f>
        <v/>
      </c>
      <c r="Y44" s="36" t="str">
        <f>IF(E44="","",IF(②選手情報入力!N52="","",0))</f>
        <v/>
      </c>
      <c r="Z44" t="str">
        <f>IF(E44="","",IF(②選手情報入力!N52="","",2))</f>
        <v/>
      </c>
      <c r="AA44" t="str">
        <f>IF(E44="","",IF(②選手情報入力!O52="","",IF(I44=1,種目情報!$J$5,種目情報!$J$8)))</f>
        <v/>
      </c>
      <c r="AB44" t="str">
        <f>IF(E44="","",IF(②選手情報入力!O52="","",IF(I44=1,IF(②選手情報入力!$O$5="","",②選手情報入力!$O$5),IF(②選手情報入力!$O$6="","",②選手情報入力!$O$6))))</f>
        <v/>
      </c>
      <c r="AC44" t="str">
        <f>IF(E44="","",IF(②選手情報入力!O52="","",0))</f>
        <v/>
      </c>
      <c r="AD44" t="str">
        <f>IF(E44="","",IF(②選手情報入力!O52="","",2))</f>
        <v/>
      </c>
      <c r="AE44" t="str">
        <f>IF(E44="","",IF(②選手情報入力!P52="","",IF(I44=1,種目情報!$J$6,種目情報!$J$9)))</f>
        <v/>
      </c>
      <c r="AF44" t="str">
        <f>IF(E44="","",IF(②選手情報入力!P52="","",IF(I44=1,IF(②選手情報入力!$P$5="","",②選手情報入力!$P$5),IF(②選手情報入力!$P$6="","",②選手情報入力!$P$6))))</f>
        <v/>
      </c>
      <c r="AG44" t="str">
        <f>IF(E44="","",IF(②選手情報入力!P52="","",0))</f>
        <v/>
      </c>
      <c r="AH44" t="str">
        <f>IF(E44="","",IF(②選手情報入力!P52="","",2))</f>
        <v/>
      </c>
    </row>
    <row r="45" spans="1:34">
      <c r="A45" t="str">
        <f>IF(E45="","",I45*1000000+①学校情報入力!$D$3*1000+②選手情報入力!A53)</f>
        <v/>
      </c>
      <c r="B45" t="str">
        <f>IF(E45="","",①学校情報入力!$D$3)</f>
        <v/>
      </c>
      <c r="E45" t="str">
        <f>IF(②選手情報入力!B53="","",②選手情報入力!B53)</f>
        <v/>
      </c>
      <c r="F45" t="str">
        <f>IF(E45="","",②選手情報入力!C53)</f>
        <v/>
      </c>
      <c r="G45" t="str">
        <f>IF(E45="","",②選手情報入力!D53)</f>
        <v/>
      </c>
      <c r="H45" t="str">
        <f t="shared" si="0"/>
        <v/>
      </c>
      <c r="I45" t="str">
        <f>IF(E45="","",IF(②選手情報入力!F53="男",1,2))</f>
        <v/>
      </c>
      <c r="J45" t="str">
        <f>IF(E45="","",IF(②選手情報入力!G53="","",②選手情報入力!G53))</f>
        <v/>
      </c>
      <c r="L45" t="str">
        <f t="shared" si="1"/>
        <v/>
      </c>
      <c r="M45" t="str">
        <f t="shared" si="2"/>
        <v/>
      </c>
      <c r="O45" t="str">
        <f>IF(E45="","",IF(②選手情報入力!H53="","",IF(I45=1,VLOOKUP(②選手情報入力!H53,種目情報!$A$4:$B$29,2,FALSE),VLOOKUP(②選手情報入力!H53,種目情報!$E$4:$F$24,2,FALSE))))</f>
        <v/>
      </c>
      <c r="P45" t="str">
        <f>IF(E45="","",IF(②選手情報入力!I53="","",②選手情報入力!I53))</f>
        <v/>
      </c>
      <c r="Q45" s="36" t="str">
        <f>IF(E45="","",IF(②選手情報入力!H53="","",0))</f>
        <v/>
      </c>
      <c r="R45" t="str">
        <f>IF(E45="","",IF(②選手情報入力!H53="","",IF(I45=1,VLOOKUP(②選手情報入力!H53,種目情報!$A$4:$C$29,3,FALSE),VLOOKUP(②選手情報入力!H53,種目情報!$E$4:$G$24,3,FALSE))))</f>
        <v/>
      </c>
      <c r="S45" t="str">
        <f>IF(E45="","",IF(②選手情報入力!J53="","",IF(I45=1,VLOOKUP(②選手情報入力!J53,種目情報!$A$4:$B$29,2,FALSE),VLOOKUP(②選手情報入力!J53,種目情報!$E$4:$F$24,2,FALSE))))</f>
        <v/>
      </c>
      <c r="T45" t="str">
        <f>IF(E45="","",IF(②選手情報入力!K53="","",②選手情報入力!K53))</f>
        <v/>
      </c>
      <c r="U45" s="36" t="str">
        <f>IF(E45="","",IF(②選手情報入力!J53="","",0))</f>
        <v/>
      </c>
      <c r="V45" t="str">
        <f>IF(E45="","",IF(②選手情報入力!J53="","",IF(I45=1,VLOOKUP(②選手情報入力!J53,種目情報!$A$4:$C$29,3,FALSE),VLOOKUP(②選手情報入力!J53,種目情報!$E$4:$G$24,3,FALSE))))</f>
        <v/>
      </c>
      <c r="W45" t="str">
        <f>IF(E45="","",IF(②選手情報入力!N53="","",IF(I45=1,種目情報!$J$4,種目情報!$J$7)))</f>
        <v/>
      </c>
      <c r="X45" t="str">
        <f>IF(A45="","",IF(②選手情報入力!N53="","",IF(I45=1,IF(②選手情報入力!$N$5="","",②選手情報入力!$N$5),IF(②選手情報入力!$N$6="","",②選手情報入力!$N$6))))</f>
        <v/>
      </c>
      <c r="Y45" s="36" t="str">
        <f>IF(E45="","",IF(②選手情報入力!N53="","",0))</f>
        <v/>
      </c>
      <c r="Z45" t="str">
        <f>IF(E45="","",IF(②選手情報入力!N53="","",2))</f>
        <v/>
      </c>
      <c r="AA45" t="str">
        <f>IF(E45="","",IF(②選手情報入力!O53="","",IF(I45=1,種目情報!$J$5,種目情報!$J$8)))</f>
        <v/>
      </c>
      <c r="AB45" t="str">
        <f>IF(E45="","",IF(②選手情報入力!O53="","",IF(I45=1,IF(②選手情報入力!$O$5="","",②選手情報入力!$O$5),IF(②選手情報入力!$O$6="","",②選手情報入力!$O$6))))</f>
        <v/>
      </c>
      <c r="AC45" t="str">
        <f>IF(E45="","",IF(②選手情報入力!O53="","",0))</f>
        <v/>
      </c>
      <c r="AD45" t="str">
        <f>IF(E45="","",IF(②選手情報入力!O53="","",2))</f>
        <v/>
      </c>
      <c r="AE45" t="str">
        <f>IF(E45="","",IF(②選手情報入力!P53="","",IF(I45=1,種目情報!$J$6,種目情報!$J$9)))</f>
        <v/>
      </c>
      <c r="AF45" t="str">
        <f>IF(E45="","",IF(②選手情報入力!P53="","",IF(I45=1,IF(②選手情報入力!$P$5="","",②選手情報入力!$P$5),IF(②選手情報入力!$P$6="","",②選手情報入力!$P$6))))</f>
        <v/>
      </c>
      <c r="AG45" t="str">
        <f>IF(E45="","",IF(②選手情報入力!P53="","",0))</f>
        <v/>
      </c>
      <c r="AH45" t="str">
        <f>IF(E45="","",IF(②選手情報入力!P53="","",2))</f>
        <v/>
      </c>
    </row>
    <row r="46" spans="1:34">
      <c r="A46" t="str">
        <f>IF(E46="","",I46*1000000+①学校情報入力!$D$3*1000+②選手情報入力!A54)</f>
        <v/>
      </c>
      <c r="B46" t="str">
        <f>IF(E46="","",①学校情報入力!$D$3)</f>
        <v/>
      </c>
      <c r="E46" t="str">
        <f>IF(②選手情報入力!B54="","",②選手情報入力!B54)</f>
        <v/>
      </c>
      <c r="F46" t="str">
        <f>IF(E46="","",②選手情報入力!C54)</f>
        <v/>
      </c>
      <c r="G46" t="str">
        <f>IF(E46="","",②選手情報入力!D54)</f>
        <v/>
      </c>
      <c r="H46" t="str">
        <f t="shared" si="0"/>
        <v/>
      </c>
      <c r="I46" t="str">
        <f>IF(E46="","",IF(②選手情報入力!F54="男",1,2))</f>
        <v/>
      </c>
      <c r="J46" t="str">
        <f>IF(E46="","",IF(②選手情報入力!G54="","",②選手情報入力!G54))</f>
        <v/>
      </c>
      <c r="L46" t="str">
        <f t="shared" si="1"/>
        <v/>
      </c>
      <c r="M46" t="str">
        <f t="shared" si="2"/>
        <v/>
      </c>
      <c r="O46" t="str">
        <f>IF(E46="","",IF(②選手情報入力!H54="","",IF(I46=1,VLOOKUP(②選手情報入力!H54,種目情報!$A$4:$B$29,2,FALSE),VLOOKUP(②選手情報入力!H54,種目情報!$E$4:$F$24,2,FALSE))))</f>
        <v/>
      </c>
      <c r="P46" t="str">
        <f>IF(E46="","",IF(②選手情報入力!I54="","",②選手情報入力!I54))</f>
        <v/>
      </c>
      <c r="Q46" s="36" t="str">
        <f>IF(E46="","",IF(②選手情報入力!H54="","",0))</f>
        <v/>
      </c>
      <c r="R46" t="str">
        <f>IF(E46="","",IF(②選手情報入力!H54="","",IF(I46=1,VLOOKUP(②選手情報入力!H54,種目情報!$A$4:$C$29,3,FALSE),VLOOKUP(②選手情報入力!H54,種目情報!$E$4:$G$24,3,FALSE))))</f>
        <v/>
      </c>
      <c r="S46" t="str">
        <f>IF(E46="","",IF(②選手情報入力!J54="","",IF(I46=1,VLOOKUP(②選手情報入力!J54,種目情報!$A$4:$B$29,2,FALSE),VLOOKUP(②選手情報入力!J54,種目情報!$E$4:$F$24,2,FALSE))))</f>
        <v/>
      </c>
      <c r="T46" t="str">
        <f>IF(E46="","",IF(②選手情報入力!K54="","",②選手情報入力!K54))</f>
        <v/>
      </c>
      <c r="U46" s="36" t="str">
        <f>IF(E46="","",IF(②選手情報入力!J54="","",0))</f>
        <v/>
      </c>
      <c r="V46" t="str">
        <f>IF(E46="","",IF(②選手情報入力!J54="","",IF(I46=1,VLOOKUP(②選手情報入力!J54,種目情報!$A$4:$C$29,3,FALSE),VLOOKUP(②選手情報入力!J54,種目情報!$E$4:$G$24,3,FALSE))))</f>
        <v/>
      </c>
      <c r="W46" t="str">
        <f>IF(E46="","",IF(②選手情報入力!N54="","",IF(I46=1,種目情報!$J$4,種目情報!$J$7)))</f>
        <v/>
      </c>
      <c r="X46" t="str">
        <f>IF(A46="","",IF(②選手情報入力!N54="","",IF(I46=1,IF(②選手情報入力!$N$5="","",②選手情報入力!$N$5),IF(②選手情報入力!$N$6="","",②選手情報入力!$N$6))))</f>
        <v/>
      </c>
      <c r="Y46" s="36" t="str">
        <f>IF(E46="","",IF(②選手情報入力!N54="","",0))</f>
        <v/>
      </c>
      <c r="Z46" t="str">
        <f>IF(E46="","",IF(②選手情報入力!N54="","",2))</f>
        <v/>
      </c>
      <c r="AA46" t="str">
        <f>IF(E46="","",IF(②選手情報入力!O54="","",IF(I46=1,種目情報!$J$5,種目情報!$J$8)))</f>
        <v/>
      </c>
      <c r="AB46" t="str">
        <f>IF(E46="","",IF(②選手情報入力!O54="","",IF(I46=1,IF(②選手情報入力!$O$5="","",②選手情報入力!$O$5),IF(②選手情報入力!$O$6="","",②選手情報入力!$O$6))))</f>
        <v/>
      </c>
      <c r="AC46" t="str">
        <f>IF(E46="","",IF(②選手情報入力!O54="","",0))</f>
        <v/>
      </c>
      <c r="AD46" t="str">
        <f>IF(E46="","",IF(②選手情報入力!O54="","",2))</f>
        <v/>
      </c>
      <c r="AE46" t="str">
        <f>IF(E46="","",IF(②選手情報入力!P54="","",IF(I46=1,種目情報!$J$6,種目情報!$J$9)))</f>
        <v/>
      </c>
      <c r="AF46" t="str">
        <f>IF(E46="","",IF(②選手情報入力!P54="","",IF(I46=1,IF(②選手情報入力!$P$5="","",②選手情報入力!$P$5),IF(②選手情報入力!$P$6="","",②選手情報入力!$P$6))))</f>
        <v/>
      </c>
      <c r="AG46" t="str">
        <f>IF(E46="","",IF(②選手情報入力!P54="","",0))</f>
        <v/>
      </c>
      <c r="AH46" t="str">
        <f>IF(E46="","",IF(②選手情報入力!P54="","",2))</f>
        <v/>
      </c>
    </row>
    <row r="47" spans="1:34">
      <c r="A47" t="str">
        <f>IF(E47="","",I47*1000000+①学校情報入力!$D$3*1000+②選手情報入力!A55)</f>
        <v/>
      </c>
      <c r="B47" t="str">
        <f>IF(E47="","",①学校情報入力!$D$3)</f>
        <v/>
      </c>
      <c r="E47" t="str">
        <f>IF(②選手情報入力!B55="","",②選手情報入力!B55)</f>
        <v/>
      </c>
      <c r="F47" t="str">
        <f>IF(E47="","",②選手情報入力!C55)</f>
        <v/>
      </c>
      <c r="G47" t="str">
        <f>IF(E47="","",②選手情報入力!D55)</f>
        <v/>
      </c>
      <c r="H47" t="str">
        <f t="shared" si="0"/>
        <v/>
      </c>
      <c r="I47" t="str">
        <f>IF(E47="","",IF(②選手情報入力!F55="男",1,2))</f>
        <v/>
      </c>
      <c r="J47" t="str">
        <f>IF(E47="","",IF(②選手情報入力!G55="","",②選手情報入力!G55))</f>
        <v/>
      </c>
      <c r="L47" t="str">
        <f t="shared" si="1"/>
        <v/>
      </c>
      <c r="M47" t="str">
        <f t="shared" si="2"/>
        <v/>
      </c>
      <c r="O47" t="str">
        <f>IF(E47="","",IF(②選手情報入力!H55="","",IF(I47=1,VLOOKUP(②選手情報入力!H55,種目情報!$A$4:$B$29,2,FALSE),VLOOKUP(②選手情報入力!H55,種目情報!$E$4:$F$24,2,FALSE))))</f>
        <v/>
      </c>
      <c r="P47" t="str">
        <f>IF(E47="","",IF(②選手情報入力!I55="","",②選手情報入力!I55))</f>
        <v/>
      </c>
      <c r="Q47" s="36" t="str">
        <f>IF(E47="","",IF(②選手情報入力!H55="","",0))</f>
        <v/>
      </c>
      <c r="R47" t="str">
        <f>IF(E47="","",IF(②選手情報入力!H55="","",IF(I47=1,VLOOKUP(②選手情報入力!H55,種目情報!$A$4:$C$29,3,FALSE),VLOOKUP(②選手情報入力!H55,種目情報!$E$4:$G$24,3,FALSE))))</f>
        <v/>
      </c>
      <c r="S47" t="str">
        <f>IF(E47="","",IF(②選手情報入力!J55="","",IF(I47=1,VLOOKUP(②選手情報入力!J55,種目情報!$A$4:$B$29,2,FALSE),VLOOKUP(②選手情報入力!J55,種目情報!$E$4:$F$24,2,FALSE))))</f>
        <v/>
      </c>
      <c r="T47" t="str">
        <f>IF(E47="","",IF(②選手情報入力!K55="","",②選手情報入力!K55))</f>
        <v/>
      </c>
      <c r="U47" s="36" t="str">
        <f>IF(E47="","",IF(②選手情報入力!J55="","",0))</f>
        <v/>
      </c>
      <c r="V47" t="str">
        <f>IF(E47="","",IF(②選手情報入力!J55="","",IF(I47=1,VLOOKUP(②選手情報入力!J55,種目情報!$A$4:$C$29,3,FALSE),VLOOKUP(②選手情報入力!J55,種目情報!$E$4:$G$24,3,FALSE))))</f>
        <v/>
      </c>
      <c r="W47" t="str">
        <f>IF(E47="","",IF(②選手情報入力!N55="","",IF(I47=1,種目情報!$J$4,種目情報!$J$7)))</f>
        <v/>
      </c>
      <c r="X47" t="str">
        <f>IF(A47="","",IF(②選手情報入力!N55="","",IF(I47=1,IF(②選手情報入力!$N$5="","",②選手情報入力!$N$5),IF(②選手情報入力!$N$6="","",②選手情報入力!$N$6))))</f>
        <v/>
      </c>
      <c r="Y47" s="36" t="str">
        <f>IF(E47="","",IF(②選手情報入力!N55="","",0))</f>
        <v/>
      </c>
      <c r="Z47" t="str">
        <f>IF(E47="","",IF(②選手情報入力!N55="","",2))</f>
        <v/>
      </c>
      <c r="AA47" t="str">
        <f>IF(E47="","",IF(②選手情報入力!O55="","",IF(I47=1,種目情報!$J$5,種目情報!$J$8)))</f>
        <v/>
      </c>
      <c r="AB47" t="str">
        <f>IF(E47="","",IF(②選手情報入力!O55="","",IF(I47=1,IF(②選手情報入力!$O$5="","",②選手情報入力!$O$5),IF(②選手情報入力!$O$6="","",②選手情報入力!$O$6))))</f>
        <v/>
      </c>
      <c r="AC47" t="str">
        <f>IF(E47="","",IF(②選手情報入力!O55="","",0))</f>
        <v/>
      </c>
      <c r="AD47" t="str">
        <f>IF(E47="","",IF(②選手情報入力!O55="","",2))</f>
        <v/>
      </c>
      <c r="AE47" t="str">
        <f>IF(E47="","",IF(②選手情報入力!P55="","",IF(I47=1,種目情報!$J$6,種目情報!$J$9)))</f>
        <v/>
      </c>
      <c r="AF47" t="str">
        <f>IF(E47="","",IF(②選手情報入力!P55="","",IF(I47=1,IF(②選手情報入力!$P$5="","",②選手情報入力!$P$5),IF(②選手情報入力!$P$6="","",②選手情報入力!$P$6))))</f>
        <v/>
      </c>
      <c r="AG47" t="str">
        <f>IF(E47="","",IF(②選手情報入力!P55="","",0))</f>
        <v/>
      </c>
      <c r="AH47" t="str">
        <f>IF(E47="","",IF(②選手情報入力!P55="","",2))</f>
        <v/>
      </c>
    </row>
    <row r="48" spans="1:34">
      <c r="A48" t="str">
        <f>IF(E48="","",I48*1000000+①学校情報入力!$D$3*1000+②選手情報入力!A56)</f>
        <v/>
      </c>
      <c r="B48" t="str">
        <f>IF(E48="","",①学校情報入力!$D$3)</f>
        <v/>
      </c>
      <c r="E48" t="str">
        <f>IF(②選手情報入力!B56="","",②選手情報入力!B56)</f>
        <v/>
      </c>
      <c r="F48" t="str">
        <f>IF(E48="","",②選手情報入力!C56)</f>
        <v/>
      </c>
      <c r="G48" t="str">
        <f>IF(E48="","",②選手情報入力!D56)</f>
        <v/>
      </c>
      <c r="H48" t="str">
        <f t="shared" si="0"/>
        <v/>
      </c>
      <c r="I48" t="str">
        <f>IF(E48="","",IF(②選手情報入力!F56="男",1,2))</f>
        <v/>
      </c>
      <c r="J48" t="str">
        <f>IF(E48="","",IF(②選手情報入力!G56="","",②選手情報入力!G56))</f>
        <v/>
      </c>
      <c r="L48" t="str">
        <f t="shared" si="1"/>
        <v/>
      </c>
      <c r="M48" t="str">
        <f t="shared" si="2"/>
        <v/>
      </c>
      <c r="O48" t="str">
        <f>IF(E48="","",IF(②選手情報入力!H56="","",IF(I48=1,VLOOKUP(②選手情報入力!H56,種目情報!$A$4:$B$29,2,FALSE),VLOOKUP(②選手情報入力!H56,種目情報!$E$4:$F$24,2,FALSE))))</f>
        <v/>
      </c>
      <c r="P48" t="str">
        <f>IF(E48="","",IF(②選手情報入力!I56="","",②選手情報入力!I56))</f>
        <v/>
      </c>
      <c r="Q48" s="36" t="str">
        <f>IF(E48="","",IF(②選手情報入力!H56="","",0))</f>
        <v/>
      </c>
      <c r="R48" t="str">
        <f>IF(E48="","",IF(②選手情報入力!H56="","",IF(I48=1,VLOOKUP(②選手情報入力!H56,種目情報!$A$4:$C$29,3,FALSE),VLOOKUP(②選手情報入力!H56,種目情報!$E$4:$G$24,3,FALSE))))</f>
        <v/>
      </c>
      <c r="S48" t="str">
        <f>IF(E48="","",IF(②選手情報入力!J56="","",IF(I48=1,VLOOKUP(②選手情報入力!J56,種目情報!$A$4:$B$29,2,FALSE),VLOOKUP(②選手情報入力!J56,種目情報!$E$4:$F$24,2,FALSE))))</f>
        <v/>
      </c>
      <c r="T48" t="str">
        <f>IF(E48="","",IF(②選手情報入力!K56="","",②選手情報入力!K56))</f>
        <v/>
      </c>
      <c r="U48" s="36" t="str">
        <f>IF(E48="","",IF(②選手情報入力!J56="","",0))</f>
        <v/>
      </c>
      <c r="V48" t="str">
        <f>IF(E48="","",IF(②選手情報入力!J56="","",IF(I48=1,VLOOKUP(②選手情報入力!J56,種目情報!$A$4:$C$29,3,FALSE),VLOOKUP(②選手情報入力!J56,種目情報!$E$4:$G$24,3,FALSE))))</f>
        <v/>
      </c>
      <c r="W48" t="str">
        <f>IF(E48="","",IF(②選手情報入力!N56="","",IF(I48=1,種目情報!$J$4,種目情報!$J$7)))</f>
        <v/>
      </c>
      <c r="X48" t="str">
        <f>IF(A48="","",IF(②選手情報入力!N56="","",IF(I48=1,IF(②選手情報入力!$N$5="","",②選手情報入力!$N$5),IF(②選手情報入力!$N$6="","",②選手情報入力!$N$6))))</f>
        <v/>
      </c>
      <c r="Y48" s="36" t="str">
        <f>IF(E48="","",IF(②選手情報入力!N56="","",0))</f>
        <v/>
      </c>
      <c r="Z48" t="str">
        <f>IF(E48="","",IF(②選手情報入力!N56="","",2))</f>
        <v/>
      </c>
      <c r="AA48" t="str">
        <f>IF(E48="","",IF(②選手情報入力!O56="","",IF(I48=1,種目情報!$J$5,種目情報!$J$8)))</f>
        <v/>
      </c>
      <c r="AB48" t="str">
        <f>IF(E48="","",IF(②選手情報入力!O56="","",IF(I48=1,IF(②選手情報入力!$O$5="","",②選手情報入力!$O$5),IF(②選手情報入力!$O$6="","",②選手情報入力!$O$6))))</f>
        <v/>
      </c>
      <c r="AC48" t="str">
        <f>IF(E48="","",IF(②選手情報入力!O56="","",0))</f>
        <v/>
      </c>
      <c r="AD48" t="str">
        <f>IF(E48="","",IF(②選手情報入力!O56="","",2))</f>
        <v/>
      </c>
      <c r="AE48" t="str">
        <f>IF(E48="","",IF(②選手情報入力!P56="","",IF(I48=1,種目情報!$J$6,種目情報!$J$9)))</f>
        <v/>
      </c>
      <c r="AF48" t="str">
        <f>IF(E48="","",IF(②選手情報入力!P56="","",IF(I48=1,IF(②選手情報入力!$P$5="","",②選手情報入力!$P$5),IF(②選手情報入力!$P$6="","",②選手情報入力!$P$6))))</f>
        <v/>
      </c>
      <c r="AG48" t="str">
        <f>IF(E48="","",IF(②選手情報入力!P56="","",0))</f>
        <v/>
      </c>
      <c r="AH48" t="str">
        <f>IF(E48="","",IF(②選手情報入力!P56="","",2))</f>
        <v/>
      </c>
    </row>
    <row r="49" spans="1:34">
      <c r="A49" t="str">
        <f>IF(E49="","",I49*1000000+①学校情報入力!$D$3*1000+②選手情報入力!A57)</f>
        <v/>
      </c>
      <c r="B49" t="str">
        <f>IF(E49="","",①学校情報入力!$D$3)</f>
        <v/>
      </c>
      <c r="E49" t="str">
        <f>IF(②選手情報入力!B57="","",②選手情報入力!B57)</f>
        <v/>
      </c>
      <c r="F49" t="str">
        <f>IF(E49="","",②選手情報入力!C57)</f>
        <v/>
      </c>
      <c r="G49" t="str">
        <f>IF(E49="","",②選手情報入力!D57)</f>
        <v/>
      </c>
      <c r="H49" t="str">
        <f t="shared" si="0"/>
        <v/>
      </c>
      <c r="I49" t="str">
        <f>IF(E49="","",IF(②選手情報入力!F57="男",1,2))</f>
        <v/>
      </c>
      <c r="J49" t="str">
        <f>IF(E49="","",IF(②選手情報入力!G57="","",②選手情報入力!G57))</f>
        <v/>
      </c>
      <c r="L49" t="str">
        <f t="shared" si="1"/>
        <v/>
      </c>
      <c r="M49" t="str">
        <f t="shared" si="2"/>
        <v/>
      </c>
      <c r="O49" t="str">
        <f>IF(E49="","",IF(②選手情報入力!H57="","",IF(I49=1,VLOOKUP(②選手情報入力!H57,種目情報!$A$4:$B$29,2,FALSE),VLOOKUP(②選手情報入力!H57,種目情報!$E$4:$F$24,2,FALSE))))</f>
        <v/>
      </c>
      <c r="P49" t="str">
        <f>IF(E49="","",IF(②選手情報入力!I57="","",②選手情報入力!I57))</f>
        <v/>
      </c>
      <c r="Q49" s="36" t="str">
        <f>IF(E49="","",IF(②選手情報入力!H57="","",0))</f>
        <v/>
      </c>
      <c r="R49" t="str">
        <f>IF(E49="","",IF(②選手情報入力!H57="","",IF(I49=1,VLOOKUP(②選手情報入力!H57,種目情報!$A$4:$C$29,3,FALSE),VLOOKUP(②選手情報入力!H57,種目情報!$E$4:$G$24,3,FALSE))))</f>
        <v/>
      </c>
      <c r="S49" t="str">
        <f>IF(E49="","",IF(②選手情報入力!J57="","",IF(I49=1,VLOOKUP(②選手情報入力!J57,種目情報!$A$4:$B$29,2,FALSE),VLOOKUP(②選手情報入力!J57,種目情報!$E$4:$F$24,2,FALSE))))</f>
        <v/>
      </c>
      <c r="T49" t="str">
        <f>IF(E49="","",IF(②選手情報入力!K57="","",②選手情報入力!K57))</f>
        <v/>
      </c>
      <c r="U49" s="36" t="str">
        <f>IF(E49="","",IF(②選手情報入力!J57="","",0))</f>
        <v/>
      </c>
      <c r="V49" t="str">
        <f>IF(E49="","",IF(②選手情報入力!J57="","",IF(I49=1,VLOOKUP(②選手情報入力!J57,種目情報!$A$4:$C$29,3,FALSE),VLOOKUP(②選手情報入力!J57,種目情報!$E$4:$G$24,3,FALSE))))</f>
        <v/>
      </c>
      <c r="W49" t="str">
        <f>IF(E49="","",IF(②選手情報入力!N57="","",IF(I49=1,種目情報!$J$4,種目情報!$J$7)))</f>
        <v/>
      </c>
      <c r="X49" t="str">
        <f>IF(A49="","",IF(②選手情報入力!N57="","",IF(I49=1,IF(②選手情報入力!$N$5="","",②選手情報入力!$N$5),IF(②選手情報入力!$N$6="","",②選手情報入力!$N$6))))</f>
        <v/>
      </c>
      <c r="Y49" s="36" t="str">
        <f>IF(E49="","",IF(②選手情報入力!N57="","",0))</f>
        <v/>
      </c>
      <c r="Z49" t="str">
        <f>IF(E49="","",IF(②選手情報入力!N57="","",2))</f>
        <v/>
      </c>
      <c r="AA49" t="str">
        <f>IF(E49="","",IF(②選手情報入力!O57="","",IF(I49=1,種目情報!$J$5,種目情報!$J$8)))</f>
        <v/>
      </c>
      <c r="AB49" t="str">
        <f>IF(E49="","",IF(②選手情報入力!O57="","",IF(I49=1,IF(②選手情報入力!$O$5="","",②選手情報入力!$O$5),IF(②選手情報入力!$O$6="","",②選手情報入力!$O$6))))</f>
        <v/>
      </c>
      <c r="AC49" t="str">
        <f>IF(E49="","",IF(②選手情報入力!O57="","",0))</f>
        <v/>
      </c>
      <c r="AD49" t="str">
        <f>IF(E49="","",IF(②選手情報入力!O57="","",2))</f>
        <v/>
      </c>
      <c r="AE49" t="str">
        <f>IF(E49="","",IF(②選手情報入力!P57="","",IF(I49=1,種目情報!$J$6,種目情報!$J$9)))</f>
        <v/>
      </c>
      <c r="AF49" t="str">
        <f>IF(E49="","",IF(②選手情報入力!P57="","",IF(I49=1,IF(②選手情報入力!$P$5="","",②選手情報入力!$P$5),IF(②選手情報入力!$P$6="","",②選手情報入力!$P$6))))</f>
        <v/>
      </c>
      <c r="AG49" t="str">
        <f>IF(E49="","",IF(②選手情報入力!P57="","",0))</f>
        <v/>
      </c>
      <c r="AH49" t="str">
        <f>IF(E49="","",IF(②選手情報入力!P57="","",2))</f>
        <v/>
      </c>
    </row>
    <row r="50" spans="1:34">
      <c r="A50" t="str">
        <f>IF(E50="","",I50*1000000+①学校情報入力!$D$3*1000+②選手情報入力!A58)</f>
        <v/>
      </c>
      <c r="B50" t="str">
        <f>IF(E50="","",①学校情報入力!$D$3)</f>
        <v/>
      </c>
      <c r="E50" t="str">
        <f>IF(②選手情報入力!B58="","",②選手情報入力!B58)</f>
        <v/>
      </c>
      <c r="F50" t="str">
        <f>IF(E50="","",②選手情報入力!C58)</f>
        <v/>
      </c>
      <c r="G50" t="str">
        <f>IF(E50="","",②選手情報入力!D58)</f>
        <v/>
      </c>
      <c r="H50" t="str">
        <f t="shared" si="0"/>
        <v/>
      </c>
      <c r="I50" t="str">
        <f>IF(E50="","",IF(②選手情報入力!F58="男",1,2))</f>
        <v/>
      </c>
      <c r="J50" t="str">
        <f>IF(E50="","",IF(②選手情報入力!G58="","",②選手情報入力!G58))</f>
        <v/>
      </c>
      <c r="L50" t="str">
        <f t="shared" si="1"/>
        <v/>
      </c>
      <c r="M50" t="str">
        <f t="shared" si="2"/>
        <v/>
      </c>
      <c r="O50" t="str">
        <f>IF(E50="","",IF(②選手情報入力!H58="","",IF(I50=1,VLOOKUP(②選手情報入力!H58,種目情報!$A$4:$B$29,2,FALSE),VLOOKUP(②選手情報入力!H58,種目情報!$E$4:$F$24,2,FALSE))))</f>
        <v/>
      </c>
      <c r="P50" t="str">
        <f>IF(E50="","",IF(②選手情報入力!I58="","",②選手情報入力!I58))</f>
        <v/>
      </c>
      <c r="Q50" s="36" t="str">
        <f>IF(E50="","",IF(②選手情報入力!H58="","",0))</f>
        <v/>
      </c>
      <c r="R50" t="str">
        <f>IF(E50="","",IF(②選手情報入力!H58="","",IF(I50=1,VLOOKUP(②選手情報入力!H58,種目情報!$A$4:$C$29,3,FALSE),VLOOKUP(②選手情報入力!H58,種目情報!$E$4:$G$24,3,FALSE))))</f>
        <v/>
      </c>
      <c r="S50" t="str">
        <f>IF(E50="","",IF(②選手情報入力!J58="","",IF(I50=1,VLOOKUP(②選手情報入力!J58,種目情報!$A$4:$B$29,2,FALSE),VLOOKUP(②選手情報入力!J58,種目情報!$E$4:$F$24,2,FALSE))))</f>
        <v/>
      </c>
      <c r="T50" t="str">
        <f>IF(E50="","",IF(②選手情報入力!K58="","",②選手情報入力!K58))</f>
        <v/>
      </c>
      <c r="U50" s="36" t="str">
        <f>IF(E50="","",IF(②選手情報入力!J58="","",0))</f>
        <v/>
      </c>
      <c r="V50" t="str">
        <f>IF(E50="","",IF(②選手情報入力!J58="","",IF(I50=1,VLOOKUP(②選手情報入力!J58,種目情報!$A$4:$C$29,3,FALSE),VLOOKUP(②選手情報入力!J58,種目情報!$E$4:$G$24,3,FALSE))))</f>
        <v/>
      </c>
      <c r="W50" t="str">
        <f>IF(E50="","",IF(②選手情報入力!N58="","",IF(I50=1,種目情報!$J$4,種目情報!$J$7)))</f>
        <v/>
      </c>
      <c r="X50" t="str">
        <f>IF(A50="","",IF(②選手情報入力!N58="","",IF(I50=1,IF(②選手情報入力!$N$5="","",②選手情報入力!$N$5),IF(②選手情報入力!$N$6="","",②選手情報入力!$N$6))))</f>
        <v/>
      </c>
      <c r="Y50" s="36" t="str">
        <f>IF(E50="","",IF(②選手情報入力!N58="","",0))</f>
        <v/>
      </c>
      <c r="Z50" t="str">
        <f>IF(E50="","",IF(②選手情報入力!N58="","",2))</f>
        <v/>
      </c>
      <c r="AA50" t="str">
        <f>IF(E50="","",IF(②選手情報入力!O58="","",IF(I50=1,種目情報!$J$5,種目情報!$J$8)))</f>
        <v/>
      </c>
      <c r="AB50" t="str">
        <f>IF(E50="","",IF(②選手情報入力!O58="","",IF(I50=1,IF(②選手情報入力!$O$5="","",②選手情報入力!$O$5),IF(②選手情報入力!$O$6="","",②選手情報入力!$O$6))))</f>
        <v/>
      </c>
      <c r="AC50" t="str">
        <f>IF(E50="","",IF(②選手情報入力!O58="","",0))</f>
        <v/>
      </c>
      <c r="AD50" t="str">
        <f>IF(E50="","",IF(②選手情報入力!O58="","",2))</f>
        <v/>
      </c>
      <c r="AE50" t="str">
        <f>IF(E50="","",IF(②選手情報入力!P58="","",IF(I50=1,種目情報!$J$6,種目情報!$J$9)))</f>
        <v/>
      </c>
      <c r="AF50" t="str">
        <f>IF(E50="","",IF(②選手情報入力!P58="","",IF(I50=1,IF(②選手情報入力!$P$5="","",②選手情報入力!$P$5),IF(②選手情報入力!$P$6="","",②選手情報入力!$P$6))))</f>
        <v/>
      </c>
      <c r="AG50" t="str">
        <f>IF(E50="","",IF(②選手情報入力!P58="","",0))</f>
        <v/>
      </c>
      <c r="AH50" t="str">
        <f>IF(E50="","",IF(②選手情報入力!P58="","",2))</f>
        <v/>
      </c>
    </row>
    <row r="51" spans="1:34">
      <c r="A51" t="str">
        <f>IF(E51="","",I51*1000000+①学校情報入力!$D$3*1000+②選手情報入力!A59)</f>
        <v/>
      </c>
      <c r="B51" t="str">
        <f>IF(E51="","",①学校情報入力!$D$3)</f>
        <v/>
      </c>
      <c r="E51" t="str">
        <f>IF(②選手情報入力!B59="","",②選手情報入力!B59)</f>
        <v/>
      </c>
      <c r="F51" t="str">
        <f>IF(E51="","",②選手情報入力!C59)</f>
        <v/>
      </c>
      <c r="G51" t="str">
        <f>IF(E51="","",②選手情報入力!D59)</f>
        <v/>
      </c>
      <c r="H51" t="str">
        <f t="shared" si="0"/>
        <v/>
      </c>
      <c r="I51" t="str">
        <f>IF(E51="","",IF(②選手情報入力!F59="男",1,2))</f>
        <v/>
      </c>
      <c r="J51" t="str">
        <f>IF(E51="","",IF(②選手情報入力!G59="","",②選手情報入力!G59))</f>
        <v/>
      </c>
      <c r="L51" t="str">
        <f t="shared" si="1"/>
        <v/>
      </c>
      <c r="M51" t="str">
        <f t="shared" si="2"/>
        <v/>
      </c>
      <c r="O51" t="str">
        <f>IF(E51="","",IF(②選手情報入力!H59="","",IF(I51=1,VLOOKUP(②選手情報入力!H59,種目情報!$A$4:$B$29,2,FALSE),VLOOKUP(②選手情報入力!H59,種目情報!$E$4:$F$24,2,FALSE))))</f>
        <v/>
      </c>
      <c r="P51" t="str">
        <f>IF(E51="","",IF(②選手情報入力!I59="","",②選手情報入力!I59))</f>
        <v/>
      </c>
      <c r="Q51" s="36" t="str">
        <f>IF(E51="","",IF(②選手情報入力!H59="","",0))</f>
        <v/>
      </c>
      <c r="R51" t="str">
        <f>IF(E51="","",IF(②選手情報入力!H59="","",IF(I51=1,VLOOKUP(②選手情報入力!H59,種目情報!$A$4:$C$29,3,FALSE),VLOOKUP(②選手情報入力!H59,種目情報!$E$4:$G$24,3,FALSE))))</f>
        <v/>
      </c>
      <c r="S51" t="str">
        <f>IF(E51="","",IF(②選手情報入力!J59="","",IF(I51=1,VLOOKUP(②選手情報入力!J59,種目情報!$A$4:$B$29,2,FALSE),VLOOKUP(②選手情報入力!J59,種目情報!$E$4:$F$24,2,FALSE))))</f>
        <v/>
      </c>
      <c r="T51" t="str">
        <f>IF(E51="","",IF(②選手情報入力!K59="","",②選手情報入力!K59))</f>
        <v/>
      </c>
      <c r="U51" s="36" t="str">
        <f>IF(E51="","",IF(②選手情報入力!J59="","",0))</f>
        <v/>
      </c>
      <c r="V51" t="str">
        <f>IF(E51="","",IF(②選手情報入力!J59="","",IF(I51=1,VLOOKUP(②選手情報入力!J59,種目情報!$A$4:$C$29,3,FALSE),VLOOKUP(②選手情報入力!J59,種目情報!$E$4:$G$24,3,FALSE))))</f>
        <v/>
      </c>
      <c r="W51" t="str">
        <f>IF(E51="","",IF(②選手情報入力!N59="","",IF(I51=1,種目情報!$J$4,種目情報!$J$7)))</f>
        <v/>
      </c>
      <c r="X51" t="str">
        <f>IF(A51="","",IF(②選手情報入力!N59="","",IF(I51=1,IF(②選手情報入力!$N$5="","",②選手情報入力!$N$5),IF(②選手情報入力!$N$6="","",②選手情報入力!$N$6))))</f>
        <v/>
      </c>
      <c r="Y51" s="36" t="str">
        <f>IF(E51="","",IF(②選手情報入力!N59="","",0))</f>
        <v/>
      </c>
      <c r="Z51" t="str">
        <f>IF(E51="","",IF(②選手情報入力!N59="","",2))</f>
        <v/>
      </c>
      <c r="AA51" t="str">
        <f>IF(E51="","",IF(②選手情報入力!O59="","",IF(I51=1,種目情報!$J$5,種目情報!$J$8)))</f>
        <v/>
      </c>
      <c r="AB51" t="str">
        <f>IF(E51="","",IF(②選手情報入力!O59="","",IF(I51=1,IF(②選手情報入力!$O$5="","",②選手情報入力!$O$5),IF(②選手情報入力!$O$6="","",②選手情報入力!$O$6))))</f>
        <v/>
      </c>
      <c r="AC51" t="str">
        <f>IF(E51="","",IF(②選手情報入力!O59="","",0))</f>
        <v/>
      </c>
      <c r="AD51" t="str">
        <f>IF(E51="","",IF(②選手情報入力!O59="","",2))</f>
        <v/>
      </c>
      <c r="AE51" t="str">
        <f>IF(E51="","",IF(②選手情報入力!P59="","",IF(I51=1,種目情報!$J$6,種目情報!$J$9)))</f>
        <v/>
      </c>
      <c r="AF51" t="str">
        <f>IF(E51="","",IF(②選手情報入力!P59="","",IF(I51=1,IF(②選手情報入力!$P$5="","",②選手情報入力!$P$5),IF(②選手情報入力!$P$6="","",②選手情報入力!$P$6))))</f>
        <v/>
      </c>
      <c r="AG51" t="str">
        <f>IF(E51="","",IF(②選手情報入力!P59="","",0))</f>
        <v/>
      </c>
      <c r="AH51" t="str">
        <f>IF(E51="","",IF(②選手情報入力!P59="","",2))</f>
        <v/>
      </c>
    </row>
    <row r="52" spans="1:34">
      <c r="A52" t="str">
        <f>IF(E52="","",I52*1000000+①学校情報入力!$D$3*1000+②選手情報入力!A60)</f>
        <v/>
      </c>
      <c r="B52" t="str">
        <f>IF(E52="","",①学校情報入力!$D$3)</f>
        <v/>
      </c>
      <c r="E52" t="str">
        <f>IF(②選手情報入力!B60="","",②選手情報入力!B60)</f>
        <v/>
      </c>
      <c r="F52" t="str">
        <f>IF(E52="","",②選手情報入力!C60)</f>
        <v/>
      </c>
      <c r="G52" t="str">
        <f>IF(E52="","",②選手情報入力!D60)</f>
        <v/>
      </c>
      <c r="H52" t="str">
        <f t="shared" si="0"/>
        <v/>
      </c>
      <c r="I52" t="str">
        <f>IF(E52="","",IF(②選手情報入力!F60="男",1,2))</f>
        <v/>
      </c>
      <c r="J52" t="str">
        <f>IF(E52="","",IF(②選手情報入力!G60="","",②選手情報入力!G60))</f>
        <v/>
      </c>
      <c r="L52" t="str">
        <f t="shared" si="1"/>
        <v/>
      </c>
      <c r="M52" t="str">
        <f t="shared" si="2"/>
        <v/>
      </c>
      <c r="O52" t="str">
        <f>IF(E52="","",IF(②選手情報入力!H60="","",IF(I52=1,VLOOKUP(②選手情報入力!H60,種目情報!$A$4:$B$29,2,FALSE),VLOOKUP(②選手情報入力!H60,種目情報!$E$4:$F$24,2,FALSE))))</f>
        <v/>
      </c>
      <c r="P52" t="str">
        <f>IF(E52="","",IF(②選手情報入力!I60="","",②選手情報入力!I60))</f>
        <v/>
      </c>
      <c r="Q52" s="36" t="str">
        <f>IF(E52="","",IF(②選手情報入力!H60="","",0))</f>
        <v/>
      </c>
      <c r="R52" t="str">
        <f>IF(E52="","",IF(②選手情報入力!H60="","",IF(I52=1,VLOOKUP(②選手情報入力!H60,種目情報!$A$4:$C$29,3,FALSE),VLOOKUP(②選手情報入力!H60,種目情報!$E$4:$G$24,3,FALSE))))</f>
        <v/>
      </c>
      <c r="S52" t="str">
        <f>IF(E52="","",IF(②選手情報入力!J60="","",IF(I52=1,VLOOKUP(②選手情報入力!J60,種目情報!$A$4:$B$29,2,FALSE),VLOOKUP(②選手情報入力!J60,種目情報!$E$4:$F$24,2,FALSE))))</f>
        <v/>
      </c>
      <c r="T52" t="str">
        <f>IF(E52="","",IF(②選手情報入力!K60="","",②選手情報入力!K60))</f>
        <v/>
      </c>
      <c r="U52" s="36" t="str">
        <f>IF(E52="","",IF(②選手情報入力!J60="","",0))</f>
        <v/>
      </c>
      <c r="V52" t="str">
        <f>IF(E52="","",IF(②選手情報入力!J60="","",IF(I52=1,VLOOKUP(②選手情報入力!J60,種目情報!$A$4:$C$29,3,FALSE),VLOOKUP(②選手情報入力!J60,種目情報!$E$4:$G$24,3,FALSE))))</f>
        <v/>
      </c>
      <c r="W52" t="str">
        <f>IF(E52="","",IF(②選手情報入力!N60="","",IF(I52=1,種目情報!$J$4,種目情報!$J$7)))</f>
        <v/>
      </c>
      <c r="X52" t="str">
        <f>IF(A52="","",IF(②選手情報入力!N60="","",IF(I52=1,IF(②選手情報入力!$N$5="","",②選手情報入力!$N$5),IF(②選手情報入力!$N$6="","",②選手情報入力!$N$6))))</f>
        <v/>
      </c>
      <c r="Y52" s="36" t="str">
        <f>IF(E52="","",IF(②選手情報入力!N60="","",0))</f>
        <v/>
      </c>
      <c r="Z52" t="str">
        <f>IF(E52="","",IF(②選手情報入力!N60="","",2))</f>
        <v/>
      </c>
      <c r="AA52" t="str">
        <f>IF(E52="","",IF(②選手情報入力!O60="","",IF(I52=1,種目情報!$J$5,種目情報!$J$8)))</f>
        <v/>
      </c>
      <c r="AB52" t="str">
        <f>IF(E52="","",IF(②選手情報入力!O60="","",IF(I52=1,IF(②選手情報入力!$O$5="","",②選手情報入力!$O$5),IF(②選手情報入力!$O$6="","",②選手情報入力!$O$6))))</f>
        <v/>
      </c>
      <c r="AC52" t="str">
        <f>IF(E52="","",IF(②選手情報入力!O60="","",0))</f>
        <v/>
      </c>
      <c r="AD52" t="str">
        <f>IF(E52="","",IF(②選手情報入力!O60="","",2))</f>
        <v/>
      </c>
      <c r="AE52" t="str">
        <f>IF(E52="","",IF(②選手情報入力!P60="","",IF(I52=1,種目情報!$J$6,種目情報!$J$9)))</f>
        <v/>
      </c>
      <c r="AF52" t="str">
        <f>IF(E52="","",IF(②選手情報入力!P60="","",IF(I52=1,IF(②選手情報入力!$P$5="","",②選手情報入力!$P$5),IF(②選手情報入力!$P$6="","",②選手情報入力!$P$6))))</f>
        <v/>
      </c>
      <c r="AG52" t="str">
        <f>IF(E52="","",IF(②選手情報入力!P60="","",0))</f>
        <v/>
      </c>
      <c r="AH52" t="str">
        <f>IF(E52="","",IF(②選手情報入力!P60="","",2))</f>
        <v/>
      </c>
    </row>
    <row r="53" spans="1:34">
      <c r="A53" t="str">
        <f>IF(E53="","",I53*1000000+①学校情報入力!$D$3*1000+②選手情報入力!A61)</f>
        <v/>
      </c>
      <c r="B53" t="str">
        <f>IF(E53="","",①学校情報入力!$D$3)</f>
        <v/>
      </c>
      <c r="E53" t="str">
        <f>IF(②選手情報入力!B61="","",②選手情報入力!B61)</f>
        <v/>
      </c>
      <c r="F53" t="str">
        <f>IF(E53="","",②選手情報入力!C61)</f>
        <v/>
      </c>
      <c r="G53" t="str">
        <f>IF(E53="","",②選手情報入力!D61)</f>
        <v/>
      </c>
      <c r="H53" t="str">
        <f t="shared" si="0"/>
        <v/>
      </c>
      <c r="I53" t="str">
        <f>IF(E53="","",IF(②選手情報入力!F61="男",1,2))</f>
        <v/>
      </c>
      <c r="J53" t="str">
        <f>IF(E53="","",IF(②選手情報入力!G61="","",②選手情報入力!G61))</f>
        <v/>
      </c>
      <c r="L53" t="str">
        <f t="shared" si="1"/>
        <v/>
      </c>
      <c r="M53" t="str">
        <f t="shared" si="2"/>
        <v/>
      </c>
      <c r="O53" t="str">
        <f>IF(E53="","",IF(②選手情報入力!H61="","",IF(I53=1,VLOOKUP(②選手情報入力!H61,種目情報!$A$4:$B$29,2,FALSE),VLOOKUP(②選手情報入力!H61,種目情報!$E$4:$F$24,2,FALSE))))</f>
        <v/>
      </c>
      <c r="P53" t="str">
        <f>IF(E53="","",IF(②選手情報入力!I61="","",②選手情報入力!I61))</f>
        <v/>
      </c>
      <c r="Q53" s="36" t="str">
        <f>IF(E53="","",IF(②選手情報入力!H61="","",0))</f>
        <v/>
      </c>
      <c r="R53" t="str">
        <f>IF(E53="","",IF(②選手情報入力!H61="","",IF(I53=1,VLOOKUP(②選手情報入力!H61,種目情報!$A$4:$C$29,3,FALSE),VLOOKUP(②選手情報入力!H61,種目情報!$E$4:$G$24,3,FALSE))))</f>
        <v/>
      </c>
      <c r="S53" t="str">
        <f>IF(E53="","",IF(②選手情報入力!J61="","",IF(I53=1,VLOOKUP(②選手情報入力!J61,種目情報!$A$4:$B$29,2,FALSE),VLOOKUP(②選手情報入力!J61,種目情報!$E$4:$F$24,2,FALSE))))</f>
        <v/>
      </c>
      <c r="T53" t="str">
        <f>IF(E53="","",IF(②選手情報入力!K61="","",②選手情報入力!K61))</f>
        <v/>
      </c>
      <c r="U53" s="36" t="str">
        <f>IF(E53="","",IF(②選手情報入力!J61="","",0))</f>
        <v/>
      </c>
      <c r="V53" t="str">
        <f>IF(E53="","",IF(②選手情報入力!J61="","",IF(I53=1,VLOOKUP(②選手情報入力!J61,種目情報!$A$4:$C$29,3,FALSE),VLOOKUP(②選手情報入力!J61,種目情報!$E$4:$G$24,3,FALSE))))</f>
        <v/>
      </c>
      <c r="W53" t="str">
        <f>IF(E53="","",IF(②選手情報入力!N61="","",IF(I53=1,種目情報!$J$4,種目情報!$J$7)))</f>
        <v/>
      </c>
      <c r="X53" t="str">
        <f>IF(A53="","",IF(②選手情報入力!N61="","",IF(I53=1,IF(②選手情報入力!$N$5="","",②選手情報入力!$N$5),IF(②選手情報入力!$N$6="","",②選手情報入力!$N$6))))</f>
        <v/>
      </c>
      <c r="Y53" s="36" t="str">
        <f>IF(E53="","",IF(②選手情報入力!N61="","",0))</f>
        <v/>
      </c>
      <c r="Z53" t="str">
        <f>IF(E53="","",IF(②選手情報入力!N61="","",2))</f>
        <v/>
      </c>
      <c r="AA53" t="str">
        <f>IF(E53="","",IF(②選手情報入力!O61="","",IF(I53=1,種目情報!$J$5,種目情報!$J$8)))</f>
        <v/>
      </c>
      <c r="AB53" t="str">
        <f>IF(E53="","",IF(②選手情報入力!O61="","",IF(I53=1,IF(②選手情報入力!$O$5="","",②選手情報入力!$O$5),IF(②選手情報入力!$O$6="","",②選手情報入力!$O$6))))</f>
        <v/>
      </c>
      <c r="AC53" t="str">
        <f>IF(E53="","",IF(②選手情報入力!O61="","",0))</f>
        <v/>
      </c>
      <c r="AD53" t="str">
        <f>IF(E53="","",IF(②選手情報入力!O61="","",2))</f>
        <v/>
      </c>
      <c r="AE53" t="str">
        <f>IF(E53="","",IF(②選手情報入力!P61="","",IF(I53=1,種目情報!$J$6,種目情報!$J$9)))</f>
        <v/>
      </c>
      <c r="AF53" t="str">
        <f>IF(E53="","",IF(②選手情報入力!P61="","",IF(I53=1,IF(②選手情報入力!$P$5="","",②選手情報入力!$P$5),IF(②選手情報入力!$P$6="","",②選手情報入力!$P$6))))</f>
        <v/>
      </c>
      <c r="AG53" t="str">
        <f>IF(E53="","",IF(②選手情報入力!P61="","",0))</f>
        <v/>
      </c>
      <c r="AH53" t="str">
        <f>IF(E53="","",IF(②選手情報入力!P61="","",2))</f>
        <v/>
      </c>
    </row>
    <row r="54" spans="1:34">
      <c r="A54" t="str">
        <f>IF(E54="","",I54*1000000+①学校情報入力!$D$3*1000+②選手情報入力!A62)</f>
        <v/>
      </c>
      <c r="B54" t="str">
        <f>IF(E54="","",①学校情報入力!$D$3)</f>
        <v/>
      </c>
      <c r="E54" t="str">
        <f>IF(②選手情報入力!B62="","",②選手情報入力!B62)</f>
        <v/>
      </c>
      <c r="F54" t="str">
        <f>IF(E54="","",②選手情報入力!C62)</f>
        <v/>
      </c>
      <c r="G54" t="str">
        <f>IF(E54="","",②選手情報入力!D62)</f>
        <v/>
      </c>
      <c r="H54" t="str">
        <f t="shared" si="0"/>
        <v/>
      </c>
      <c r="I54" t="str">
        <f>IF(E54="","",IF(②選手情報入力!F62="男",1,2))</f>
        <v/>
      </c>
      <c r="J54" t="str">
        <f>IF(E54="","",IF(②選手情報入力!G62="","",②選手情報入力!G62))</f>
        <v/>
      </c>
      <c r="L54" t="str">
        <f t="shared" si="1"/>
        <v/>
      </c>
      <c r="M54" t="str">
        <f t="shared" si="2"/>
        <v/>
      </c>
      <c r="O54" t="str">
        <f>IF(E54="","",IF(②選手情報入力!H62="","",IF(I54=1,VLOOKUP(②選手情報入力!H62,種目情報!$A$4:$B$29,2,FALSE),VLOOKUP(②選手情報入力!H62,種目情報!$E$4:$F$24,2,FALSE))))</f>
        <v/>
      </c>
      <c r="P54" t="str">
        <f>IF(E54="","",IF(②選手情報入力!I62="","",②選手情報入力!I62))</f>
        <v/>
      </c>
      <c r="Q54" s="36" t="str">
        <f>IF(E54="","",IF(②選手情報入力!H62="","",0))</f>
        <v/>
      </c>
      <c r="R54" t="str">
        <f>IF(E54="","",IF(②選手情報入力!H62="","",IF(I54=1,VLOOKUP(②選手情報入力!H62,種目情報!$A$4:$C$29,3,FALSE),VLOOKUP(②選手情報入力!H62,種目情報!$E$4:$G$24,3,FALSE))))</f>
        <v/>
      </c>
      <c r="S54" t="str">
        <f>IF(E54="","",IF(②選手情報入力!J62="","",IF(I54=1,VLOOKUP(②選手情報入力!J62,種目情報!$A$4:$B$29,2,FALSE),VLOOKUP(②選手情報入力!J62,種目情報!$E$4:$F$24,2,FALSE))))</f>
        <v/>
      </c>
      <c r="T54" t="str">
        <f>IF(E54="","",IF(②選手情報入力!K62="","",②選手情報入力!K62))</f>
        <v/>
      </c>
      <c r="U54" s="36" t="str">
        <f>IF(E54="","",IF(②選手情報入力!J62="","",0))</f>
        <v/>
      </c>
      <c r="V54" t="str">
        <f>IF(E54="","",IF(②選手情報入力!J62="","",IF(I54=1,VLOOKUP(②選手情報入力!J62,種目情報!$A$4:$C$29,3,FALSE),VLOOKUP(②選手情報入力!J62,種目情報!$E$4:$G$24,3,FALSE))))</f>
        <v/>
      </c>
      <c r="W54" t="str">
        <f>IF(E54="","",IF(②選手情報入力!N62="","",IF(I54=1,種目情報!$J$4,種目情報!$J$7)))</f>
        <v/>
      </c>
      <c r="X54" t="str">
        <f>IF(A54="","",IF(②選手情報入力!N62="","",IF(I54=1,IF(②選手情報入力!$N$5="","",②選手情報入力!$N$5),IF(②選手情報入力!$N$6="","",②選手情報入力!$N$6))))</f>
        <v/>
      </c>
      <c r="Y54" s="36" t="str">
        <f>IF(E54="","",IF(②選手情報入力!N62="","",0))</f>
        <v/>
      </c>
      <c r="Z54" t="str">
        <f>IF(E54="","",IF(②選手情報入力!N62="","",2))</f>
        <v/>
      </c>
      <c r="AA54" t="str">
        <f>IF(E54="","",IF(②選手情報入力!O62="","",IF(I54=1,種目情報!$J$5,種目情報!$J$8)))</f>
        <v/>
      </c>
      <c r="AB54" t="str">
        <f>IF(E54="","",IF(②選手情報入力!O62="","",IF(I54=1,IF(②選手情報入力!$O$5="","",②選手情報入力!$O$5),IF(②選手情報入力!$O$6="","",②選手情報入力!$O$6))))</f>
        <v/>
      </c>
      <c r="AC54" t="str">
        <f>IF(E54="","",IF(②選手情報入力!O62="","",0))</f>
        <v/>
      </c>
      <c r="AD54" t="str">
        <f>IF(E54="","",IF(②選手情報入力!O62="","",2))</f>
        <v/>
      </c>
      <c r="AE54" t="str">
        <f>IF(E54="","",IF(②選手情報入力!P62="","",IF(I54=1,種目情報!$J$6,種目情報!$J$9)))</f>
        <v/>
      </c>
      <c r="AF54" t="str">
        <f>IF(E54="","",IF(②選手情報入力!P62="","",IF(I54=1,IF(②選手情報入力!$P$5="","",②選手情報入力!$P$5),IF(②選手情報入力!$P$6="","",②選手情報入力!$P$6))))</f>
        <v/>
      </c>
      <c r="AG54" t="str">
        <f>IF(E54="","",IF(②選手情報入力!P62="","",0))</f>
        <v/>
      </c>
      <c r="AH54" t="str">
        <f>IF(E54="","",IF(②選手情報入力!P62="","",2))</f>
        <v/>
      </c>
    </row>
    <row r="55" spans="1:34">
      <c r="A55" t="str">
        <f>IF(E55="","",I55*1000000+①学校情報入力!$D$3*1000+②選手情報入力!A63)</f>
        <v/>
      </c>
      <c r="B55" t="str">
        <f>IF(E55="","",①学校情報入力!$D$3)</f>
        <v/>
      </c>
      <c r="E55" t="str">
        <f>IF(②選手情報入力!B63="","",②選手情報入力!B63)</f>
        <v/>
      </c>
      <c r="F55" t="str">
        <f>IF(E55="","",②選手情報入力!C63)</f>
        <v/>
      </c>
      <c r="G55" t="str">
        <f>IF(E55="","",②選手情報入力!D63)</f>
        <v/>
      </c>
      <c r="H55" t="str">
        <f t="shared" si="0"/>
        <v/>
      </c>
      <c r="I55" t="str">
        <f>IF(E55="","",IF(②選手情報入力!F63="男",1,2))</f>
        <v/>
      </c>
      <c r="J55" t="str">
        <f>IF(E55="","",IF(②選手情報入力!G63="","",②選手情報入力!G63))</f>
        <v/>
      </c>
      <c r="L55" t="str">
        <f t="shared" si="1"/>
        <v/>
      </c>
      <c r="M55" t="str">
        <f t="shared" si="2"/>
        <v/>
      </c>
      <c r="O55" t="str">
        <f>IF(E55="","",IF(②選手情報入力!H63="","",IF(I55=1,VLOOKUP(②選手情報入力!H63,種目情報!$A$4:$B$29,2,FALSE),VLOOKUP(②選手情報入力!H63,種目情報!$E$4:$F$24,2,FALSE))))</f>
        <v/>
      </c>
      <c r="P55" t="str">
        <f>IF(E55="","",IF(②選手情報入力!I63="","",②選手情報入力!I63))</f>
        <v/>
      </c>
      <c r="Q55" s="36" t="str">
        <f>IF(E55="","",IF(②選手情報入力!H63="","",0))</f>
        <v/>
      </c>
      <c r="R55" t="str">
        <f>IF(E55="","",IF(②選手情報入力!H63="","",IF(I55=1,VLOOKUP(②選手情報入力!H63,種目情報!$A$4:$C$29,3,FALSE),VLOOKUP(②選手情報入力!H63,種目情報!$E$4:$G$24,3,FALSE))))</f>
        <v/>
      </c>
      <c r="S55" t="str">
        <f>IF(E55="","",IF(②選手情報入力!J63="","",IF(I55=1,VLOOKUP(②選手情報入力!J63,種目情報!$A$4:$B$29,2,FALSE),VLOOKUP(②選手情報入力!J63,種目情報!$E$4:$F$24,2,FALSE))))</f>
        <v/>
      </c>
      <c r="T55" t="str">
        <f>IF(E55="","",IF(②選手情報入力!K63="","",②選手情報入力!K63))</f>
        <v/>
      </c>
      <c r="U55" s="36" t="str">
        <f>IF(E55="","",IF(②選手情報入力!J63="","",0))</f>
        <v/>
      </c>
      <c r="V55" t="str">
        <f>IF(E55="","",IF(②選手情報入力!J63="","",IF(I55=1,VLOOKUP(②選手情報入力!J63,種目情報!$A$4:$C$29,3,FALSE),VLOOKUP(②選手情報入力!J63,種目情報!$E$4:$G$24,3,FALSE))))</f>
        <v/>
      </c>
      <c r="W55" t="str">
        <f>IF(E55="","",IF(②選手情報入力!N63="","",IF(I55=1,種目情報!$J$4,種目情報!$J$7)))</f>
        <v/>
      </c>
      <c r="X55" t="str">
        <f>IF(A55="","",IF(②選手情報入力!N63="","",IF(I55=1,IF(②選手情報入力!$N$5="","",②選手情報入力!$N$5),IF(②選手情報入力!$N$6="","",②選手情報入力!$N$6))))</f>
        <v/>
      </c>
      <c r="Y55" s="36" t="str">
        <f>IF(E55="","",IF(②選手情報入力!N63="","",0))</f>
        <v/>
      </c>
      <c r="Z55" t="str">
        <f>IF(E55="","",IF(②選手情報入力!N63="","",2))</f>
        <v/>
      </c>
      <c r="AA55" t="str">
        <f>IF(E55="","",IF(②選手情報入力!O63="","",IF(I55=1,種目情報!$J$5,種目情報!$J$8)))</f>
        <v/>
      </c>
      <c r="AB55" t="str">
        <f>IF(E55="","",IF(②選手情報入力!O63="","",IF(I55=1,IF(②選手情報入力!$O$5="","",②選手情報入力!$O$5),IF(②選手情報入力!$O$6="","",②選手情報入力!$O$6))))</f>
        <v/>
      </c>
      <c r="AC55" t="str">
        <f>IF(E55="","",IF(②選手情報入力!O63="","",0))</f>
        <v/>
      </c>
      <c r="AD55" t="str">
        <f>IF(E55="","",IF(②選手情報入力!O63="","",2))</f>
        <v/>
      </c>
      <c r="AE55" t="str">
        <f>IF(E55="","",IF(②選手情報入力!P63="","",IF(I55=1,種目情報!$J$6,種目情報!$J$9)))</f>
        <v/>
      </c>
      <c r="AF55" t="str">
        <f>IF(E55="","",IF(②選手情報入力!P63="","",IF(I55=1,IF(②選手情報入力!$P$5="","",②選手情報入力!$P$5),IF(②選手情報入力!$P$6="","",②選手情報入力!$P$6))))</f>
        <v/>
      </c>
      <c r="AG55" t="str">
        <f>IF(E55="","",IF(②選手情報入力!P63="","",0))</f>
        <v/>
      </c>
      <c r="AH55" t="str">
        <f>IF(E55="","",IF(②選手情報入力!P63="","",2))</f>
        <v/>
      </c>
    </row>
    <row r="56" spans="1:34">
      <c r="A56" t="str">
        <f>IF(E56="","",I56*1000000+①学校情報入力!$D$3*1000+②選手情報入力!A64)</f>
        <v/>
      </c>
      <c r="B56" t="str">
        <f>IF(E56="","",①学校情報入力!$D$3)</f>
        <v/>
      </c>
      <c r="E56" t="str">
        <f>IF(②選手情報入力!B64="","",②選手情報入力!B64)</f>
        <v/>
      </c>
      <c r="F56" t="str">
        <f>IF(E56="","",②選手情報入力!C64)</f>
        <v/>
      </c>
      <c r="G56" t="str">
        <f>IF(E56="","",②選手情報入力!D64)</f>
        <v/>
      </c>
      <c r="H56" t="str">
        <f t="shared" si="0"/>
        <v/>
      </c>
      <c r="I56" t="str">
        <f>IF(E56="","",IF(②選手情報入力!F64="男",1,2))</f>
        <v/>
      </c>
      <c r="J56" t="str">
        <f>IF(E56="","",IF(②選手情報入力!G64="","",②選手情報入力!G64))</f>
        <v/>
      </c>
      <c r="L56" t="str">
        <f t="shared" si="1"/>
        <v/>
      </c>
      <c r="M56" t="str">
        <f t="shared" si="2"/>
        <v/>
      </c>
      <c r="O56" t="str">
        <f>IF(E56="","",IF(②選手情報入力!H64="","",IF(I56=1,VLOOKUP(②選手情報入力!H64,種目情報!$A$4:$B$29,2,FALSE),VLOOKUP(②選手情報入力!H64,種目情報!$E$4:$F$24,2,FALSE))))</f>
        <v/>
      </c>
      <c r="P56" t="str">
        <f>IF(E56="","",IF(②選手情報入力!I64="","",②選手情報入力!I64))</f>
        <v/>
      </c>
      <c r="Q56" s="36" t="str">
        <f>IF(E56="","",IF(②選手情報入力!H64="","",0))</f>
        <v/>
      </c>
      <c r="R56" t="str">
        <f>IF(E56="","",IF(②選手情報入力!H64="","",IF(I56=1,VLOOKUP(②選手情報入力!H64,種目情報!$A$4:$C$29,3,FALSE),VLOOKUP(②選手情報入力!H64,種目情報!$E$4:$G$24,3,FALSE))))</f>
        <v/>
      </c>
      <c r="S56" t="str">
        <f>IF(E56="","",IF(②選手情報入力!J64="","",IF(I56=1,VLOOKUP(②選手情報入力!J64,種目情報!$A$4:$B$29,2,FALSE),VLOOKUP(②選手情報入力!J64,種目情報!$E$4:$F$24,2,FALSE))))</f>
        <v/>
      </c>
      <c r="T56" t="str">
        <f>IF(E56="","",IF(②選手情報入力!K64="","",②選手情報入力!K64))</f>
        <v/>
      </c>
      <c r="U56" s="36" t="str">
        <f>IF(E56="","",IF(②選手情報入力!J64="","",0))</f>
        <v/>
      </c>
      <c r="V56" t="str">
        <f>IF(E56="","",IF(②選手情報入力!J64="","",IF(I56=1,VLOOKUP(②選手情報入力!J64,種目情報!$A$4:$C$29,3,FALSE),VLOOKUP(②選手情報入力!J64,種目情報!$E$4:$G$24,3,FALSE))))</f>
        <v/>
      </c>
      <c r="W56" t="str">
        <f>IF(E56="","",IF(②選手情報入力!N64="","",IF(I56=1,種目情報!$J$4,種目情報!$J$7)))</f>
        <v/>
      </c>
      <c r="X56" t="str">
        <f>IF(A56="","",IF(②選手情報入力!N64="","",IF(I56=1,IF(②選手情報入力!$N$5="","",②選手情報入力!$N$5),IF(②選手情報入力!$N$6="","",②選手情報入力!$N$6))))</f>
        <v/>
      </c>
      <c r="Y56" s="36" t="str">
        <f>IF(E56="","",IF(②選手情報入力!N64="","",0))</f>
        <v/>
      </c>
      <c r="Z56" t="str">
        <f>IF(E56="","",IF(②選手情報入力!N64="","",2))</f>
        <v/>
      </c>
      <c r="AA56" t="str">
        <f>IF(E56="","",IF(②選手情報入力!O64="","",IF(I56=1,種目情報!$J$5,種目情報!$J$8)))</f>
        <v/>
      </c>
      <c r="AB56" t="str">
        <f>IF(E56="","",IF(②選手情報入力!O64="","",IF(I56=1,IF(②選手情報入力!$O$5="","",②選手情報入力!$O$5),IF(②選手情報入力!$O$6="","",②選手情報入力!$O$6))))</f>
        <v/>
      </c>
      <c r="AC56" t="str">
        <f>IF(E56="","",IF(②選手情報入力!O64="","",0))</f>
        <v/>
      </c>
      <c r="AD56" t="str">
        <f>IF(E56="","",IF(②選手情報入力!O64="","",2))</f>
        <v/>
      </c>
      <c r="AE56" t="str">
        <f>IF(E56="","",IF(②選手情報入力!P64="","",IF(I56=1,種目情報!$J$6,種目情報!$J$9)))</f>
        <v/>
      </c>
      <c r="AF56" t="str">
        <f>IF(E56="","",IF(②選手情報入力!P64="","",IF(I56=1,IF(②選手情報入力!$P$5="","",②選手情報入力!$P$5),IF(②選手情報入力!$P$6="","",②選手情報入力!$P$6))))</f>
        <v/>
      </c>
      <c r="AG56" t="str">
        <f>IF(E56="","",IF(②選手情報入力!P64="","",0))</f>
        <v/>
      </c>
      <c r="AH56" t="str">
        <f>IF(E56="","",IF(②選手情報入力!P64="","",2))</f>
        <v/>
      </c>
    </row>
    <row r="57" spans="1:34">
      <c r="A57" t="str">
        <f>IF(E57="","",I57*1000000+①学校情報入力!$D$3*1000+②選手情報入力!A65)</f>
        <v/>
      </c>
      <c r="B57" t="str">
        <f>IF(E57="","",①学校情報入力!$D$3)</f>
        <v/>
      </c>
      <c r="E57" t="str">
        <f>IF(②選手情報入力!B65="","",②選手情報入力!B65)</f>
        <v/>
      </c>
      <c r="F57" t="str">
        <f>IF(E57="","",②選手情報入力!C65)</f>
        <v/>
      </c>
      <c r="G57" t="str">
        <f>IF(E57="","",②選手情報入力!D65)</f>
        <v/>
      </c>
      <c r="H57" t="str">
        <f t="shared" si="0"/>
        <v/>
      </c>
      <c r="I57" t="str">
        <f>IF(E57="","",IF(②選手情報入力!F65="男",1,2))</f>
        <v/>
      </c>
      <c r="J57" t="str">
        <f>IF(E57="","",IF(②選手情報入力!G65="","",②選手情報入力!G65))</f>
        <v/>
      </c>
      <c r="L57" t="str">
        <f t="shared" si="1"/>
        <v/>
      </c>
      <c r="M57" t="str">
        <f t="shared" si="2"/>
        <v/>
      </c>
      <c r="O57" t="str">
        <f>IF(E57="","",IF(②選手情報入力!H65="","",IF(I57=1,VLOOKUP(②選手情報入力!H65,種目情報!$A$4:$B$29,2,FALSE),VLOOKUP(②選手情報入力!H65,種目情報!$E$4:$F$24,2,FALSE))))</f>
        <v/>
      </c>
      <c r="P57" t="str">
        <f>IF(E57="","",IF(②選手情報入力!I65="","",②選手情報入力!I65))</f>
        <v/>
      </c>
      <c r="Q57" s="36" t="str">
        <f>IF(E57="","",IF(②選手情報入力!H65="","",0))</f>
        <v/>
      </c>
      <c r="R57" t="str">
        <f>IF(E57="","",IF(②選手情報入力!H65="","",IF(I57=1,VLOOKUP(②選手情報入力!H65,種目情報!$A$4:$C$29,3,FALSE),VLOOKUP(②選手情報入力!H65,種目情報!$E$4:$G$24,3,FALSE))))</f>
        <v/>
      </c>
      <c r="S57" t="str">
        <f>IF(E57="","",IF(②選手情報入力!J65="","",IF(I57=1,VLOOKUP(②選手情報入力!J65,種目情報!$A$4:$B$29,2,FALSE),VLOOKUP(②選手情報入力!J65,種目情報!$E$4:$F$24,2,FALSE))))</f>
        <v/>
      </c>
      <c r="T57" t="str">
        <f>IF(E57="","",IF(②選手情報入力!K65="","",②選手情報入力!K65))</f>
        <v/>
      </c>
      <c r="U57" s="36" t="str">
        <f>IF(E57="","",IF(②選手情報入力!J65="","",0))</f>
        <v/>
      </c>
      <c r="V57" t="str">
        <f>IF(E57="","",IF(②選手情報入力!J65="","",IF(I57=1,VLOOKUP(②選手情報入力!J65,種目情報!$A$4:$C$29,3,FALSE),VLOOKUP(②選手情報入力!J65,種目情報!$E$4:$G$24,3,FALSE))))</f>
        <v/>
      </c>
      <c r="W57" t="str">
        <f>IF(E57="","",IF(②選手情報入力!N65="","",IF(I57=1,種目情報!$J$4,種目情報!$J$7)))</f>
        <v/>
      </c>
      <c r="X57" t="str">
        <f>IF(A57="","",IF(②選手情報入力!N65="","",IF(I57=1,IF(②選手情報入力!$N$5="","",②選手情報入力!$N$5),IF(②選手情報入力!$N$6="","",②選手情報入力!$N$6))))</f>
        <v/>
      </c>
      <c r="Y57" s="36" t="str">
        <f>IF(E57="","",IF(②選手情報入力!N65="","",0))</f>
        <v/>
      </c>
      <c r="Z57" t="str">
        <f>IF(E57="","",IF(②選手情報入力!N65="","",2))</f>
        <v/>
      </c>
      <c r="AA57" t="str">
        <f>IF(E57="","",IF(②選手情報入力!O65="","",IF(I57=1,種目情報!$J$5,種目情報!$J$8)))</f>
        <v/>
      </c>
      <c r="AB57" t="str">
        <f>IF(E57="","",IF(②選手情報入力!O65="","",IF(I57=1,IF(②選手情報入力!$O$5="","",②選手情報入力!$O$5),IF(②選手情報入力!$O$6="","",②選手情報入力!$O$6))))</f>
        <v/>
      </c>
      <c r="AC57" t="str">
        <f>IF(E57="","",IF(②選手情報入力!O65="","",0))</f>
        <v/>
      </c>
      <c r="AD57" t="str">
        <f>IF(E57="","",IF(②選手情報入力!O65="","",2))</f>
        <v/>
      </c>
      <c r="AE57" t="str">
        <f>IF(E57="","",IF(②選手情報入力!P65="","",IF(I57=1,種目情報!$J$6,種目情報!$J$9)))</f>
        <v/>
      </c>
      <c r="AF57" t="str">
        <f>IF(E57="","",IF(②選手情報入力!P65="","",IF(I57=1,IF(②選手情報入力!$P$5="","",②選手情報入力!$P$5),IF(②選手情報入力!$P$6="","",②選手情報入力!$P$6))))</f>
        <v/>
      </c>
      <c r="AG57" t="str">
        <f>IF(E57="","",IF(②選手情報入力!P65="","",0))</f>
        <v/>
      </c>
      <c r="AH57" t="str">
        <f>IF(E57="","",IF(②選手情報入力!P65="","",2))</f>
        <v/>
      </c>
    </row>
    <row r="58" spans="1:34">
      <c r="A58" t="str">
        <f>IF(E58="","",I58*1000000+①学校情報入力!$D$3*1000+②選手情報入力!A66)</f>
        <v/>
      </c>
      <c r="B58" t="str">
        <f>IF(E58="","",①学校情報入力!$D$3)</f>
        <v/>
      </c>
      <c r="E58" t="str">
        <f>IF(②選手情報入力!B66="","",②選手情報入力!B66)</f>
        <v/>
      </c>
      <c r="F58" t="str">
        <f>IF(E58="","",②選手情報入力!C66)</f>
        <v/>
      </c>
      <c r="G58" t="str">
        <f>IF(E58="","",②選手情報入力!D66)</f>
        <v/>
      </c>
      <c r="H58" t="str">
        <f t="shared" si="0"/>
        <v/>
      </c>
      <c r="I58" t="str">
        <f>IF(E58="","",IF(②選手情報入力!F66="男",1,2))</f>
        <v/>
      </c>
      <c r="J58" t="str">
        <f>IF(E58="","",IF(②選手情報入力!G66="","",②選手情報入力!G66))</f>
        <v/>
      </c>
      <c r="L58" t="str">
        <f t="shared" si="1"/>
        <v/>
      </c>
      <c r="M58" t="str">
        <f t="shared" si="2"/>
        <v/>
      </c>
      <c r="O58" t="str">
        <f>IF(E58="","",IF(②選手情報入力!H66="","",IF(I58=1,VLOOKUP(②選手情報入力!H66,種目情報!$A$4:$B$29,2,FALSE),VLOOKUP(②選手情報入力!H66,種目情報!$E$4:$F$24,2,FALSE))))</f>
        <v/>
      </c>
      <c r="P58" t="str">
        <f>IF(E58="","",IF(②選手情報入力!I66="","",②選手情報入力!I66))</f>
        <v/>
      </c>
      <c r="Q58" s="36" t="str">
        <f>IF(E58="","",IF(②選手情報入力!H66="","",0))</f>
        <v/>
      </c>
      <c r="R58" t="str">
        <f>IF(E58="","",IF(②選手情報入力!H66="","",IF(I58=1,VLOOKUP(②選手情報入力!H66,種目情報!$A$4:$C$29,3,FALSE),VLOOKUP(②選手情報入力!H66,種目情報!$E$4:$G$24,3,FALSE))))</f>
        <v/>
      </c>
      <c r="S58" t="str">
        <f>IF(E58="","",IF(②選手情報入力!J66="","",IF(I58=1,VLOOKUP(②選手情報入力!J66,種目情報!$A$4:$B$29,2,FALSE),VLOOKUP(②選手情報入力!J66,種目情報!$E$4:$F$24,2,FALSE))))</f>
        <v/>
      </c>
      <c r="T58" t="str">
        <f>IF(E58="","",IF(②選手情報入力!K66="","",②選手情報入力!K66))</f>
        <v/>
      </c>
      <c r="U58" s="36" t="str">
        <f>IF(E58="","",IF(②選手情報入力!J66="","",0))</f>
        <v/>
      </c>
      <c r="V58" t="str">
        <f>IF(E58="","",IF(②選手情報入力!J66="","",IF(I58=1,VLOOKUP(②選手情報入力!J66,種目情報!$A$4:$C$29,3,FALSE),VLOOKUP(②選手情報入力!J66,種目情報!$E$4:$G$24,3,FALSE))))</f>
        <v/>
      </c>
      <c r="W58" t="str">
        <f>IF(E58="","",IF(②選手情報入力!N66="","",IF(I58=1,種目情報!$J$4,種目情報!$J$7)))</f>
        <v/>
      </c>
      <c r="X58" t="str">
        <f>IF(A58="","",IF(②選手情報入力!N66="","",IF(I58=1,IF(②選手情報入力!$N$5="","",②選手情報入力!$N$5),IF(②選手情報入力!$N$6="","",②選手情報入力!$N$6))))</f>
        <v/>
      </c>
      <c r="Y58" s="36" t="str">
        <f>IF(E58="","",IF(②選手情報入力!N66="","",0))</f>
        <v/>
      </c>
      <c r="Z58" t="str">
        <f>IF(E58="","",IF(②選手情報入力!N66="","",2))</f>
        <v/>
      </c>
      <c r="AA58" t="str">
        <f>IF(E58="","",IF(②選手情報入力!O66="","",IF(I58=1,種目情報!$J$5,種目情報!$J$8)))</f>
        <v/>
      </c>
      <c r="AB58" t="str">
        <f>IF(E58="","",IF(②選手情報入力!O66="","",IF(I58=1,IF(②選手情報入力!$O$5="","",②選手情報入力!$O$5),IF(②選手情報入力!$O$6="","",②選手情報入力!$O$6))))</f>
        <v/>
      </c>
      <c r="AC58" t="str">
        <f>IF(E58="","",IF(②選手情報入力!O66="","",0))</f>
        <v/>
      </c>
      <c r="AD58" t="str">
        <f>IF(E58="","",IF(②選手情報入力!O66="","",2))</f>
        <v/>
      </c>
      <c r="AE58" t="str">
        <f>IF(E58="","",IF(②選手情報入力!P66="","",IF(I58=1,種目情報!$J$6,種目情報!$J$9)))</f>
        <v/>
      </c>
      <c r="AF58" t="str">
        <f>IF(E58="","",IF(②選手情報入力!P66="","",IF(I58=1,IF(②選手情報入力!$P$5="","",②選手情報入力!$P$5),IF(②選手情報入力!$P$6="","",②選手情報入力!$P$6))))</f>
        <v/>
      </c>
      <c r="AG58" t="str">
        <f>IF(E58="","",IF(②選手情報入力!P66="","",0))</f>
        <v/>
      </c>
      <c r="AH58" t="str">
        <f>IF(E58="","",IF(②選手情報入力!P66="","",2))</f>
        <v/>
      </c>
    </row>
    <row r="59" spans="1:34">
      <c r="A59" t="str">
        <f>IF(E59="","",I59*1000000+①学校情報入力!$D$3*1000+②選手情報入力!A67)</f>
        <v/>
      </c>
      <c r="B59" t="str">
        <f>IF(E59="","",①学校情報入力!$D$3)</f>
        <v/>
      </c>
      <c r="E59" t="str">
        <f>IF(②選手情報入力!B67="","",②選手情報入力!B67)</f>
        <v/>
      </c>
      <c r="F59" t="str">
        <f>IF(E59="","",②選手情報入力!C67)</f>
        <v/>
      </c>
      <c r="G59" t="str">
        <f>IF(E59="","",②選手情報入力!D67)</f>
        <v/>
      </c>
      <c r="H59" t="str">
        <f t="shared" si="0"/>
        <v/>
      </c>
      <c r="I59" t="str">
        <f>IF(E59="","",IF(②選手情報入力!F67="男",1,2))</f>
        <v/>
      </c>
      <c r="J59" t="str">
        <f>IF(E59="","",IF(②選手情報入力!G67="","",②選手情報入力!G67))</f>
        <v/>
      </c>
      <c r="L59" t="str">
        <f t="shared" si="1"/>
        <v/>
      </c>
      <c r="M59" t="str">
        <f t="shared" si="2"/>
        <v/>
      </c>
      <c r="O59" t="str">
        <f>IF(E59="","",IF(②選手情報入力!H67="","",IF(I59=1,VLOOKUP(②選手情報入力!H67,種目情報!$A$4:$B$29,2,FALSE),VLOOKUP(②選手情報入力!H67,種目情報!$E$4:$F$24,2,FALSE))))</f>
        <v/>
      </c>
      <c r="P59" t="str">
        <f>IF(E59="","",IF(②選手情報入力!I67="","",②選手情報入力!I67))</f>
        <v/>
      </c>
      <c r="Q59" s="36" t="str">
        <f>IF(E59="","",IF(②選手情報入力!H67="","",0))</f>
        <v/>
      </c>
      <c r="R59" t="str">
        <f>IF(E59="","",IF(②選手情報入力!H67="","",IF(I59=1,VLOOKUP(②選手情報入力!H67,種目情報!$A$4:$C$29,3,FALSE),VLOOKUP(②選手情報入力!H67,種目情報!$E$4:$G$24,3,FALSE))))</f>
        <v/>
      </c>
      <c r="S59" t="str">
        <f>IF(E59="","",IF(②選手情報入力!J67="","",IF(I59=1,VLOOKUP(②選手情報入力!J67,種目情報!$A$4:$B$29,2,FALSE),VLOOKUP(②選手情報入力!J67,種目情報!$E$4:$F$24,2,FALSE))))</f>
        <v/>
      </c>
      <c r="T59" t="str">
        <f>IF(E59="","",IF(②選手情報入力!K67="","",②選手情報入力!K67))</f>
        <v/>
      </c>
      <c r="U59" s="36" t="str">
        <f>IF(E59="","",IF(②選手情報入力!J67="","",0))</f>
        <v/>
      </c>
      <c r="V59" t="str">
        <f>IF(E59="","",IF(②選手情報入力!J67="","",IF(I59=1,VLOOKUP(②選手情報入力!J67,種目情報!$A$4:$C$29,3,FALSE),VLOOKUP(②選手情報入力!J67,種目情報!$E$4:$G$24,3,FALSE))))</f>
        <v/>
      </c>
      <c r="W59" t="str">
        <f>IF(E59="","",IF(②選手情報入力!N67="","",IF(I59=1,種目情報!$J$4,種目情報!$J$7)))</f>
        <v/>
      </c>
      <c r="X59" t="str">
        <f>IF(A59="","",IF(②選手情報入力!N67="","",IF(I59=1,IF(②選手情報入力!$N$5="","",②選手情報入力!$N$5),IF(②選手情報入力!$N$6="","",②選手情報入力!$N$6))))</f>
        <v/>
      </c>
      <c r="Y59" s="36" t="str">
        <f>IF(E59="","",IF(②選手情報入力!N67="","",0))</f>
        <v/>
      </c>
      <c r="Z59" t="str">
        <f>IF(E59="","",IF(②選手情報入力!N67="","",2))</f>
        <v/>
      </c>
      <c r="AA59" t="str">
        <f>IF(E59="","",IF(②選手情報入力!O67="","",IF(I59=1,種目情報!$J$5,種目情報!$J$8)))</f>
        <v/>
      </c>
      <c r="AB59" t="str">
        <f>IF(E59="","",IF(②選手情報入力!O67="","",IF(I59=1,IF(②選手情報入力!$O$5="","",②選手情報入力!$O$5),IF(②選手情報入力!$O$6="","",②選手情報入力!$O$6))))</f>
        <v/>
      </c>
      <c r="AC59" t="str">
        <f>IF(E59="","",IF(②選手情報入力!O67="","",0))</f>
        <v/>
      </c>
      <c r="AD59" t="str">
        <f>IF(E59="","",IF(②選手情報入力!O67="","",2))</f>
        <v/>
      </c>
      <c r="AE59" t="str">
        <f>IF(E59="","",IF(②選手情報入力!P67="","",IF(I59=1,種目情報!$J$6,種目情報!$J$9)))</f>
        <v/>
      </c>
      <c r="AF59" t="str">
        <f>IF(E59="","",IF(②選手情報入力!P67="","",IF(I59=1,IF(②選手情報入力!$P$5="","",②選手情報入力!$P$5),IF(②選手情報入力!$P$6="","",②選手情報入力!$P$6))))</f>
        <v/>
      </c>
      <c r="AG59" t="str">
        <f>IF(E59="","",IF(②選手情報入力!P67="","",0))</f>
        <v/>
      </c>
      <c r="AH59" t="str">
        <f>IF(E59="","",IF(②選手情報入力!P67="","",2))</f>
        <v/>
      </c>
    </row>
    <row r="60" spans="1:34">
      <c r="A60" t="str">
        <f>IF(E60="","",I60*1000000+①学校情報入力!$D$3*1000+②選手情報入力!A68)</f>
        <v/>
      </c>
      <c r="B60" t="str">
        <f>IF(E60="","",①学校情報入力!$D$3)</f>
        <v/>
      </c>
      <c r="E60" t="str">
        <f>IF(②選手情報入力!B68="","",②選手情報入力!B68)</f>
        <v/>
      </c>
      <c r="F60" t="str">
        <f>IF(E60="","",②選手情報入力!C68)</f>
        <v/>
      </c>
      <c r="G60" t="str">
        <f>IF(E60="","",②選手情報入力!D68)</f>
        <v/>
      </c>
      <c r="H60" t="str">
        <f t="shared" si="0"/>
        <v/>
      </c>
      <c r="I60" t="str">
        <f>IF(E60="","",IF(②選手情報入力!F68="男",1,2))</f>
        <v/>
      </c>
      <c r="J60" t="str">
        <f>IF(E60="","",IF(②選手情報入力!G68="","",②選手情報入力!G68))</f>
        <v/>
      </c>
      <c r="L60" t="str">
        <f t="shared" si="1"/>
        <v/>
      </c>
      <c r="M60" t="str">
        <f t="shared" si="2"/>
        <v/>
      </c>
      <c r="O60" t="str">
        <f>IF(E60="","",IF(②選手情報入力!H68="","",IF(I60=1,VLOOKUP(②選手情報入力!H68,種目情報!$A$4:$B$29,2,FALSE),VLOOKUP(②選手情報入力!H68,種目情報!$E$4:$F$24,2,FALSE))))</f>
        <v/>
      </c>
      <c r="P60" t="str">
        <f>IF(E60="","",IF(②選手情報入力!I68="","",②選手情報入力!I68))</f>
        <v/>
      </c>
      <c r="Q60" s="36" t="str">
        <f>IF(E60="","",IF(②選手情報入力!H68="","",0))</f>
        <v/>
      </c>
      <c r="R60" t="str">
        <f>IF(E60="","",IF(②選手情報入力!H68="","",IF(I60=1,VLOOKUP(②選手情報入力!H68,種目情報!$A$4:$C$29,3,FALSE),VLOOKUP(②選手情報入力!H68,種目情報!$E$4:$G$24,3,FALSE))))</f>
        <v/>
      </c>
      <c r="S60" t="str">
        <f>IF(E60="","",IF(②選手情報入力!J68="","",IF(I60=1,VLOOKUP(②選手情報入力!J68,種目情報!$A$4:$B$29,2,FALSE),VLOOKUP(②選手情報入力!J68,種目情報!$E$4:$F$24,2,FALSE))))</f>
        <v/>
      </c>
      <c r="T60" t="str">
        <f>IF(E60="","",IF(②選手情報入力!K68="","",②選手情報入力!K68))</f>
        <v/>
      </c>
      <c r="U60" s="36" t="str">
        <f>IF(E60="","",IF(②選手情報入力!J68="","",0))</f>
        <v/>
      </c>
      <c r="V60" t="str">
        <f>IF(E60="","",IF(②選手情報入力!J68="","",IF(I60=1,VLOOKUP(②選手情報入力!J68,種目情報!$A$4:$C$29,3,FALSE),VLOOKUP(②選手情報入力!J68,種目情報!$E$4:$G$24,3,FALSE))))</f>
        <v/>
      </c>
      <c r="W60" t="str">
        <f>IF(E60="","",IF(②選手情報入力!N68="","",IF(I60=1,種目情報!$J$4,種目情報!$J$7)))</f>
        <v/>
      </c>
      <c r="X60" t="str">
        <f>IF(A60="","",IF(②選手情報入力!N68="","",IF(I60=1,IF(②選手情報入力!$N$5="","",②選手情報入力!$N$5),IF(②選手情報入力!$N$6="","",②選手情報入力!$N$6))))</f>
        <v/>
      </c>
      <c r="Y60" s="36" t="str">
        <f>IF(E60="","",IF(②選手情報入力!N68="","",0))</f>
        <v/>
      </c>
      <c r="Z60" t="str">
        <f>IF(E60="","",IF(②選手情報入力!N68="","",2))</f>
        <v/>
      </c>
      <c r="AA60" t="str">
        <f>IF(E60="","",IF(②選手情報入力!O68="","",IF(I60=1,種目情報!$J$5,種目情報!$J$8)))</f>
        <v/>
      </c>
      <c r="AB60" t="str">
        <f>IF(E60="","",IF(②選手情報入力!O68="","",IF(I60=1,IF(②選手情報入力!$O$5="","",②選手情報入力!$O$5),IF(②選手情報入力!$O$6="","",②選手情報入力!$O$6))))</f>
        <v/>
      </c>
      <c r="AC60" t="str">
        <f>IF(E60="","",IF(②選手情報入力!O68="","",0))</f>
        <v/>
      </c>
      <c r="AD60" t="str">
        <f>IF(E60="","",IF(②選手情報入力!O68="","",2))</f>
        <v/>
      </c>
      <c r="AE60" t="str">
        <f>IF(E60="","",IF(②選手情報入力!P68="","",IF(I60=1,種目情報!$J$6,種目情報!$J$9)))</f>
        <v/>
      </c>
      <c r="AF60" t="str">
        <f>IF(E60="","",IF(②選手情報入力!P68="","",IF(I60=1,IF(②選手情報入力!$P$5="","",②選手情報入力!$P$5),IF(②選手情報入力!$P$6="","",②選手情報入力!$P$6))))</f>
        <v/>
      </c>
      <c r="AG60" t="str">
        <f>IF(E60="","",IF(②選手情報入力!P68="","",0))</f>
        <v/>
      </c>
      <c r="AH60" t="str">
        <f>IF(E60="","",IF(②選手情報入力!P68="","",2))</f>
        <v/>
      </c>
    </row>
    <row r="61" spans="1:34">
      <c r="A61" t="str">
        <f>IF(E61="","",I61*1000000+①学校情報入力!$D$3*1000+②選手情報入力!A69)</f>
        <v/>
      </c>
      <c r="B61" t="str">
        <f>IF(E61="","",①学校情報入力!$D$3)</f>
        <v/>
      </c>
      <c r="E61" t="str">
        <f>IF(②選手情報入力!B69="","",②選手情報入力!B69)</f>
        <v/>
      </c>
      <c r="F61" t="str">
        <f>IF(E61="","",②選手情報入力!C69)</f>
        <v/>
      </c>
      <c r="G61" t="str">
        <f>IF(E61="","",②選手情報入力!D69)</f>
        <v/>
      </c>
      <c r="H61" t="str">
        <f t="shared" si="0"/>
        <v/>
      </c>
      <c r="I61" t="str">
        <f>IF(E61="","",IF(②選手情報入力!F69="男",1,2))</f>
        <v/>
      </c>
      <c r="J61" t="str">
        <f>IF(E61="","",IF(②選手情報入力!G69="","",②選手情報入力!G69))</f>
        <v/>
      </c>
      <c r="L61" t="str">
        <f t="shared" si="1"/>
        <v/>
      </c>
      <c r="M61" t="str">
        <f t="shared" si="2"/>
        <v/>
      </c>
      <c r="O61" t="str">
        <f>IF(E61="","",IF(②選手情報入力!H69="","",IF(I61=1,VLOOKUP(②選手情報入力!H69,種目情報!$A$4:$B$29,2,FALSE),VLOOKUP(②選手情報入力!H69,種目情報!$E$4:$F$24,2,FALSE))))</f>
        <v/>
      </c>
      <c r="P61" t="str">
        <f>IF(E61="","",IF(②選手情報入力!I69="","",②選手情報入力!I69))</f>
        <v/>
      </c>
      <c r="Q61" s="36" t="str">
        <f>IF(E61="","",IF(②選手情報入力!H69="","",0))</f>
        <v/>
      </c>
      <c r="R61" t="str">
        <f>IF(E61="","",IF(②選手情報入力!H69="","",IF(I61=1,VLOOKUP(②選手情報入力!H69,種目情報!$A$4:$C$29,3,FALSE),VLOOKUP(②選手情報入力!H69,種目情報!$E$4:$G$24,3,FALSE))))</f>
        <v/>
      </c>
      <c r="S61" t="str">
        <f>IF(E61="","",IF(②選手情報入力!J69="","",IF(I61=1,VLOOKUP(②選手情報入力!J69,種目情報!$A$4:$B$29,2,FALSE),VLOOKUP(②選手情報入力!J69,種目情報!$E$4:$F$24,2,FALSE))))</f>
        <v/>
      </c>
      <c r="T61" t="str">
        <f>IF(E61="","",IF(②選手情報入力!K69="","",②選手情報入力!K69))</f>
        <v/>
      </c>
      <c r="U61" s="36" t="str">
        <f>IF(E61="","",IF(②選手情報入力!J69="","",0))</f>
        <v/>
      </c>
      <c r="V61" t="str">
        <f>IF(E61="","",IF(②選手情報入力!J69="","",IF(I61=1,VLOOKUP(②選手情報入力!J69,種目情報!$A$4:$C$29,3,FALSE),VLOOKUP(②選手情報入力!J69,種目情報!$E$4:$G$24,3,FALSE))))</f>
        <v/>
      </c>
      <c r="W61" t="str">
        <f>IF(E61="","",IF(②選手情報入力!N69="","",IF(I61=1,種目情報!$J$4,種目情報!$J$7)))</f>
        <v/>
      </c>
      <c r="X61" t="str">
        <f>IF(A61="","",IF(②選手情報入力!N69="","",IF(I61=1,IF(②選手情報入力!$N$5="","",②選手情報入力!$N$5),IF(②選手情報入力!$N$6="","",②選手情報入力!$N$6))))</f>
        <v/>
      </c>
      <c r="Y61" s="36" t="str">
        <f>IF(E61="","",IF(②選手情報入力!N69="","",0))</f>
        <v/>
      </c>
      <c r="Z61" t="str">
        <f>IF(E61="","",IF(②選手情報入力!N69="","",2))</f>
        <v/>
      </c>
      <c r="AA61" t="str">
        <f>IF(E61="","",IF(②選手情報入力!O69="","",IF(I61=1,種目情報!$J$5,種目情報!$J$8)))</f>
        <v/>
      </c>
      <c r="AB61" t="str">
        <f>IF(E61="","",IF(②選手情報入力!O69="","",IF(I61=1,IF(②選手情報入力!$O$5="","",②選手情報入力!$O$5),IF(②選手情報入力!$O$6="","",②選手情報入力!$O$6))))</f>
        <v/>
      </c>
      <c r="AC61" t="str">
        <f>IF(E61="","",IF(②選手情報入力!O69="","",0))</f>
        <v/>
      </c>
      <c r="AD61" t="str">
        <f>IF(E61="","",IF(②選手情報入力!O69="","",2))</f>
        <v/>
      </c>
      <c r="AE61" t="str">
        <f>IF(E61="","",IF(②選手情報入力!P69="","",IF(I61=1,種目情報!$J$6,種目情報!$J$9)))</f>
        <v/>
      </c>
      <c r="AF61" t="str">
        <f>IF(E61="","",IF(②選手情報入力!P69="","",IF(I61=1,IF(②選手情報入力!$P$5="","",②選手情報入力!$P$5),IF(②選手情報入力!$P$6="","",②選手情報入力!$P$6))))</f>
        <v/>
      </c>
      <c r="AG61" t="str">
        <f>IF(E61="","",IF(②選手情報入力!P69="","",0))</f>
        <v/>
      </c>
      <c r="AH61" t="str">
        <f>IF(E61="","",IF(②選手情報入力!P69="","",2))</f>
        <v/>
      </c>
    </row>
    <row r="62" spans="1:34">
      <c r="A62" t="str">
        <f>IF(E62="","",I62*1000000+①学校情報入力!$D$3*1000+②選手情報入力!A70)</f>
        <v/>
      </c>
      <c r="B62" t="str">
        <f>IF(E62="","",①学校情報入力!$D$3)</f>
        <v/>
      </c>
      <c r="E62" t="str">
        <f>IF(②選手情報入力!B70="","",②選手情報入力!B70)</f>
        <v/>
      </c>
      <c r="F62" t="str">
        <f>IF(E62="","",②選手情報入力!C70)</f>
        <v/>
      </c>
      <c r="G62" t="str">
        <f>IF(E62="","",②選手情報入力!D70)</f>
        <v/>
      </c>
      <c r="H62" t="str">
        <f t="shared" si="0"/>
        <v/>
      </c>
      <c r="I62" t="str">
        <f>IF(E62="","",IF(②選手情報入力!F70="男",1,2))</f>
        <v/>
      </c>
      <c r="J62" t="str">
        <f>IF(E62="","",IF(②選手情報入力!G70="","",②選手情報入力!G70))</f>
        <v/>
      </c>
      <c r="L62" t="str">
        <f t="shared" si="1"/>
        <v/>
      </c>
      <c r="M62" t="str">
        <f t="shared" si="2"/>
        <v/>
      </c>
      <c r="O62" t="str">
        <f>IF(E62="","",IF(②選手情報入力!H70="","",IF(I62=1,VLOOKUP(②選手情報入力!H70,種目情報!$A$4:$B$29,2,FALSE),VLOOKUP(②選手情報入力!H70,種目情報!$E$4:$F$24,2,FALSE))))</f>
        <v/>
      </c>
      <c r="P62" t="str">
        <f>IF(E62="","",IF(②選手情報入力!I70="","",②選手情報入力!I70))</f>
        <v/>
      </c>
      <c r="Q62" s="36" t="str">
        <f>IF(E62="","",IF(②選手情報入力!H70="","",0))</f>
        <v/>
      </c>
      <c r="R62" t="str">
        <f>IF(E62="","",IF(②選手情報入力!H70="","",IF(I62=1,VLOOKUP(②選手情報入力!H70,種目情報!$A$4:$C$29,3,FALSE),VLOOKUP(②選手情報入力!H70,種目情報!$E$4:$G$24,3,FALSE))))</f>
        <v/>
      </c>
      <c r="S62" t="str">
        <f>IF(E62="","",IF(②選手情報入力!J70="","",IF(I62=1,VLOOKUP(②選手情報入力!J70,種目情報!$A$4:$B$29,2,FALSE),VLOOKUP(②選手情報入力!J70,種目情報!$E$4:$F$24,2,FALSE))))</f>
        <v/>
      </c>
      <c r="T62" t="str">
        <f>IF(E62="","",IF(②選手情報入力!K70="","",②選手情報入力!K70))</f>
        <v/>
      </c>
      <c r="U62" s="36" t="str">
        <f>IF(E62="","",IF(②選手情報入力!J70="","",0))</f>
        <v/>
      </c>
      <c r="V62" t="str">
        <f>IF(E62="","",IF(②選手情報入力!J70="","",IF(I62=1,VLOOKUP(②選手情報入力!J70,種目情報!$A$4:$C$29,3,FALSE),VLOOKUP(②選手情報入力!J70,種目情報!$E$4:$G$24,3,FALSE))))</f>
        <v/>
      </c>
      <c r="W62" t="str">
        <f>IF(E62="","",IF(②選手情報入力!N70="","",IF(I62=1,種目情報!$J$4,種目情報!$J$7)))</f>
        <v/>
      </c>
      <c r="X62" t="str">
        <f>IF(A62="","",IF(②選手情報入力!N70="","",IF(I62=1,IF(②選手情報入力!$N$5="","",②選手情報入力!$N$5),IF(②選手情報入力!$N$6="","",②選手情報入力!$N$6))))</f>
        <v/>
      </c>
      <c r="Y62" s="36" t="str">
        <f>IF(E62="","",IF(②選手情報入力!N70="","",0))</f>
        <v/>
      </c>
      <c r="Z62" t="str">
        <f>IF(E62="","",IF(②選手情報入力!N70="","",2))</f>
        <v/>
      </c>
      <c r="AA62" t="str">
        <f>IF(E62="","",IF(②選手情報入力!O70="","",IF(I62=1,種目情報!$J$5,種目情報!$J$8)))</f>
        <v/>
      </c>
      <c r="AB62" t="str">
        <f>IF(E62="","",IF(②選手情報入力!O70="","",IF(I62=1,IF(②選手情報入力!$O$5="","",②選手情報入力!$O$5),IF(②選手情報入力!$O$6="","",②選手情報入力!$O$6))))</f>
        <v/>
      </c>
      <c r="AC62" t="str">
        <f>IF(E62="","",IF(②選手情報入力!O70="","",0))</f>
        <v/>
      </c>
      <c r="AD62" t="str">
        <f>IF(E62="","",IF(②選手情報入力!O70="","",2))</f>
        <v/>
      </c>
      <c r="AE62" t="str">
        <f>IF(E62="","",IF(②選手情報入力!P70="","",IF(I62=1,種目情報!$J$6,種目情報!$J$9)))</f>
        <v/>
      </c>
      <c r="AF62" t="str">
        <f>IF(E62="","",IF(②選手情報入力!P70="","",IF(I62=1,IF(②選手情報入力!$P$5="","",②選手情報入力!$P$5),IF(②選手情報入力!$P$6="","",②選手情報入力!$P$6))))</f>
        <v/>
      </c>
      <c r="AG62" t="str">
        <f>IF(E62="","",IF(②選手情報入力!P70="","",0))</f>
        <v/>
      </c>
      <c r="AH62" t="str">
        <f>IF(E62="","",IF(②選手情報入力!P70="","",2))</f>
        <v/>
      </c>
    </row>
    <row r="63" spans="1:34">
      <c r="A63" t="str">
        <f>IF(E63="","",I63*1000000+①学校情報入力!$D$3*1000+②選手情報入力!A71)</f>
        <v/>
      </c>
      <c r="B63" t="str">
        <f>IF(E63="","",①学校情報入力!$D$3)</f>
        <v/>
      </c>
      <c r="E63" t="str">
        <f>IF(②選手情報入力!B71="","",②選手情報入力!B71)</f>
        <v/>
      </c>
      <c r="F63" t="str">
        <f>IF(E63="","",②選手情報入力!C71)</f>
        <v/>
      </c>
      <c r="G63" t="str">
        <f>IF(E63="","",②選手情報入力!D71)</f>
        <v/>
      </c>
      <c r="H63" t="str">
        <f t="shared" si="0"/>
        <v/>
      </c>
      <c r="I63" t="str">
        <f>IF(E63="","",IF(②選手情報入力!F71="男",1,2))</f>
        <v/>
      </c>
      <c r="J63" t="str">
        <f>IF(E63="","",IF(②選手情報入力!G71="","",②選手情報入力!G71))</f>
        <v/>
      </c>
      <c r="L63" t="str">
        <f t="shared" si="1"/>
        <v/>
      </c>
      <c r="M63" t="str">
        <f t="shared" si="2"/>
        <v/>
      </c>
      <c r="O63" t="str">
        <f>IF(E63="","",IF(②選手情報入力!H71="","",IF(I63=1,VLOOKUP(②選手情報入力!H71,種目情報!$A$4:$B$29,2,FALSE),VLOOKUP(②選手情報入力!H71,種目情報!$E$4:$F$24,2,FALSE))))</f>
        <v/>
      </c>
      <c r="P63" t="str">
        <f>IF(E63="","",IF(②選手情報入力!I71="","",②選手情報入力!I71))</f>
        <v/>
      </c>
      <c r="Q63" s="36" t="str">
        <f>IF(E63="","",IF(②選手情報入力!H71="","",0))</f>
        <v/>
      </c>
      <c r="R63" t="str">
        <f>IF(E63="","",IF(②選手情報入力!H71="","",IF(I63=1,VLOOKUP(②選手情報入力!H71,種目情報!$A$4:$C$29,3,FALSE),VLOOKUP(②選手情報入力!H71,種目情報!$E$4:$G$24,3,FALSE))))</f>
        <v/>
      </c>
      <c r="S63" t="str">
        <f>IF(E63="","",IF(②選手情報入力!J71="","",IF(I63=1,VLOOKUP(②選手情報入力!J71,種目情報!$A$4:$B$29,2,FALSE),VLOOKUP(②選手情報入力!J71,種目情報!$E$4:$F$24,2,FALSE))))</f>
        <v/>
      </c>
      <c r="T63" t="str">
        <f>IF(E63="","",IF(②選手情報入力!K71="","",②選手情報入力!K71))</f>
        <v/>
      </c>
      <c r="U63" s="36" t="str">
        <f>IF(E63="","",IF(②選手情報入力!J71="","",0))</f>
        <v/>
      </c>
      <c r="V63" t="str">
        <f>IF(E63="","",IF(②選手情報入力!J71="","",IF(I63=1,VLOOKUP(②選手情報入力!J71,種目情報!$A$4:$C$29,3,FALSE),VLOOKUP(②選手情報入力!J71,種目情報!$E$4:$G$24,3,FALSE))))</f>
        <v/>
      </c>
      <c r="W63" t="str">
        <f>IF(E63="","",IF(②選手情報入力!N71="","",IF(I63=1,種目情報!$J$4,種目情報!$J$7)))</f>
        <v/>
      </c>
      <c r="X63" t="str">
        <f>IF(A63="","",IF(②選手情報入力!N71="","",IF(I63=1,IF(②選手情報入力!$N$5="","",②選手情報入力!$N$5),IF(②選手情報入力!$N$6="","",②選手情報入力!$N$6))))</f>
        <v/>
      </c>
      <c r="Y63" s="36" t="str">
        <f>IF(E63="","",IF(②選手情報入力!N71="","",0))</f>
        <v/>
      </c>
      <c r="Z63" t="str">
        <f>IF(E63="","",IF(②選手情報入力!N71="","",2))</f>
        <v/>
      </c>
      <c r="AA63" t="str">
        <f>IF(E63="","",IF(②選手情報入力!O71="","",IF(I63=1,種目情報!$J$5,種目情報!$J$8)))</f>
        <v/>
      </c>
      <c r="AB63" t="str">
        <f>IF(E63="","",IF(②選手情報入力!O71="","",IF(I63=1,IF(②選手情報入力!$O$5="","",②選手情報入力!$O$5),IF(②選手情報入力!$O$6="","",②選手情報入力!$O$6))))</f>
        <v/>
      </c>
      <c r="AC63" t="str">
        <f>IF(E63="","",IF(②選手情報入力!O71="","",0))</f>
        <v/>
      </c>
      <c r="AD63" t="str">
        <f>IF(E63="","",IF(②選手情報入力!O71="","",2))</f>
        <v/>
      </c>
      <c r="AE63" t="str">
        <f>IF(E63="","",IF(②選手情報入力!P71="","",IF(I63=1,種目情報!$J$6,種目情報!$J$9)))</f>
        <v/>
      </c>
      <c r="AF63" t="str">
        <f>IF(E63="","",IF(②選手情報入力!P71="","",IF(I63=1,IF(②選手情報入力!$P$5="","",②選手情報入力!$P$5),IF(②選手情報入力!$P$6="","",②選手情報入力!$P$6))))</f>
        <v/>
      </c>
      <c r="AG63" t="str">
        <f>IF(E63="","",IF(②選手情報入力!P71="","",0))</f>
        <v/>
      </c>
      <c r="AH63" t="str">
        <f>IF(E63="","",IF(②選手情報入力!P71="","",2))</f>
        <v/>
      </c>
    </row>
    <row r="64" spans="1:34">
      <c r="A64" t="str">
        <f>IF(E64="","",I64*1000000+①学校情報入力!$D$3*1000+②選手情報入力!A72)</f>
        <v/>
      </c>
      <c r="B64" t="str">
        <f>IF(E64="","",①学校情報入力!$D$3)</f>
        <v/>
      </c>
      <c r="E64" t="str">
        <f>IF(②選手情報入力!B72="","",②選手情報入力!B72)</f>
        <v/>
      </c>
      <c r="F64" t="str">
        <f>IF(E64="","",②選手情報入力!C72)</f>
        <v/>
      </c>
      <c r="G64" t="str">
        <f>IF(E64="","",②選手情報入力!D72)</f>
        <v/>
      </c>
      <c r="H64" t="str">
        <f t="shared" si="0"/>
        <v/>
      </c>
      <c r="I64" t="str">
        <f>IF(E64="","",IF(②選手情報入力!F72="男",1,2))</f>
        <v/>
      </c>
      <c r="J64" t="str">
        <f>IF(E64="","",IF(②選手情報入力!G72="","",②選手情報入力!G72))</f>
        <v/>
      </c>
      <c r="L64" t="str">
        <f t="shared" si="1"/>
        <v/>
      </c>
      <c r="M64" t="str">
        <f t="shared" si="2"/>
        <v/>
      </c>
      <c r="O64" t="str">
        <f>IF(E64="","",IF(②選手情報入力!H72="","",IF(I64=1,VLOOKUP(②選手情報入力!H72,種目情報!$A$4:$B$29,2,FALSE),VLOOKUP(②選手情報入力!H72,種目情報!$E$4:$F$24,2,FALSE))))</f>
        <v/>
      </c>
      <c r="P64" t="str">
        <f>IF(E64="","",IF(②選手情報入力!I72="","",②選手情報入力!I72))</f>
        <v/>
      </c>
      <c r="Q64" s="36" t="str">
        <f>IF(E64="","",IF(②選手情報入力!H72="","",0))</f>
        <v/>
      </c>
      <c r="R64" t="str">
        <f>IF(E64="","",IF(②選手情報入力!H72="","",IF(I64=1,VLOOKUP(②選手情報入力!H72,種目情報!$A$4:$C$29,3,FALSE),VLOOKUP(②選手情報入力!H72,種目情報!$E$4:$G$24,3,FALSE))))</f>
        <v/>
      </c>
      <c r="S64" t="str">
        <f>IF(E64="","",IF(②選手情報入力!J72="","",IF(I64=1,VLOOKUP(②選手情報入力!J72,種目情報!$A$4:$B$29,2,FALSE),VLOOKUP(②選手情報入力!J72,種目情報!$E$4:$F$24,2,FALSE))))</f>
        <v/>
      </c>
      <c r="T64" t="str">
        <f>IF(E64="","",IF(②選手情報入力!K72="","",②選手情報入力!K72))</f>
        <v/>
      </c>
      <c r="U64" s="36" t="str">
        <f>IF(E64="","",IF(②選手情報入力!J72="","",0))</f>
        <v/>
      </c>
      <c r="V64" t="str">
        <f>IF(E64="","",IF(②選手情報入力!J72="","",IF(I64=1,VLOOKUP(②選手情報入力!J72,種目情報!$A$4:$C$29,3,FALSE),VLOOKUP(②選手情報入力!J72,種目情報!$E$4:$G$24,3,FALSE))))</f>
        <v/>
      </c>
      <c r="W64" t="str">
        <f>IF(E64="","",IF(②選手情報入力!N72="","",IF(I64=1,種目情報!$J$4,種目情報!$J$7)))</f>
        <v/>
      </c>
      <c r="X64" t="str">
        <f>IF(A64="","",IF(②選手情報入力!N72="","",IF(I64=1,IF(②選手情報入力!$N$5="","",②選手情報入力!$N$5),IF(②選手情報入力!$N$6="","",②選手情報入力!$N$6))))</f>
        <v/>
      </c>
      <c r="Y64" s="36" t="str">
        <f>IF(E64="","",IF(②選手情報入力!N72="","",0))</f>
        <v/>
      </c>
      <c r="Z64" t="str">
        <f>IF(E64="","",IF(②選手情報入力!N72="","",2))</f>
        <v/>
      </c>
      <c r="AA64" t="str">
        <f>IF(E64="","",IF(②選手情報入力!O72="","",IF(I64=1,種目情報!$J$5,種目情報!$J$8)))</f>
        <v/>
      </c>
      <c r="AB64" t="str">
        <f>IF(E64="","",IF(②選手情報入力!O72="","",IF(I64=1,IF(②選手情報入力!$O$5="","",②選手情報入力!$O$5),IF(②選手情報入力!$O$6="","",②選手情報入力!$O$6))))</f>
        <v/>
      </c>
      <c r="AC64" t="str">
        <f>IF(E64="","",IF(②選手情報入力!O72="","",0))</f>
        <v/>
      </c>
      <c r="AD64" t="str">
        <f>IF(E64="","",IF(②選手情報入力!O72="","",2))</f>
        <v/>
      </c>
      <c r="AE64" t="str">
        <f>IF(E64="","",IF(②選手情報入力!P72="","",IF(I64=1,種目情報!$J$6,種目情報!$J$9)))</f>
        <v/>
      </c>
      <c r="AF64" t="str">
        <f>IF(E64="","",IF(②選手情報入力!P72="","",IF(I64=1,IF(②選手情報入力!$P$5="","",②選手情報入力!$P$5),IF(②選手情報入力!$P$6="","",②選手情報入力!$P$6))))</f>
        <v/>
      </c>
      <c r="AG64" t="str">
        <f>IF(E64="","",IF(②選手情報入力!P72="","",0))</f>
        <v/>
      </c>
      <c r="AH64" t="str">
        <f>IF(E64="","",IF(②選手情報入力!P72="","",2))</f>
        <v/>
      </c>
    </row>
    <row r="65" spans="1:34">
      <c r="A65" t="str">
        <f>IF(E65="","",I65*1000000+①学校情報入力!$D$3*1000+②選手情報入力!A73)</f>
        <v/>
      </c>
      <c r="B65" t="str">
        <f>IF(E65="","",①学校情報入力!$D$3)</f>
        <v/>
      </c>
      <c r="E65" t="str">
        <f>IF(②選手情報入力!B73="","",②選手情報入力!B73)</f>
        <v/>
      </c>
      <c r="F65" t="str">
        <f>IF(E65="","",②選手情報入力!C73)</f>
        <v/>
      </c>
      <c r="G65" t="str">
        <f>IF(E65="","",②選手情報入力!D73)</f>
        <v/>
      </c>
      <c r="H65" t="str">
        <f t="shared" si="0"/>
        <v/>
      </c>
      <c r="I65" t="str">
        <f>IF(E65="","",IF(②選手情報入力!F73="男",1,2))</f>
        <v/>
      </c>
      <c r="J65" t="str">
        <f>IF(E65="","",IF(②選手情報入力!G73="","",②選手情報入力!G73))</f>
        <v/>
      </c>
      <c r="L65" t="str">
        <f t="shared" si="1"/>
        <v/>
      </c>
      <c r="M65" t="str">
        <f t="shared" si="2"/>
        <v/>
      </c>
      <c r="O65" t="str">
        <f>IF(E65="","",IF(②選手情報入力!H73="","",IF(I65=1,VLOOKUP(②選手情報入力!H73,種目情報!$A$4:$B$29,2,FALSE),VLOOKUP(②選手情報入力!H73,種目情報!$E$4:$F$24,2,FALSE))))</f>
        <v/>
      </c>
      <c r="P65" t="str">
        <f>IF(E65="","",IF(②選手情報入力!I73="","",②選手情報入力!I73))</f>
        <v/>
      </c>
      <c r="Q65" s="36" t="str">
        <f>IF(E65="","",IF(②選手情報入力!H73="","",0))</f>
        <v/>
      </c>
      <c r="R65" t="str">
        <f>IF(E65="","",IF(②選手情報入力!H73="","",IF(I65=1,VLOOKUP(②選手情報入力!H73,種目情報!$A$4:$C$29,3,FALSE),VLOOKUP(②選手情報入力!H73,種目情報!$E$4:$G$24,3,FALSE))))</f>
        <v/>
      </c>
      <c r="S65" t="str">
        <f>IF(E65="","",IF(②選手情報入力!J73="","",IF(I65=1,VLOOKUP(②選手情報入力!J73,種目情報!$A$4:$B$29,2,FALSE),VLOOKUP(②選手情報入力!J73,種目情報!$E$4:$F$24,2,FALSE))))</f>
        <v/>
      </c>
      <c r="T65" t="str">
        <f>IF(E65="","",IF(②選手情報入力!K73="","",②選手情報入力!K73))</f>
        <v/>
      </c>
      <c r="U65" s="36" t="str">
        <f>IF(E65="","",IF(②選手情報入力!J73="","",0))</f>
        <v/>
      </c>
      <c r="V65" t="str">
        <f>IF(E65="","",IF(②選手情報入力!J73="","",IF(I65=1,VLOOKUP(②選手情報入力!J73,種目情報!$A$4:$C$29,3,FALSE),VLOOKUP(②選手情報入力!J73,種目情報!$E$4:$G$24,3,FALSE))))</f>
        <v/>
      </c>
      <c r="W65" t="str">
        <f>IF(E65="","",IF(②選手情報入力!N73="","",IF(I65=1,種目情報!$J$4,種目情報!$J$7)))</f>
        <v/>
      </c>
      <c r="X65" t="str">
        <f>IF(A65="","",IF(②選手情報入力!N73="","",IF(I65=1,IF(②選手情報入力!$N$5="","",②選手情報入力!$N$5),IF(②選手情報入力!$N$6="","",②選手情報入力!$N$6))))</f>
        <v/>
      </c>
      <c r="Y65" s="36" t="str">
        <f>IF(E65="","",IF(②選手情報入力!N73="","",0))</f>
        <v/>
      </c>
      <c r="Z65" t="str">
        <f>IF(E65="","",IF(②選手情報入力!N73="","",2))</f>
        <v/>
      </c>
      <c r="AA65" t="str">
        <f>IF(E65="","",IF(②選手情報入力!O73="","",IF(I65=1,種目情報!$J$5,種目情報!$J$8)))</f>
        <v/>
      </c>
      <c r="AB65" t="str">
        <f>IF(E65="","",IF(②選手情報入力!O73="","",IF(I65=1,IF(②選手情報入力!$O$5="","",②選手情報入力!$O$5),IF(②選手情報入力!$O$6="","",②選手情報入力!$O$6))))</f>
        <v/>
      </c>
      <c r="AC65" t="str">
        <f>IF(E65="","",IF(②選手情報入力!O73="","",0))</f>
        <v/>
      </c>
      <c r="AD65" t="str">
        <f>IF(E65="","",IF(②選手情報入力!O73="","",2))</f>
        <v/>
      </c>
      <c r="AE65" t="str">
        <f>IF(E65="","",IF(②選手情報入力!P73="","",IF(I65=1,種目情報!$J$6,種目情報!$J$9)))</f>
        <v/>
      </c>
      <c r="AF65" t="str">
        <f>IF(E65="","",IF(②選手情報入力!P73="","",IF(I65=1,IF(②選手情報入力!$P$5="","",②選手情報入力!$P$5),IF(②選手情報入力!$P$6="","",②選手情報入力!$P$6))))</f>
        <v/>
      </c>
      <c r="AG65" t="str">
        <f>IF(E65="","",IF(②選手情報入力!P73="","",0))</f>
        <v/>
      </c>
      <c r="AH65" t="str">
        <f>IF(E65="","",IF(②選手情報入力!P73="","",2))</f>
        <v/>
      </c>
    </row>
    <row r="66" spans="1:34">
      <c r="A66" t="str">
        <f>IF(E66="","",I66*1000000+①学校情報入力!$D$3*1000+②選手情報入力!A74)</f>
        <v/>
      </c>
      <c r="B66" t="str">
        <f>IF(E66="","",①学校情報入力!$D$3)</f>
        <v/>
      </c>
      <c r="E66" t="str">
        <f>IF(②選手情報入力!B74="","",②選手情報入力!B74)</f>
        <v/>
      </c>
      <c r="F66" t="str">
        <f>IF(E66="","",②選手情報入力!C74)</f>
        <v/>
      </c>
      <c r="G66" t="str">
        <f>IF(E66="","",②選手情報入力!D74)</f>
        <v/>
      </c>
      <c r="H66" t="str">
        <f t="shared" si="0"/>
        <v/>
      </c>
      <c r="I66" t="str">
        <f>IF(E66="","",IF(②選手情報入力!F74="男",1,2))</f>
        <v/>
      </c>
      <c r="J66" t="str">
        <f>IF(E66="","",IF(②選手情報入力!G74="","",②選手情報入力!G74))</f>
        <v/>
      </c>
      <c r="L66" t="str">
        <f t="shared" si="1"/>
        <v/>
      </c>
      <c r="M66" t="str">
        <f t="shared" si="2"/>
        <v/>
      </c>
      <c r="O66" t="str">
        <f>IF(E66="","",IF(②選手情報入力!H74="","",IF(I66=1,VLOOKUP(②選手情報入力!H74,種目情報!$A$4:$B$29,2,FALSE),VLOOKUP(②選手情報入力!H74,種目情報!$E$4:$F$24,2,FALSE))))</f>
        <v/>
      </c>
      <c r="P66" t="str">
        <f>IF(E66="","",IF(②選手情報入力!I74="","",②選手情報入力!I74))</f>
        <v/>
      </c>
      <c r="Q66" s="36" t="str">
        <f>IF(E66="","",IF(②選手情報入力!H74="","",0))</f>
        <v/>
      </c>
      <c r="R66" t="str">
        <f>IF(E66="","",IF(②選手情報入力!H74="","",IF(I66=1,VLOOKUP(②選手情報入力!H74,種目情報!$A$4:$C$29,3,FALSE),VLOOKUP(②選手情報入力!H74,種目情報!$E$4:$G$24,3,FALSE))))</f>
        <v/>
      </c>
      <c r="S66" t="str">
        <f>IF(E66="","",IF(②選手情報入力!J74="","",IF(I66=1,VLOOKUP(②選手情報入力!J74,種目情報!$A$4:$B$29,2,FALSE),VLOOKUP(②選手情報入力!J74,種目情報!$E$4:$F$24,2,FALSE))))</f>
        <v/>
      </c>
      <c r="T66" t="str">
        <f>IF(E66="","",IF(②選手情報入力!K74="","",②選手情報入力!K74))</f>
        <v/>
      </c>
      <c r="U66" s="36" t="str">
        <f>IF(E66="","",IF(②選手情報入力!J74="","",0))</f>
        <v/>
      </c>
      <c r="V66" t="str">
        <f>IF(E66="","",IF(②選手情報入力!J74="","",IF(I66=1,VLOOKUP(②選手情報入力!J74,種目情報!$A$4:$C$29,3,FALSE),VLOOKUP(②選手情報入力!J74,種目情報!$E$4:$G$24,3,FALSE))))</f>
        <v/>
      </c>
      <c r="W66" t="str">
        <f>IF(E66="","",IF(②選手情報入力!N74="","",IF(I66=1,種目情報!$J$4,種目情報!$J$7)))</f>
        <v/>
      </c>
      <c r="X66" t="str">
        <f>IF(A66="","",IF(②選手情報入力!N74="","",IF(I66=1,IF(②選手情報入力!$N$5="","",②選手情報入力!$N$5),IF(②選手情報入力!$N$6="","",②選手情報入力!$N$6))))</f>
        <v/>
      </c>
      <c r="Y66" s="36" t="str">
        <f>IF(E66="","",IF(②選手情報入力!N74="","",0))</f>
        <v/>
      </c>
      <c r="Z66" t="str">
        <f>IF(E66="","",IF(②選手情報入力!N74="","",2))</f>
        <v/>
      </c>
      <c r="AA66" t="str">
        <f>IF(E66="","",IF(②選手情報入力!O74="","",IF(I66=1,種目情報!$J$5,種目情報!$J$8)))</f>
        <v/>
      </c>
      <c r="AB66" t="str">
        <f>IF(E66="","",IF(②選手情報入力!O74="","",IF(I66=1,IF(②選手情報入力!$O$5="","",②選手情報入力!$O$5),IF(②選手情報入力!$O$6="","",②選手情報入力!$O$6))))</f>
        <v/>
      </c>
      <c r="AC66" t="str">
        <f>IF(E66="","",IF(②選手情報入力!O74="","",0))</f>
        <v/>
      </c>
      <c r="AD66" t="str">
        <f>IF(E66="","",IF(②選手情報入力!O74="","",2))</f>
        <v/>
      </c>
      <c r="AE66" t="str">
        <f>IF(E66="","",IF(②選手情報入力!P74="","",IF(I66=1,種目情報!$J$6,種目情報!$J$9)))</f>
        <v/>
      </c>
      <c r="AF66" t="str">
        <f>IF(E66="","",IF(②選手情報入力!P74="","",IF(I66=1,IF(②選手情報入力!$P$5="","",②選手情報入力!$P$5),IF(②選手情報入力!$P$6="","",②選手情報入力!$P$6))))</f>
        <v/>
      </c>
      <c r="AG66" t="str">
        <f>IF(E66="","",IF(②選手情報入力!P74="","",0))</f>
        <v/>
      </c>
      <c r="AH66" t="str">
        <f>IF(E66="","",IF(②選手情報入力!P74="","",2))</f>
        <v/>
      </c>
    </row>
    <row r="67" spans="1:34">
      <c r="A67" t="str">
        <f>IF(E67="","",I67*1000000+①学校情報入力!$D$3*1000+②選手情報入力!A75)</f>
        <v/>
      </c>
      <c r="B67" t="str">
        <f>IF(E67="","",①学校情報入力!$D$3)</f>
        <v/>
      </c>
      <c r="E67" t="str">
        <f>IF(②選手情報入力!B75="","",②選手情報入力!B75)</f>
        <v/>
      </c>
      <c r="F67" t="str">
        <f>IF(E67="","",②選手情報入力!C75)</f>
        <v/>
      </c>
      <c r="G67" t="str">
        <f>IF(E67="","",②選手情報入力!D75)</f>
        <v/>
      </c>
      <c r="H67" t="str">
        <f t="shared" ref="H67:H91" si="3">IF(E67="","",F67)</f>
        <v/>
      </c>
      <c r="I67" t="str">
        <f>IF(E67="","",IF(②選手情報入力!F75="男",1,2))</f>
        <v/>
      </c>
      <c r="J67" t="str">
        <f>IF(E67="","",IF(②選手情報入力!G75="","",②選手情報入力!G75))</f>
        <v/>
      </c>
      <c r="L67" t="str">
        <f t="shared" ref="L67:L91" si="4">IF(E67="","",0)</f>
        <v/>
      </c>
      <c r="M67" t="str">
        <f t="shared" ref="M67:M91" si="5">IF(E67="","","愛知")</f>
        <v/>
      </c>
      <c r="O67" t="str">
        <f>IF(E67="","",IF(②選手情報入力!H75="","",IF(I67=1,VLOOKUP(②選手情報入力!H75,種目情報!$A$4:$B$29,2,FALSE),VLOOKUP(②選手情報入力!H75,種目情報!$E$4:$F$24,2,FALSE))))</f>
        <v/>
      </c>
      <c r="P67" t="str">
        <f>IF(E67="","",IF(②選手情報入力!I75="","",②選手情報入力!I75))</f>
        <v/>
      </c>
      <c r="Q67" s="36" t="str">
        <f>IF(E67="","",IF(②選手情報入力!H75="","",0))</f>
        <v/>
      </c>
      <c r="R67" t="str">
        <f>IF(E67="","",IF(②選手情報入力!H75="","",IF(I67=1,VLOOKUP(②選手情報入力!H75,種目情報!$A$4:$C$29,3,FALSE),VLOOKUP(②選手情報入力!H75,種目情報!$E$4:$G$24,3,FALSE))))</f>
        <v/>
      </c>
      <c r="S67" t="str">
        <f>IF(E67="","",IF(②選手情報入力!J75="","",IF(I67=1,VLOOKUP(②選手情報入力!J75,種目情報!$A$4:$B$29,2,FALSE),VLOOKUP(②選手情報入力!J75,種目情報!$E$4:$F$24,2,FALSE))))</f>
        <v/>
      </c>
      <c r="T67" t="str">
        <f>IF(E67="","",IF(②選手情報入力!K75="","",②選手情報入力!K75))</f>
        <v/>
      </c>
      <c r="U67" s="36" t="str">
        <f>IF(E67="","",IF(②選手情報入力!J75="","",0))</f>
        <v/>
      </c>
      <c r="V67" t="str">
        <f>IF(E67="","",IF(②選手情報入力!J75="","",IF(I67=1,VLOOKUP(②選手情報入力!J75,種目情報!$A$4:$C$29,3,FALSE),VLOOKUP(②選手情報入力!J75,種目情報!$E$4:$G$24,3,FALSE))))</f>
        <v/>
      </c>
      <c r="W67" t="str">
        <f>IF(E67="","",IF(②選手情報入力!N75="","",IF(I67=1,種目情報!$J$4,種目情報!$J$7)))</f>
        <v/>
      </c>
      <c r="X67" t="str">
        <f>IF(A67="","",IF(②選手情報入力!N75="","",IF(I67=1,IF(②選手情報入力!$N$5="","",②選手情報入力!$N$5),IF(②選手情報入力!$N$6="","",②選手情報入力!$N$6))))</f>
        <v/>
      </c>
      <c r="Y67" s="36" t="str">
        <f>IF(E67="","",IF(②選手情報入力!N75="","",0))</f>
        <v/>
      </c>
      <c r="Z67" t="str">
        <f>IF(E67="","",IF(②選手情報入力!N75="","",2))</f>
        <v/>
      </c>
      <c r="AA67" t="str">
        <f>IF(E67="","",IF(②選手情報入力!O75="","",IF(I67=1,種目情報!$J$5,種目情報!$J$8)))</f>
        <v/>
      </c>
      <c r="AB67" t="str">
        <f>IF(E67="","",IF(②選手情報入力!O75="","",IF(I67=1,IF(②選手情報入力!$O$5="","",②選手情報入力!$O$5),IF(②選手情報入力!$O$6="","",②選手情報入力!$O$6))))</f>
        <v/>
      </c>
      <c r="AC67" t="str">
        <f>IF(E67="","",IF(②選手情報入力!O75="","",0))</f>
        <v/>
      </c>
      <c r="AD67" t="str">
        <f>IF(E67="","",IF(②選手情報入力!O75="","",2))</f>
        <v/>
      </c>
      <c r="AE67" t="str">
        <f>IF(E67="","",IF(②選手情報入力!P75="","",IF(I67=1,種目情報!$J$6,種目情報!$J$9)))</f>
        <v/>
      </c>
      <c r="AF67" t="str">
        <f>IF(E67="","",IF(②選手情報入力!P75="","",IF(I67=1,IF(②選手情報入力!$P$5="","",②選手情報入力!$P$5),IF(②選手情報入力!$P$6="","",②選手情報入力!$P$6))))</f>
        <v/>
      </c>
      <c r="AG67" t="str">
        <f>IF(E67="","",IF(②選手情報入力!P75="","",0))</f>
        <v/>
      </c>
      <c r="AH67" t="str">
        <f>IF(E67="","",IF(②選手情報入力!P75="","",2))</f>
        <v/>
      </c>
    </row>
    <row r="68" spans="1:34">
      <c r="A68" t="str">
        <f>IF(E68="","",I68*1000000+①学校情報入力!$D$3*1000+②選手情報入力!A76)</f>
        <v/>
      </c>
      <c r="B68" t="str">
        <f>IF(E68="","",①学校情報入力!$D$3)</f>
        <v/>
      </c>
      <c r="E68" t="str">
        <f>IF(②選手情報入力!B76="","",②選手情報入力!B76)</f>
        <v/>
      </c>
      <c r="F68" t="str">
        <f>IF(E68="","",②選手情報入力!C76)</f>
        <v/>
      </c>
      <c r="G68" t="str">
        <f>IF(E68="","",②選手情報入力!D76)</f>
        <v/>
      </c>
      <c r="H68" t="str">
        <f t="shared" si="3"/>
        <v/>
      </c>
      <c r="I68" t="str">
        <f>IF(E68="","",IF(②選手情報入力!F76="男",1,2))</f>
        <v/>
      </c>
      <c r="J68" t="str">
        <f>IF(E68="","",IF(②選手情報入力!G76="","",②選手情報入力!G76))</f>
        <v/>
      </c>
      <c r="L68" t="str">
        <f t="shared" si="4"/>
        <v/>
      </c>
      <c r="M68" t="str">
        <f t="shared" si="5"/>
        <v/>
      </c>
      <c r="O68" t="str">
        <f>IF(E68="","",IF(②選手情報入力!H76="","",IF(I68=1,VLOOKUP(②選手情報入力!H76,種目情報!$A$4:$B$29,2,FALSE),VLOOKUP(②選手情報入力!H76,種目情報!$E$4:$F$24,2,FALSE))))</f>
        <v/>
      </c>
      <c r="P68" t="str">
        <f>IF(E68="","",IF(②選手情報入力!I76="","",②選手情報入力!I76))</f>
        <v/>
      </c>
      <c r="Q68" s="36" t="str">
        <f>IF(E68="","",IF(②選手情報入力!H76="","",0))</f>
        <v/>
      </c>
      <c r="R68" t="str">
        <f>IF(E68="","",IF(②選手情報入力!H76="","",IF(I68=1,VLOOKUP(②選手情報入力!H76,種目情報!$A$4:$C$29,3,FALSE),VLOOKUP(②選手情報入力!H76,種目情報!$E$4:$G$24,3,FALSE))))</f>
        <v/>
      </c>
      <c r="S68" t="str">
        <f>IF(E68="","",IF(②選手情報入力!J76="","",IF(I68=1,VLOOKUP(②選手情報入力!J76,種目情報!$A$4:$B$29,2,FALSE),VLOOKUP(②選手情報入力!J76,種目情報!$E$4:$F$24,2,FALSE))))</f>
        <v/>
      </c>
      <c r="T68" t="str">
        <f>IF(E68="","",IF(②選手情報入力!K76="","",②選手情報入力!K76))</f>
        <v/>
      </c>
      <c r="U68" s="36" t="str">
        <f>IF(E68="","",IF(②選手情報入力!J76="","",0))</f>
        <v/>
      </c>
      <c r="V68" t="str">
        <f>IF(E68="","",IF(②選手情報入力!J76="","",IF(I68=1,VLOOKUP(②選手情報入力!J76,種目情報!$A$4:$C$29,3,FALSE),VLOOKUP(②選手情報入力!J76,種目情報!$E$4:$G$24,3,FALSE))))</f>
        <v/>
      </c>
      <c r="W68" t="str">
        <f>IF(E68="","",IF(②選手情報入力!N76="","",IF(I68=1,種目情報!$J$4,種目情報!$J$7)))</f>
        <v/>
      </c>
      <c r="X68" t="str">
        <f>IF(A68="","",IF(②選手情報入力!N76="","",IF(I68=1,IF(②選手情報入力!$N$5="","",②選手情報入力!$N$5),IF(②選手情報入力!$N$6="","",②選手情報入力!$N$6))))</f>
        <v/>
      </c>
      <c r="Y68" s="36" t="str">
        <f>IF(E68="","",IF(②選手情報入力!N76="","",0))</f>
        <v/>
      </c>
      <c r="Z68" t="str">
        <f>IF(E68="","",IF(②選手情報入力!N76="","",2))</f>
        <v/>
      </c>
      <c r="AA68" t="str">
        <f>IF(E68="","",IF(②選手情報入力!O76="","",IF(I68=1,種目情報!$J$5,種目情報!$J$8)))</f>
        <v/>
      </c>
      <c r="AB68" t="str">
        <f>IF(E68="","",IF(②選手情報入力!O76="","",IF(I68=1,IF(②選手情報入力!$O$5="","",②選手情報入力!$O$5),IF(②選手情報入力!$O$6="","",②選手情報入力!$O$6))))</f>
        <v/>
      </c>
      <c r="AC68" t="str">
        <f>IF(E68="","",IF(②選手情報入力!O76="","",0))</f>
        <v/>
      </c>
      <c r="AD68" t="str">
        <f>IF(E68="","",IF(②選手情報入力!O76="","",2))</f>
        <v/>
      </c>
      <c r="AE68" t="str">
        <f>IF(E68="","",IF(②選手情報入力!P76="","",IF(I68=1,種目情報!$J$6,種目情報!$J$9)))</f>
        <v/>
      </c>
      <c r="AF68" t="str">
        <f>IF(E68="","",IF(②選手情報入力!P76="","",IF(I68=1,IF(②選手情報入力!$P$5="","",②選手情報入力!$P$5),IF(②選手情報入力!$P$6="","",②選手情報入力!$P$6))))</f>
        <v/>
      </c>
      <c r="AG68" t="str">
        <f>IF(E68="","",IF(②選手情報入力!P76="","",0))</f>
        <v/>
      </c>
      <c r="AH68" t="str">
        <f>IF(E68="","",IF(②選手情報入力!P76="","",2))</f>
        <v/>
      </c>
    </row>
    <row r="69" spans="1:34">
      <c r="A69" t="str">
        <f>IF(E69="","",I69*1000000+①学校情報入力!$D$3*1000+②選手情報入力!A77)</f>
        <v/>
      </c>
      <c r="B69" t="str">
        <f>IF(E69="","",①学校情報入力!$D$3)</f>
        <v/>
      </c>
      <c r="E69" t="str">
        <f>IF(②選手情報入力!B77="","",②選手情報入力!B77)</f>
        <v/>
      </c>
      <c r="F69" t="str">
        <f>IF(E69="","",②選手情報入力!C77)</f>
        <v/>
      </c>
      <c r="G69" t="str">
        <f>IF(E69="","",②選手情報入力!D77)</f>
        <v/>
      </c>
      <c r="H69" t="str">
        <f t="shared" si="3"/>
        <v/>
      </c>
      <c r="I69" t="str">
        <f>IF(E69="","",IF(②選手情報入力!F77="男",1,2))</f>
        <v/>
      </c>
      <c r="J69" t="str">
        <f>IF(E69="","",IF(②選手情報入力!G77="","",②選手情報入力!G77))</f>
        <v/>
      </c>
      <c r="L69" t="str">
        <f t="shared" si="4"/>
        <v/>
      </c>
      <c r="M69" t="str">
        <f t="shared" si="5"/>
        <v/>
      </c>
      <c r="O69" t="str">
        <f>IF(E69="","",IF(②選手情報入力!H77="","",IF(I69=1,VLOOKUP(②選手情報入力!H77,種目情報!$A$4:$B$29,2,FALSE),VLOOKUP(②選手情報入力!H77,種目情報!$E$4:$F$24,2,FALSE))))</f>
        <v/>
      </c>
      <c r="P69" t="str">
        <f>IF(E69="","",IF(②選手情報入力!I77="","",②選手情報入力!I77))</f>
        <v/>
      </c>
      <c r="Q69" s="36" t="str">
        <f>IF(E69="","",IF(②選手情報入力!H77="","",0))</f>
        <v/>
      </c>
      <c r="R69" t="str">
        <f>IF(E69="","",IF(②選手情報入力!H77="","",IF(I69=1,VLOOKUP(②選手情報入力!H77,種目情報!$A$4:$C$29,3,FALSE),VLOOKUP(②選手情報入力!H77,種目情報!$E$4:$G$24,3,FALSE))))</f>
        <v/>
      </c>
      <c r="S69" t="str">
        <f>IF(E69="","",IF(②選手情報入力!J77="","",IF(I69=1,VLOOKUP(②選手情報入力!J77,種目情報!$A$4:$B$29,2,FALSE),VLOOKUP(②選手情報入力!J77,種目情報!$E$4:$F$24,2,FALSE))))</f>
        <v/>
      </c>
      <c r="T69" t="str">
        <f>IF(E69="","",IF(②選手情報入力!K77="","",②選手情報入力!K77))</f>
        <v/>
      </c>
      <c r="U69" s="36" t="str">
        <f>IF(E69="","",IF(②選手情報入力!J77="","",0))</f>
        <v/>
      </c>
      <c r="V69" t="str">
        <f>IF(E69="","",IF(②選手情報入力!J77="","",IF(I69=1,VLOOKUP(②選手情報入力!J77,種目情報!$A$4:$C$29,3,FALSE),VLOOKUP(②選手情報入力!J77,種目情報!$E$4:$G$24,3,FALSE))))</f>
        <v/>
      </c>
      <c r="W69" t="str">
        <f>IF(E69="","",IF(②選手情報入力!N77="","",IF(I69=1,種目情報!$J$4,種目情報!$J$7)))</f>
        <v/>
      </c>
      <c r="X69" t="str">
        <f>IF(A69="","",IF(②選手情報入力!N77="","",IF(I69=1,IF(②選手情報入力!$N$5="","",②選手情報入力!$N$5),IF(②選手情報入力!$N$6="","",②選手情報入力!$N$6))))</f>
        <v/>
      </c>
      <c r="Y69" s="36" t="str">
        <f>IF(E69="","",IF(②選手情報入力!N77="","",0))</f>
        <v/>
      </c>
      <c r="Z69" t="str">
        <f>IF(E69="","",IF(②選手情報入力!N77="","",2))</f>
        <v/>
      </c>
      <c r="AA69" t="str">
        <f>IF(E69="","",IF(②選手情報入力!O77="","",IF(I69=1,種目情報!$J$5,種目情報!$J$8)))</f>
        <v/>
      </c>
      <c r="AB69" t="str">
        <f>IF(E69="","",IF(②選手情報入力!O77="","",IF(I69=1,IF(②選手情報入力!$O$5="","",②選手情報入力!$O$5),IF(②選手情報入力!$O$6="","",②選手情報入力!$O$6))))</f>
        <v/>
      </c>
      <c r="AC69" t="str">
        <f>IF(E69="","",IF(②選手情報入力!O77="","",0))</f>
        <v/>
      </c>
      <c r="AD69" t="str">
        <f>IF(E69="","",IF(②選手情報入力!O77="","",2))</f>
        <v/>
      </c>
      <c r="AE69" t="str">
        <f>IF(E69="","",IF(②選手情報入力!P77="","",IF(I69=1,種目情報!$J$6,種目情報!$J$9)))</f>
        <v/>
      </c>
      <c r="AF69" t="str">
        <f>IF(E69="","",IF(②選手情報入力!P77="","",IF(I69=1,IF(②選手情報入力!$P$5="","",②選手情報入力!$P$5),IF(②選手情報入力!$P$6="","",②選手情報入力!$P$6))))</f>
        <v/>
      </c>
      <c r="AG69" t="str">
        <f>IF(E69="","",IF(②選手情報入力!P77="","",0))</f>
        <v/>
      </c>
      <c r="AH69" t="str">
        <f>IF(E69="","",IF(②選手情報入力!P77="","",2))</f>
        <v/>
      </c>
    </row>
    <row r="70" spans="1:34">
      <c r="A70" t="str">
        <f>IF(E70="","",I70*1000000+①学校情報入力!$D$3*1000+②選手情報入力!A78)</f>
        <v/>
      </c>
      <c r="B70" t="str">
        <f>IF(E70="","",①学校情報入力!$D$3)</f>
        <v/>
      </c>
      <c r="E70" t="str">
        <f>IF(②選手情報入力!B78="","",②選手情報入力!B78)</f>
        <v/>
      </c>
      <c r="F70" t="str">
        <f>IF(E70="","",②選手情報入力!C78)</f>
        <v/>
      </c>
      <c r="G70" t="str">
        <f>IF(E70="","",②選手情報入力!D78)</f>
        <v/>
      </c>
      <c r="H70" t="str">
        <f t="shared" si="3"/>
        <v/>
      </c>
      <c r="I70" t="str">
        <f>IF(E70="","",IF(②選手情報入力!F78="男",1,2))</f>
        <v/>
      </c>
      <c r="J70" t="str">
        <f>IF(E70="","",IF(②選手情報入力!G78="","",②選手情報入力!G78))</f>
        <v/>
      </c>
      <c r="L70" t="str">
        <f t="shared" si="4"/>
        <v/>
      </c>
      <c r="M70" t="str">
        <f t="shared" si="5"/>
        <v/>
      </c>
      <c r="O70" t="str">
        <f>IF(E70="","",IF(②選手情報入力!H78="","",IF(I70=1,VLOOKUP(②選手情報入力!H78,種目情報!$A$4:$B$29,2,FALSE),VLOOKUP(②選手情報入力!H78,種目情報!$E$4:$F$24,2,FALSE))))</f>
        <v/>
      </c>
      <c r="P70" t="str">
        <f>IF(E70="","",IF(②選手情報入力!I78="","",②選手情報入力!I78))</f>
        <v/>
      </c>
      <c r="Q70" s="36" t="str">
        <f>IF(E70="","",IF(②選手情報入力!H78="","",0))</f>
        <v/>
      </c>
      <c r="R70" t="str">
        <f>IF(E70="","",IF(②選手情報入力!H78="","",IF(I70=1,VLOOKUP(②選手情報入力!H78,種目情報!$A$4:$C$29,3,FALSE),VLOOKUP(②選手情報入力!H78,種目情報!$E$4:$G$24,3,FALSE))))</f>
        <v/>
      </c>
      <c r="S70" t="str">
        <f>IF(E70="","",IF(②選手情報入力!J78="","",IF(I70=1,VLOOKUP(②選手情報入力!J78,種目情報!$A$4:$B$29,2,FALSE),VLOOKUP(②選手情報入力!J78,種目情報!$E$4:$F$24,2,FALSE))))</f>
        <v/>
      </c>
      <c r="T70" t="str">
        <f>IF(E70="","",IF(②選手情報入力!K78="","",②選手情報入力!K78))</f>
        <v/>
      </c>
      <c r="U70" s="36" t="str">
        <f>IF(E70="","",IF(②選手情報入力!J78="","",0))</f>
        <v/>
      </c>
      <c r="V70" t="str">
        <f>IF(E70="","",IF(②選手情報入力!J78="","",IF(I70=1,VLOOKUP(②選手情報入力!J78,種目情報!$A$4:$C$29,3,FALSE),VLOOKUP(②選手情報入力!J78,種目情報!$E$4:$G$24,3,FALSE))))</f>
        <v/>
      </c>
      <c r="W70" t="str">
        <f>IF(E70="","",IF(②選手情報入力!N78="","",IF(I70=1,種目情報!$J$4,種目情報!$J$7)))</f>
        <v/>
      </c>
      <c r="X70" t="str">
        <f>IF(A70="","",IF(②選手情報入力!N78="","",IF(I70=1,IF(②選手情報入力!$N$5="","",②選手情報入力!$N$5),IF(②選手情報入力!$N$6="","",②選手情報入力!$N$6))))</f>
        <v/>
      </c>
      <c r="Y70" s="36" t="str">
        <f>IF(E70="","",IF(②選手情報入力!N78="","",0))</f>
        <v/>
      </c>
      <c r="Z70" t="str">
        <f>IF(E70="","",IF(②選手情報入力!N78="","",2))</f>
        <v/>
      </c>
      <c r="AA70" t="str">
        <f>IF(E70="","",IF(②選手情報入力!O78="","",IF(I70=1,種目情報!$J$5,種目情報!$J$8)))</f>
        <v/>
      </c>
      <c r="AB70" t="str">
        <f>IF(E70="","",IF(②選手情報入力!O78="","",IF(I70=1,IF(②選手情報入力!$O$5="","",②選手情報入力!$O$5),IF(②選手情報入力!$O$6="","",②選手情報入力!$O$6))))</f>
        <v/>
      </c>
      <c r="AC70" t="str">
        <f>IF(E70="","",IF(②選手情報入力!O78="","",0))</f>
        <v/>
      </c>
      <c r="AD70" t="str">
        <f>IF(E70="","",IF(②選手情報入力!O78="","",2))</f>
        <v/>
      </c>
      <c r="AE70" t="str">
        <f>IF(E70="","",IF(②選手情報入力!P78="","",IF(I70=1,種目情報!$J$6,種目情報!$J$9)))</f>
        <v/>
      </c>
      <c r="AF70" t="str">
        <f>IF(E70="","",IF(②選手情報入力!P78="","",IF(I70=1,IF(②選手情報入力!$P$5="","",②選手情報入力!$P$5),IF(②選手情報入力!$P$6="","",②選手情報入力!$P$6))))</f>
        <v/>
      </c>
      <c r="AG70" t="str">
        <f>IF(E70="","",IF(②選手情報入力!P78="","",0))</f>
        <v/>
      </c>
      <c r="AH70" t="str">
        <f>IF(E70="","",IF(②選手情報入力!P78="","",2))</f>
        <v/>
      </c>
    </row>
    <row r="71" spans="1:34">
      <c r="A71" t="str">
        <f>IF(E71="","",I71*1000000+①学校情報入力!$D$3*1000+②選手情報入力!A79)</f>
        <v/>
      </c>
      <c r="B71" t="str">
        <f>IF(E71="","",①学校情報入力!$D$3)</f>
        <v/>
      </c>
      <c r="E71" t="str">
        <f>IF(②選手情報入力!B79="","",②選手情報入力!B79)</f>
        <v/>
      </c>
      <c r="F71" t="str">
        <f>IF(E71="","",②選手情報入力!C79)</f>
        <v/>
      </c>
      <c r="G71" t="str">
        <f>IF(E71="","",②選手情報入力!D79)</f>
        <v/>
      </c>
      <c r="H71" t="str">
        <f t="shared" si="3"/>
        <v/>
      </c>
      <c r="I71" t="str">
        <f>IF(E71="","",IF(②選手情報入力!F79="男",1,2))</f>
        <v/>
      </c>
      <c r="J71" t="str">
        <f>IF(E71="","",IF(②選手情報入力!G79="","",②選手情報入力!G79))</f>
        <v/>
      </c>
      <c r="L71" t="str">
        <f t="shared" si="4"/>
        <v/>
      </c>
      <c r="M71" t="str">
        <f t="shared" si="5"/>
        <v/>
      </c>
      <c r="O71" t="str">
        <f>IF(E71="","",IF(②選手情報入力!H79="","",IF(I71=1,VLOOKUP(②選手情報入力!H79,種目情報!$A$4:$B$29,2,FALSE),VLOOKUP(②選手情報入力!H79,種目情報!$E$4:$F$24,2,FALSE))))</f>
        <v/>
      </c>
      <c r="P71" t="str">
        <f>IF(E71="","",IF(②選手情報入力!I79="","",②選手情報入力!I79))</f>
        <v/>
      </c>
      <c r="Q71" s="36" t="str">
        <f>IF(E71="","",IF(②選手情報入力!H79="","",0))</f>
        <v/>
      </c>
      <c r="R71" t="str">
        <f>IF(E71="","",IF(②選手情報入力!H79="","",IF(I71=1,VLOOKUP(②選手情報入力!H79,種目情報!$A$4:$C$29,3,FALSE),VLOOKUP(②選手情報入力!H79,種目情報!$E$4:$G$24,3,FALSE))))</f>
        <v/>
      </c>
      <c r="S71" t="str">
        <f>IF(E71="","",IF(②選手情報入力!J79="","",IF(I71=1,VLOOKUP(②選手情報入力!J79,種目情報!$A$4:$B$29,2,FALSE),VLOOKUP(②選手情報入力!J79,種目情報!$E$4:$F$24,2,FALSE))))</f>
        <v/>
      </c>
      <c r="T71" t="str">
        <f>IF(E71="","",IF(②選手情報入力!K79="","",②選手情報入力!K79))</f>
        <v/>
      </c>
      <c r="U71" s="36" t="str">
        <f>IF(E71="","",IF(②選手情報入力!J79="","",0))</f>
        <v/>
      </c>
      <c r="V71" t="str">
        <f>IF(E71="","",IF(②選手情報入力!J79="","",IF(I71=1,VLOOKUP(②選手情報入力!J79,種目情報!$A$4:$C$29,3,FALSE),VLOOKUP(②選手情報入力!J79,種目情報!$E$4:$G$24,3,FALSE))))</f>
        <v/>
      </c>
      <c r="W71" t="str">
        <f>IF(E71="","",IF(②選手情報入力!N79="","",IF(I71=1,種目情報!$J$4,種目情報!$J$7)))</f>
        <v/>
      </c>
      <c r="X71" t="str">
        <f>IF(A71="","",IF(②選手情報入力!N79="","",IF(I71=1,IF(②選手情報入力!$N$5="","",②選手情報入力!$N$5),IF(②選手情報入力!$N$6="","",②選手情報入力!$N$6))))</f>
        <v/>
      </c>
      <c r="Y71" s="36" t="str">
        <f>IF(E71="","",IF(②選手情報入力!N79="","",0))</f>
        <v/>
      </c>
      <c r="Z71" t="str">
        <f>IF(E71="","",IF(②選手情報入力!N79="","",2))</f>
        <v/>
      </c>
      <c r="AA71" t="str">
        <f>IF(E71="","",IF(②選手情報入力!O79="","",IF(I71=1,種目情報!$J$5,種目情報!$J$8)))</f>
        <v/>
      </c>
      <c r="AB71" t="str">
        <f>IF(E71="","",IF(②選手情報入力!O79="","",IF(I71=1,IF(②選手情報入力!$O$5="","",②選手情報入力!$O$5),IF(②選手情報入力!$O$6="","",②選手情報入力!$O$6))))</f>
        <v/>
      </c>
      <c r="AC71" t="str">
        <f>IF(E71="","",IF(②選手情報入力!O79="","",0))</f>
        <v/>
      </c>
      <c r="AD71" t="str">
        <f>IF(E71="","",IF(②選手情報入力!O79="","",2))</f>
        <v/>
      </c>
      <c r="AE71" t="str">
        <f>IF(E71="","",IF(②選手情報入力!P79="","",IF(I71=1,種目情報!$J$6,種目情報!$J$9)))</f>
        <v/>
      </c>
      <c r="AF71" t="str">
        <f>IF(E71="","",IF(②選手情報入力!P79="","",IF(I71=1,IF(②選手情報入力!$P$5="","",②選手情報入力!$P$5),IF(②選手情報入力!$P$6="","",②選手情報入力!$P$6))))</f>
        <v/>
      </c>
      <c r="AG71" t="str">
        <f>IF(E71="","",IF(②選手情報入力!P79="","",0))</f>
        <v/>
      </c>
      <c r="AH71" t="str">
        <f>IF(E71="","",IF(②選手情報入力!P79="","",2))</f>
        <v/>
      </c>
    </row>
    <row r="72" spans="1:34">
      <c r="A72" t="str">
        <f>IF(E72="","",I72*1000000+①学校情報入力!$D$3*1000+②選手情報入力!A80)</f>
        <v/>
      </c>
      <c r="B72" t="str">
        <f>IF(E72="","",①学校情報入力!$D$3)</f>
        <v/>
      </c>
      <c r="E72" t="str">
        <f>IF(②選手情報入力!B80="","",②選手情報入力!B80)</f>
        <v/>
      </c>
      <c r="F72" t="str">
        <f>IF(E72="","",②選手情報入力!C80)</f>
        <v/>
      </c>
      <c r="G72" t="str">
        <f>IF(E72="","",②選手情報入力!D80)</f>
        <v/>
      </c>
      <c r="H72" t="str">
        <f t="shared" si="3"/>
        <v/>
      </c>
      <c r="I72" t="str">
        <f>IF(E72="","",IF(②選手情報入力!F80="男",1,2))</f>
        <v/>
      </c>
      <c r="J72" t="str">
        <f>IF(E72="","",IF(②選手情報入力!G80="","",②選手情報入力!G80))</f>
        <v/>
      </c>
      <c r="L72" t="str">
        <f t="shared" si="4"/>
        <v/>
      </c>
      <c r="M72" t="str">
        <f t="shared" si="5"/>
        <v/>
      </c>
      <c r="O72" t="str">
        <f>IF(E72="","",IF(②選手情報入力!H80="","",IF(I72=1,VLOOKUP(②選手情報入力!H80,種目情報!$A$4:$B$29,2,FALSE),VLOOKUP(②選手情報入力!H80,種目情報!$E$4:$F$24,2,FALSE))))</f>
        <v/>
      </c>
      <c r="P72" t="str">
        <f>IF(E72="","",IF(②選手情報入力!I80="","",②選手情報入力!I80))</f>
        <v/>
      </c>
      <c r="Q72" s="36" t="str">
        <f>IF(E72="","",IF(②選手情報入力!H80="","",0))</f>
        <v/>
      </c>
      <c r="R72" t="str">
        <f>IF(E72="","",IF(②選手情報入力!H80="","",IF(I72=1,VLOOKUP(②選手情報入力!H80,種目情報!$A$4:$C$29,3,FALSE),VLOOKUP(②選手情報入力!H80,種目情報!$E$4:$G$24,3,FALSE))))</f>
        <v/>
      </c>
      <c r="S72" t="str">
        <f>IF(E72="","",IF(②選手情報入力!J80="","",IF(I72=1,VLOOKUP(②選手情報入力!J80,種目情報!$A$4:$B$29,2,FALSE),VLOOKUP(②選手情報入力!J80,種目情報!$E$4:$F$24,2,FALSE))))</f>
        <v/>
      </c>
      <c r="T72" t="str">
        <f>IF(E72="","",IF(②選手情報入力!K80="","",②選手情報入力!K80))</f>
        <v/>
      </c>
      <c r="U72" s="36" t="str">
        <f>IF(E72="","",IF(②選手情報入力!J80="","",0))</f>
        <v/>
      </c>
      <c r="V72" t="str">
        <f>IF(E72="","",IF(②選手情報入力!J80="","",IF(I72=1,VLOOKUP(②選手情報入力!J80,種目情報!$A$4:$C$29,3,FALSE),VLOOKUP(②選手情報入力!J80,種目情報!$E$4:$G$24,3,FALSE))))</f>
        <v/>
      </c>
      <c r="W72" t="str">
        <f>IF(E72="","",IF(②選手情報入力!N80="","",IF(I72=1,種目情報!$J$4,種目情報!$J$7)))</f>
        <v/>
      </c>
      <c r="X72" t="str">
        <f>IF(A72="","",IF(②選手情報入力!N80="","",IF(I72=1,IF(②選手情報入力!$N$5="","",②選手情報入力!$N$5),IF(②選手情報入力!$N$6="","",②選手情報入力!$N$6))))</f>
        <v/>
      </c>
      <c r="Y72" s="36" t="str">
        <f>IF(E72="","",IF(②選手情報入力!N80="","",0))</f>
        <v/>
      </c>
      <c r="Z72" t="str">
        <f>IF(E72="","",IF(②選手情報入力!N80="","",2))</f>
        <v/>
      </c>
      <c r="AA72" t="str">
        <f>IF(E72="","",IF(②選手情報入力!O80="","",IF(I72=1,種目情報!$J$5,種目情報!$J$8)))</f>
        <v/>
      </c>
      <c r="AB72" t="str">
        <f>IF(E72="","",IF(②選手情報入力!O80="","",IF(I72=1,IF(②選手情報入力!$O$5="","",②選手情報入力!$O$5),IF(②選手情報入力!$O$6="","",②選手情報入力!$O$6))))</f>
        <v/>
      </c>
      <c r="AC72" t="str">
        <f>IF(E72="","",IF(②選手情報入力!O80="","",0))</f>
        <v/>
      </c>
      <c r="AD72" t="str">
        <f>IF(E72="","",IF(②選手情報入力!O80="","",2))</f>
        <v/>
      </c>
      <c r="AE72" t="str">
        <f>IF(E72="","",IF(②選手情報入力!P80="","",IF(I72=1,種目情報!$J$6,種目情報!$J$9)))</f>
        <v/>
      </c>
      <c r="AF72" t="str">
        <f>IF(E72="","",IF(②選手情報入力!P80="","",IF(I72=1,IF(②選手情報入力!$P$5="","",②選手情報入力!$P$5),IF(②選手情報入力!$P$6="","",②選手情報入力!$P$6))))</f>
        <v/>
      </c>
      <c r="AG72" t="str">
        <f>IF(E72="","",IF(②選手情報入力!P80="","",0))</f>
        <v/>
      </c>
      <c r="AH72" t="str">
        <f>IF(E72="","",IF(②選手情報入力!P80="","",2))</f>
        <v/>
      </c>
    </row>
    <row r="73" spans="1:34">
      <c r="A73" t="str">
        <f>IF(E73="","",I73*1000000+①学校情報入力!$D$3*1000+②選手情報入力!A81)</f>
        <v/>
      </c>
      <c r="B73" t="str">
        <f>IF(E73="","",①学校情報入力!$D$3)</f>
        <v/>
      </c>
      <c r="E73" t="str">
        <f>IF(②選手情報入力!B81="","",②選手情報入力!B81)</f>
        <v/>
      </c>
      <c r="F73" t="str">
        <f>IF(E73="","",②選手情報入力!C81)</f>
        <v/>
      </c>
      <c r="G73" t="str">
        <f>IF(E73="","",②選手情報入力!D81)</f>
        <v/>
      </c>
      <c r="H73" t="str">
        <f t="shared" si="3"/>
        <v/>
      </c>
      <c r="I73" t="str">
        <f>IF(E73="","",IF(②選手情報入力!F81="男",1,2))</f>
        <v/>
      </c>
      <c r="J73" t="str">
        <f>IF(E73="","",IF(②選手情報入力!G81="","",②選手情報入力!G81))</f>
        <v/>
      </c>
      <c r="L73" t="str">
        <f t="shared" si="4"/>
        <v/>
      </c>
      <c r="M73" t="str">
        <f t="shared" si="5"/>
        <v/>
      </c>
      <c r="O73" t="str">
        <f>IF(E73="","",IF(②選手情報入力!H81="","",IF(I73=1,VLOOKUP(②選手情報入力!H81,種目情報!$A$4:$B$29,2,FALSE),VLOOKUP(②選手情報入力!H81,種目情報!$E$4:$F$24,2,FALSE))))</f>
        <v/>
      </c>
      <c r="P73" t="str">
        <f>IF(E73="","",IF(②選手情報入力!I81="","",②選手情報入力!I81))</f>
        <v/>
      </c>
      <c r="Q73" s="36" t="str">
        <f>IF(E73="","",IF(②選手情報入力!H81="","",0))</f>
        <v/>
      </c>
      <c r="R73" t="str">
        <f>IF(E73="","",IF(②選手情報入力!H81="","",IF(I73=1,VLOOKUP(②選手情報入力!H81,種目情報!$A$4:$C$29,3,FALSE),VLOOKUP(②選手情報入力!H81,種目情報!$E$4:$G$24,3,FALSE))))</f>
        <v/>
      </c>
      <c r="S73" t="str">
        <f>IF(E73="","",IF(②選手情報入力!J81="","",IF(I73=1,VLOOKUP(②選手情報入力!J81,種目情報!$A$4:$B$29,2,FALSE),VLOOKUP(②選手情報入力!J81,種目情報!$E$4:$F$24,2,FALSE))))</f>
        <v/>
      </c>
      <c r="T73" t="str">
        <f>IF(E73="","",IF(②選手情報入力!K81="","",②選手情報入力!K81))</f>
        <v/>
      </c>
      <c r="U73" s="36" t="str">
        <f>IF(E73="","",IF(②選手情報入力!J81="","",0))</f>
        <v/>
      </c>
      <c r="V73" t="str">
        <f>IF(E73="","",IF(②選手情報入力!J81="","",IF(I73=1,VLOOKUP(②選手情報入力!J81,種目情報!$A$4:$C$29,3,FALSE),VLOOKUP(②選手情報入力!J81,種目情報!$E$4:$G$24,3,FALSE))))</f>
        <v/>
      </c>
      <c r="W73" t="str">
        <f>IF(E73="","",IF(②選手情報入力!N81="","",IF(I73=1,種目情報!$J$4,種目情報!$J$7)))</f>
        <v/>
      </c>
      <c r="X73" t="str">
        <f>IF(A73="","",IF(②選手情報入力!N81="","",IF(I73=1,IF(②選手情報入力!$N$5="","",②選手情報入力!$N$5),IF(②選手情報入力!$N$6="","",②選手情報入力!$N$6))))</f>
        <v/>
      </c>
      <c r="Y73" s="36" t="str">
        <f>IF(E73="","",IF(②選手情報入力!N81="","",0))</f>
        <v/>
      </c>
      <c r="Z73" t="str">
        <f>IF(E73="","",IF(②選手情報入力!N81="","",2))</f>
        <v/>
      </c>
      <c r="AA73" t="str">
        <f>IF(E73="","",IF(②選手情報入力!O81="","",IF(I73=1,種目情報!$J$5,種目情報!$J$8)))</f>
        <v/>
      </c>
      <c r="AB73" t="str">
        <f>IF(E73="","",IF(②選手情報入力!O81="","",IF(I73=1,IF(②選手情報入力!$O$5="","",②選手情報入力!$O$5),IF(②選手情報入力!$O$6="","",②選手情報入力!$O$6))))</f>
        <v/>
      </c>
      <c r="AC73" t="str">
        <f>IF(E73="","",IF(②選手情報入力!O81="","",0))</f>
        <v/>
      </c>
      <c r="AD73" t="str">
        <f>IF(E73="","",IF(②選手情報入力!O81="","",2))</f>
        <v/>
      </c>
      <c r="AE73" t="str">
        <f>IF(E73="","",IF(②選手情報入力!P81="","",IF(I73=1,種目情報!$J$6,種目情報!$J$9)))</f>
        <v/>
      </c>
      <c r="AF73" t="str">
        <f>IF(E73="","",IF(②選手情報入力!P81="","",IF(I73=1,IF(②選手情報入力!$P$5="","",②選手情報入力!$P$5),IF(②選手情報入力!$P$6="","",②選手情報入力!$P$6))))</f>
        <v/>
      </c>
      <c r="AG73" t="str">
        <f>IF(E73="","",IF(②選手情報入力!P81="","",0))</f>
        <v/>
      </c>
      <c r="AH73" t="str">
        <f>IF(E73="","",IF(②選手情報入力!P81="","",2))</f>
        <v/>
      </c>
    </row>
    <row r="74" spans="1:34">
      <c r="A74" t="str">
        <f>IF(E74="","",I74*1000000+①学校情報入力!$D$3*1000+②選手情報入力!A82)</f>
        <v/>
      </c>
      <c r="B74" t="str">
        <f>IF(E74="","",①学校情報入力!$D$3)</f>
        <v/>
      </c>
      <c r="E74" t="str">
        <f>IF(②選手情報入力!B82="","",②選手情報入力!B82)</f>
        <v/>
      </c>
      <c r="F74" t="str">
        <f>IF(E74="","",②選手情報入力!C82)</f>
        <v/>
      </c>
      <c r="G74" t="str">
        <f>IF(E74="","",②選手情報入力!D82)</f>
        <v/>
      </c>
      <c r="H74" t="str">
        <f t="shared" si="3"/>
        <v/>
      </c>
      <c r="I74" t="str">
        <f>IF(E74="","",IF(②選手情報入力!F82="男",1,2))</f>
        <v/>
      </c>
      <c r="J74" t="str">
        <f>IF(E74="","",IF(②選手情報入力!G82="","",②選手情報入力!G82))</f>
        <v/>
      </c>
      <c r="L74" t="str">
        <f t="shared" si="4"/>
        <v/>
      </c>
      <c r="M74" t="str">
        <f t="shared" si="5"/>
        <v/>
      </c>
      <c r="O74" t="str">
        <f>IF(E74="","",IF(②選手情報入力!H82="","",IF(I74=1,VLOOKUP(②選手情報入力!H82,種目情報!$A$4:$B$29,2,FALSE),VLOOKUP(②選手情報入力!H82,種目情報!$E$4:$F$24,2,FALSE))))</f>
        <v/>
      </c>
      <c r="P74" t="str">
        <f>IF(E74="","",IF(②選手情報入力!I82="","",②選手情報入力!I82))</f>
        <v/>
      </c>
      <c r="Q74" s="36" t="str">
        <f>IF(E74="","",IF(②選手情報入力!H82="","",0))</f>
        <v/>
      </c>
      <c r="R74" t="str">
        <f>IF(E74="","",IF(②選手情報入力!H82="","",IF(I74=1,VLOOKUP(②選手情報入力!H82,種目情報!$A$4:$C$29,3,FALSE),VLOOKUP(②選手情報入力!H82,種目情報!$E$4:$G$24,3,FALSE))))</f>
        <v/>
      </c>
      <c r="S74" t="str">
        <f>IF(E74="","",IF(②選手情報入力!J82="","",IF(I74=1,VLOOKUP(②選手情報入力!J82,種目情報!$A$4:$B$29,2,FALSE),VLOOKUP(②選手情報入力!J82,種目情報!$E$4:$F$24,2,FALSE))))</f>
        <v/>
      </c>
      <c r="T74" t="str">
        <f>IF(E74="","",IF(②選手情報入力!K82="","",②選手情報入力!K82))</f>
        <v/>
      </c>
      <c r="U74" s="36" t="str">
        <f>IF(E74="","",IF(②選手情報入力!J82="","",0))</f>
        <v/>
      </c>
      <c r="V74" t="str">
        <f>IF(E74="","",IF(②選手情報入力!J82="","",IF(I74=1,VLOOKUP(②選手情報入力!J82,種目情報!$A$4:$C$29,3,FALSE),VLOOKUP(②選手情報入力!J82,種目情報!$E$4:$G$24,3,FALSE))))</f>
        <v/>
      </c>
      <c r="W74" t="str">
        <f>IF(E74="","",IF(②選手情報入力!N82="","",IF(I74=1,種目情報!$J$4,種目情報!$J$7)))</f>
        <v/>
      </c>
      <c r="X74" t="str">
        <f>IF(A74="","",IF(②選手情報入力!N82="","",IF(I74=1,IF(②選手情報入力!$N$5="","",②選手情報入力!$N$5),IF(②選手情報入力!$N$6="","",②選手情報入力!$N$6))))</f>
        <v/>
      </c>
      <c r="Y74" s="36" t="str">
        <f>IF(E74="","",IF(②選手情報入力!N82="","",0))</f>
        <v/>
      </c>
      <c r="Z74" t="str">
        <f>IF(E74="","",IF(②選手情報入力!N82="","",2))</f>
        <v/>
      </c>
      <c r="AA74" t="str">
        <f>IF(E74="","",IF(②選手情報入力!O82="","",IF(I74=1,種目情報!$J$5,種目情報!$J$8)))</f>
        <v/>
      </c>
      <c r="AB74" t="str">
        <f>IF(E74="","",IF(②選手情報入力!O82="","",IF(I74=1,IF(②選手情報入力!$O$5="","",②選手情報入力!$O$5),IF(②選手情報入力!$O$6="","",②選手情報入力!$O$6))))</f>
        <v/>
      </c>
      <c r="AC74" t="str">
        <f>IF(E74="","",IF(②選手情報入力!O82="","",0))</f>
        <v/>
      </c>
      <c r="AD74" t="str">
        <f>IF(E74="","",IF(②選手情報入力!O82="","",2))</f>
        <v/>
      </c>
      <c r="AE74" t="str">
        <f>IF(E74="","",IF(②選手情報入力!P82="","",IF(I74=1,種目情報!$J$6,種目情報!$J$9)))</f>
        <v/>
      </c>
      <c r="AF74" t="str">
        <f>IF(E74="","",IF(②選手情報入力!P82="","",IF(I74=1,IF(②選手情報入力!$P$5="","",②選手情報入力!$P$5),IF(②選手情報入力!$P$6="","",②選手情報入力!$P$6))))</f>
        <v/>
      </c>
      <c r="AG74" t="str">
        <f>IF(E74="","",IF(②選手情報入力!P82="","",0))</f>
        <v/>
      </c>
      <c r="AH74" t="str">
        <f>IF(E74="","",IF(②選手情報入力!P82="","",2))</f>
        <v/>
      </c>
    </row>
    <row r="75" spans="1:34">
      <c r="A75" t="str">
        <f>IF(E75="","",I75*1000000+①学校情報入力!$D$3*1000+②選手情報入力!A83)</f>
        <v/>
      </c>
      <c r="B75" t="str">
        <f>IF(E75="","",①学校情報入力!$D$3)</f>
        <v/>
      </c>
      <c r="E75" t="str">
        <f>IF(②選手情報入力!B83="","",②選手情報入力!B83)</f>
        <v/>
      </c>
      <c r="F75" t="str">
        <f>IF(E75="","",②選手情報入力!C83)</f>
        <v/>
      </c>
      <c r="G75" t="str">
        <f>IF(E75="","",②選手情報入力!D83)</f>
        <v/>
      </c>
      <c r="H75" t="str">
        <f t="shared" si="3"/>
        <v/>
      </c>
      <c r="I75" t="str">
        <f>IF(E75="","",IF(②選手情報入力!F83="男",1,2))</f>
        <v/>
      </c>
      <c r="J75" t="str">
        <f>IF(E75="","",IF(②選手情報入力!G83="","",②選手情報入力!G83))</f>
        <v/>
      </c>
      <c r="L75" t="str">
        <f t="shared" si="4"/>
        <v/>
      </c>
      <c r="M75" t="str">
        <f t="shared" si="5"/>
        <v/>
      </c>
      <c r="O75" t="str">
        <f>IF(E75="","",IF(②選手情報入力!H83="","",IF(I75=1,VLOOKUP(②選手情報入力!H83,種目情報!$A$4:$B$29,2,FALSE),VLOOKUP(②選手情報入力!H83,種目情報!$E$4:$F$24,2,FALSE))))</f>
        <v/>
      </c>
      <c r="P75" t="str">
        <f>IF(E75="","",IF(②選手情報入力!I83="","",②選手情報入力!I83))</f>
        <v/>
      </c>
      <c r="Q75" s="36" t="str">
        <f>IF(E75="","",IF(②選手情報入力!H83="","",0))</f>
        <v/>
      </c>
      <c r="R75" t="str">
        <f>IF(E75="","",IF(②選手情報入力!H83="","",IF(I75=1,VLOOKUP(②選手情報入力!H83,種目情報!$A$4:$C$29,3,FALSE),VLOOKUP(②選手情報入力!H83,種目情報!$E$4:$G$24,3,FALSE))))</f>
        <v/>
      </c>
      <c r="S75" t="str">
        <f>IF(E75="","",IF(②選手情報入力!J83="","",IF(I75=1,VLOOKUP(②選手情報入力!J83,種目情報!$A$4:$B$29,2,FALSE),VLOOKUP(②選手情報入力!J83,種目情報!$E$4:$F$24,2,FALSE))))</f>
        <v/>
      </c>
      <c r="T75" t="str">
        <f>IF(E75="","",IF(②選手情報入力!K83="","",②選手情報入力!K83))</f>
        <v/>
      </c>
      <c r="U75" s="36" t="str">
        <f>IF(E75="","",IF(②選手情報入力!J83="","",0))</f>
        <v/>
      </c>
      <c r="V75" t="str">
        <f>IF(E75="","",IF(②選手情報入力!J83="","",IF(I75=1,VLOOKUP(②選手情報入力!J83,種目情報!$A$4:$C$29,3,FALSE),VLOOKUP(②選手情報入力!J83,種目情報!$E$4:$G$24,3,FALSE))))</f>
        <v/>
      </c>
      <c r="W75" t="str">
        <f>IF(E75="","",IF(②選手情報入力!N83="","",IF(I75=1,種目情報!$J$4,種目情報!$J$7)))</f>
        <v/>
      </c>
      <c r="X75" t="str">
        <f>IF(A75="","",IF(②選手情報入力!N83="","",IF(I75=1,IF(②選手情報入力!$N$5="","",②選手情報入力!$N$5),IF(②選手情報入力!$N$6="","",②選手情報入力!$N$6))))</f>
        <v/>
      </c>
      <c r="Y75" s="36" t="str">
        <f>IF(E75="","",IF(②選手情報入力!N83="","",0))</f>
        <v/>
      </c>
      <c r="Z75" t="str">
        <f>IF(E75="","",IF(②選手情報入力!N83="","",2))</f>
        <v/>
      </c>
      <c r="AA75" t="str">
        <f>IF(E75="","",IF(②選手情報入力!O83="","",IF(I75=1,種目情報!$J$5,種目情報!$J$8)))</f>
        <v/>
      </c>
      <c r="AB75" t="str">
        <f>IF(E75="","",IF(②選手情報入力!O83="","",IF(I75=1,IF(②選手情報入力!$O$5="","",②選手情報入力!$O$5),IF(②選手情報入力!$O$6="","",②選手情報入力!$O$6))))</f>
        <v/>
      </c>
      <c r="AC75" t="str">
        <f>IF(E75="","",IF(②選手情報入力!O83="","",0))</f>
        <v/>
      </c>
      <c r="AD75" t="str">
        <f>IF(E75="","",IF(②選手情報入力!O83="","",2))</f>
        <v/>
      </c>
      <c r="AE75" t="str">
        <f>IF(E75="","",IF(②選手情報入力!P83="","",IF(I75=1,種目情報!$J$6,種目情報!$J$9)))</f>
        <v/>
      </c>
      <c r="AF75" t="str">
        <f>IF(E75="","",IF(②選手情報入力!P83="","",IF(I75=1,IF(②選手情報入力!$P$5="","",②選手情報入力!$P$5),IF(②選手情報入力!$P$6="","",②選手情報入力!$P$6))))</f>
        <v/>
      </c>
      <c r="AG75" t="str">
        <f>IF(E75="","",IF(②選手情報入力!P83="","",0))</f>
        <v/>
      </c>
      <c r="AH75" t="str">
        <f>IF(E75="","",IF(②選手情報入力!P83="","",2))</f>
        <v/>
      </c>
    </row>
    <row r="76" spans="1:34">
      <c r="A76" t="str">
        <f>IF(E76="","",I76*1000000+①学校情報入力!$D$3*1000+②選手情報入力!A84)</f>
        <v/>
      </c>
      <c r="B76" t="str">
        <f>IF(E76="","",①学校情報入力!$D$3)</f>
        <v/>
      </c>
      <c r="E76" t="str">
        <f>IF(②選手情報入力!B84="","",②選手情報入力!B84)</f>
        <v/>
      </c>
      <c r="F76" t="str">
        <f>IF(E76="","",②選手情報入力!C84)</f>
        <v/>
      </c>
      <c r="G76" t="str">
        <f>IF(E76="","",②選手情報入力!D84)</f>
        <v/>
      </c>
      <c r="H76" t="str">
        <f t="shared" si="3"/>
        <v/>
      </c>
      <c r="I76" t="str">
        <f>IF(E76="","",IF(②選手情報入力!F84="男",1,2))</f>
        <v/>
      </c>
      <c r="J76" t="str">
        <f>IF(E76="","",IF(②選手情報入力!G84="","",②選手情報入力!G84))</f>
        <v/>
      </c>
      <c r="L76" t="str">
        <f t="shared" si="4"/>
        <v/>
      </c>
      <c r="M76" t="str">
        <f t="shared" si="5"/>
        <v/>
      </c>
      <c r="O76" t="str">
        <f>IF(E76="","",IF(②選手情報入力!H84="","",IF(I76=1,VLOOKUP(②選手情報入力!H84,種目情報!$A$4:$B$29,2,FALSE),VLOOKUP(②選手情報入力!H84,種目情報!$E$4:$F$24,2,FALSE))))</f>
        <v/>
      </c>
      <c r="P76" t="str">
        <f>IF(E76="","",IF(②選手情報入力!I84="","",②選手情報入力!I84))</f>
        <v/>
      </c>
      <c r="Q76" s="36" t="str">
        <f>IF(E76="","",IF(②選手情報入力!H84="","",0))</f>
        <v/>
      </c>
      <c r="R76" t="str">
        <f>IF(E76="","",IF(②選手情報入力!H84="","",IF(I76=1,VLOOKUP(②選手情報入力!H84,種目情報!$A$4:$C$29,3,FALSE),VLOOKUP(②選手情報入力!H84,種目情報!$E$4:$G$24,3,FALSE))))</f>
        <v/>
      </c>
      <c r="S76" t="str">
        <f>IF(E76="","",IF(②選手情報入力!J84="","",IF(I76=1,VLOOKUP(②選手情報入力!J84,種目情報!$A$4:$B$29,2,FALSE),VLOOKUP(②選手情報入力!J84,種目情報!$E$4:$F$24,2,FALSE))))</f>
        <v/>
      </c>
      <c r="T76" t="str">
        <f>IF(E76="","",IF(②選手情報入力!K84="","",②選手情報入力!K84))</f>
        <v/>
      </c>
      <c r="U76" s="36" t="str">
        <f>IF(E76="","",IF(②選手情報入力!J84="","",0))</f>
        <v/>
      </c>
      <c r="V76" t="str">
        <f>IF(E76="","",IF(②選手情報入力!J84="","",IF(I76=1,VLOOKUP(②選手情報入力!J84,種目情報!$A$4:$C$29,3,FALSE),VLOOKUP(②選手情報入力!J84,種目情報!$E$4:$G$24,3,FALSE))))</f>
        <v/>
      </c>
      <c r="W76" t="str">
        <f>IF(E76="","",IF(②選手情報入力!N84="","",IF(I76=1,種目情報!$J$4,種目情報!$J$7)))</f>
        <v/>
      </c>
      <c r="X76" t="str">
        <f>IF(A76="","",IF(②選手情報入力!N84="","",IF(I76=1,IF(②選手情報入力!$N$5="","",②選手情報入力!$N$5),IF(②選手情報入力!$N$6="","",②選手情報入力!$N$6))))</f>
        <v/>
      </c>
      <c r="Y76" s="36" t="str">
        <f>IF(E76="","",IF(②選手情報入力!N84="","",0))</f>
        <v/>
      </c>
      <c r="Z76" t="str">
        <f>IF(E76="","",IF(②選手情報入力!N84="","",2))</f>
        <v/>
      </c>
      <c r="AA76" t="str">
        <f>IF(E76="","",IF(②選手情報入力!O84="","",IF(I76=1,種目情報!$J$5,種目情報!$J$8)))</f>
        <v/>
      </c>
      <c r="AB76" t="str">
        <f>IF(E76="","",IF(②選手情報入力!O84="","",IF(I76=1,IF(②選手情報入力!$O$5="","",②選手情報入力!$O$5),IF(②選手情報入力!$O$6="","",②選手情報入力!$O$6))))</f>
        <v/>
      </c>
      <c r="AC76" t="str">
        <f>IF(E76="","",IF(②選手情報入力!O84="","",0))</f>
        <v/>
      </c>
      <c r="AD76" t="str">
        <f>IF(E76="","",IF(②選手情報入力!O84="","",2))</f>
        <v/>
      </c>
      <c r="AE76" t="str">
        <f>IF(E76="","",IF(②選手情報入力!P84="","",IF(I76=1,種目情報!$J$6,種目情報!$J$9)))</f>
        <v/>
      </c>
      <c r="AF76" t="str">
        <f>IF(E76="","",IF(②選手情報入力!P84="","",IF(I76=1,IF(②選手情報入力!$P$5="","",②選手情報入力!$P$5),IF(②選手情報入力!$P$6="","",②選手情報入力!$P$6))))</f>
        <v/>
      </c>
      <c r="AG76" t="str">
        <f>IF(E76="","",IF(②選手情報入力!P84="","",0))</f>
        <v/>
      </c>
      <c r="AH76" t="str">
        <f>IF(E76="","",IF(②選手情報入力!P84="","",2))</f>
        <v/>
      </c>
    </row>
    <row r="77" spans="1:34">
      <c r="A77" t="str">
        <f>IF(E77="","",I77*1000000+①学校情報入力!$D$3*1000+②選手情報入力!A85)</f>
        <v/>
      </c>
      <c r="B77" t="str">
        <f>IF(E77="","",①学校情報入力!$D$3)</f>
        <v/>
      </c>
      <c r="E77" t="str">
        <f>IF(②選手情報入力!B85="","",②選手情報入力!B85)</f>
        <v/>
      </c>
      <c r="F77" t="str">
        <f>IF(E77="","",②選手情報入力!C85)</f>
        <v/>
      </c>
      <c r="G77" t="str">
        <f>IF(E77="","",②選手情報入力!D85)</f>
        <v/>
      </c>
      <c r="H77" t="str">
        <f t="shared" si="3"/>
        <v/>
      </c>
      <c r="I77" t="str">
        <f>IF(E77="","",IF(②選手情報入力!F85="男",1,2))</f>
        <v/>
      </c>
      <c r="J77" t="str">
        <f>IF(E77="","",IF(②選手情報入力!G85="","",②選手情報入力!G85))</f>
        <v/>
      </c>
      <c r="L77" t="str">
        <f t="shared" si="4"/>
        <v/>
      </c>
      <c r="M77" t="str">
        <f t="shared" si="5"/>
        <v/>
      </c>
      <c r="O77" t="str">
        <f>IF(E77="","",IF(②選手情報入力!H85="","",IF(I77=1,VLOOKUP(②選手情報入力!H85,種目情報!$A$4:$B$29,2,FALSE),VLOOKUP(②選手情報入力!H85,種目情報!$E$4:$F$24,2,FALSE))))</f>
        <v/>
      </c>
      <c r="P77" t="str">
        <f>IF(E77="","",IF(②選手情報入力!I85="","",②選手情報入力!I85))</f>
        <v/>
      </c>
      <c r="Q77" s="36" t="str">
        <f>IF(E77="","",IF(②選手情報入力!H85="","",0))</f>
        <v/>
      </c>
      <c r="R77" t="str">
        <f>IF(E77="","",IF(②選手情報入力!H85="","",IF(I77=1,VLOOKUP(②選手情報入力!H85,種目情報!$A$4:$C$29,3,FALSE),VLOOKUP(②選手情報入力!H85,種目情報!$E$4:$G$24,3,FALSE))))</f>
        <v/>
      </c>
      <c r="S77" t="str">
        <f>IF(E77="","",IF(②選手情報入力!J85="","",IF(I77=1,VLOOKUP(②選手情報入力!J85,種目情報!$A$4:$B$29,2,FALSE),VLOOKUP(②選手情報入力!J85,種目情報!$E$4:$F$24,2,FALSE))))</f>
        <v/>
      </c>
      <c r="T77" t="str">
        <f>IF(E77="","",IF(②選手情報入力!K85="","",②選手情報入力!K85))</f>
        <v/>
      </c>
      <c r="U77" s="36" t="str">
        <f>IF(E77="","",IF(②選手情報入力!J85="","",0))</f>
        <v/>
      </c>
      <c r="V77" t="str">
        <f>IF(E77="","",IF(②選手情報入力!J85="","",IF(I77=1,VLOOKUP(②選手情報入力!J85,種目情報!$A$4:$C$29,3,FALSE),VLOOKUP(②選手情報入力!J85,種目情報!$E$4:$G$24,3,FALSE))))</f>
        <v/>
      </c>
      <c r="W77" t="str">
        <f>IF(E77="","",IF(②選手情報入力!N85="","",IF(I77=1,種目情報!$J$4,種目情報!$J$7)))</f>
        <v/>
      </c>
      <c r="X77" t="str">
        <f>IF(A77="","",IF(②選手情報入力!N85="","",IF(I77=1,IF(②選手情報入力!$N$5="","",②選手情報入力!$N$5),IF(②選手情報入力!$N$6="","",②選手情報入力!$N$6))))</f>
        <v/>
      </c>
      <c r="Y77" s="36" t="str">
        <f>IF(E77="","",IF(②選手情報入力!N85="","",0))</f>
        <v/>
      </c>
      <c r="Z77" t="str">
        <f>IF(E77="","",IF(②選手情報入力!N85="","",2))</f>
        <v/>
      </c>
      <c r="AA77" t="str">
        <f>IF(E77="","",IF(②選手情報入力!O85="","",IF(I77=1,種目情報!$J$5,種目情報!$J$8)))</f>
        <v/>
      </c>
      <c r="AB77" t="str">
        <f>IF(E77="","",IF(②選手情報入力!O85="","",IF(I77=1,IF(②選手情報入力!$O$5="","",②選手情報入力!$O$5),IF(②選手情報入力!$O$6="","",②選手情報入力!$O$6))))</f>
        <v/>
      </c>
      <c r="AC77" t="str">
        <f>IF(E77="","",IF(②選手情報入力!O85="","",0))</f>
        <v/>
      </c>
      <c r="AD77" t="str">
        <f>IF(E77="","",IF(②選手情報入力!O85="","",2))</f>
        <v/>
      </c>
      <c r="AE77" t="str">
        <f>IF(E77="","",IF(②選手情報入力!P85="","",IF(I77=1,種目情報!$J$6,種目情報!$J$9)))</f>
        <v/>
      </c>
      <c r="AF77" t="str">
        <f>IF(E77="","",IF(②選手情報入力!P85="","",IF(I77=1,IF(②選手情報入力!$P$5="","",②選手情報入力!$P$5),IF(②選手情報入力!$P$6="","",②選手情報入力!$P$6))))</f>
        <v/>
      </c>
      <c r="AG77" t="str">
        <f>IF(E77="","",IF(②選手情報入力!P85="","",0))</f>
        <v/>
      </c>
      <c r="AH77" t="str">
        <f>IF(E77="","",IF(②選手情報入力!P85="","",2))</f>
        <v/>
      </c>
    </row>
    <row r="78" spans="1:34">
      <c r="A78" t="str">
        <f>IF(E78="","",I78*1000000+①学校情報入力!$D$3*1000+②選手情報入力!A86)</f>
        <v/>
      </c>
      <c r="B78" t="str">
        <f>IF(E78="","",①学校情報入力!$D$3)</f>
        <v/>
      </c>
      <c r="E78" t="str">
        <f>IF(②選手情報入力!B86="","",②選手情報入力!B86)</f>
        <v/>
      </c>
      <c r="F78" t="str">
        <f>IF(E78="","",②選手情報入力!C86)</f>
        <v/>
      </c>
      <c r="G78" t="str">
        <f>IF(E78="","",②選手情報入力!D86)</f>
        <v/>
      </c>
      <c r="H78" t="str">
        <f t="shared" si="3"/>
        <v/>
      </c>
      <c r="I78" t="str">
        <f>IF(E78="","",IF(②選手情報入力!F86="男",1,2))</f>
        <v/>
      </c>
      <c r="J78" t="str">
        <f>IF(E78="","",IF(②選手情報入力!G86="","",②選手情報入力!G86))</f>
        <v/>
      </c>
      <c r="L78" t="str">
        <f t="shared" si="4"/>
        <v/>
      </c>
      <c r="M78" t="str">
        <f t="shared" si="5"/>
        <v/>
      </c>
      <c r="O78" t="str">
        <f>IF(E78="","",IF(②選手情報入力!H86="","",IF(I78=1,VLOOKUP(②選手情報入力!H86,種目情報!$A$4:$B$29,2,FALSE),VLOOKUP(②選手情報入力!H86,種目情報!$E$4:$F$24,2,FALSE))))</f>
        <v/>
      </c>
      <c r="P78" t="str">
        <f>IF(E78="","",IF(②選手情報入力!I86="","",②選手情報入力!I86))</f>
        <v/>
      </c>
      <c r="Q78" s="36" t="str">
        <f>IF(E78="","",IF(②選手情報入力!H86="","",0))</f>
        <v/>
      </c>
      <c r="R78" t="str">
        <f>IF(E78="","",IF(②選手情報入力!H86="","",IF(I78=1,VLOOKUP(②選手情報入力!H86,種目情報!$A$4:$C$29,3,FALSE),VLOOKUP(②選手情報入力!H86,種目情報!$E$4:$G$24,3,FALSE))))</f>
        <v/>
      </c>
      <c r="S78" t="str">
        <f>IF(E78="","",IF(②選手情報入力!J86="","",IF(I78=1,VLOOKUP(②選手情報入力!J86,種目情報!$A$4:$B$29,2,FALSE),VLOOKUP(②選手情報入力!J86,種目情報!$E$4:$F$24,2,FALSE))))</f>
        <v/>
      </c>
      <c r="T78" t="str">
        <f>IF(E78="","",IF(②選手情報入力!K86="","",②選手情報入力!K86))</f>
        <v/>
      </c>
      <c r="U78" s="36" t="str">
        <f>IF(E78="","",IF(②選手情報入力!J86="","",0))</f>
        <v/>
      </c>
      <c r="V78" t="str">
        <f>IF(E78="","",IF(②選手情報入力!J86="","",IF(I78=1,VLOOKUP(②選手情報入力!J86,種目情報!$A$4:$C$29,3,FALSE),VLOOKUP(②選手情報入力!J86,種目情報!$E$4:$G$24,3,FALSE))))</f>
        <v/>
      </c>
      <c r="W78" t="str">
        <f>IF(E78="","",IF(②選手情報入力!N86="","",IF(I78=1,種目情報!$J$4,種目情報!$J$7)))</f>
        <v/>
      </c>
      <c r="X78" t="str">
        <f>IF(A78="","",IF(②選手情報入力!N86="","",IF(I78=1,IF(②選手情報入力!$N$5="","",②選手情報入力!$N$5),IF(②選手情報入力!$N$6="","",②選手情報入力!$N$6))))</f>
        <v/>
      </c>
      <c r="Y78" s="36" t="str">
        <f>IF(E78="","",IF(②選手情報入力!N86="","",0))</f>
        <v/>
      </c>
      <c r="Z78" t="str">
        <f>IF(E78="","",IF(②選手情報入力!N86="","",2))</f>
        <v/>
      </c>
      <c r="AA78" t="str">
        <f>IF(E78="","",IF(②選手情報入力!O86="","",IF(I78=1,種目情報!$J$5,種目情報!$J$8)))</f>
        <v/>
      </c>
      <c r="AB78" t="str">
        <f>IF(E78="","",IF(②選手情報入力!O86="","",IF(I78=1,IF(②選手情報入力!$O$5="","",②選手情報入力!$O$5),IF(②選手情報入力!$O$6="","",②選手情報入力!$O$6))))</f>
        <v/>
      </c>
      <c r="AC78" t="str">
        <f>IF(E78="","",IF(②選手情報入力!O86="","",0))</f>
        <v/>
      </c>
      <c r="AD78" t="str">
        <f>IF(E78="","",IF(②選手情報入力!O86="","",2))</f>
        <v/>
      </c>
      <c r="AE78" t="str">
        <f>IF(E78="","",IF(②選手情報入力!P86="","",IF(I78=1,種目情報!$J$6,種目情報!$J$9)))</f>
        <v/>
      </c>
      <c r="AF78" t="str">
        <f>IF(E78="","",IF(②選手情報入力!P86="","",IF(I78=1,IF(②選手情報入力!$P$5="","",②選手情報入力!$P$5),IF(②選手情報入力!$P$6="","",②選手情報入力!$P$6))))</f>
        <v/>
      </c>
      <c r="AG78" t="str">
        <f>IF(E78="","",IF(②選手情報入力!P86="","",0))</f>
        <v/>
      </c>
      <c r="AH78" t="str">
        <f>IF(E78="","",IF(②選手情報入力!P86="","",2))</f>
        <v/>
      </c>
    </row>
    <row r="79" spans="1:34">
      <c r="A79" t="str">
        <f>IF(E79="","",I79*1000000+①学校情報入力!$D$3*1000+②選手情報入力!A87)</f>
        <v/>
      </c>
      <c r="B79" t="str">
        <f>IF(E79="","",①学校情報入力!$D$3)</f>
        <v/>
      </c>
      <c r="E79" t="str">
        <f>IF(②選手情報入力!B87="","",②選手情報入力!B87)</f>
        <v/>
      </c>
      <c r="F79" t="str">
        <f>IF(E79="","",②選手情報入力!C87)</f>
        <v/>
      </c>
      <c r="G79" t="str">
        <f>IF(E79="","",②選手情報入力!D87)</f>
        <v/>
      </c>
      <c r="H79" t="str">
        <f t="shared" si="3"/>
        <v/>
      </c>
      <c r="I79" t="str">
        <f>IF(E79="","",IF(②選手情報入力!F87="男",1,2))</f>
        <v/>
      </c>
      <c r="J79" t="str">
        <f>IF(E79="","",IF(②選手情報入力!G87="","",②選手情報入力!G87))</f>
        <v/>
      </c>
      <c r="L79" t="str">
        <f t="shared" si="4"/>
        <v/>
      </c>
      <c r="M79" t="str">
        <f t="shared" si="5"/>
        <v/>
      </c>
      <c r="O79" t="str">
        <f>IF(E79="","",IF(②選手情報入力!H87="","",IF(I79=1,VLOOKUP(②選手情報入力!H87,種目情報!$A$4:$B$29,2,FALSE),VLOOKUP(②選手情報入力!H87,種目情報!$E$4:$F$24,2,FALSE))))</f>
        <v/>
      </c>
      <c r="P79" t="str">
        <f>IF(E79="","",IF(②選手情報入力!I87="","",②選手情報入力!I87))</f>
        <v/>
      </c>
      <c r="Q79" s="36" t="str">
        <f>IF(E79="","",IF(②選手情報入力!H87="","",0))</f>
        <v/>
      </c>
      <c r="R79" t="str">
        <f>IF(E79="","",IF(②選手情報入力!H87="","",IF(I79=1,VLOOKUP(②選手情報入力!H87,種目情報!$A$4:$C$29,3,FALSE),VLOOKUP(②選手情報入力!H87,種目情報!$E$4:$G$24,3,FALSE))))</f>
        <v/>
      </c>
      <c r="S79" t="str">
        <f>IF(E79="","",IF(②選手情報入力!J87="","",IF(I79=1,VLOOKUP(②選手情報入力!J87,種目情報!$A$4:$B$29,2,FALSE),VLOOKUP(②選手情報入力!J87,種目情報!$E$4:$F$24,2,FALSE))))</f>
        <v/>
      </c>
      <c r="T79" t="str">
        <f>IF(E79="","",IF(②選手情報入力!K87="","",②選手情報入力!K87))</f>
        <v/>
      </c>
      <c r="U79" s="36" t="str">
        <f>IF(E79="","",IF(②選手情報入力!J87="","",0))</f>
        <v/>
      </c>
      <c r="V79" t="str">
        <f>IF(E79="","",IF(②選手情報入力!J87="","",IF(I79=1,VLOOKUP(②選手情報入力!J87,種目情報!$A$4:$C$29,3,FALSE),VLOOKUP(②選手情報入力!J87,種目情報!$E$4:$G$24,3,FALSE))))</f>
        <v/>
      </c>
      <c r="W79" t="str">
        <f>IF(E79="","",IF(②選手情報入力!N87="","",IF(I79=1,種目情報!$J$4,種目情報!$J$7)))</f>
        <v/>
      </c>
      <c r="X79" t="str">
        <f>IF(A79="","",IF(②選手情報入力!N87="","",IF(I79=1,IF(②選手情報入力!$N$5="","",②選手情報入力!$N$5),IF(②選手情報入力!$N$6="","",②選手情報入力!$N$6))))</f>
        <v/>
      </c>
      <c r="Y79" s="36" t="str">
        <f>IF(E79="","",IF(②選手情報入力!N87="","",0))</f>
        <v/>
      </c>
      <c r="Z79" t="str">
        <f>IF(E79="","",IF(②選手情報入力!N87="","",2))</f>
        <v/>
      </c>
      <c r="AA79" t="str">
        <f>IF(E79="","",IF(②選手情報入力!O87="","",IF(I79=1,種目情報!$J$5,種目情報!$J$8)))</f>
        <v/>
      </c>
      <c r="AB79" t="str">
        <f>IF(E79="","",IF(②選手情報入力!O87="","",IF(I79=1,IF(②選手情報入力!$O$5="","",②選手情報入力!$O$5),IF(②選手情報入力!$O$6="","",②選手情報入力!$O$6))))</f>
        <v/>
      </c>
      <c r="AC79" t="str">
        <f>IF(E79="","",IF(②選手情報入力!O87="","",0))</f>
        <v/>
      </c>
      <c r="AD79" t="str">
        <f>IF(E79="","",IF(②選手情報入力!O87="","",2))</f>
        <v/>
      </c>
      <c r="AE79" t="str">
        <f>IF(E79="","",IF(②選手情報入力!P87="","",IF(I79=1,種目情報!$J$6,種目情報!$J$9)))</f>
        <v/>
      </c>
      <c r="AF79" t="str">
        <f>IF(E79="","",IF(②選手情報入力!P87="","",IF(I79=1,IF(②選手情報入力!$P$5="","",②選手情報入力!$P$5),IF(②選手情報入力!$P$6="","",②選手情報入力!$P$6))))</f>
        <v/>
      </c>
      <c r="AG79" t="str">
        <f>IF(E79="","",IF(②選手情報入力!P87="","",0))</f>
        <v/>
      </c>
      <c r="AH79" t="str">
        <f>IF(E79="","",IF(②選手情報入力!P87="","",2))</f>
        <v/>
      </c>
    </row>
    <row r="80" spans="1:34">
      <c r="A80" t="str">
        <f>IF(E80="","",I80*1000000+①学校情報入力!$D$3*1000+②選手情報入力!A88)</f>
        <v/>
      </c>
      <c r="B80" t="str">
        <f>IF(E80="","",①学校情報入力!$D$3)</f>
        <v/>
      </c>
      <c r="E80" t="str">
        <f>IF(②選手情報入力!B88="","",②選手情報入力!B88)</f>
        <v/>
      </c>
      <c r="F80" t="str">
        <f>IF(E80="","",②選手情報入力!C88)</f>
        <v/>
      </c>
      <c r="G80" t="str">
        <f>IF(E80="","",②選手情報入力!D88)</f>
        <v/>
      </c>
      <c r="H80" t="str">
        <f t="shared" si="3"/>
        <v/>
      </c>
      <c r="I80" t="str">
        <f>IF(E80="","",IF(②選手情報入力!F88="男",1,2))</f>
        <v/>
      </c>
      <c r="J80" t="str">
        <f>IF(E80="","",IF(②選手情報入力!G88="","",②選手情報入力!G88))</f>
        <v/>
      </c>
      <c r="L80" t="str">
        <f t="shared" si="4"/>
        <v/>
      </c>
      <c r="M80" t="str">
        <f t="shared" si="5"/>
        <v/>
      </c>
      <c r="O80" t="str">
        <f>IF(E80="","",IF(②選手情報入力!H88="","",IF(I80=1,VLOOKUP(②選手情報入力!H88,種目情報!$A$4:$B$29,2,FALSE),VLOOKUP(②選手情報入力!H88,種目情報!$E$4:$F$24,2,FALSE))))</f>
        <v/>
      </c>
      <c r="P80" t="str">
        <f>IF(E80="","",IF(②選手情報入力!I88="","",②選手情報入力!I88))</f>
        <v/>
      </c>
      <c r="Q80" s="36" t="str">
        <f>IF(E80="","",IF(②選手情報入力!H88="","",0))</f>
        <v/>
      </c>
      <c r="R80" t="str">
        <f>IF(E80="","",IF(②選手情報入力!H88="","",IF(I80=1,VLOOKUP(②選手情報入力!H88,種目情報!$A$4:$C$29,3,FALSE),VLOOKUP(②選手情報入力!H88,種目情報!$E$4:$G$24,3,FALSE))))</f>
        <v/>
      </c>
      <c r="S80" t="str">
        <f>IF(E80="","",IF(②選手情報入力!J88="","",IF(I80=1,VLOOKUP(②選手情報入力!J88,種目情報!$A$4:$B$29,2,FALSE),VLOOKUP(②選手情報入力!J88,種目情報!$E$4:$F$24,2,FALSE))))</f>
        <v/>
      </c>
      <c r="T80" t="str">
        <f>IF(E80="","",IF(②選手情報入力!K88="","",②選手情報入力!K88))</f>
        <v/>
      </c>
      <c r="U80" s="36" t="str">
        <f>IF(E80="","",IF(②選手情報入力!J88="","",0))</f>
        <v/>
      </c>
      <c r="V80" t="str">
        <f>IF(E80="","",IF(②選手情報入力!J88="","",IF(I80=1,VLOOKUP(②選手情報入力!J88,種目情報!$A$4:$C$29,3,FALSE),VLOOKUP(②選手情報入力!J88,種目情報!$E$4:$G$24,3,FALSE))))</f>
        <v/>
      </c>
      <c r="W80" t="str">
        <f>IF(E80="","",IF(②選手情報入力!N88="","",IF(I80=1,種目情報!$J$4,種目情報!$J$7)))</f>
        <v/>
      </c>
      <c r="X80" t="str">
        <f>IF(A80="","",IF(②選手情報入力!N88="","",IF(I80=1,IF(②選手情報入力!$N$5="","",②選手情報入力!$N$5),IF(②選手情報入力!$N$6="","",②選手情報入力!$N$6))))</f>
        <v/>
      </c>
      <c r="Y80" s="36" t="str">
        <f>IF(E80="","",IF(②選手情報入力!N88="","",0))</f>
        <v/>
      </c>
      <c r="Z80" t="str">
        <f>IF(E80="","",IF(②選手情報入力!N88="","",2))</f>
        <v/>
      </c>
      <c r="AA80" t="str">
        <f>IF(E80="","",IF(②選手情報入力!O88="","",IF(I80=1,種目情報!$J$5,種目情報!$J$8)))</f>
        <v/>
      </c>
      <c r="AB80" t="str">
        <f>IF(E80="","",IF(②選手情報入力!O88="","",IF(I80=1,IF(②選手情報入力!$O$5="","",②選手情報入力!$O$5),IF(②選手情報入力!$O$6="","",②選手情報入力!$O$6))))</f>
        <v/>
      </c>
      <c r="AC80" t="str">
        <f>IF(E80="","",IF(②選手情報入力!O88="","",0))</f>
        <v/>
      </c>
      <c r="AD80" t="str">
        <f>IF(E80="","",IF(②選手情報入力!O88="","",2))</f>
        <v/>
      </c>
      <c r="AE80" t="str">
        <f>IF(E80="","",IF(②選手情報入力!P88="","",IF(I80=1,種目情報!$J$6,種目情報!$J$9)))</f>
        <v/>
      </c>
      <c r="AF80" t="str">
        <f>IF(E80="","",IF(②選手情報入力!P88="","",IF(I80=1,IF(②選手情報入力!$P$5="","",②選手情報入力!$P$5),IF(②選手情報入力!$P$6="","",②選手情報入力!$P$6))))</f>
        <v/>
      </c>
      <c r="AG80" t="str">
        <f>IF(E80="","",IF(②選手情報入力!P88="","",0))</f>
        <v/>
      </c>
      <c r="AH80" t="str">
        <f>IF(E80="","",IF(②選手情報入力!P88="","",2))</f>
        <v/>
      </c>
    </row>
    <row r="81" spans="1:35">
      <c r="A81" t="str">
        <f>IF(E81="","",I81*1000000+①学校情報入力!$D$3*1000+②選手情報入力!A89)</f>
        <v/>
      </c>
      <c r="B81" t="str">
        <f>IF(E81="","",①学校情報入力!$D$3)</f>
        <v/>
      </c>
      <c r="E81" t="str">
        <f>IF(②選手情報入力!B89="","",②選手情報入力!B89)</f>
        <v/>
      </c>
      <c r="F81" t="str">
        <f>IF(E81="","",②選手情報入力!C89)</f>
        <v/>
      </c>
      <c r="G81" t="str">
        <f>IF(E81="","",②選手情報入力!D89)</f>
        <v/>
      </c>
      <c r="H81" t="str">
        <f t="shared" si="3"/>
        <v/>
      </c>
      <c r="I81" t="str">
        <f>IF(E81="","",IF(②選手情報入力!F89="男",1,2))</f>
        <v/>
      </c>
      <c r="J81" t="str">
        <f>IF(E81="","",IF(②選手情報入力!G89="","",②選手情報入力!G89))</f>
        <v/>
      </c>
      <c r="L81" t="str">
        <f t="shared" si="4"/>
        <v/>
      </c>
      <c r="M81" t="str">
        <f t="shared" si="5"/>
        <v/>
      </c>
      <c r="O81" t="str">
        <f>IF(E81="","",IF(②選手情報入力!H89="","",IF(I81=1,VLOOKUP(②選手情報入力!H89,種目情報!$A$4:$B$29,2,FALSE),VLOOKUP(②選手情報入力!H89,種目情報!$E$4:$F$24,2,FALSE))))</f>
        <v/>
      </c>
      <c r="P81" t="str">
        <f>IF(E81="","",IF(②選手情報入力!I89="","",②選手情報入力!I89))</f>
        <v/>
      </c>
      <c r="Q81" s="36" t="str">
        <f>IF(E81="","",IF(②選手情報入力!H89="","",0))</f>
        <v/>
      </c>
      <c r="R81" t="str">
        <f>IF(E81="","",IF(②選手情報入力!H89="","",IF(I81=1,VLOOKUP(②選手情報入力!H89,種目情報!$A$4:$C$29,3,FALSE),VLOOKUP(②選手情報入力!H89,種目情報!$E$4:$G$24,3,FALSE))))</f>
        <v/>
      </c>
      <c r="S81" t="str">
        <f>IF(E81="","",IF(②選手情報入力!J89="","",IF(I81=1,VLOOKUP(②選手情報入力!J89,種目情報!$A$4:$B$29,2,FALSE),VLOOKUP(②選手情報入力!J89,種目情報!$E$4:$F$24,2,FALSE))))</f>
        <v/>
      </c>
      <c r="T81" t="str">
        <f>IF(E81="","",IF(②選手情報入力!K89="","",②選手情報入力!K89))</f>
        <v/>
      </c>
      <c r="U81" s="36" t="str">
        <f>IF(E81="","",IF(②選手情報入力!J89="","",0))</f>
        <v/>
      </c>
      <c r="V81" t="str">
        <f>IF(E81="","",IF(②選手情報入力!J89="","",IF(I81=1,VLOOKUP(②選手情報入力!J89,種目情報!$A$4:$C$29,3,FALSE),VLOOKUP(②選手情報入力!J89,種目情報!$E$4:$G$24,3,FALSE))))</f>
        <v/>
      </c>
      <c r="W81" t="str">
        <f>IF(E81="","",IF(②選手情報入力!N89="","",IF(I81=1,種目情報!$J$4,種目情報!$J$7)))</f>
        <v/>
      </c>
      <c r="X81" t="str">
        <f>IF(A81="","",IF(②選手情報入力!N89="","",IF(I81=1,IF(②選手情報入力!$N$5="","",②選手情報入力!$N$5),IF(②選手情報入力!$N$6="","",②選手情報入力!$N$6))))</f>
        <v/>
      </c>
      <c r="Y81" s="36" t="str">
        <f>IF(E81="","",IF(②選手情報入力!N89="","",0))</f>
        <v/>
      </c>
      <c r="Z81" t="str">
        <f>IF(E81="","",IF(②選手情報入力!N89="","",2))</f>
        <v/>
      </c>
      <c r="AA81" t="str">
        <f>IF(E81="","",IF(②選手情報入力!O89="","",IF(I81=1,種目情報!$J$5,種目情報!$J$8)))</f>
        <v/>
      </c>
      <c r="AB81" t="str">
        <f>IF(E81="","",IF(②選手情報入力!O89="","",IF(I81=1,IF(②選手情報入力!$O$5="","",②選手情報入力!$O$5),IF(②選手情報入力!$O$6="","",②選手情報入力!$O$6))))</f>
        <v/>
      </c>
      <c r="AC81" t="str">
        <f>IF(E81="","",IF(②選手情報入力!O89="","",0))</f>
        <v/>
      </c>
      <c r="AD81" t="str">
        <f>IF(E81="","",IF(②選手情報入力!O89="","",2))</f>
        <v/>
      </c>
      <c r="AE81" t="str">
        <f>IF(E81="","",IF(②選手情報入力!P89="","",IF(I81=1,種目情報!$J$6,種目情報!$J$9)))</f>
        <v/>
      </c>
      <c r="AF81" t="str">
        <f>IF(E81="","",IF(②選手情報入力!P89="","",IF(I81=1,IF(②選手情報入力!$P$5="","",②選手情報入力!$P$5),IF(②選手情報入力!$P$6="","",②選手情報入力!$P$6))))</f>
        <v/>
      </c>
      <c r="AG81" t="str">
        <f>IF(E81="","",IF(②選手情報入力!P89="","",0))</f>
        <v/>
      </c>
      <c r="AH81" t="str">
        <f>IF(E81="","",IF(②選手情報入力!P89="","",2))</f>
        <v/>
      </c>
    </row>
    <row r="82" spans="1:35">
      <c r="A82" t="str">
        <f>IF(E82="","",I82*1000000+①学校情報入力!$D$3*1000+②選手情報入力!A90)</f>
        <v/>
      </c>
      <c r="B82" t="str">
        <f>IF(E82="","",①学校情報入力!$D$3)</f>
        <v/>
      </c>
      <c r="E82" t="str">
        <f>IF(②選手情報入力!B90="","",②選手情報入力!B90)</f>
        <v/>
      </c>
      <c r="F82" t="str">
        <f>IF(E82="","",②選手情報入力!C90)</f>
        <v/>
      </c>
      <c r="G82" t="str">
        <f>IF(E82="","",②選手情報入力!D90)</f>
        <v/>
      </c>
      <c r="H82" t="str">
        <f t="shared" si="3"/>
        <v/>
      </c>
      <c r="I82" t="str">
        <f>IF(E82="","",IF(②選手情報入力!F90="男",1,2))</f>
        <v/>
      </c>
      <c r="J82" t="str">
        <f>IF(E82="","",IF(②選手情報入力!G90="","",②選手情報入力!G90))</f>
        <v/>
      </c>
      <c r="L82" t="str">
        <f t="shared" si="4"/>
        <v/>
      </c>
      <c r="M82" t="str">
        <f t="shared" si="5"/>
        <v/>
      </c>
      <c r="O82" t="str">
        <f>IF(E82="","",IF(②選手情報入力!H90="","",IF(I82=1,VLOOKUP(②選手情報入力!H90,種目情報!$A$4:$B$29,2,FALSE),VLOOKUP(②選手情報入力!H90,種目情報!$E$4:$F$24,2,FALSE))))</f>
        <v/>
      </c>
      <c r="P82" t="str">
        <f>IF(E82="","",IF(②選手情報入力!I90="","",②選手情報入力!I90))</f>
        <v/>
      </c>
      <c r="Q82" s="36" t="str">
        <f>IF(E82="","",IF(②選手情報入力!H90="","",0))</f>
        <v/>
      </c>
      <c r="R82" t="str">
        <f>IF(E82="","",IF(②選手情報入力!H90="","",IF(I82=1,VLOOKUP(②選手情報入力!H90,種目情報!$A$4:$C$29,3,FALSE),VLOOKUP(②選手情報入力!H90,種目情報!$E$4:$G$24,3,FALSE))))</f>
        <v/>
      </c>
      <c r="S82" t="str">
        <f>IF(E82="","",IF(②選手情報入力!J90="","",IF(I82=1,VLOOKUP(②選手情報入力!J90,種目情報!$A$4:$B$29,2,FALSE),VLOOKUP(②選手情報入力!J90,種目情報!$E$4:$F$24,2,FALSE))))</f>
        <v/>
      </c>
      <c r="T82" t="str">
        <f>IF(E82="","",IF(②選手情報入力!K90="","",②選手情報入力!K90))</f>
        <v/>
      </c>
      <c r="U82" s="36" t="str">
        <f>IF(E82="","",IF(②選手情報入力!J90="","",0))</f>
        <v/>
      </c>
      <c r="V82" t="str">
        <f>IF(E82="","",IF(②選手情報入力!J90="","",IF(I82=1,VLOOKUP(②選手情報入力!J90,種目情報!$A$4:$C$29,3,FALSE),VLOOKUP(②選手情報入力!J90,種目情報!$E$4:$G$24,3,FALSE))))</f>
        <v/>
      </c>
      <c r="W82" t="str">
        <f>IF(E82="","",IF(②選手情報入力!N90="","",IF(I82=1,種目情報!$J$4,種目情報!$J$7)))</f>
        <v/>
      </c>
      <c r="X82" t="str">
        <f>IF(A82="","",IF(②選手情報入力!N90="","",IF(I82=1,IF(②選手情報入力!$N$5="","",②選手情報入力!$N$5),IF(②選手情報入力!$N$6="","",②選手情報入力!$N$6))))</f>
        <v/>
      </c>
      <c r="Y82" s="36" t="str">
        <f>IF(E82="","",IF(②選手情報入力!N90="","",0))</f>
        <v/>
      </c>
      <c r="Z82" t="str">
        <f>IF(E82="","",IF(②選手情報入力!N90="","",2))</f>
        <v/>
      </c>
      <c r="AA82" t="str">
        <f>IF(E82="","",IF(②選手情報入力!O90="","",IF(I82=1,種目情報!$J$5,種目情報!$J$8)))</f>
        <v/>
      </c>
      <c r="AB82" t="str">
        <f>IF(E82="","",IF(②選手情報入力!O90="","",IF(I82=1,IF(②選手情報入力!$O$5="","",②選手情報入力!$O$5),IF(②選手情報入力!$O$6="","",②選手情報入力!$O$6))))</f>
        <v/>
      </c>
      <c r="AC82" t="str">
        <f>IF(E82="","",IF(②選手情報入力!O90="","",0))</f>
        <v/>
      </c>
      <c r="AD82" t="str">
        <f>IF(E82="","",IF(②選手情報入力!O90="","",2))</f>
        <v/>
      </c>
      <c r="AE82" t="str">
        <f>IF(E82="","",IF(②選手情報入力!P90="","",IF(I82=1,種目情報!$J$6,種目情報!$J$9)))</f>
        <v/>
      </c>
      <c r="AF82" t="str">
        <f>IF(E82="","",IF(②選手情報入力!P90="","",IF(I82=1,IF(②選手情報入力!$P$5="","",②選手情報入力!$P$5),IF(②選手情報入力!$P$6="","",②選手情報入力!$P$6))))</f>
        <v/>
      </c>
      <c r="AG82" t="str">
        <f>IF(E82="","",IF(②選手情報入力!P90="","",0))</f>
        <v/>
      </c>
      <c r="AH82" t="str">
        <f>IF(E82="","",IF(②選手情報入力!P90="","",2))</f>
        <v/>
      </c>
    </row>
    <row r="83" spans="1:35">
      <c r="A83" t="str">
        <f>IF(E83="","",I83*1000000+①学校情報入力!$D$3*1000+②選手情報入力!A91)</f>
        <v/>
      </c>
      <c r="B83" t="str">
        <f>IF(E83="","",①学校情報入力!$D$3)</f>
        <v/>
      </c>
      <c r="E83" t="str">
        <f>IF(②選手情報入力!B91="","",②選手情報入力!B91)</f>
        <v/>
      </c>
      <c r="F83" t="str">
        <f>IF(E83="","",②選手情報入力!C91)</f>
        <v/>
      </c>
      <c r="G83" t="str">
        <f>IF(E83="","",②選手情報入力!D91)</f>
        <v/>
      </c>
      <c r="H83" t="str">
        <f t="shared" si="3"/>
        <v/>
      </c>
      <c r="I83" t="str">
        <f>IF(E83="","",IF(②選手情報入力!F91="男",1,2))</f>
        <v/>
      </c>
      <c r="J83" t="str">
        <f>IF(E83="","",IF(②選手情報入力!G91="","",②選手情報入力!G91))</f>
        <v/>
      </c>
      <c r="L83" t="str">
        <f t="shared" si="4"/>
        <v/>
      </c>
      <c r="M83" t="str">
        <f t="shared" si="5"/>
        <v/>
      </c>
      <c r="O83" t="str">
        <f>IF(E83="","",IF(②選手情報入力!H91="","",IF(I83=1,VLOOKUP(②選手情報入力!H91,種目情報!$A$4:$B$29,2,FALSE),VLOOKUP(②選手情報入力!H91,種目情報!$E$4:$F$24,2,FALSE))))</f>
        <v/>
      </c>
      <c r="P83" t="str">
        <f>IF(E83="","",IF(②選手情報入力!I91="","",②選手情報入力!I91))</f>
        <v/>
      </c>
      <c r="Q83" s="36" t="str">
        <f>IF(E83="","",IF(②選手情報入力!H91="","",0))</f>
        <v/>
      </c>
      <c r="R83" t="str">
        <f>IF(E83="","",IF(②選手情報入力!H91="","",IF(I83=1,VLOOKUP(②選手情報入力!H91,種目情報!$A$4:$C$29,3,FALSE),VLOOKUP(②選手情報入力!H91,種目情報!$E$4:$G$24,3,FALSE))))</f>
        <v/>
      </c>
      <c r="S83" t="str">
        <f>IF(E83="","",IF(②選手情報入力!J91="","",IF(I83=1,VLOOKUP(②選手情報入力!J91,種目情報!$A$4:$B$29,2,FALSE),VLOOKUP(②選手情報入力!J91,種目情報!$E$4:$F$24,2,FALSE))))</f>
        <v/>
      </c>
      <c r="T83" t="str">
        <f>IF(E83="","",IF(②選手情報入力!K91="","",②選手情報入力!K91))</f>
        <v/>
      </c>
      <c r="U83" s="36" t="str">
        <f>IF(E83="","",IF(②選手情報入力!J91="","",0))</f>
        <v/>
      </c>
      <c r="V83" t="str">
        <f>IF(E83="","",IF(②選手情報入力!J91="","",IF(I83=1,VLOOKUP(②選手情報入力!J91,種目情報!$A$4:$C$29,3,FALSE),VLOOKUP(②選手情報入力!J91,種目情報!$E$4:$G$24,3,FALSE))))</f>
        <v/>
      </c>
      <c r="W83" t="str">
        <f>IF(E83="","",IF(②選手情報入力!N91="","",IF(I83=1,種目情報!$J$4,種目情報!$J$7)))</f>
        <v/>
      </c>
      <c r="X83" t="str">
        <f>IF(A83="","",IF(②選手情報入力!N91="","",IF(I83=1,IF(②選手情報入力!$N$5="","",②選手情報入力!$N$5),IF(②選手情報入力!$N$6="","",②選手情報入力!$N$6))))</f>
        <v/>
      </c>
      <c r="Y83" s="36" t="str">
        <f>IF(E83="","",IF(②選手情報入力!N91="","",0))</f>
        <v/>
      </c>
      <c r="Z83" t="str">
        <f>IF(E83="","",IF(②選手情報入力!N91="","",2))</f>
        <v/>
      </c>
      <c r="AA83" t="str">
        <f>IF(E83="","",IF(②選手情報入力!O91="","",IF(I83=1,種目情報!$J$5,種目情報!$J$8)))</f>
        <v/>
      </c>
      <c r="AB83" t="str">
        <f>IF(E83="","",IF(②選手情報入力!O91="","",IF(I83=1,IF(②選手情報入力!$O$5="","",②選手情報入力!$O$5),IF(②選手情報入力!$O$6="","",②選手情報入力!$O$6))))</f>
        <v/>
      </c>
      <c r="AC83" t="str">
        <f>IF(E83="","",IF(②選手情報入力!O91="","",0))</f>
        <v/>
      </c>
      <c r="AD83" t="str">
        <f>IF(E83="","",IF(②選手情報入力!O91="","",2))</f>
        <v/>
      </c>
      <c r="AE83" t="str">
        <f>IF(E83="","",IF(②選手情報入力!P91="","",IF(I83=1,種目情報!$J$6,種目情報!$J$9)))</f>
        <v/>
      </c>
      <c r="AF83" t="str">
        <f>IF(E83="","",IF(②選手情報入力!P91="","",IF(I83=1,IF(②選手情報入力!$P$5="","",②選手情報入力!$P$5),IF(②選手情報入力!$P$6="","",②選手情報入力!$P$6))))</f>
        <v/>
      </c>
      <c r="AG83" t="str">
        <f>IF(E83="","",IF(②選手情報入力!P91="","",0))</f>
        <v/>
      </c>
      <c r="AH83" t="str">
        <f>IF(E83="","",IF(②選手情報入力!P91="","",2))</f>
        <v/>
      </c>
    </row>
    <row r="84" spans="1:35">
      <c r="A84" t="str">
        <f>IF(E84="","",I84*1000000+①学校情報入力!$D$3*1000+②選手情報入力!A92)</f>
        <v/>
      </c>
      <c r="B84" t="str">
        <f>IF(E84="","",①学校情報入力!$D$3)</f>
        <v/>
      </c>
      <c r="E84" t="str">
        <f>IF(②選手情報入力!B92="","",②選手情報入力!B92)</f>
        <v/>
      </c>
      <c r="F84" t="str">
        <f>IF(E84="","",②選手情報入力!C92)</f>
        <v/>
      </c>
      <c r="G84" t="str">
        <f>IF(E84="","",②選手情報入力!D92)</f>
        <v/>
      </c>
      <c r="H84" t="str">
        <f t="shared" si="3"/>
        <v/>
      </c>
      <c r="I84" t="str">
        <f>IF(E84="","",IF(②選手情報入力!F92="男",1,2))</f>
        <v/>
      </c>
      <c r="J84" t="str">
        <f>IF(E84="","",IF(②選手情報入力!G92="","",②選手情報入力!G92))</f>
        <v/>
      </c>
      <c r="L84" t="str">
        <f t="shared" si="4"/>
        <v/>
      </c>
      <c r="M84" t="str">
        <f t="shared" si="5"/>
        <v/>
      </c>
      <c r="O84" t="str">
        <f>IF(E84="","",IF(②選手情報入力!H92="","",IF(I84=1,VLOOKUP(②選手情報入力!H92,種目情報!$A$4:$B$29,2,FALSE),VLOOKUP(②選手情報入力!H92,種目情報!$E$4:$F$24,2,FALSE))))</f>
        <v/>
      </c>
      <c r="P84" t="str">
        <f>IF(E84="","",IF(②選手情報入力!I92="","",②選手情報入力!I92))</f>
        <v/>
      </c>
      <c r="Q84" s="36" t="str">
        <f>IF(E84="","",IF(②選手情報入力!H92="","",0))</f>
        <v/>
      </c>
      <c r="R84" t="str">
        <f>IF(E84="","",IF(②選手情報入力!H92="","",IF(I84=1,VLOOKUP(②選手情報入力!H92,種目情報!$A$4:$C$29,3,FALSE),VLOOKUP(②選手情報入力!H92,種目情報!$E$4:$G$24,3,FALSE))))</f>
        <v/>
      </c>
      <c r="S84" t="str">
        <f>IF(E84="","",IF(②選手情報入力!J92="","",IF(I84=1,VLOOKUP(②選手情報入力!J92,種目情報!$A$4:$B$29,2,FALSE),VLOOKUP(②選手情報入力!J92,種目情報!$E$4:$F$24,2,FALSE))))</f>
        <v/>
      </c>
      <c r="T84" t="str">
        <f>IF(E84="","",IF(②選手情報入力!K92="","",②選手情報入力!K92))</f>
        <v/>
      </c>
      <c r="U84" s="36" t="str">
        <f>IF(E84="","",IF(②選手情報入力!J92="","",0))</f>
        <v/>
      </c>
      <c r="V84" t="str">
        <f>IF(E84="","",IF(②選手情報入力!J92="","",IF(I84=1,VLOOKUP(②選手情報入力!J92,種目情報!$A$4:$C$29,3,FALSE),VLOOKUP(②選手情報入力!J92,種目情報!$E$4:$G$24,3,FALSE))))</f>
        <v/>
      </c>
      <c r="W84" t="str">
        <f>IF(E84="","",IF(②選手情報入力!N92="","",IF(I84=1,種目情報!$J$4,種目情報!$J$7)))</f>
        <v/>
      </c>
      <c r="X84" t="str">
        <f>IF(A84="","",IF(②選手情報入力!N92="","",IF(I84=1,IF(②選手情報入力!$N$5="","",②選手情報入力!$N$5),IF(②選手情報入力!$N$6="","",②選手情報入力!$N$6))))</f>
        <v/>
      </c>
      <c r="Y84" s="36" t="str">
        <f>IF(E84="","",IF(②選手情報入力!N92="","",0))</f>
        <v/>
      </c>
      <c r="Z84" t="str">
        <f>IF(E84="","",IF(②選手情報入力!N92="","",2))</f>
        <v/>
      </c>
      <c r="AA84" t="str">
        <f>IF(E84="","",IF(②選手情報入力!O92="","",IF(I84=1,種目情報!$J$5,種目情報!$J$8)))</f>
        <v/>
      </c>
      <c r="AB84" t="str">
        <f>IF(E84="","",IF(②選手情報入力!O92="","",IF(I84=1,IF(②選手情報入力!$O$5="","",②選手情報入力!$O$5),IF(②選手情報入力!$O$6="","",②選手情報入力!$O$6))))</f>
        <v/>
      </c>
      <c r="AC84" t="str">
        <f>IF(E84="","",IF(②選手情報入力!O92="","",0))</f>
        <v/>
      </c>
      <c r="AD84" t="str">
        <f>IF(E84="","",IF(②選手情報入力!O92="","",2))</f>
        <v/>
      </c>
      <c r="AE84" t="str">
        <f>IF(E84="","",IF(②選手情報入力!P92="","",IF(I84=1,種目情報!$J$6,種目情報!$J$9)))</f>
        <v/>
      </c>
      <c r="AF84" t="str">
        <f>IF(E84="","",IF(②選手情報入力!P92="","",IF(I84=1,IF(②選手情報入力!$P$5="","",②選手情報入力!$P$5),IF(②選手情報入力!$P$6="","",②選手情報入力!$P$6))))</f>
        <v/>
      </c>
      <c r="AG84" t="str">
        <f>IF(E84="","",IF(②選手情報入力!P92="","",0))</f>
        <v/>
      </c>
      <c r="AH84" t="str">
        <f>IF(E84="","",IF(②選手情報入力!P92="","",2))</f>
        <v/>
      </c>
    </row>
    <row r="85" spans="1:35">
      <c r="A85" t="str">
        <f>IF(E85="","",I85*1000000+①学校情報入力!$D$3*1000+②選手情報入力!A93)</f>
        <v/>
      </c>
      <c r="B85" t="str">
        <f>IF(E85="","",①学校情報入力!$D$3)</f>
        <v/>
      </c>
      <c r="E85" t="str">
        <f>IF(②選手情報入力!B93="","",②選手情報入力!B93)</f>
        <v/>
      </c>
      <c r="F85" t="str">
        <f>IF(E85="","",②選手情報入力!C93)</f>
        <v/>
      </c>
      <c r="G85" t="str">
        <f>IF(E85="","",②選手情報入力!D93)</f>
        <v/>
      </c>
      <c r="H85" t="str">
        <f t="shared" si="3"/>
        <v/>
      </c>
      <c r="I85" t="str">
        <f>IF(E85="","",IF(②選手情報入力!F93="男",1,2))</f>
        <v/>
      </c>
      <c r="J85" t="str">
        <f>IF(E85="","",IF(②選手情報入力!G93="","",②選手情報入力!G93))</f>
        <v/>
      </c>
      <c r="L85" t="str">
        <f t="shared" si="4"/>
        <v/>
      </c>
      <c r="M85" t="str">
        <f t="shared" si="5"/>
        <v/>
      </c>
      <c r="O85" t="str">
        <f>IF(E85="","",IF(②選手情報入力!H93="","",IF(I85=1,VLOOKUP(②選手情報入力!H93,種目情報!$A$4:$B$29,2,FALSE),VLOOKUP(②選手情報入力!H93,種目情報!$E$4:$F$24,2,FALSE))))</f>
        <v/>
      </c>
      <c r="P85" t="str">
        <f>IF(E85="","",IF(②選手情報入力!I93="","",②選手情報入力!I93))</f>
        <v/>
      </c>
      <c r="Q85" s="36" t="str">
        <f>IF(E85="","",IF(②選手情報入力!H93="","",0))</f>
        <v/>
      </c>
      <c r="R85" t="str">
        <f>IF(E85="","",IF(②選手情報入力!H93="","",IF(I85=1,VLOOKUP(②選手情報入力!H93,種目情報!$A$4:$C$29,3,FALSE),VLOOKUP(②選手情報入力!H93,種目情報!$E$4:$G$24,3,FALSE))))</f>
        <v/>
      </c>
      <c r="S85" t="str">
        <f>IF(E85="","",IF(②選手情報入力!J93="","",IF(I85=1,VLOOKUP(②選手情報入力!J93,種目情報!$A$4:$B$29,2,FALSE),VLOOKUP(②選手情報入力!J93,種目情報!$E$4:$F$24,2,FALSE))))</f>
        <v/>
      </c>
      <c r="T85" t="str">
        <f>IF(E85="","",IF(②選手情報入力!K93="","",②選手情報入力!K93))</f>
        <v/>
      </c>
      <c r="U85" s="36" t="str">
        <f>IF(E85="","",IF(②選手情報入力!J93="","",0))</f>
        <v/>
      </c>
      <c r="V85" t="str">
        <f>IF(E85="","",IF(②選手情報入力!J93="","",IF(I85=1,VLOOKUP(②選手情報入力!J93,種目情報!$A$4:$C$29,3,FALSE),VLOOKUP(②選手情報入力!J93,種目情報!$E$4:$G$24,3,FALSE))))</f>
        <v/>
      </c>
      <c r="W85" t="str">
        <f>IF(E85="","",IF(②選手情報入力!N93="","",IF(I85=1,種目情報!$J$4,種目情報!$J$7)))</f>
        <v/>
      </c>
      <c r="X85" t="str">
        <f>IF(A85="","",IF(②選手情報入力!N93="","",IF(I85=1,IF(②選手情報入力!$N$5="","",②選手情報入力!$N$5),IF(②選手情報入力!$N$6="","",②選手情報入力!$N$6))))</f>
        <v/>
      </c>
      <c r="Y85" s="36" t="str">
        <f>IF(E85="","",IF(②選手情報入力!N93="","",0))</f>
        <v/>
      </c>
      <c r="Z85" t="str">
        <f>IF(E85="","",IF(②選手情報入力!N93="","",2))</f>
        <v/>
      </c>
      <c r="AA85" t="str">
        <f>IF(E85="","",IF(②選手情報入力!O93="","",IF(I85=1,種目情報!$J$5,種目情報!$J$8)))</f>
        <v/>
      </c>
      <c r="AB85" t="str">
        <f>IF(E85="","",IF(②選手情報入力!O93="","",IF(I85=1,IF(②選手情報入力!$O$5="","",②選手情報入力!$O$5),IF(②選手情報入力!$O$6="","",②選手情報入力!$O$6))))</f>
        <v/>
      </c>
      <c r="AC85" t="str">
        <f>IF(E85="","",IF(②選手情報入力!O93="","",0))</f>
        <v/>
      </c>
      <c r="AD85" t="str">
        <f>IF(E85="","",IF(②選手情報入力!O93="","",2))</f>
        <v/>
      </c>
      <c r="AE85" t="str">
        <f>IF(E85="","",IF(②選手情報入力!P93="","",IF(I85=1,種目情報!$J$6,種目情報!$J$9)))</f>
        <v/>
      </c>
      <c r="AF85" t="str">
        <f>IF(E85="","",IF(②選手情報入力!P93="","",IF(I85=1,IF(②選手情報入力!$P$5="","",②選手情報入力!$P$5),IF(②選手情報入力!$P$6="","",②選手情報入力!$P$6))))</f>
        <v/>
      </c>
      <c r="AG85" t="str">
        <f>IF(E85="","",IF(②選手情報入力!P93="","",0))</f>
        <v/>
      </c>
      <c r="AH85" t="str">
        <f>IF(E85="","",IF(②選手情報入力!P93="","",2))</f>
        <v/>
      </c>
    </row>
    <row r="86" spans="1:35">
      <c r="A86" t="str">
        <f>IF(E86="","",I86*1000000+①学校情報入力!$D$3*1000+②選手情報入力!A94)</f>
        <v/>
      </c>
      <c r="B86" t="str">
        <f>IF(E86="","",①学校情報入力!$D$3)</f>
        <v/>
      </c>
      <c r="E86" t="str">
        <f>IF(②選手情報入力!B94="","",②選手情報入力!B94)</f>
        <v/>
      </c>
      <c r="F86" t="str">
        <f>IF(E86="","",②選手情報入力!C94)</f>
        <v/>
      </c>
      <c r="G86" t="str">
        <f>IF(E86="","",②選手情報入力!D94)</f>
        <v/>
      </c>
      <c r="H86" t="str">
        <f t="shared" si="3"/>
        <v/>
      </c>
      <c r="I86" t="str">
        <f>IF(E86="","",IF(②選手情報入力!F94="男",1,2))</f>
        <v/>
      </c>
      <c r="J86" t="str">
        <f>IF(E86="","",IF(②選手情報入力!G94="","",②選手情報入力!G94))</f>
        <v/>
      </c>
      <c r="L86" t="str">
        <f t="shared" si="4"/>
        <v/>
      </c>
      <c r="M86" t="str">
        <f t="shared" si="5"/>
        <v/>
      </c>
      <c r="O86" t="str">
        <f>IF(E86="","",IF(②選手情報入力!H94="","",IF(I86=1,VLOOKUP(②選手情報入力!H94,種目情報!$A$4:$B$29,2,FALSE),VLOOKUP(②選手情報入力!H94,種目情報!$E$4:$F$24,2,FALSE))))</f>
        <v/>
      </c>
      <c r="P86" t="str">
        <f>IF(E86="","",IF(②選手情報入力!I94="","",②選手情報入力!I94))</f>
        <v/>
      </c>
      <c r="Q86" s="36" t="str">
        <f>IF(E86="","",IF(②選手情報入力!H94="","",0))</f>
        <v/>
      </c>
      <c r="R86" t="str">
        <f>IF(E86="","",IF(②選手情報入力!H94="","",IF(I86=1,VLOOKUP(②選手情報入力!H94,種目情報!$A$4:$C$29,3,FALSE),VLOOKUP(②選手情報入力!H94,種目情報!$E$4:$G$24,3,FALSE))))</f>
        <v/>
      </c>
      <c r="S86" t="str">
        <f>IF(E86="","",IF(②選手情報入力!J94="","",IF(I86=1,VLOOKUP(②選手情報入力!J94,種目情報!$A$4:$B$29,2,FALSE),VLOOKUP(②選手情報入力!J94,種目情報!$E$4:$F$24,2,FALSE))))</f>
        <v/>
      </c>
      <c r="T86" t="str">
        <f>IF(E86="","",IF(②選手情報入力!K94="","",②選手情報入力!K94))</f>
        <v/>
      </c>
      <c r="U86" s="36" t="str">
        <f>IF(E86="","",IF(②選手情報入力!J94="","",0))</f>
        <v/>
      </c>
      <c r="V86" t="str">
        <f>IF(E86="","",IF(②選手情報入力!J94="","",IF(I86=1,VLOOKUP(②選手情報入力!J94,種目情報!$A$4:$C$29,3,FALSE),VLOOKUP(②選手情報入力!J94,種目情報!$E$4:$G$24,3,FALSE))))</f>
        <v/>
      </c>
      <c r="W86" t="str">
        <f>IF(E86="","",IF(②選手情報入力!N94="","",IF(I86=1,種目情報!$J$4,種目情報!$J$7)))</f>
        <v/>
      </c>
      <c r="X86" t="str">
        <f>IF(A86="","",IF(②選手情報入力!N94="","",IF(I86=1,IF(②選手情報入力!$N$5="","",②選手情報入力!$N$5),IF(②選手情報入力!$N$6="","",②選手情報入力!$N$6))))</f>
        <v/>
      </c>
      <c r="Y86" s="36" t="str">
        <f>IF(E86="","",IF(②選手情報入力!N94="","",0))</f>
        <v/>
      </c>
      <c r="Z86" t="str">
        <f>IF(E86="","",IF(②選手情報入力!N94="","",2))</f>
        <v/>
      </c>
      <c r="AA86" t="str">
        <f>IF(E86="","",IF(②選手情報入力!O94="","",IF(I86=1,種目情報!$J$5,種目情報!$J$8)))</f>
        <v/>
      </c>
      <c r="AB86" t="str">
        <f>IF(E86="","",IF(②選手情報入力!O94="","",IF(I86=1,IF(②選手情報入力!$O$5="","",②選手情報入力!$O$5),IF(②選手情報入力!$O$6="","",②選手情報入力!$O$6))))</f>
        <v/>
      </c>
      <c r="AC86" t="str">
        <f>IF(E86="","",IF(②選手情報入力!O94="","",0))</f>
        <v/>
      </c>
      <c r="AD86" t="str">
        <f>IF(E86="","",IF(②選手情報入力!O94="","",2))</f>
        <v/>
      </c>
      <c r="AE86" t="str">
        <f>IF(E86="","",IF(②選手情報入力!P94="","",IF(I86=1,種目情報!$J$6,種目情報!$J$9)))</f>
        <v/>
      </c>
      <c r="AF86" t="str">
        <f>IF(E86="","",IF(②選手情報入力!P94="","",IF(I86=1,IF(②選手情報入力!$P$5="","",②選手情報入力!$P$5),IF(②選手情報入力!$P$6="","",②選手情報入力!$P$6))))</f>
        <v/>
      </c>
      <c r="AG86" t="str">
        <f>IF(E86="","",IF(②選手情報入力!P94="","",0))</f>
        <v/>
      </c>
      <c r="AH86" t="str">
        <f>IF(E86="","",IF(②選手情報入力!P94="","",2))</f>
        <v/>
      </c>
    </row>
    <row r="87" spans="1:35">
      <c r="A87" t="str">
        <f>IF(E87="","",I87*1000000+①学校情報入力!$D$3*1000+②選手情報入力!A95)</f>
        <v/>
      </c>
      <c r="B87" t="str">
        <f>IF(E87="","",①学校情報入力!$D$3)</f>
        <v/>
      </c>
      <c r="E87" t="str">
        <f>IF(②選手情報入力!B95="","",②選手情報入力!B95)</f>
        <v/>
      </c>
      <c r="F87" t="str">
        <f>IF(E87="","",②選手情報入力!C95)</f>
        <v/>
      </c>
      <c r="G87" t="str">
        <f>IF(E87="","",②選手情報入力!D95)</f>
        <v/>
      </c>
      <c r="H87" t="str">
        <f t="shared" si="3"/>
        <v/>
      </c>
      <c r="I87" t="str">
        <f>IF(E87="","",IF(②選手情報入力!F95="男",1,2))</f>
        <v/>
      </c>
      <c r="J87" t="str">
        <f>IF(E87="","",IF(②選手情報入力!G95="","",②選手情報入力!G95))</f>
        <v/>
      </c>
      <c r="L87" t="str">
        <f t="shared" si="4"/>
        <v/>
      </c>
      <c r="M87" t="str">
        <f t="shared" si="5"/>
        <v/>
      </c>
      <c r="O87" t="str">
        <f>IF(E87="","",IF(②選手情報入力!H95="","",IF(I87=1,VLOOKUP(②選手情報入力!H95,種目情報!$A$4:$B$29,2,FALSE),VLOOKUP(②選手情報入力!H95,種目情報!$E$4:$F$24,2,FALSE))))</f>
        <v/>
      </c>
      <c r="P87" t="str">
        <f>IF(E87="","",IF(②選手情報入力!I95="","",②選手情報入力!I95))</f>
        <v/>
      </c>
      <c r="Q87" s="36" t="str">
        <f>IF(E87="","",IF(②選手情報入力!H95="","",0))</f>
        <v/>
      </c>
      <c r="R87" t="str">
        <f>IF(E87="","",IF(②選手情報入力!H95="","",IF(I87=1,VLOOKUP(②選手情報入力!H95,種目情報!$A$4:$C$29,3,FALSE),VLOOKUP(②選手情報入力!H95,種目情報!$E$4:$G$24,3,FALSE))))</f>
        <v/>
      </c>
      <c r="S87" t="str">
        <f>IF(E87="","",IF(②選手情報入力!J95="","",IF(I87=1,VLOOKUP(②選手情報入力!J95,種目情報!$A$4:$B$29,2,FALSE),VLOOKUP(②選手情報入力!J95,種目情報!$E$4:$F$24,2,FALSE))))</f>
        <v/>
      </c>
      <c r="T87" t="str">
        <f>IF(E87="","",IF(②選手情報入力!K95="","",②選手情報入力!K95))</f>
        <v/>
      </c>
      <c r="U87" s="36" t="str">
        <f>IF(E87="","",IF(②選手情報入力!J95="","",0))</f>
        <v/>
      </c>
      <c r="V87" t="str">
        <f>IF(E87="","",IF(②選手情報入力!J95="","",IF(I87=1,VLOOKUP(②選手情報入力!J95,種目情報!$A$4:$C$29,3,FALSE),VLOOKUP(②選手情報入力!J95,種目情報!$E$4:$G$24,3,FALSE))))</f>
        <v/>
      </c>
      <c r="W87" t="str">
        <f>IF(E87="","",IF(②選手情報入力!N95="","",IF(I87=1,種目情報!$J$4,種目情報!$J$7)))</f>
        <v/>
      </c>
      <c r="X87" t="str">
        <f>IF(A87="","",IF(②選手情報入力!N95="","",IF(I87=1,IF(②選手情報入力!$N$5="","",②選手情報入力!$N$5),IF(②選手情報入力!$N$6="","",②選手情報入力!$N$6))))</f>
        <v/>
      </c>
      <c r="Y87" s="36" t="str">
        <f>IF(E87="","",IF(②選手情報入力!N95="","",0))</f>
        <v/>
      </c>
      <c r="Z87" t="str">
        <f>IF(E87="","",IF(②選手情報入力!N95="","",2))</f>
        <v/>
      </c>
      <c r="AA87" t="str">
        <f>IF(E87="","",IF(②選手情報入力!O95="","",IF(I87=1,種目情報!$J$5,種目情報!$J$8)))</f>
        <v/>
      </c>
      <c r="AB87" t="str">
        <f>IF(E87="","",IF(②選手情報入力!O95="","",IF(I87=1,IF(②選手情報入力!$O$5="","",②選手情報入力!$O$5),IF(②選手情報入力!$O$6="","",②選手情報入力!$O$6))))</f>
        <v/>
      </c>
      <c r="AC87" t="str">
        <f>IF(E87="","",IF(②選手情報入力!O95="","",0))</f>
        <v/>
      </c>
      <c r="AD87" t="str">
        <f>IF(E87="","",IF(②選手情報入力!O95="","",2))</f>
        <v/>
      </c>
      <c r="AE87" t="str">
        <f>IF(E87="","",IF(②選手情報入力!P95="","",IF(I87=1,種目情報!$J$6,種目情報!$J$9)))</f>
        <v/>
      </c>
      <c r="AF87" t="str">
        <f>IF(E87="","",IF(②選手情報入力!P95="","",IF(I87=1,IF(②選手情報入力!$P$5="","",②選手情報入力!$P$5),IF(②選手情報入力!$P$6="","",②選手情報入力!$P$6))))</f>
        <v/>
      </c>
      <c r="AG87" t="str">
        <f>IF(E87="","",IF(②選手情報入力!P95="","",0))</f>
        <v/>
      </c>
      <c r="AH87" t="str">
        <f>IF(E87="","",IF(②選手情報入力!P95="","",2))</f>
        <v/>
      </c>
    </row>
    <row r="88" spans="1:35">
      <c r="A88" t="str">
        <f>IF(E88="","",I88*1000000+①学校情報入力!$D$3*1000+②選手情報入力!A96)</f>
        <v/>
      </c>
      <c r="B88" t="str">
        <f>IF(E88="","",①学校情報入力!$D$3)</f>
        <v/>
      </c>
      <c r="E88" t="str">
        <f>IF(②選手情報入力!B96="","",②選手情報入力!B96)</f>
        <v/>
      </c>
      <c r="F88" t="str">
        <f>IF(E88="","",②選手情報入力!C96)</f>
        <v/>
      </c>
      <c r="G88" t="str">
        <f>IF(E88="","",②選手情報入力!D96)</f>
        <v/>
      </c>
      <c r="H88" t="str">
        <f t="shared" si="3"/>
        <v/>
      </c>
      <c r="I88" t="str">
        <f>IF(E88="","",IF(②選手情報入力!F96="男",1,2))</f>
        <v/>
      </c>
      <c r="J88" t="str">
        <f>IF(E88="","",IF(②選手情報入力!G96="","",②選手情報入力!G96))</f>
        <v/>
      </c>
      <c r="L88" t="str">
        <f t="shared" si="4"/>
        <v/>
      </c>
      <c r="M88" t="str">
        <f t="shared" si="5"/>
        <v/>
      </c>
      <c r="O88" t="str">
        <f>IF(E88="","",IF(②選手情報入力!H96="","",IF(I88=1,VLOOKUP(②選手情報入力!H96,種目情報!$A$4:$B$29,2,FALSE),VLOOKUP(②選手情報入力!H96,種目情報!$E$4:$F$24,2,FALSE))))</f>
        <v/>
      </c>
      <c r="P88" t="str">
        <f>IF(E88="","",IF(②選手情報入力!I96="","",②選手情報入力!I96))</f>
        <v/>
      </c>
      <c r="Q88" s="36" t="str">
        <f>IF(E88="","",IF(②選手情報入力!H96="","",0))</f>
        <v/>
      </c>
      <c r="R88" t="str">
        <f>IF(E88="","",IF(②選手情報入力!H96="","",IF(I88=1,VLOOKUP(②選手情報入力!H96,種目情報!$A$4:$C$29,3,FALSE),VLOOKUP(②選手情報入力!H96,種目情報!$E$4:$G$24,3,FALSE))))</f>
        <v/>
      </c>
      <c r="S88" t="str">
        <f>IF(E88="","",IF(②選手情報入力!J96="","",IF(I88=1,VLOOKUP(②選手情報入力!J96,種目情報!$A$4:$B$29,2,FALSE),VLOOKUP(②選手情報入力!J96,種目情報!$E$4:$F$24,2,FALSE))))</f>
        <v/>
      </c>
      <c r="T88" t="str">
        <f>IF(E88="","",IF(②選手情報入力!K96="","",②選手情報入力!K96))</f>
        <v/>
      </c>
      <c r="U88" s="36" t="str">
        <f>IF(E88="","",IF(②選手情報入力!J96="","",0))</f>
        <v/>
      </c>
      <c r="V88" t="str">
        <f>IF(E88="","",IF(②選手情報入力!J96="","",IF(I88=1,VLOOKUP(②選手情報入力!J96,種目情報!$A$4:$C$29,3,FALSE),VLOOKUP(②選手情報入力!J96,種目情報!$E$4:$G$24,3,FALSE))))</f>
        <v/>
      </c>
      <c r="W88" t="str">
        <f>IF(E88="","",IF(②選手情報入力!N96="","",IF(I88=1,種目情報!$J$4,種目情報!$J$7)))</f>
        <v/>
      </c>
      <c r="X88" t="str">
        <f>IF(A88="","",IF(②選手情報入力!N96="","",IF(I88=1,IF(②選手情報入力!$N$5="","",②選手情報入力!$N$5),IF(②選手情報入力!$N$6="","",②選手情報入力!$N$6))))</f>
        <v/>
      </c>
      <c r="Y88" s="36" t="str">
        <f>IF(E88="","",IF(②選手情報入力!N96="","",0))</f>
        <v/>
      </c>
      <c r="Z88" t="str">
        <f>IF(E88="","",IF(②選手情報入力!N96="","",2))</f>
        <v/>
      </c>
      <c r="AA88" t="str">
        <f>IF(E88="","",IF(②選手情報入力!O96="","",IF(I88=1,種目情報!$J$5,種目情報!$J$8)))</f>
        <v/>
      </c>
      <c r="AB88" t="str">
        <f>IF(E88="","",IF(②選手情報入力!O96="","",IF(I88=1,IF(②選手情報入力!$O$5="","",②選手情報入力!$O$5),IF(②選手情報入力!$O$6="","",②選手情報入力!$O$6))))</f>
        <v/>
      </c>
      <c r="AC88" t="str">
        <f>IF(E88="","",IF(②選手情報入力!O96="","",0))</f>
        <v/>
      </c>
      <c r="AD88" t="str">
        <f>IF(E88="","",IF(②選手情報入力!O96="","",2))</f>
        <v/>
      </c>
      <c r="AE88" t="str">
        <f>IF(E88="","",IF(②選手情報入力!P96="","",IF(I88=1,種目情報!$J$6,種目情報!$J$9)))</f>
        <v/>
      </c>
      <c r="AF88" t="str">
        <f>IF(E88="","",IF(②選手情報入力!P96="","",IF(I88=1,IF(②選手情報入力!$P$5="","",②選手情報入力!$P$5),IF(②選手情報入力!$P$6="","",②選手情報入力!$P$6))))</f>
        <v/>
      </c>
      <c r="AG88" t="str">
        <f>IF(E88="","",IF(②選手情報入力!P96="","",0))</f>
        <v/>
      </c>
      <c r="AH88" t="str">
        <f>IF(E88="","",IF(②選手情報入力!P96="","",2))</f>
        <v/>
      </c>
    </row>
    <row r="89" spans="1:35">
      <c r="A89" t="str">
        <f>IF(E89="","",I89*1000000+①学校情報入力!$D$3*1000+②選手情報入力!A97)</f>
        <v/>
      </c>
      <c r="B89" t="str">
        <f>IF(E89="","",①学校情報入力!$D$3)</f>
        <v/>
      </c>
      <c r="E89" t="str">
        <f>IF(②選手情報入力!B97="","",②選手情報入力!B97)</f>
        <v/>
      </c>
      <c r="F89" t="str">
        <f>IF(E89="","",②選手情報入力!C97)</f>
        <v/>
      </c>
      <c r="G89" t="str">
        <f>IF(E89="","",②選手情報入力!D97)</f>
        <v/>
      </c>
      <c r="H89" t="str">
        <f t="shared" si="3"/>
        <v/>
      </c>
      <c r="I89" t="str">
        <f>IF(E89="","",IF(②選手情報入力!F97="男",1,2))</f>
        <v/>
      </c>
      <c r="J89" t="str">
        <f>IF(E89="","",IF(②選手情報入力!G97="","",②選手情報入力!G97))</f>
        <v/>
      </c>
      <c r="L89" t="str">
        <f t="shared" si="4"/>
        <v/>
      </c>
      <c r="M89" t="str">
        <f t="shared" si="5"/>
        <v/>
      </c>
      <c r="O89" t="str">
        <f>IF(E89="","",IF(②選手情報入力!H97="","",IF(I89=1,VLOOKUP(②選手情報入力!H97,種目情報!$A$4:$B$29,2,FALSE),VLOOKUP(②選手情報入力!H97,種目情報!$E$4:$F$24,2,FALSE))))</f>
        <v/>
      </c>
      <c r="P89" t="str">
        <f>IF(E89="","",IF(②選手情報入力!I97="","",②選手情報入力!I97))</f>
        <v/>
      </c>
      <c r="Q89" s="36" t="str">
        <f>IF(E89="","",IF(②選手情報入力!H97="","",0))</f>
        <v/>
      </c>
      <c r="R89" t="str">
        <f>IF(E89="","",IF(②選手情報入力!H97="","",IF(I89=1,VLOOKUP(②選手情報入力!H97,種目情報!$A$4:$C$29,3,FALSE),VLOOKUP(②選手情報入力!H97,種目情報!$E$4:$G$24,3,FALSE))))</f>
        <v/>
      </c>
      <c r="S89" t="str">
        <f>IF(E89="","",IF(②選手情報入力!J97="","",IF(I89=1,VLOOKUP(②選手情報入力!J97,種目情報!$A$4:$B$29,2,FALSE),VLOOKUP(②選手情報入力!J97,種目情報!$E$4:$F$24,2,FALSE))))</f>
        <v/>
      </c>
      <c r="T89" t="str">
        <f>IF(E89="","",IF(②選手情報入力!K97="","",②選手情報入力!K97))</f>
        <v/>
      </c>
      <c r="U89" s="36" t="str">
        <f>IF(E89="","",IF(②選手情報入力!J97="","",0))</f>
        <v/>
      </c>
      <c r="V89" t="str">
        <f>IF(E89="","",IF(②選手情報入力!J97="","",IF(I89=1,VLOOKUP(②選手情報入力!J97,種目情報!$A$4:$C$29,3,FALSE),VLOOKUP(②選手情報入力!J97,種目情報!$E$4:$G$24,3,FALSE))))</f>
        <v/>
      </c>
      <c r="W89" t="str">
        <f>IF(E89="","",IF(②選手情報入力!N97="","",IF(I89=1,種目情報!$J$4,種目情報!$J$7)))</f>
        <v/>
      </c>
      <c r="X89" t="str">
        <f>IF(A89="","",IF(②選手情報入力!N97="","",IF(I89=1,IF(②選手情報入力!$N$5="","",②選手情報入力!$N$5),IF(②選手情報入力!$N$6="","",②選手情報入力!$N$6))))</f>
        <v/>
      </c>
      <c r="Y89" s="36" t="str">
        <f>IF(E89="","",IF(②選手情報入力!N97="","",0))</f>
        <v/>
      </c>
      <c r="Z89" t="str">
        <f>IF(E89="","",IF(②選手情報入力!N97="","",2))</f>
        <v/>
      </c>
      <c r="AA89" t="str">
        <f>IF(E89="","",IF(②選手情報入力!O97="","",IF(I89=1,種目情報!$J$5,種目情報!$J$8)))</f>
        <v/>
      </c>
      <c r="AB89" t="str">
        <f>IF(E89="","",IF(②選手情報入力!O97="","",IF(I89=1,IF(②選手情報入力!$O$5="","",②選手情報入力!$O$5),IF(②選手情報入力!$O$6="","",②選手情報入力!$O$6))))</f>
        <v/>
      </c>
      <c r="AC89" t="str">
        <f>IF(E89="","",IF(②選手情報入力!O97="","",0))</f>
        <v/>
      </c>
      <c r="AD89" t="str">
        <f>IF(E89="","",IF(②選手情報入力!O97="","",2))</f>
        <v/>
      </c>
      <c r="AE89" t="str">
        <f>IF(E89="","",IF(②選手情報入力!P97="","",IF(I89=1,種目情報!$J$6,種目情報!$J$9)))</f>
        <v/>
      </c>
      <c r="AF89" t="str">
        <f>IF(E89="","",IF(②選手情報入力!P97="","",IF(I89=1,IF(②選手情報入力!$P$5="","",②選手情報入力!$P$5),IF(②選手情報入力!$P$6="","",②選手情報入力!$P$6))))</f>
        <v/>
      </c>
      <c r="AG89" t="str">
        <f>IF(E89="","",IF(②選手情報入力!P97="","",0))</f>
        <v/>
      </c>
      <c r="AH89" t="str">
        <f>IF(E89="","",IF(②選手情報入力!P97="","",2))</f>
        <v/>
      </c>
    </row>
    <row r="90" spans="1:35">
      <c r="A90" t="str">
        <f>IF(E90="","",I90*1000000+①学校情報入力!$D$3*1000+②選手情報入力!A98)</f>
        <v/>
      </c>
      <c r="B90" t="str">
        <f>IF(E90="","",①学校情報入力!$D$3)</f>
        <v/>
      </c>
      <c r="E90" t="str">
        <f>IF(②選手情報入力!B98="","",②選手情報入力!B98)</f>
        <v/>
      </c>
      <c r="F90" t="str">
        <f>IF(E90="","",②選手情報入力!C98)</f>
        <v/>
      </c>
      <c r="G90" t="str">
        <f>IF(E90="","",②選手情報入力!D98)</f>
        <v/>
      </c>
      <c r="H90" t="str">
        <f t="shared" si="3"/>
        <v/>
      </c>
      <c r="I90" t="str">
        <f>IF(E90="","",IF(②選手情報入力!F98="男",1,2))</f>
        <v/>
      </c>
      <c r="J90" t="str">
        <f>IF(E90="","",IF(②選手情報入力!G98="","",②選手情報入力!G98))</f>
        <v/>
      </c>
      <c r="L90" t="str">
        <f t="shared" si="4"/>
        <v/>
      </c>
      <c r="M90" t="str">
        <f t="shared" si="5"/>
        <v/>
      </c>
      <c r="O90" t="str">
        <f>IF(E90="","",IF(②選手情報入力!H98="","",IF(I90=1,VLOOKUP(②選手情報入力!H98,種目情報!$A$4:$B$29,2,FALSE),VLOOKUP(②選手情報入力!H98,種目情報!$E$4:$F$24,2,FALSE))))</f>
        <v/>
      </c>
      <c r="P90" t="str">
        <f>IF(E90="","",IF(②選手情報入力!I98="","",②選手情報入力!I98))</f>
        <v/>
      </c>
      <c r="Q90" s="36" t="str">
        <f>IF(E90="","",IF(②選手情報入力!H98="","",0))</f>
        <v/>
      </c>
      <c r="R90" t="str">
        <f>IF(E90="","",IF(②選手情報入力!H98="","",IF(I90=1,VLOOKUP(②選手情報入力!H98,種目情報!$A$4:$C$29,3,FALSE),VLOOKUP(②選手情報入力!H98,種目情報!$E$4:$G$24,3,FALSE))))</f>
        <v/>
      </c>
      <c r="S90" t="str">
        <f>IF(E90="","",IF(②選手情報入力!J98="","",IF(I90=1,VLOOKUP(②選手情報入力!J98,種目情報!$A$4:$B$29,2,FALSE),VLOOKUP(②選手情報入力!J98,種目情報!$E$4:$F$24,2,FALSE))))</f>
        <v/>
      </c>
      <c r="T90" t="str">
        <f>IF(E90="","",IF(②選手情報入力!K98="","",②選手情報入力!K98))</f>
        <v/>
      </c>
      <c r="U90" s="36" t="str">
        <f>IF(E90="","",IF(②選手情報入力!J98="","",0))</f>
        <v/>
      </c>
      <c r="V90" t="str">
        <f>IF(E90="","",IF(②選手情報入力!J98="","",IF(I90=1,VLOOKUP(②選手情報入力!J98,種目情報!$A$4:$C$29,3,FALSE),VLOOKUP(②選手情報入力!J98,種目情報!$E$4:$G$24,3,FALSE))))</f>
        <v/>
      </c>
      <c r="W90" t="str">
        <f>IF(E90="","",IF(②選手情報入力!N98="","",IF(I90=1,種目情報!$J$4,種目情報!$J$7)))</f>
        <v/>
      </c>
      <c r="X90" t="str">
        <f>IF(A90="","",IF(②選手情報入力!N98="","",IF(I90=1,IF(②選手情報入力!$N$5="","",②選手情報入力!$N$5),IF(②選手情報入力!$N$6="","",②選手情報入力!$N$6))))</f>
        <v/>
      </c>
      <c r="Y90" s="36" t="str">
        <f>IF(E90="","",IF(②選手情報入力!N98="","",0))</f>
        <v/>
      </c>
      <c r="Z90" t="str">
        <f>IF(E90="","",IF(②選手情報入力!N98="","",2))</f>
        <v/>
      </c>
      <c r="AA90" t="str">
        <f>IF(E90="","",IF(②選手情報入力!O98="","",IF(I90=1,種目情報!$J$5,種目情報!$J$8)))</f>
        <v/>
      </c>
      <c r="AB90" t="str">
        <f>IF(E90="","",IF(②選手情報入力!O98="","",IF(I90=1,IF(②選手情報入力!$O$5="","",②選手情報入力!$O$5),IF(②選手情報入力!$O$6="","",②選手情報入力!$O$6))))</f>
        <v/>
      </c>
      <c r="AC90" t="str">
        <f>IF(E90="","",IF(②選手情報入力!O98="","",0))</f>
        <v/>
      </c>
      <c r="AD90" t="str">
        <f>IF(E90="","",IF(②選手情報入力!O98="","",2))</f>
        <v/>
      </c>
      <c r="AE90" t="str">
        <f>IF(E90="","",IF(②選手情報入力!P98="","",IF(I90=1,種目情報!$J$6,種目情報!$J$9)))</f>
        <v/>
      </c>
      <c r="AF90" t="str">
        <f>IF(E90="","",IF(②選手情報入力!P98="","",IF(I90=1,IF(②選手情報入力!$P$5="","",②選手情報入力!$P$5),IF(②選手情報入力!$P$6="","",②選手情報入力!$P$6))))</f>
        <v/>
      </c>
      <c r="AG90" t="str">
        <f>IF(E90="","",IF(②選手情報入力!P98="","",0))</f>
        <v/>
      </c>
      <c r="AH90" t="str">
        <f>IF(E90="","",IF(②選手情報入力!P98="","",2))</f>
        <v/>
      </c>
    </row>
    <row r="91" spans="1:35">
      <c r="A91" t="str">
        <f>IF(E91="","",I91*1000000+①学校情報入力!$D$3*1000+②選手情報入力!A99)</f>
        <v/>
      </c>
      <c r="B91" t="str">
        <f>IF(E91="","",①学校情報入力!$D$3)</f>
        <v/>
      </c>
      <c r="E91" t="str">
        <f>IF(②選手情報入力!B99="","",②選手情報入力!B99)</f>
        <v/>
      </c>
      <c r="F91" t="str">
        <f>IF(E91="","",②選手情報入力!C99)</f>
        <v/>
      </c>
      <c r="G91" t="str">
        <f>IF(E91="","",②選手情報入力!D99)</f>
        <v/>
      </c>
      <c r="H91" t="str">
        <f t="shared" si="3"/>
        <v/>
      </c>
      <c r="I91" t="str">
        <f>IF(E91="","",IF(②選手情報入力!F99="男",1,2))</f>
        <v/>
      </c>
      <c r="J91" t="str">
        <f>IF(E91="","",IF(②選手情報入力!G99="","",②選手情報入力!G99))</f>
        <v/>
      </c>
      <c r="L91" t="str">
        <f t="shared" si="4"/>
        <v/>
      </c>
      <c r="M91" t="str">
        <f t="shared" si="5"/>
        <v/>
      </c>
      <c r="O91" t="str">
        <f>IF(E91="","",IF(②選手情報入力!H99="","",IF(I91=1,VLOOKUP(②選手情報入力!H99,種目情報!$A$4:$B$29,2,FALSE),VLOOKUP(②選手情報入力!H99,種目情報!$E$4:$F$24,2,FALSE))))</f>
        <v/>
      </c>
      <c r="P91" t="str">
        <f>IF(E91="","",IF(②選手情報入力!I99="","",②選手情報入力!I99))</f>
        <v/>
      </c>
      <c r="Q91" s="36" t="str">
        <f>IF(E91="","",IF(②選手情報入力!H99="","",0))</f>
        <v/>
      </c>
      <c r="R91" t="str">
        <f>IF(E91="","",IF(②選手情報入力!H99="","",IF(I91=1,VLOOKUP(②選手情報入力!H99,種目情報!$A$4:$C$29,3,FALSE),VLOOKUP(②選手情報入力!H99,種目情報!$E$4:$G$24,3,FALSE))))</f>
        <v/>
      </c>
      <c r="S91" t="str">
        <f>IF(E91="","",IF(②選手情報入力!J99="","",IF(I91=1,VLOOKUP(②選手情報入力!J99,種目情報!$A$4:$B$29,2,FALSE),VLOOKUP(②選手情報入力!J99,種目情報!$E$4:$F$24,2,FALSE))))</f>
        <v/>
      </c>
      <c r="T91" t="str">
        <f>IF(E91="","",IF(②選手情報入力!K99="","",②選手情報入力!K99))</f>
        <v/>
      </c>
      <c r="U91" s="36" t="str">
        <f>IF(E91="","",IF(②選手情報入力!J99="","",0))</f>
        <v/>
      </c>
      <c r="V91" t="str">
        <f>IF(E91="","",IF(②選手情報入力!J99="","",IF(I91=1,VLOOKUP(②選手情報入力!J99,種目情報!$A$4:$C$29,3,FALSE),VLOOKUP(②選手情報入力!J99,種目情報!$E$4:$G$24,3,FALSE))))</f>
        <v/>
      </c>
      <c r="W91" t="str">
        <f>IF(E91="","",IF(②選手情報入力!N99="","",IF(I91=1,種目情報!$J$4,種目情報!$J$7)))</f>
        <v/>
      </c>
      <c r="X91" t="str">
        <f>IF(A91="","",IF(②選手情報入力!N99="","",IF(I91=1,IF(②選手情報入力!$N$5="","",②選手情報入力!$N$5),IF(②選手情報入力!$N$6="","",②選手情報入力!$N$6))))</f>
        <v/>
      </c>
      <c r="Y91" s="36" t="str">
        <f>IF(E91="","",IF(②選手情報入力!N99="","",0))</f>
        <v/>
      </c>
      <c r="Z91" t="str">
        <f>IF(E91="","",IF(②選手情報入力!N99="","",2))</f>
        <v/>
      </c>
      <c r="AA91" t="str">
        <f>IF(E91="","",IF(②選手情報入力!O99="","",IF(I91=1,種目情報!$J$5,種目情報!$J$8)))</f>
        <v/>
      </c>
      <c r="AB91" t="str">
        <f>IF(E91="","",IF(②選手情報入力!O99="","",IF(I91=1,IF(②選手情報入力!$O$5="","",②選手情報入力!$O$5),IF(②選手情報入力!$O$6="","",②選手情報入力!$O$6))))</f>
        <v/>
      </c>
      <c r="AC91" t="str">
        <f>IF(E91="","",IF(②選手情報入力!O99="","",0))</f>
        <v/>
      </c>
      <c r="AD91" t="str">
        <f>IF(E91="","",IF(②選手情報入力!O99="","",2))</f>
        <v/>
      </c>
      <c r="AE91" t="str">
        <f>IF(E91="","",IF(②選手情報入力!P99="","",IF(I91=1,種目情報!$J$6,種目情報!$J$9)))</f>
        <v/>
      </c>
      <c r="AF91" t="str">
        <f>IF(E91="","",IF(②選手情報入力!P99="","",IF(I91=1,IF(②選手情報入力!$P$5="","",②選手情報入力!$P$5),IF(②選手情報入力!$P$6="","",②選手情報入力!$P$6))))</f>
        <v/>
      </c>
      <c r="AG91" t="str">
        <f>IF(E91="","",IF(②選手情報入力!P99="","",0))</f>
        <v/>
      </c>
      <c r="AH91" t="str">
        <f>IF(E91="","",IF(②選手情報入力!P99="","",2))</f>
        <v/>
      </c>
    </row>
    <row r="92" spans="1:3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row>
  </sheetData>
  <sheetProtection sheet="1" objects="1" scenarios="1"/>
  <phoneticPr fontId="2"/>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workbookViewId="0">
      <pane ySplit="1" topLeftCell="A6" activePane="bottomLeft" state="frozen"/>
      <selection pane="bottomLeft" activeCell="D15" sqref="D15"/>
    </sheetView>
  </sheetViews>
  <sheetFormatPr defaultRowHeight="13.5"/>
  <sheetData>
    <row r="1" spans="1:13">
      <c r="A1" t="s">
        <v>56</v>
      </c>
      <c r="B1" t="s">
        <v>57</v>
      </c>
      <c r="C1" t="s">
        <v>58</v>
      </c>
      <c r="D1" t="s">
        <v>59</v>
      </c>
      <c r="E1" t="s">
        <v>60</v>
      </c>
      <c r="F1" t="s">
        <v>61</v>
      </c>
      <c r="G1" t="s">
        <v>62</v>
      </c>
      <c r="H1" t="s">
        <v>3</v>
      </c>
      <c r="I1" t="s">
        <v>8</v>
      </c>
      <c r="J1" t="s">
        <v>63</v>
      </c>
      <c r="K1" t="s">
        <v>64</v>
      </c>
      <c r="L1" t="s">
        <v>65</v>
      </c>
      <c r="M1" t="s">
        <v>66</v>
      </c>
    </row>
    <row r="2" spans="1:13">
      <c r="A2" t="str">
        <f>IF(③リレー情報確認!C8="","",440000+①学校情報入力!$D$3*10)</f>
        <v/>
      </c>
      <c r="B2" t="str">
        <f>IF(A2="","",①学校情報入力!$D$3)</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IF(③リレー情報確認!C9="","",440000+①学校情報入力!$D$3*10)</f>
        <v/>
      </c>
      <c r="B3" t="str">
        <f>IF(A3="","",①学校情報入力!$D$3)</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IF(③リレー情報確認!C10="","",440000+①学校情報入力!$D$3*10)</f>
        <v/>
      </c>
      <c r="B4" t="str">
        <f>IF(A4="","",①学校情報入力!$D$3)</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IF(③リレー情報確認!C11="","",440000+①学校情報入力!$D$3*10)</f>
        <v/>
      </c>
      <c r="B5" t="str">
        <f>IF(A5="","",①学校情報入力!$D$3)</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IF(③リレー情報確認!C12="","",440000+①学校情報入力!$D$3*10)</f>
        <v/>
      </c>
      <c r="B6" t="str">
        <f>IF(A6="","",①学校情報入力!$D$3)</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IF(③リレー情報確認!C13="","",440000+①学校情報入力!$D$3*10)</f>
        <v/>
      </c>
      <c r="B7" t="str">
        <f>IF(A7="","",①学校情報入力!$D$3)</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2" t="str">
        <f>IF(③リレー情報確認!I8="","",550000+①学校情報入力!$D$3*10)</f>
        <v/>
      </c>
      <c r="B8" s="12" t="str">
        <f>IF(A8="","",①学校情報入力!$D$3)</f>
        <v/>
      </c>
      <c r="C8" s="12" t="str">
        <f>IF(A8="","",③リレー情報確認!$J$1)</f>
        <v/>
      </c>
      <c r="D8" s="12" t="str">
        <f>IF(A8="","",③リレー情報確認!$P$1)</f>
        <v/>
      </c>
      <c r="E8" s="12"/>
      <c r="F8" s="12"/>
      <c r="G8" s="12">
        <v>1</v>
      </c>
      <c r="H8" s="12" t="str">
        <f>IF(A8="","",③リレー情報確認!K8)</f>
        <v/>
      </c>
      <c r="I8" s="12" t="str">
        <f>IF(A8="","",③リレー情報確認!J8)</f>
        <v/>
      </c>
      <c r="J8" s="12" t="str">
        <f>IF(A8="","",種目情報!$J$5)</f>
        <v/>
      </c>
      <c r="K8" s="12" t="str">
        <f>IF(A8="","",③リレー情報確認!$L$8)</f>
        <v/>
      </c>
      <c r="L8" s="12" t="str">
        <f>IF(A8="","",0)</f>
        <v/>
      </c>
      <c r="M8" s="12" t="str">
        <f>IF(A8="","",種目情報!$K$5)</f>
        <v/>
      </c>
    </row>
    <row r="9" spans="1:13">
      <c r="A9" s="12" t="str">
        <f>IF(③リレー情報確認!I9="","",550000+①学校情報入力!$D$3*10)</f>
        <v/>
      </c>
      <c r="B9" s="12" t="str">
        <f>IF(A9="","",①学校情報入力!$D$3)</f>
        <v/>
      </c>
      <c r="C9" s="12" t="str">
        <f>IF(A9="","",③リレー情報確認!$J$1)</f>
        <v/>
      </c>
      <c r="D9" s="12" t="str">
        <f>IF(A9="","",③リレー情報確認!$P$1)</f>
        <v/>
      </c>
      <c r="E9" s="12"/>
      <c r="F9" s="12"/>
      <c r="G9" s="12">
        <v>2</v>
      </c>
      <c r="H9" s="12" t="str">
        <f>IF(A9="","",③リレー情報確認!K9)</f>
        <v/>
      </c>
      <c r="I9" s="12" t="str">
        <f>IF(A9="","",③リレー情報確認!J9)</f>
        <v/>
      </c>
      <c r="J9" s="12" t="str">
        <f>IF(A9="","",種目情報!$J$5)</f>
        <v/>
      </c>
      <c r="K9" s="12" t="str">
        <f>IF(A9="","",③リレー情報確認!$L$8)</f>
        <v/>
      </c>
      <c r="L9" s="12" t="str">
        <f t="shared" ref="L9:L13" si="1">IF(A9="","",0)</f>
        <v/>
      </c>
      <c r="M9" s="12" t="str">
        <f>IF(A9="","",種目情報!$K$5)</f>
        <v/>
      </c>
    </row>
    <row r="10" spans="1:13">
      <c r="A10" s="12" t="str">
        <f>IF(③リレー情報確認!I10="","",550000+①学校情報入力!$D$3*10)</f>
        <v/>
      </c>
      <c r="B10" s="12" t="str">
        <f>IF(A10="","",①学校情報入力!$D$3)</f>
        <v/>
      </c>
      <c r="C10" s="12" t="str">
        <f>IF(A10="","",③リレー情報確認!$J$1)</f>
        <v/>
      </c>
      <c r="D10" s="12" t="str">
        <f>IF(A10="","",③リレー情報確認!$P$1)</f>
        <v/>
      </c>
      <c r="E10" s="12"/>
      <c r="F10" s="12"/>
      <c r="G10" s="12">
        <v>3</v>
      </c>
      <c r="H10" s="12" t="str">
        <f>IF(A10="","",③リレー情報確認!K10)</f>
        <v/>
      </c>
      <c r="I10" s="12" t="str">
        <f>IF(A10="","",③リレー情報確認!J10)</f>
        <v/>
      </c>
      <c r="J10" s="12" t="str">
        <f>IF(A10="","",種目情報!$J$5)</f>
        <v/>
      </c>
      <c r="K10" s="12" t="str">
        <f>IF(A10="","",③リレー情報確認!$L$8)</f>
        <v/>
      </c>
      <c r="L10" s="12" t="str">
        <f t="shared" si="1"/>
        <v/>
      </c>
      <c r="M10" s="12" t="str">
        <f>IF(A10="","",種目情報!$K$5)</f>
        <v/>
      </c>
    </row>
    <row r="11" spans="1:13">
      <c r="A11" s="12" t="str">
        <f>IF(③リレー情報確認!I11="","",550000+①学校情報入力!$D$3*10)</f>
        <v/>
      </c>
      <c r="B11" s="12" t="str">
        <f>IF(A11="","",①学校情報入力!$D$3)</f>
        <v/>
      </c>
      <c r="C11" s="12" t="str">
        <f>IF(A11="","",③リレー情報確認!$J$1)</f>
        <v/>
      </c>
      <c r="D11" s="12" t="str">
        <f>IF(A11="","",③リレー情報確認!$P$1)</f>
        <v/>
      </c>
      <c r="E11" s="12"/>
      <c r="F11" s="12"/>
      <c r="G11" s="12">
        <v>4</v>
      </c>
      <c r="H11" s="12" t="str">
        <f>IF(A11="","",③リレー情報確認!K11)</f>
        <v/>
      </c>
      <c r="I11" s="12" t="str">
        <f>IF(A11="","",③リレー情報確認!J11)</f>
        <v/>
      </c>
      <c r="J11" s="12" t="str">
        <f>IF(A11="","",種目情報!$J$5)</f>
        <v/>
      </c>
      <c r="K11" s="12" t="str">
        <f>IF(A11="","",③リレー情報確認!$L$8)</f>
        <v/>
      </c>
      <c r="L11" s="12" t="str">
        <f t="shared" si="1"/>
        <v/>
      </c>
      <c r="M11" s="12" t="str">
        <f>IF(A11="","",種目情報!$K$5)</f>
        <v/>
      </c>
    </row>
    <row r="12" spans="1:13">
      <c r="A12" s="12" t="str">
        <f>IF(③リレー情報確認!I12="","",550000+①学校情報入力!$D$3*10)</f>
        <v/>
      </c>
      <c r="B12" s="12" t="str">
        <f>IF(A12="","",①学校情報入力!$D$3)</f>
        <v/>
      </c>
      <c r="C12" s="12" t="str">
        <f>IF(A12="","",③リレー情報確認!$J$1)</f>
        <v/>
      </c>
      <c r="D12" s="12" t="str">
        <f>IF(A12="","",③リレー情報確認!$P$1)</f>
        <v/>
      </c>
      <c r="E12" s="12"/>
      <c r="F12" s="12"/>
      <c r="G12" s="12">
        <v>5</v>
      </c>
      <c r="H12" s="12" t="str">
        <f>IF(A12="","",③リレー情報確認!K12)</f>
        <v/>
      </c>
      <c r="I12" s="12" t="str">
        <f>IF(A12="","",③リレー情報確認!J12)</f>
        <v/>
      </c>
      <c r="J12" s="12" t="str">
        <f>IF(A12="","",種目情報!$J$5)</f>
        <v/>
      </c>
      <c r="K12" s="12" t="str">
        <f>IF(A12="","",③リレー情報確認!$L$8)</f>
        <v/>
      </c>
      <c r="L12" s="12" t="str">
        <f t="shared" si="1"/>
        <v/>
      </c>
      <c r="M12" s="12" t="str">
        <f>IF(A12="","",種目情報!$K$5)</f>
        <v/>
      </c>
    </row>
    <row r="13" spans="1:13">
      <c r="A13" s="12" t="str">
        <f>IF(③リレー情報確認!I13="","",550000+①学校情報入力!$D$3*10)</f>
        <v/>
      </c>
      <c r="B13" s="12" t="str">
        <f>IF(A13="","",①学校情報入力!$D$3)</f>
        <v/>
      </c>
      <c r="C13" s="12" t="str">
        <f>IF(A13="","",③リレー情報確認!$J$1)</f>
        <v/>
      </c>
      <c r="D13" s="12" t="str">
        <f>IF(A13="","",③リレー情報確認!$P$1)</f>
        <v/>
      </c>
      <c r="E13" s="12"/>
      <c r="F13" s="12"/>
      <c r="G13" s="12">
        <v>6</v>
      </c>
      <c r="H13" s="12" t="str">
        <f>IF(A13="","",③リレー情報確認!K13)</f>
        <v/>
      </c>
      <c r="I13" s="12" t="str">
        <f>IF(A13="","",③リレー情報確認!J13)</f>
        <v/>
      </c>
      <c r="J13" s="12" t="str">
        <f>IF(A13="","",種目情報!$J$5)</f>
        <v/>
      </c>
      <c r="K13" s="12" t="str">
        <f>IF(A13="","",③リレー情報確認!$L$8)</f>
        <v/>
      </c>
      <c r="L13" s="12" t="str">
        <f t="shared" si="1"/>
        <v/>
      </c>
      <c r="M13" s="12" t="str">
        <f>IF(A13="","",種目情報!$K$5)</f>
        <v/>
      </c>
    </row>
    <row r="14" spans="1:13">
      <c r="A14" t="str">
        <f>IF(③リレー情報確認!O8="","",660000+①学校情報入力!$D$3*10)</f>
        <v/>
      </c>
      <c r="B14" t="str">
        <f>IF(A14="","",①学校情報入力!$D$3)</f>
        <v/>
      </c>
      <c r="C14" t="str">
        <f>IF(A14="","",③リレー情報確認!$J$1)</f>
        <v/>
      </c>
      <c r="D14" t="str">
        <f>IF(A14="","",③リレー情報確認!$P$1)</f>
        <v/>
      </c>
      <c r="G14">
        <v>1</v>
      </c>
      <c r="H14" t="str">
        <f>IF(A14="","",③リレー情報確認!K8)</f>
        <v/>
      </c>
      <c r="I14" t="str">
        <f>IF(A14="","",③リレー情報確認!P8)</f>
        <v/>
      </c>
      <c r="J14" t="str">
        <f>IF(A14="","",種目情報!$J$6)</f>
        <v/>
      </c>
      <c r="K14" t="str">
        <f>IF(A14="","",③リレー情報確認!$R$8)</f>
        <v/>
      </c>
      <c r="L14" t="str">
        <f>IF(A14="","",0)</f>
        <v/>
      </c>
      <c r="M14" t="str">
        <f>IF(A14="","",種目情報!$K$6)</f>
        <v/>
      </c>
    </row>
    <row r="15" spans="1:13">
      <c r="A15" t="str">
        <f>IF(③リレー情報確認!O9="","",660000+①学校情報入力!$D$3*10)</f>
        <v/>
      </c>
      <c r="B15" t="str">
        <f>IF(A15="","",①学校情報入力!$D$3)</f>
        <v/>
      </c>
      <c r="C15" t="str">
        <f>IF(A15="","",③リレー情報確認!$J$1)</f>
        <v/>
      </c>
      <c r="D15" t="str">
        <f>IF(A15="","",③リレー情報確認!$P$1)</f>
        <v/>
      </c>
      <c r="G15">
        <v>2</v>
      </c>
      <c r="H15" t="str">
        <f>IF(A15="","",③リレー情報確認!K9)</f>
        <v/>
      </c>
      <c r="I15" t="str">
        <f>IF(A15="","",③リレー情報確認!P9)</f>
        <v/>
      </c>
      <c r="J15" t="str">
        <f>IF(A15="","",種目情報!$J$6)</f>
        <v/>
      </c>
      <c r="K15" t="str">
        <f>IF(A15="","",③リレー情報確認!$R$8)</f>
        <v/>
      </c>
      <c r="L15" t="str">
        <f t="shared" ref="L15:L19" si="2">IF(A15="","",0)</f>
        <v/>
      </c>
      <c r="M15" t="str">
        <f>IF(A15="","",種目情報!$K$6)</f>
        <v/>
      </c>
    </row>
    <row r="16" spans="1:13">
      <c r="A16" t="str">
        <f>IF(③リレー情報確認!O10="","",660000+①学校情報入力!$D$3*10)</f>
        <v/>
      </c>
      <c r="B16" t="str">
        <f>IF(A16="","",①学校情報入力!$D$3)</f>
        <v/>
      </c>
      <c r="C16" t="str">
        <f>IF(A16="","",③リレー情報確認!$J$1)</f>
        <v/>
      </c>
      <c r="D16" t="str">
        <f>IF(A16="","",③リレー情報確認!$P$1)</f>
        <v/>
      </c>
      <c r="G16">
        <v>3</v>
      </c>
      <c r="H16" t="str">
        <f>IF(A16="","",③リレー情報確認!K10)</f>
        <v/>
      </c>
      <c r="I16" t="str">
        <f>IF(A16="","",③リレー情報確認!P10)</f>
        <v/>
      </c>
      <c r="J16" t="str">
        <f>IF(A16="","",種目情報!$J$6)</f>
        <v/>
      </c>
      <c r="K16" t="str">
        <f>IF(A16="","",③リレー情報確認!$R$8)</f>
        <v/>
      </c>
      <c r="L16" t="str">
        <f t="shared" si="2"/>
        <v/>
      </c>
      <c r="M16" t="str">
        <f>IF(A16="","",種目情報!$K$6)</f>
        <v/>
      </c>
    </row>
    <row r="17" spans="1:13">
      <c r="A17" t="str">
        <f>IF(③リレー情報確認!O11="","",660000+①学校情報入力!$D$3*10)</f>
        <v/>
      </c>
      <c r="B17" t="str">
        <f>IF(A17="","",①学校情報入力!$D$3)</f>
        <v/>
      </c>
      <c r="C17" t="str">
        <f>IF(A17="","",③リレー情報確認!$J$1)</f>
        <v/>
      </c>
      <c r="D17" t="str">
        <f>IF(A17="","",③リレー情報確認!$P$1)</f>
        <v/>
      </c>
      <c r="G17">
        <v>4</v>
      </c>
      <c r="H17" t="str">
        <f>IF(A17="","",③リレー情報確認!K11)</f>
        <v/>
      </c>
      <c r="I17" t="str">
        <f>IF(A17="","",③リレー情報確認!P11)</f>
        <v/>
      </c>
      <c r="J17" t="str">
        <f>IF(A17="","",種目情報!$J$6)</f>
        <v/>
      </c>
      <c r="K17" t="str">
        <f>IF(A17="","",③リレー情報確認!$R$8)</f>
        <v/>
      </c>
      <c r="L17" t="str">
        <f t="shared" si="2"/>
        <v/>
      </c>
      <c r="M17" t="str">
        <f>IF(A17="","",種目情報!$K$6)</f>
        <v/>
      </c>
    </row>
    <row r="18" spans="1:13">
      <c r="A18" t="str">
        <f>IF(③リレー情報確認!O12="","",660000+①学校情報入力!$D$3*10)</f>
        <v/>
      </c>
      <c r="B18" t="str">
        <f>IF(A18="","",①学校情報入力!$D$3)</f>
        <v/>
      </c>
      <c r="C18" t="str">
        <f>IF(A18="","",③リレー情報確認!$J$1)</f>
        <v/>
      </c>
      <c r="D18" t="str">
        <f>IF(A18="","",③リレー情報確認!$P$1)</f>
        <v/>
      </c>
      <c r="G18">
        <v>5</v>
      </c>
      <c r="H18" t="str">
        <f>IF(A18="","",③リレー情報確認!K12)</f>
        <v/>
      </c>
      <c r="I18" t="str">
        <f>IF(A18="","",③リレー情報確認!P12)</f>
        <v/>
      </c>
      <c r="J18" t="str">
        <f>IF(A18="","",種目情報!$J$6)</f>
        <v/>
      </c>
      <c r="K18" t="str">
        <f>IF(A18="","",③リレー情報確認!$R$8)</f>
        <v/>
      </c>
      <c r="L18" t="str">
        <f t="shared" si="2"/>
        <v/>
      </c>
      <c r="M18" t="str">
        <f>IF(A18="","",種目情報!$K$6)</f>
        <v/>
      </c>
    </row>
    <row r="19" spans="1:13">
      <c r="A19" t="str">
        <f>IF(③リレー情報確認!O13="","",660000+①学校情報入力!$D$3*10)</f>
        <v/>
      </c>
      <c r="B19" t="str">
        <f>IF(A19="","",①学校情報入力!$D$3)</f>
        <v/>
      </c>
      <c r="C19" t="str">
        <f>IF(A19="","",③リレー情報確認!$J$1)</f>
        <v/>
      </c>
      <c r="D19" t="str">
        <f>IF(A19="","",③リレー情報確認!$P$1)</f>
        <v/>
      </c>
      <c r="G19">
        <v>6</v>
      </c>
      <c r="H19" t="str">
        <f>IF(A19="","",③リレー情報確認!K13)</f>
        <v/>
      </c>
      <c r="I19" t="str">
        <f>IF(A19="","",③リレー情報確認!P13)</f>
        <v/>
      </c>
      <c r="J19" t="str">
        <f>IF(A19="","",種目情報!$J$6)</f>
        <v/>
      </c>
      <c r="K19" t="str">
        <f>IF(A19="","",③リレー情報確認!$R$8)</f>
        <v/>
      </c>
      <c r="L19" t="str">
        <f t="shared" si="2"/>
        <v/>
      </c>
      <c r="M19" t="str">
        <f>IF(A19="","",種目情報!$K$6)</f>
        <v/>
      </c>
    </row>
    <row r="20" spans="1:13">
      <c r="A20" s="11" t="str">
        <f>IF(③リレー情報確認!U8="","",490000+①学校情報入力!$D$3*10)</f>
        <v/>
      </c>
      <c r="B20" s="11" t="str">
        <f>IF(A20="","",①学校情報入力!$D$3)</f>
        <v/>
      </c>
      <c r="C20" s="11" t="str">
        <f>IF(A20="","",③リレー情報確認!$J$1)</f>
        <v/>
      </c>
      <c r="D20" s="11" t="str">
        <f>IF(A20="","",③リレー情報確認!$P$1)</f>
        <v/>
      </c>
      <c r="E20" s="11"/>
      <c r="F20" s="11"/>
      <c r="G20" s="11">
        <v>1</v>
      </c>
      <c r="H20" s="11" t="str">
        <f>IF(A20="","",③リレー情報確認!W8)</f>
        <v/>
      </c>
      <c r="I20" s="11" t="str">
        <f>IF(A20="","",③リレー情報確認!V8)</f>
        <v/>
      </c>
      <c r="J20" s="11" t="str">
        <f>IF(A20="","",種目情報!$J$7)</f>
        <v/>
      </c>
      <c r="K20" s="11" t="str">
        <f>IF(A20="","",③リレー情報確認!$X$8)</f>
        <v/>
      </c>
      <c r="L20" s="11" t="str">
        <f t="shared" ref="L20" si="3">IF(A20="","",0)</f>
        <v/>
      </c>
      <c r="M20" s="11" t="str">
        <f>IF(A20="","",種目情報!$K$7)</f>
        <v/>
      </c>
    </row>
    <row r="21" spans="1:13">
      <c r="A21" s="11" t="str">
        <f>IF(③リレー情報確認!U9="","",490000+①学校情報入力!$D$3*10)</f>
        <v/>
      </c>
      <c r="B21" s="11" t="str">
        <f>IF(A21="","",①学校情報入力!$D$3)</f>
        <v/>
      </c>
      <c r="C21" s="11" t="str">
        <f>IF(A21="","",③リレー情報確認!$J$1)</f>
        <v/>
      </c>
      <c r="D21" s="11" t="str">
        <f>IF(A21="","",③リレー情報確認!$P$1)</f>
        <v/>
      </c>
      <c r="E21" s="11"/>
      <c r="F21" s="11"/>
      <c r="G21" s="11">
        <v>2</v>
      </c>
      <c r="H21" s="11" t="str">
        <f>IF(A21="","",③リレー情報確認!W9)</f>
        <v/>
      </c>
      <c r="I21" s="11" t="str">
        <f>IF(A21="","",③リレー情報確認!V9)</f>
        <v/>
      </c>
      <c r="J21" s="11" t="str">
        <f>IF(A21="","",種目情報!$J$7)</f>
        <v/>
      </c>
      <c r="K21" s="11" t="str">
        <f>IF(A21="","",③リレー情報確認!$X$8)</f>
        <v/>
      </c>
      <c r="L21" s="11" t="str">
        <f t="shared" ref="L21:L26" si="4">IF(A21="","",0)</f>
        <v/>
      </c>
      <c r="M21" s="11" t="str">
        <f>IF(A21="","",種目情報!$K$7)</f>
        <v/>
      </c>
    </row>
    <row r="22" spans="1:13">
      <c r="A22" s="11" t="str">
        <f>IF(③リレー情報確認!U10="","",490000+①学校情報入力!$D$3*10)</f>
        <v/>
      </c>
      <c r="B22" s="11" t="str">
        <f>IF(A22="","",①学校情報入力!$D$3)</f>
        <v/>
      </c>
      <c r="C22" s="11" t="str">
        <f>IF(A22="","",③リレー情報確認!$J$1)</f>
        <v/>
      </c>
      <c r="D22" s="11" t="str">
        <f>IF(A22="","",③リレー情報確認!$P$1)</f>
        <v/>
      </c>
      <c r="E22" s="11"/>
      <c r="F22" s="11"/>
      <c r="G22" s="11">
        <v>3</v>
      </c>
      <c r="H22" s="11" t="str">
        <f>IF(A22="","",③リレー情報確認!W10)</f>
        <v/>
      </c>
      <c r="I22" s="11" t="str">
        <f>IF(A22="","",③リレー情報確認!V10)</f>
        <v/>
      </c>
      <c r="J22" s="11" t="str">
        <f>IF(A22="","",種目情報!$J$7)</f>
        <v/>
      </c>
      <c r="K22" s="11" t="str">
        <f>IF(A22="","",③リレー情報確認!$X$8)</f>
        <v/>
      </c>
      <c r="L22" s="11" t="str">
        <f t="shared" si="4"/>
        <v/>
      </c>
      <c r="M22" s="11" t="str">
        <f>IF(A22="","",種目情報!$K$7)</f>
        <v/>
      </c>
    </row>
    <row r="23" spans="1:13">
      <c r="A23" s="11" t="str">
        <f>IF(③リレー情報確認!U11="","",490000+①学校情報入力!$D$3*10)</f>
        <v/>
      </c>
      <c r="B23" s="11" t="str">
        <f>IF(A23="","",①学校情報入力!$D$3)</f>
        <v/>
      </c>
      <c r="C23" s="11" t="str">
        <f>IF(A23="","",③リレー情報確認!$J$1)</f>
        <v/>
      </c>
      <c r="D23" s="11" t="str">
        <f>IF(A23="","",③リレー情報確認!$P$1)</f>
        <v/>
      </c>
      <c r="E23" s="11"/>
      <c r="F23" s="11"/>
      <c r="G23" s="11">
        <v>4</v>
      </c>
      <c r="H23" s="11" t="str">
        <f>IF(A23="","",③リレー情報確認!W11)</f>
        <v/>
      </c>
      <c r="I23" s="11" t="str">
        <f>IF(A23="","",③リレー情報確認!V11)</f>
        <v/>
      </c>
      <c r="J23" s="11" t="str">
        <f>IF(A23="","",種目情報!$J$7)</f>
        <v/>
      </c>
      <c r="K23" s="11" t="str">
        <f>IF(A23="","",③リレー情報確認!$X$8)</f>
        <v/>
      </c>
      <c r="L23" s="11" t="str">
        <f t="shared" si="4"/>
        <v/>
      </c>
      <c r="M23" s="11" t="str">
        <f>IF(A23="","",種目情報!$K$7)</f>
        <v/>
      </c>
    </row>
    <row r="24" spans="1:13">
      <c r="A24" s="11" t="str">
        <f>IF(③リレー情報確認!U12="","",490000+①学校情報入力!$D$3*10)</f>
        <v/>
      </c>
      <c r="B24" s="11" t="str">
        <f>IF(A24="","",①学校情報入力!$D$3)</f>
        <v/>
      </c>
      <c r="C24" s="11" t="str">
        <f>IF(A24="","",③リレー情報確認!$J$1)</f>
        <v/>
      </c>
      <c r="D24" s="11" t="str">
        <f>IF(A24="","",③リレー情報確認!$P$1)</f>
        <v/>
      </c>
      <c r="E24" s="11"/>
      <c r="F24" s="11"/>
      <c r="G24" s="11">
        <v>5</v>
      </c>
      <c r="H24" s="11" t="str">
        <f>IF(A24="","",③リレー情報確認!W12)</f>
        <v/>
      </c>
      <c r="I24" s="11" t="str">
        <f>IF(A24="","",③リレー情報確認!V12)</f>
        <v/>
      </c>
      <c r="J24" s="11" t="str">
        <f>IF(A24="","",種目情報!$J$7)</f>
        <v/>
      </c>
      <c r="K24" s="11" t="str">
        <f>IF(A24="","",③リレー情報確認!$X$8)</f>
        <v/>
      </c>
      <c r="L24" s="11" t="str">
        <f t="shared" si="4"/>
        <v/>
      </c>
      <c r="M24" s="11" t="str">
        <f>IF(A24="","",種目情報!$K$7)</f>
        <v/>
      </c>
    </row>
    <row r="25" spans="1:13">
      <c r="A25" s="11" t="str">
        <f>IF(③リレー情報確認!U13="","",490000+①学校情報入力!$D$3*10)</f>
        <v/>
      </c>
      <c r="B25" s="11" t="str">
        <f>IF(A25="","",①学校情報入力!$D$3)</f>
        <v/>
      </c>
      <c r="C25" s="11" t="str">
        <f>IF(A25="","",③リレー情報確認!$J$1)</f>
        <v/>
      </c>
      <c r="D25" s="11" t="str">
        <f>IF(A25="","",③リレー情報確認!$P$1)</f>
        <v/>
      </c>
      <c r="E25" s="11"/>
      <c r="F25" s="11"/>
      <c r="G25" s="11">
        <v>6</v>
      </c>
      <c r="H25" s="11" t="str">
        <f>IF(A25="","",③リレー情報確認!W13)</f>
        <v/>
      </c>
      <c r="I25" s="11" t="str">
        <f>IF(A25="","",③リレー情報確認!V13)</f>
        <v/>
      </c>
      <c r="J25" s="11" t="str">
        <f>IF(A25="","",種目情報!$J$7)</f>
        <v/>
      </c>
      <c r="K25" s="11" t="str">
        <f>IF(A25="","",③リレー情報確認!$X$8)</f>
        <v/>
      </c>
      <c r="L25" s="11" t="str">
        <f t="shared" si="4"/>
        <v/>
      </c>
      <c r="M25" s="11" t="str">
        <f>IF(A25="","",種目情報!$K$7)</f>
        <v/>
      </c>
    </row>
    <row r="26" spans="1:13">
      <c r="A26" s="6" t="str">
        <f>IF(③リレー情報確認!C20="","",590000+①学校情報入力!$D$3*10)</f>
        <v/>
      </c>
      <c r="B26" t="str">
        <f>IF(A26="","",①学校情報入力!$D$3)</f>
        <v/>
      </c>
      <c r="C26" t="str">
        <f>IF(A26="","",③リレー情報確認!$J$1)</f>
        <v/>
      </c>
      <c r="D26" t="str">
        <f>IF(A26="","",③リレー情報確認!$P$1)</f>
        <v/>
      </c>
      <c r="G26">
        <v>1</v>
      </c>
      <c r="H26" t="str">
        <f>IF(A26="","",③リレー情報確認!E20)</f>
        <v/>
      </c>
      <c r="I26" t="str">
        <f>IF(A26="","",③リレー情報確認!D20)</f>
        <v/>
      </c>
      <c r="J26" t="str">
        <f>IF(A26="","",種目情報!$J$8)</f>
        <v/>
      </c>
      <c r="K26" t="str">
        <f>IF(A26="","",③リレー情報確認!$F$20)</f>
        <v/>
      </c>
      <c r="L26" t="str">
        <f t="shared" si="4"/>
        <v/>
      </c>
      <c r="M26" t="str">
        <f>IF(A26="","",種目情報!$K$8)</f>
        <v/>
      </c>
    </row>
    <row r="27" spans="1:13">
      <c r="A27" s="6" t="str">
        <f>IF(③リレー情報確認!C21="","",590000+①学校情報入力!$D$3*10)</f>
        <v/>
      </c>
      <c r="B27" t="str">
        <f>IF(A27="","",①学校情報入力!$D$3)</f>
        <v/>
      </c>
      <c r="C27" t="s">
        <v>221</v>
      </c>
      <c r="D27" t="str">
        <f>IF(A27="","",③リレー情報確認!$P$1)</f>
        <v/>
      </c>
      <c r="G27">
        <v>2</v>
      </c>
      <c r="H27" t="str">
        <f>IF(A27="","",③リレー情報確認!E21)</f>
        <v/>
      </c>
      <c r="I27" t="str">
        <f>IF(A27="","",③リレー情報確認!D21)</f>
        <v/>
      </c>
      <c r="J27" t="str">
        <f>IF(A27="","",種目情報!$J$8)</f>
        <v/>
      </c>
      <c r="K27" t="str">
        <f>IF(A27="","",③リレー情報確認!$F$20)</f>
        <v/>
      </c>
      <c r="L27" t="str">
        <f t="shared" ref="L27:L32" si="5">IF(A27="","",0)</f>
        <v/>
      </c>
      <c r="M27" t="str">
        <f>IF(A27="","",種目情報!$K$8)</f>
        <v/>
      </c>
    </row>
    <row r="28" spans="1:13">
      <c r="A28" s="6" t="str">
        <f>IF(③リレー情報確認!C22="","",590000+①学校情報入力!$D$3*10)</f>
        <v/>
      </c>
      <c r="B28" t="str">
        <f>IF(A28="","",①学校情報入力!$D$3)</f>
        <v/>
      </c>
      <c r="C28" t="s">
        <v>221</v>
      </c>
      <c r="D28" t="str">
        <f>IF(A28="","",③リレー情報確認!$P$1)</f>
        <v/>
      </c>
      <c r="G28">
        <v>3</v>
      </c>
      <c r="H28" t="str">
        <f>IF(A28="","",③リレー情報確認!E22)</f>
        <v/>
      </c>
      <c r="I28" t="str">
        <f>IF(A28="","",③リレー情報確認!D22)</f>
        <v/>
      </c>
      <c r="J28" t="str">
        <f>IF(A28="","",種目情報!$J$8)</f>
        <v/>
      </c>
      <c r="K28" t="str">
        <f>IF(A28="","",③リレー情報確認!$F$20)</f>
        <v/>
      </c>
      <c r="L28" t="str">
        <f t="shared" si="5"/>
        <v/>
      </c>
      <c r="M28" t="str">
        <f>IF(A28="","",種目情報!$K$8)</f>
        <v/>
      </c>
    </row>
    <row r="29" spans="1:13">
      <c r="A29" s="6" t="str">
        <f>IF(③リレー情報確認!C23="","",590000+①学校情報入力!$D$3*10)</f>
        <v/>
      </c>
      <c r="B29" t="str">
        <f>IF(A29="","",①学校情報入力!$D$3)</f>
        <v/>
      </c>
      <c r="C29" t="s">
        <v>221</v>
      </c>
      <c r="D29" t="str">
        <f>IF(A29="","",③リレー情報確認!$P$1)</f>
        <v/>
      </c>
      <c r="G29">
        <v>4</v>
      </c>
      <c r="H29" t="str">
        <f>IF(A29="","",③リレー情報確認!E23)</f>
        <v/>
      </c>
      <c r="I29" t="str">
        <f>IF(A29="","",③リレー情報確認!D23)</f>
        <v/>
      </c>
      <c r="J29" t="str">
        <f>IF(A29="","",種目情報!$J$8)</f>
        <v/>
      </c>
      <c r="K29" t="str">
        <f>IF(A29="","",③リレー情報確認!$F$20)</f>
        <v/>
      </c>
      <c r="L29" t="str">
        <f t="shared" si="5"/>
        <v/>
      </c>
      <c r="M29" t="str">
        <f>IF(A29="","",種目情報!$K$8)</f>
        <v/>
      </c>
    </row>
    <row r="30" spans="1:13">
      <c r="A30" s="6" t="str">
        <f>IF(③リレー情報確認!C24="","",590000+①学校情報入力!$D$3*10)</f>
        <v/>
      </c>
      <c r="B30" t="str">
        <f>IF(A30="","",①学校情報入力!$D$3)</f>
        <v/>
      </c>
      <c r="C30" t="s">
        <v>221</v>
      </c>
      <c r="D30" t="str">
        <f>IF(A30="","",③リレー情報確認!$P$1)</f>
        <v/>
      </c>
      <c r="G30">
        <v>5</v>
      </c>
      <c r="H30" t="str">
        <f>IF(A30="","",③リレー情報確認!E24)</f>
        <v/>
      </c>
      <c r="I30" t="str">
        <f>IF(A30="","",③リレー情報確認!D24)</f>
        <v/>
      </c>
      <c r="J30" t="str">
        <f>IF(A30="","",種目情報!$J$8)</f>
        <v/>
      </c>
      <c r="K30" t="str">
        <f>IF(A30="","",③リレー情報確認!$F$20)</f>
        <v/>
      </c>
      <c r="L30" t="str">
        <f t="shared" si="5"/>
        <v/>
      </c>
      <c r="M30" t="str">
        <f>IF(A30="","",種目情報!$K$8)</f>
        <v/>
      </c>
    </row>
    <row r="31" spans="1:13">
      <c r="A31" s="6" t="str">
        <f>IF(③リレー情報確認!C25="","",590000+①学校情報入力!$D$3*10)</f>
        <v/>
      </c>
      <c r="B31" t="str">
        <f>IF(A31="","",①学校情報入力!$D$3)</f>
        <v/>
      </c>
      <c r="C31" t="s">
        <v>221</v>
      </c>
      <c r="D31" t="str">
        <f>IF(A31="","",③リレー情報確認!$P$1)</f>
        <v/>
      </c>
      <c r="G31">
        <v>6</v>
      </c>
      <c r="H31" t="str">
        <f>IF(A31="","",③リレー情報確認!E25)</f>
        <v/>
      </c>
      <c r="I31" t="str">
        <f>IF(A31="","",③リレー情報確認!D25)</f>
        <v/>
      </c>
      <c r="J31" t="str">
        <f>IF(A31="","",種目情報!$J$8)</f>
        <v/>
      </c>
      <c r="K31" t="str">
        <f>IF(A31="","",③リレー情報確認!$F$20)</f>
        <v/>
      </c>
      <c r="L31" t="str">
        <f t="shared" si="5"/>
        <v/>
      </c>
      <c r="M31" t="str">
        <f>IF(A31="","",種目情報!$K$8)</f>
        <v/>
      </c>
    </row>
    <row r="32" spans="1:13">
      <c r="A32" s="242" t="str">
        <f>IF(③リレー情報確認!I20="","",690000+①学校情報入力!$D$3*10)</f>
        <v/>
      </c>
      <c r="B32" s="242" t="str">
        <f>IF(A32="","",①学校情報入力!$D$3)</f>
        <v/>
      </c>
      <c r="C32" s="242" t="str">
        <f>IF(A32="","",③リレー情報確認!$J$1)</f>
        <v/>
      </c>
      <c r="D32" s="242" t="str">
        <f>IF(A32="","",③リレー情報確認!$P$1)</f>
        <v/>
      </c>
      <c r="E32" s="242"/>
      <c r="F32" s="242"/>
      <c r="G32" s="242">
        <v>1</v>
      </c>
      <c r="H32" s="242" t="str">
        <f>IF(A32="","",③リレー情報確認!K20)</f>
        <v/>
      </c>
      <c r="I32" s="242" t="str">
        <f>IF(A32="","",③リレー情報確認!J20)</f>
        <v/>
      </c>
      <c r="J32" s="242" t="str">
        <f>IF(A32="","",種目情報!$J$9)</f>
        <v/>
      </c>
      <c r="K32" s="243" t="str">
        <f>IF(A32="","",③リレー情報確認!$L$20)</f>
        <v/>
      </c>
      <c r="L32" s="242" t="str">
        <f t="shared" si="5"/>
        <v/>
      </c>
      <c r="M32" s="242" t="str">
        <f>IF(A32="","",種目情報!$K$9)</f>
        <v/>
      </c>
    </row>
    <row r="33" spans="1:13">
      <c r="A33" s="242" t="str">
        <f>IF(③リレー情報確認!I21="","",690000+①学校情報入力!$D$3*10)</f>
        <v/>
      </c>
      <c r="B33" s="242" t="str">
        <f>IF(A33="","",①学校情報入力!$D$3)</f>
        <v/>
      </c>
      <c r="C33" s="242" t="str">
        <f>IF(A33="","",③リレー情報確認!$J$1)</f>
        <v/>
      </c>
      <c r="D33" s="242" t="str">
        <f>IF(A33="","",③リレー情報確認!$P$1)</f>
        <v/>
      </c>
      <c r="E33" s="242"/>
      <c r="F33" s="242"/>
      <c r="G33" s="242">
        <v>2</v>
      </c>
      <c r="H33" s="242" t="str">
        <f>IF(A33="","",③リレー情報確認!K21)</f>
        <v/>
      </c>
      <c r="I33" s="242" t="str">
        <f>IF(A33="","",③リレー情報確認!J21)</f>
        <v/>
      </c>
      <c r="J33" s="242" t="str">
        <f>IF(A33="","",種目情報!$J$9)</f>
        <v/>
      </c>
      <c r="K33" s="243" t="str">
        <f>IF(A33="","",③リレー情報確認!$L$20)</f>
        <v/>
      </c>
      <c r="L33" s="242" t="str">
        <f t="shared" ref="L33:L37" si="6">IF(A33="","",0)</f>
        <v/>
      </c>
      <c r="M33" s="242" t="str">
        <f>IF(A33="","",種目情報!$K$9)</f>
        <v/>
      </c>
    </row>
    <row r="34" spans="1:13">
      <c r="A34" s="242" t="str">
        <f>IF(③リレー情報確認!I22="","",690000+①学校情報入力!$D$3*10)</f>
        <v/>
      </c>
      <c r="B34" s="242" t="str">
        <f>IF(A34="","",①学校情報入力!$D$3)</f>
        <v/>
      </c>
      <c r="C34" s="242" t="str">
        <f>IF(A34="","",③リレー情報確認!$J$1)</f>
        <v/>
      </c>
      <c r="D34" s="242" t="str">
        <f>IF(A34="","",③リレー情報確認!$P$1)</f>
        <v/>
      </c>
      <c r="E34" s="242"/>
      <c r="F34" s="242"/>
      <c r="G34" s="242">
        <v>3</v>
      </c>
      <c r="H34" s="242" t="str">
        <f>IF(A34="","",③リレー情報確認!K22)</f>
        <v/>
      </c>
      <c r="I34" s="242" t="str">
        <f>IF(A34="","",③リレー情報確認!J22)</f>
        <v/>
      </c>
      <c r="J34" s="242" t="str">
        <f>IF(A34="","",種目情報!$J$9)</f>
        <v/>
      </c>
      <c r="K34" s="243" t="str">
        <f>IF(A34="","",③リレー情報確認!$L$20)</f>
        <v/>
      </c>
      <c r="L34" s="242" t="str">
        <f t="shared" si="6"/>
        <v/>
      </c>
      <c r="M34" s="242" t="str">
        <f>IF(A34="","",種目情報!$K$9)</f>
        <v/>
      </c>
    </row>
    <row r="35" spans="1:13">
      <c r="A35" s="242" t="str">
        <f>IF(③リレー情報確認!I23="","",690000+①学校情報入力!$D$3*10)</f>
        <v/>
      </c>
      <c r="B35" s="242" t="str">
        <f>IF(A35="","",①学校情報入力!$D$3)</f>
        <v/>
      </c>
      <c r="C35" s="242" t="str">
        <f>IF(A35="","",③リレー情報確認!$J$1)</f>
        <v/>
      </c>
      <c r="D35" s="242" t="str">
        <f>IF(A35="","",③リレー情報確認!$P$1)</f>
        <v/>
      </c>
      <c r="E35" s="242"/>
      <c r="F35" s="242"/>
      <c r="G35" s="242">
        <v>4</v>
      </c>
      <c r="H35" s="242" t="str">
        <f>IF(A35="","",③リレー情報確認!K23)</f>
        <v/>
      </c>
      <c r="I35" s="242" t="str">
        <f>IF(A35="","",③リレー情報確認!J23)</f>
        <v/>
      </c>
      <c r="J35" s="242" t="str">
        <f>IF(A35="","",種目情報!$J$9)</f>
        <v/>
      </c>
      <c r="K35" s="243" t="str">
        <f>IF(A35="","",③リレー情報確認!$L$20)</f>
        <v/>
      </c>
      <c r="L35" s="242" t="str">
        <f t="shared" si="6"/>
        <v/>
      </c>
      <c r="M35" s="242" t="str">
        <f>IF(A35="","",種目情報!$K$9)</f>
        <v/>
      </c>
    </row>
    <row r="36" spans="1:13">
      <c r="A36" s="242" t="str">
        <f>IF(③リレー情報確認!I24="","",690000+①学校情報入力!$D$3*10)</f>
        <v/>
      </c>
      <c r="B36" s="242" t="str">
        <f>IF(A36="","",①学校情報入力!$D$3)</f>
        <v/>
      </c>
      <c r="C36" s="242" t="str">
        <f>IF(A36="","",③リレー情報確認!$J$1)</f>
        <v/>
      </c>
      <c r="D36" s="242" t="str">
        <f>IF(A36="","",③リレー情報確認!$P$1)</f>
        <v/>
      </c>
      <c r="E36" s="242"/>
      <c r="F36" s="242"/>
      <c r="G36" s="242">
        <v>5</v>
      </c>
      <c r="H36" s="242" t="str">
        <f>IF(A36="","",③リレー情報確認!K24)</f>
        <v/>
      </c>
      <c r="I36" s="242" t="str">
        <f>IF(A36="","",③リレー情報確認!J24)</f>
        <v/>
      </c>
      <c r="J36" s="242" t="str">
        <f>IF(A36="","",種目情報!$J$9)</f>
        <v/>
      </c>
      <c r="K36" s="243" t="str">
        <f>IF(A36="","",③リレー情報確認!$L$20)</f>
        <v/>
      </c>
      <c r="L36" s="242" t="str">
        <f t="shared" si="6"/>
        <v/>
      </c>
      <c r="M36" s="242" t="str">
        <f>IF(A36="","",種目情報!$K$9)</f>
        <v/>
      </c>
    </row>
    <row r="37" spans="1:13">
      <c r="A37" s="242" t="str">
        <f>IF(③リレー情報確認!I25="","",690000+①学校情報入力!$D$3*10)</f>
        <v/>
      </c>
      <c r="B37" s="242" t="str">
        <f>IF(A37="","",①学校情報入力!$D$3)</f>
        <v/>
      </c>
      <c r="C37" s="242" t="str">
        <f>IF(A37="","",③リレー情報確認!$J$1)</f>
        <v/>
      </c>
      <c r="D37" s="242" t="str">
        <f>IF(A37="","",③リレー情報確認!$P$1)</f>
        <v/>
      </c>
      <c r="E37" s="242"/>
      <c r="F37" s="242"/>
      <c r="G37" s="242">
        <v>6</v>
      </c>
      <c r="H37" s="242" t="str">
        <f>IF(A37="","",③リレー情報確認!K25)</f>
        <v/>
      </c>
      <c r="I37" s="242" t="str">
        <f>IF(A37="","",③リレー情報確認!J25)</f>
        <v/>
      </c>
      <c r="J37" s="242" t="str">
        <f>IF(A37="","",種目情報!$J$9)</f>
        <v/>
      </c>
      <c r="K37" s="243" t="str">
        <f>IF(A37="","",③リレー情報確認!$L$20)</f>
        <v/>
      </c>
      <c r="L37" s="242" t="str">
        <f t="shared" si="6"/>
        <v/>
      </c>
      <c r="M37" s="242" t="str">
        <f>IF(A37="","",種目情報!$K$9)</f>
        <v/>
      </c>
    </row>
  </sheetData>
  <phoneticPr fontId="40"/>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
  <sheetViews>
    <sheetView showGridLines="0" workbookViewId="0">
      <selection activeCell="B2" sqref="B2:H9"/>
    </sheetView>
  </sheetViews>
  <sheetFormatPr defaultColWidth="9" defaultRowHeight="13.5"/>
  <cols>
    <col min="1" max="3" width="9" style="13"/>
    <col min="4" max="4" width="9" style="13" customWidth="1"/>
    <col min="5" max="7" width="9" style="13"/>
    <col min="8" max="8" width="9.125" style="13" customWidth="1"/>
    <col min="9" max="259" width="9" style="13"/>
    <col min="260" max="260" width="9" style="13" customWidth="1"/>
    <col min="261" max="263" width="9" style="13"/>
    <col min="264" max="264" width="9.125" style="13" customWidth="1"/>
    <col min="265" max="515" width="9" style="13"/>
    <col min="516" max="516" width="9" style="13" customWidth="1"/>
    <col min="517" max="519" width="9" style="13"/>
    <col min="520" max="520" width="9.125" style="13" customWidth="1"/>
    <col min="521" max="771" width="9" style="13"/>
    <col min="772" max="772" width="9" style="13" customWidth="1"/>
    <col min="773" max="775" width="9" style="13"/>
    <col min="776" max="776" width="9.125" style="13" customWidth="1"/>
    <col min="777" max="1027" width="9" style="13"/>
    <col min="1028" max="1028" width="9" style="13" customWidth="1"/>
    <col min="1029" max="1031" width="9" style="13"/>
    <col min="1032" max="1032" width="9.125" style="13" customWidth="1"/>
    <col min="1033" max="1283" width="9" style="13"/>
    <col min="1284" max="1284" width="9" style="13" customWidth="1"/>
    <col min="1285" max="1287" width="9" style="13"/>
    <col min="1288" max="1288" width="9.125" style="13" customWidth="1"/>
    <col min="1289" max="1539" width="9" style="13"/>
    <col min="1540" max="1540" width="9" style="13" customWidth="1"/>
    <col min="1541" max="1543" width="9" style="13"/>
    <col min="1544" max="1544" width="9.125" style="13" customWidth="1"/>
    <col min="1545" max="1795" width="9" style="13"/>
    <col min="1796" max="1796" width="9" style="13" customWidth="1"/>
    <col min="1797" max="1799" width="9" style="13"/>
    <col min="1800" max="1800" width="9.125" style="13" customWidth="1"/>
    <col min="1801" max="2051" width="9" style="13"/>
    <col min="2052" max="2052" width="9" style="13" customWidth="1"/>
    <col min="2053" max="2055" width="9" style="13"/>
    <col min="2056" max="2056" width="9.125" style="13" customWidth="1"/>
    <col min="2057" max="2307" width="9" style="13"/>
    <col min="2308" max="2308" width="9" style="13" customWidth="1"/>
    <col min="2309" max="2311" width="9" style="13"/>
    <col min="2312" max="2312" width="9.125" style="13" customWidth="1"/>
    <col min="2313" max="2563" width="9" style="13"/>
    <col min="2564" max="2564" width="9" style="13" customWidth="1"/>
    <col min="2565" max="2567" width="9" style="13"/>
    <col min="2568" max="2568" width="9.125" style="13" customWidth="1"/>
    <col min="2569" max="2819" width="9" style="13"/>
    <col min="2820" max="2820" width="9" style="13" customWidth="1"/>
    <col min="2821" max="2823" width="9" style="13"/>
    <col min="2824" max="2824" width="9.125" style="13" customWidth="1"/>
    <col min="2825" max="3075" width="9" style="13"/>
    <col min="3076" max="3076" width="9" style="13" customWidth="1"/>
    <col min="3077" max="3079" width="9" style="13"/>
    <col min="3080" max="3080" width="9.125" style="13" customWidth="1"/>
    <col min="3081" max="3331" width="9" style="13"/>
    <col min="3332" max="3332" width="9" style="13" customWidth="1"/>
    <col min="3333" max="3335" width="9" style="13"/>
    <col min="3336" max="3336" width="9.125" style="13" customWidth="1"/>
    <col min="3337" max="3587" width="9" style="13"/>
    <col min="3588" max="3588" width="9" style="13" customWidth="1"/>
    <col min="3589" max="3591" width="9" style="13"/>
    <col min="3592" max="3592" width="9.125" style="13" customWidth="1"/>
    <col min="3593" max="3843" width="9" style="13"/>
    <col min="3844" max="3844" width="9" style="13" customWidth="1"/>
    <col min="3845" max="3847" width="9" style="13"/>
    <col min="3848" max="3848" width="9.125" style="13" customWidth="1"/>
    <col min="3849" max="4099" width="9" style="13"/>
    <col min="4100" max="4100" width="9" style="13" customWidth="1"/>
    <col min="4101" max="4103" width="9" style="13"/>
    <col min="4104" max="4104" width="9.125" style="13" customWidth="1"/>
    <col min="4105" max="4355" width="9" style="13"/>
    <col min="4356" max="4356" width="9" style="13" customWidth="1"/>
    <col min="4357" max="4359" width="9" style="13"/>
    <col min="4360" max="4360" width="9.125" style="13" customWidth="1"/>
    <col min="4361" max="4611" width="9" style="13"/>
    <col min="4612" max="4612" width="9" style="13" customWidth="1"/>
    <col min="4613" max="4615" width="9" style="13"/>
    <col min="4616" max="4616" width="9.125" style="13" customWidth="1"/>
    <col min="4617" max="4867" width="9" style="13"/>
    <col min="4868" max="4868" width="9" style="13" customWidth="1"/>
    <col min="4869" max="4871" width="9" style="13"/>
    <col min="4872" max="4872" width="9.125" style="13" customWidth="1"/>
    <col min="4873" max="5123" width="9" style="13"/>
    <col min="5124" max="5124" width="9" style="13" customWidth="1"/>
    <col min="5125" max="5127" width="9" style="13"/>
    <col min="5128" max="5128" width="9.125" style="13" customWidth="1"/>
    <col min="5129" max="5379" width="9" style="13"/>
    <col min="5380" max="5380" width="9" style="13" customWidth="1"/>
    <col min="5381" max="5383" width="9" style="13"/>
    <col min="5384" max="5384" width="9.125" style="13" customWidth="1"/>
    <col min="5385" max="5635" width="9" style="13"/>
    <col min="5636" max="5636" width="9" style="13" customWidth="1"/>
    <col min="5637" max="5639" width="9" style="13"/>
    <col min="5640" max="5640" width="9.125" style="13" customWidth="1"/>
    <col min="5641" max="5891" width="9" style="13"/>
    <col min="5892" max="5892" width="9" style="13" customWidth="1"/>
    <col min="5893" max="5895" width="9" style="13"/>
    <col min="5896" max="5896" width="9.125" style="13" customWidth="1"/>
    <col min="5897" max="6147" width="9" style="13"/>
    <col min="6148" max="6148" width="9" style="13" customWidth="1"/>
    <col min="6149" max="6151" width="9" style="13"/>
    <col min="6152" max="6152" width="9.125" style="13" customWidth="1"/>
    <col min="6153" max="6403" width="9" style="13"/>
    <col min="6404" max="6404" width="9" style="13" customWidth="1"/>
    <col min="6405" max="6407" width="9" style="13"/>
    <col min="6408" max="6408" width="9.125" style="13" customWidth="1"/>
    <col min="6409" max="6659" width="9" style="13"/>
    <col min="6660" max="6660" width="9" style="13" customWidth="1"/>
    <col min="6661" max="6663" width="9" style="13"/>
    <col min="6664" max="6664" width="9.125" style="13" customWidth="1"/>
    <col min="6665" max="6915" width="9" style="13"/>
    <col min="6916" max="6916" width="9" style="13" customWidth="1"/>
    <col min="6917" max="6919" width="9" style="13"/>
    <col min="6920" max="6920" width="9.125" style="13" customWidth="1"/>
    <col min="6921" max="7171" width="9" style="13"/>
    <col min="7172" max="7172" width="9" style="13" customWidth="1"/>
    <col min="7173" max="7175" width="9" style="13"/>
    <col min="7176" max="7176" width="9.125" style="13" customWidth="1"/>
    <col min="7177" max="7427" width="9" style="13"/>
    <col min="7428" max="7428" width="9" style="13" customWidth="1"/>
    <col min="7429" max="7431" width="9" style="13"/>
    <col min="7432" max="7432" width="9.125" style="13" customWidth="1"/>
    <col min="7433" max="7683" width="9" style="13"/>
    <col min="7684" max="7684" width="9" style="13" customWidth="1"/>
    <col min="7685" max="7687" width="9" style="13"/>
    <col min="7688" max="7688" width="9.125" style="13" customWidth="1"/>
    <col min="7689" max="7939" width="9" style="13"/>
    <col min="7940" max="7940" width="9" style="13" customWidth="1"/>
    <col min="7941" max="7943" width="9" style="13"/>
    <col min="7944" max="7944" width="9.125" style="13" customWidth="1"/>
    <col min="7945" max="8195" width="9" style="13"/>
    <col min="8196" max="8196" width="9" style="13" customWidth="1"/>
    <col min="8197" max="8199" width="9" style="13"/>
    <col min="8200" max="8200" width="9.125" style="13" customWidth="1"/>
    <col min="8201" max="8451" width="9" style="13"/>
    <col min="8452" max="8452" width="9" style="13" customWidth="1"/>
    <col min="8453" max="8455" width="9" style="13"/>
    <col min="8456" max="8456" width="9.125" style="13" customWidth="1"/>
    <col min="8457" max="8707" width="9" style="13"/>
    <col min="8708" max="8708" width="9" style="13" customWidth="1"/>
    <col min="8709" max="8711" width="9" style="13"/>
    <col min="8712" max="8712" width="9.125" style="13" customWidth="1"/>
    <col min="8713" max="8963" width="9" style="13"/>
    <col min="8964" max="8964" width="9" style="13" customWidth="1"/>
    <col min="8965" max="8967" width="9" style="13"/>
    <col min="8968" max="8968" width="9.125" style="13" customWidth="1"/>
    <col min="8969" max="9219" width="9" style="13"/>
    <col min="9220" max="9220" width="9" style="13" customWidth="1"/>
    <col min="9221" max="9223" width="9" style="13"/>
    <col min="9224" max="9224" width="9.125" style="13" customWidth="1"/>
    <col min="9225" max="9475" width="9" style="13"/>
    <col min="9476" max="9476" width="9" style="13" customWidth="1"/>
    <col min="9477" max="9479" width="9" style="13"/>
    <col min="9480" max="9480" width="9.125" style="13" customWidth="1"/>
    <col min="9481" max="9731" width="9" style="13"/>
    <col min="9732" max="9732" width="9" style="13" customWidth="1"/>
    <col min="9733" max="9735" width="9" style="13"/>
    <col min="9736" max="9736" width="9.125" style="13" customWidth="1"/>
    <col min="9737" max="9987" width="9" style="13"/>
    <col min="9988" max="9988" width="9" style="13" customWidth="1"/>
    <col min="9989" max="9991" width="9" style="13"/>
    <col min="9992" max="9992" width="9.125" style="13" customWidth="1"/>
    <col min="9993" max="10243" width="9" style="13"/>
    <col min="10244" max="10244" width="9" style="13" customWidth="1"/>
    <col min="10245" max="10247" width="9" style="13"/>
    <col min="10248" max="10248" width="9.125" style="13" customWidth="1"/>
    <col min="10249" max="10499" width="9" style="13"/>
    <col min="10500" max="10500" width="9" style="13" customWidth="1"/>
    <col min="10501" max="10503" width="9" style="13"/>
    <col min="10504" max="10504" width="9.125" style="13" customWidth="1"/>
    <col min="10505" max="10755" width="9" style="13"/>
    <col min="10756" max="10756" width="9" style="13" customWidth="1"/>
    <col min="10757" max="10759" width="9" style="13"/>
    <col min="10760" max="10760" width="9.125" style="13" customWidth="1"/>
    <col min="10761" max="11011" width="9" style="13"/>
    <col min="11012" max="11012" width="9" style="13" customWidth="1"/>
    <col min="11013" max="11015" width="9" style="13"/>
    <col min="11016" max="11016" width="9.125" style="13" customWidth="1"/>
    <col min="11017" max="11267" width="9" style="13"/>
    <col min="11268" max="11268" width="9" style="13" customWidth="1"/>
    <col min="11269" max="11271" width="9" style="13"/>
    <col min="11272" max="11272" width="9.125" style="13" customWidth="1"/>
    <col min="11273" max="11523" width="9" style="13"/>
    <col min="11524" max="11524" width="9" style="13" customWidth="1"/>
    <col min="11525" max="11527" width="9" style="13"/>
    <col min="11528" max="11528" width="9.125" style="13" customWidth="1"/>
    <col min="11529" max="11779" width="9" style="13"/>
    <col min="11780" max="11780" width="9" style="13" customWidth="1"/>
    <col min="11781" max="11783" width="9" style="13"/>
    <col min="11784" max="11784" width="9.125" style="13" customWidth="1"/>
    <col min="11785" max="12035" width="9" style="13"/>
    <col min="12036" max="12036" width="9" style="13" customWidth="1"/>
    <col min="12037" max="12039" width="9" style="13"/>
    <col min="12040" max="12040" width="9.125" style="13" customWidth="1"/>
    <col min="12041" max="12291" width="9" style="13"/>
    <col min="12292" max="12292" width="9" style="13" customWidth="1"/>
    <col min="12293" max="12295" width="9" style="13"/>
    <col min="12296" max="12296" width="9.125" style="13" customWidth="1"/>
    <col min="12297" max="12547" width="9" style="13"/>
    <col min="12548" max="12548" width="9" style="13" customWidth="1"/>
    <col min="12549" max="12551" width="9" style="13"/>
    <col min="12552" max="12552" width="9.125" style="13" customWidth="1"/>
    <col min="12553" max="12803" width="9" style="13"/>
    <col min="12804" max="12804" width="9" style="13" customWidth="1"/>
    <col min="12805" max="12807" width="9" style="13"/>
    <col min="12808" max="12808" width="9.125" style="13" customWidth="1"/>
    <col min="12809" max="13059" width="9" style="13"/>
    <col min="13060" max="13060" width="9" style="13" customWidth="1"/>
    <col min="13061" max="13063" width="9" style="13"/>
    <col min="13064" max="13064" width="9.125" style="13" customWidth="1"/>
    <col min="13065" max="13315" width="9" style="13"/>
    <col min="13316" max="13316" width="9" style="13" customWidth="1"/>
    <col min="13317" max="13319" width="9" style="13"/>
    <col min="13320" max="13320" width="9.125" style="13" customWidth="1"/>
    <col min="13321" max="13571" width="9" style="13"/>
    <col min="13572" max="13572" width="9" style="13" customWidth="1"/>
    <col min="13573" max="13575" width="9" style="13"/>
    <col min="13576" max="13576" width="9.125" style="13" customWidth="1"/>
    <col min="13577" max="13827" width="9" style="13"/>
    <col min="13828" max="13828" width="9" style="13" customWidth="1"/>
    <col min="13829" max="13831" width="9" style="13"/>
    <col min="13832" max="13832" width="9.125" style="13" customWidth="1"/>
    <col min="13833" max="14083" width="9" style="13"/>
    <col min="14084" max="14084" width="9" style="13" customWidth="1"/>
    <col min="14085" max="14087" width="9" style="13"/>
    <col min="14088" max="14088" width="9.125" style="13" customWidth="1"/>
    <col min="14089" max="14339" width="9" style="13"/>
    <col min="14340" max="14340" width="9" style="13" customWidth="1"/>
    <col min="14341" max="14343" width="9" style="13"/>
    <col min="14344" max="14344" width="9.125" style="13" customWidth="1"/>
    <col min="14345" max="14595" width="9" style="13"/>
    <col min="14596" max="14596" width="9" style="13" customWidth="1"/>
    <col min="14597" max="14599" width="9" style="13"/>
    <col min="14600" max="14600" width="9.125" style="13" customWidth="1"/>
    <col min="14601" max="14851" width="9" style="13"/>
    <col min="14852" max="14852" width="9" style="13" customWidth="1"/>
    <col min="14853" max="14855" width="9" style="13"/>
    <col min="14856" max="14856" width="9.125" style="13" customWidth="1"/>
    <col min="14857" max="15107" width="9" style="13"/>
    <col min="15108" max="15108" width="9" style="13" customWidth="1"/>
    <col min="15109" max="15111" width="9" style="13"/>
    <col min="15112" max="15112" width="9.125" style="13" customWidth="1"/>
    <col min="15113" max="15363" width="9" style="13"/>
    <col min="15364" max="15364" width="9" style="13" customWidth="1"/>
    <col min="15365" max="15367" width="9" style="13"/>
    <col min="15368" max="15368" width="9.125" style="13" customWidth="1"/>
    <col min="15369" max="15619" width="9" style="13"/>
    <col min="15620" max="15620" width="9" style="13" customWidth="1"/>
    <col min="15621" max="15623" width="9" style="13"/>
    <col min="15624" max="15624" width="9.125" style="13" customWidth="1"/>
    <col min="15625" max="15875" width="9" style="13"/>
    <col min="15876" max="15876" width="9" style="13" customWidth="1"/>
    <col min="15877" max="15879" width="9" style="13"/>
    <col min="15880" max="15880" width="9.125" style="13" customWidth="1"/>
    <col min="15881" max="16131" width="9" style="13"/>
    <col min="16132" max="16132" width="9" style="13" customWidth="1"/>
    <col min="16133" max="16135" width="9" style="13"/>
    <col min="16136" max="16136" width="9.125" style="13" customWidth="1"/>
    <col min="16137" max="16384" width="9" style="13"/>
  </cols>
  <sheetData>
    <row r="1" spans="1:15" ht="16.5" customHeight="1" thickBot="1">
      <c r="A1" s="303" t="s">
        <v>82</v>
      </c>
      <c r="B1" s="303"/>
      <c r="C1" s="303"/>
      <c r="D1" s="303"/>
      <c r="E1" s="303"/>
      <c r="F1" s="303"/>
      <c r="G1" s="303"/>
      <c r="H1" s="303"/>
      <c r="I1" s="303"/>
      <c r="J1" s="303"/>
      <c r="K1" s="303"/>
      <c r="L1" s="303"/>
      <c r="M1" s="303"/>
      <c r="N1" s="303"/>
    </row>
    <row r="2" spans="1:15" ht="19.5" customHeight="1" thickTop="1">
      <c r="A2" s="59"/>
      <c r="B2" s="16" t="s">
        <v>55</v>
      </c>
      <c r="C2" s="307" t="s">
        <v>281</v>
      </c>
      <c r="D2" s="307"/>
      <c r="E2" s="307"/>
      <c r="F2" s="307"/>
      <c r="G2" s="307"/>
      <c r="H2" s="307"/>
      <c r="I2" s="77"/>
      <c r="J2" s="314" t="s">
        <v>278</v>
      </c>
      <c r="K2" s="315"/>
      <c r="L2" s="315"/>
      <c r="M2" s="315"/>
      <c r="N2" s="315"/>
      <c r="O2" s="316"/>
    </row>
    <row r="3" spans="1:15" ht="18.75" customHeight="1">
      <c r="B3" s="17" t="s">
        <v>77</v>
      </c>
      <c r="C3" s="308">
        <v>42973</v>
      </c>
      <c r="D3" s="308"/>
      <c r="E3" s="308"/>
      <c r="F3" s="309">
        <v>42974</v>
      </c>
      <c r="G3" s="309"/>
      <c r="H3" s="309"/>
      <c r="I3" s="77"/>
      <c r="J3" s="317"/>
      <c r="K3" s="318"/>
      <c r="L3" s="318"/>
      <c r="M3" s="318"/>
      <c r="N3" s="318"/>
      <c r="O3" s="319"/>
    </row>
    <row r="4" spans="1:15" ht="19.5" customHeight="1" thickBot="1">
      <c r="B4" s="17" t="s">
        <v>78</v>
      </c>
      <c r="C4" s="306" t="s">
        <v>157</v>
      </c>
      <c r="D4" s="306"/>
      <c r="E4" s="306"/>
      <c r="F4" s="306"/>
      <c r="G4" s="306"/>
      <c r="H4" s="306"/>
      <c r="I4" s="77"/>
      <c r="J4" s="320"/>
      <c r="K4" s="321"/>
      <c r="L4" s="321"/>
      <c r="M4" s="321"/>
      <c r="N4" s="321"/>
      <c r="O4" s="322"/>
    </row>
    <row r="5" spans="1:15" customFormat="1" ht="7.5" customHeight="1" thickTop="1" thickBot="1"/>
    <row r="6" spans="1:15" ht="19.5" customHeight="1" thickBot="1">
      <c r="B6" s="304" t="s">
        <v>172</v>
      </c>
      <c r="C6" s="305"/>
      <c r="D6" s="310">
        <v>42937</v>
      </c>
      <c r="E6" s="310"/>
      <c r="F6" s="310"/>
      <c r="G6" s="311">
        <v>0.79166666666666663</v>
      </c>
      <c r="H6" s="312"/>
      <c r="J6" s="135"/>
      <c r="K6" s="135"/>
      <c r="L6" s="135"/>
      <c r="M6" s="135"/>
      <c r="N6" s="3"/>
    </row>
    <row r="7" spans="1:15" ht="14.25" thickBot="1">
      <c r="B7" s="323" t="s">
        <v>255</v>
      </c>
      <c r="C7" s="323"/>
      <c r="D7" s="323"/>
      <c r="E7" s="323"/>
      <c r="F7" s="323"/>
      <c r="G7" s="323"/>
      <c r="H7" s="323"/>
      <c r="I7" s="246"/>
      <c r="J7" s="246"/>
      <c r="K7" s="246"/>
    </row>
    <row r="8" spans="1:15" customFormat="1" ht="20.25" customHeight="1" thickBot="1">
      <c r="B8" s="304" t="s">
        <v>173</v>
      </c>
      <c r="C8" s="305"/>
      <c r="D8" s="324">
        <v>42939</v>
      </c>
      <c r="E8" s="325"/>
      <c r="F8" s="325"/>
      <c r="G8" s="325" t="s">
        <v>256</v>
      </c>
      <c r="H8" s="326"/>
    </row>
    <row r="9" spans="1:15" customFormat="1" ht="17.25">
      <c r="B9" s="328" t="s">
        <v>174</v>
      </c>
      <c r="C9" s="328"/>
      <c r="D9" s="328"/>
      <c r="E9" s="328"/>
      <c r="F9" s="328"/>
      <c r="G9" s="328"/>
      <c r="H9" s="328"/>
    </row>
    <row r="10" spans="1:15" ht="16.5" customHeight="1">
      <c r="A10" s="18" t="s">
        <v>99</v>
      </c>
    </row>
    <row r="11" spans="1:15" ht="16.5" customHeight="1">
      <c r="A11" s="18"/>
      <c r="B11" s="251" t="s">
        <v>276</v>
      </c>
    </row>
    <row r="12" spans="1:15" ht="16.5" customHeight="1">
      <c r="A12" s="14" t="s">
        <v>75</v>
      </c>
      <c r="B12" s="13" t="s">
        <v>121</v>
      </c>
    </row>
    <row r="13" spans="1:15" ht="16.5" customHeight="1">
      <c r="A13" s="14" t="s">
        <v>175</v>
      </c>
      <c r="B13" s="13" t="s">
        <v>85</v>
      </c>
    </row>
    <row r="14" spans="1:15" ht="16.5" customHeight="1">
      <c r="A14" s="14" t="s">
        <v>76</v>
      </c>
      <c r="B14" s="13" t="s">
        <v>104</v>
      </c>
    </row>
    <row r="15" spans="1:15" ht="16.5" customHeight="1">
      <c r="A15" s="14" t="s">
        <v>176</v>
      </c>
      <c r="B15" s="113" t="s">
        <v>131</v>
      </c>
      <c r="C15" s="20"/>
      <c r="D15" s="20"/>
      <c r="E15" s="20"/>
      <c r="F15" s="20"/>
      <c r="G15" s="20"/>
      <c r="H15" s="20"/>
      <c r="I15" s="20"/>
      <c r="J15" s="20"/>
      <c r="K15" s="20"/>
      <c r="L15" s="20"/>
      <c r="M15" s="20"/>
      <c r="N15" s="20"/>
      <c r="O15" s="20"/>
    </row>
    <row r="16" spans="1:15" ht="16.5" customHeight="1">
      <c r="A16" s="14" t="s">
        <v>177</v>
      </c>
      <c r="B16" s="114" t="s">
        <v>169</v>
      </c>
      <c r="C16" s="20"/>
      <c r="D16" s="20"/>
      <c r="E16" s="20"/>
      <c r="F16" s="20"/>
      <c r="G16" s="20"/>
      <c r="H16" s="20"/>
      <c r="I16" s="20"/>
      <c r="J16" s="20"/>
      <c r="K16" s="20"/>
      <c r="L16" s="20"/>
      <c r="M16" s="20"/>
      <c r="N16" s="20"/>
      <c r="O16" s="20"/>
    </row>
    <row r="17" spans="1:14" ht="16.5" customHeight="1">
      <c r="A17" s="14" t="s">
        <v>178</v>
      </c>
      <c r="B17" s="13" t="s">
        <v>141</v>
      </c>
    </row>
    <row r="18" spans="1:14" ht="16.5" customHeight="1">
      <c r="A18" s="14" t="s">
        <v>130</v>
      </c>
      <c r="B18" s="13" t="s">
        <v>98</v>
      </c>
    </row>
    <row r="19" spans="1:14" ht="16.5" customHeight="1"/>
    <row r="20" spans="1:14" ht="16.5" customHeight="1">
      <c r="A20" s="13" t="s">
        <v>179</v>
      </c>
    </row>
    <row r="21" spans="1:14" ht="16.5" customHeight="1">
      <c r="A21" s="18" t="s">
        <v>279</v>
      </c>
    </row>
    <row r="22" spans="1:14" ht="16.5" customHeight="1">
      <c r="A22" s="15" t="s">
        <v>74</v>
      </c>
      <c r="B22" s="13" t="s">
        <v>122</v>
      </c>
      <c r="F22" s="13" t="s">
        <v>180</v>
      </c>
    </row>
    <row r="23" spans="1:14" ht="16.5" customHeight="1">
      <c r="A23" s="18" t="s">
        <v>79</v>
      </c>
    </row>
    <row r="24" spans="1:14" ht="16.5" customHeight="1">
      <c r="A24" s="15" t="s">
        <v>74</v>
      </c>
      <c r="B24" s="13" t="s">
        <v>274</v>
      </c>
    </row>
    <row r="25" spans="1:14" ht="16.5" customHeight="1">
      <c r="A25" s="15" t="s">
        <v>74</v>
      </c>
      <c r="B25" s="13" t="s">
        <v>92</v>
      </c>
    </row>
    <row r="26" spans="1:14" ht="16.5" customHeight="1">
      <c r="A26" s="15" t="s">
        <v>74</v>
      </c>
      <c r="B26" s="13" t="s">
        <v>182</v>
      </c>
    </row>
    <row r="27" spans="1:14" ht="16.5" customHeight="1">
      <c r="A27" s="15" t="s">
        <v>181</v>
      </c>
      <c r="B27" s="13" t="s">
        <v>183</v>
      </c>
    </row>
    <row r="28" spans="1:14" ht="16.5" customHeight="1">
      <c r="A28" s="15" t="s">
        <v>74</v>
      </c>
      <c r="B28" s="22" t="s">
        <v>94</v>
      </c>
      <c r="C28" s="22"/>
      <c r="D28" s="22"/>
      <c r="E28" s="22"/>
      <c r="F28" s="22"/>
      <c r="G28" s="20"/>
      <c r="H28" s="20"/>
      <c r="I28" s="20"/>
      <c r="J28" s="20"/>
      <c r="K28" s="20"/>
      <c r="L28" s="20"/>
    </row>
    <row r="29" spans="1:14" ht="16.5" customHeight="1">
      <c r="A29" s="15" t="s">
        <v>181</v>
      </c>
      <c r="B29" s="20"/>
      <c r="C29" s="20" t="s">
        <v>184</v>
      </c>
      <c r="D29" s="20"/>
      <c r="E29" s="20"/>
      <c r="F29" s="20"/>
      <c r="G29" s="20"/>
      <c r="H29" s="20"/>
      <c r="I29" s="20"/>
      <c r="J29" s="20"/>
      <c r="K29" s="20"/>
      <c r="L29" s="20"/>
    </row>
    <row r="30" spans="1:14" ht="16.5" customHeight="1">
      <c r="A30" s="15" t="s">
        <v>74</v>
      </c>
      <c r="B30" s="20"/>
      <c r="C30" s="46" t="s">
        <v>101</v>
      </c>
      <c r="D30" s="20"/>
      <c r="E30" s="23" t="s">
        <v>73</v>
      </c>
      <c r="F30" s="23" t="s">
        <v>142</v>
      </c>
      <c r="G30" s="23">
        <v>54.23</v>
      </c>
      <c r="H30" s="20"/>
      <c r="I30" s="20"/>
      <c r="J30" s="20"/>
      <c r="K30" s="20"/>
      <c r="L30" s="20"/>
    </row>
    <row r="31" spans="1:14" ht="16.5" customHeight="1" thickBot="1">
      <c r="A31" s="15" t="s">
        <v>74</v>
      </c>
      <c r="B31" s="20"/>
      <c r="C31" s="46" t="s">
        <v>102</v>
      </c>
      <c r="D31" s="20"/>
      <c r="E31" s="23" t="s">
        <v>95</v>
      </c>
      <c r="F31" s="23" t="s">
        <v>142</v>
      </c>
      <c r="G31" s="23" t="s">
        <v>96</v>
      </c>
      <c r="H31" s="20"/>
      <c r="I31" s="20"/>
      <c r="J31" s="20"/>
      <c r="K31" s="20"/>
      <c r="L31" s="20"/>
    </row>
    <row r="32" spans="1:14" ht="16.5" customHeight="1">
      <c r="A32" s="15" t="s">
        <v>74</v>
      </c>
      <c r="B32" s="20"/>
      <c r="C32" s="46"/>
      <c r="D32" s="47" t="s">
        <v>100</v>
      </c>
      <c r="E32" s="48"/>
      <c r="F32" s="48"/>
      <c r="G32" s="48"/>
      <c r="H32" s="49"/>
      <c r="I32" s="20"/>
      <c r="J32" s="50"/>
      <c r="K32" s="50"/>
      <c r="L32" s="44"/>
      <c r="M32" s="21"/>
      <c r="N32" s="7"/>
    </row>
    <row r="33" spans="1:14" ht="16.5" customHeight="1">
      <c r="A33" s="15" t="s">
        <v>74</v>
      </c>
      <c r="B33" s="20"/>
      <c r="C33" s="46"/>
      <c r="D33" s="51" t="s">
        <v>84</v>
      </c>
      <c r="E33" s="52"/>
      <c r="F33" s="52"/>
      <c r="G33" s="52"/>
      <c r="H33" s="53"/>
      <c r="I33" s="20"/>
      <c r="J33" s="50"/>
      <c r="K33" s="50"/>
      <c r="L33" s="44"/>
      <c r="M33" s="21"/>
      <c r="N33" s="7"/>
    </row>
    <row r="34" spans="1:14" ht="16.5" customHeight="1" thickBot="1">
      <c r="A34" s="15" t="s">
        <v>181</v>
      </c>
      <c r="B34" s="20"/>
      <c r="C34" s="46"/>
      <c r="D34" s="54" t="s">
        <v>40</v>
      </c>
      <c r="E34" s="55" t="s">
        <v>83</v>
      </c>
      <c r="F34" s="56" t="s">
        <v>142</v>
      </c>
      <c r="G34" s="57">
        <v>12</v>
      </c>
      <c r="H34" s="58"/>
      <c r="I34" s="20"/>
      <c r="J34" s="50"/>
      <c r="K34" s="50"/>
      <c r="L34" s="44"/>
      <c r="M34" s="21"/>
      <c r="N34" s="7"/>
    </row>
    <row r="35" spans="1:14" ht="16.5" customHeight="1">
      <c r="A35" s="15" t="s">
        <v>74</v>
      </c>
      <c r="B35" s="20"/>
      <c r="C35" s="20" t="s">
        <v>185</v>
      </c>
      <c r="D35" s="20"/>
      <c r="E35" s="20"/>
      <c r="F35" s="20"/>
      <c r="G35" s="20"/>
      <c r="H35" s="20"/>
      <c r="I35" s="20"/>
      <c r="J35" s="20"/>
      <c r="K35" s="20"/>
      <c r="L35" s="20"/>
    </row>
    <row r="36" spans="1:14" ht="16.5" customHeight="1">
      <c r="A36" s="15" t="s">
        <v>74</v>
      </c>
      <c r="B36" s="20"/>
      <c r="C36" s="46" t="s">
        <v>103</v>
      </c>
      <c r="D36" s="20"/>
      <c r="E36" s="23" t="s">
        <v>143</v>
      </c>
      <c r="F36" s="23" t="s">
        <v>186</v>
      </c>
      <c r="G36" s="23" t="s">
        <v>144</v>
      </c>
      <c r="H36" s="20"/>
      <c r="I36" s="20"/>
      <c r="J36" s="20"/>
      <c r="K36" s="20"/>
      <c r="L36" s="20"/>
    </row>
    <row r="37" spans="1:14" ht="16.5" customHeight="1">
      <c r="A37" s="15" t="s">
        <v>187</v>
      </c>
      <c r="B37" s="20"/>
      <c r="C37" s="83" t="s">
        <v>91</v>
      </c>
      <c r="D37" s="20"/>
      <c r="E37" s="23"/>
      <c r="F37" s="23"/>
      <c r="G37" s="23"/>
      <c r="H37" s="20"/>
      <c r="I37" s="20"/>
      <c r="J37" s="20"/>
      <c r="K37" s="20"/>
      <c r="L37" s="20"/>
    </row>
    <row r="38" spans="1:14" ht="16.5" customHeight="1">
      <c r="A38" s="15" t="s">
        <v>187</v>
      </c>
      <c r="B38" s="13" t="s">
        <v>88</v>
      </c>
    </row>
    <row r="39" spans="1:14" ht="16.5" customHeight="1">
      <c r="A39" s="15" t="s">
        <v>187</v>
      </c>
      <c r="B39" s="215" t="s">
        <v>205</v>
      </c>
    </row>
    <row r="40" spans="1:14" ht="16.5" customHeight="1">
      <c r="A40" s="18" t="s">
        <v>192</v>
      </c>
    </row>
    <row r="41" spans="1:14" ht="16.5" customHeight="1">
      <c r="A41" s="15" t="s">
        <v>74</v>
      </c>
      <c r="B41" s="13" t="s">
        <v>275</v>
      </c>
    </row>
    <row r="42" spans="1:14" ht="16.5" customHeight="1">
      <c r="A42" s="15" t="s">
        <v>74</v>
      </c>
      <c r="B42" s="13" t="s">
        <v>164</v>
      </c>
    </row>
    <row r="43" spans="1:14" ht="16.5" customHeight="1">
      <c r="A43" s="18" t="s">
        <v>193</v>
      </c>
    </row>
    <row r="44" spans="1:14" ht="16.5" customHeight="1">
      <c r="A44" s="15" t="s">
        <v>74</v>
      </c>
      <c r="B44" s="13" t="s">
        <v>273</v>
      </c>
    </row>
    <row r="45" spans="1:14" ht="16.5" customHeight="1">
      <c r="A45" s="15" t="s">
        <v>74</v>
      </c>
      <c r="B45" s="13" t="s">
        <v>86</v>
      </c>
    </row>
    <row r="46" spans="1:14" ht="16.5" customHeight="1">
      <c r="A46" s="18" t="s">
        <v>194</v>
      </c>
    </row>
    <row r="47" spans="1:14" ht="22.9" customHeight="1">
      <c r="A47" s="15" t="s">
        <v>181</v>
      </c>
      <c r="G47" s="13" t="s">
        <v>188</v>
      </c>
      <c r="H47" s="327" t="s">
        <v>253</v>
      </c>
      <c r="I47" s="327"/>
      <c r="J47" s="327"/>
      <c r="K47" s="327"/>
      <c r="L47" s="327"/>
      <c r="M47" s="327"/>
    </row>
    <row r="48" spans="1:14" ht="16.5" customHeight="1">
      <c r="A48" s="15" t="s">
        <v>74</v>
      </c>
      <c r="B48" s="13" t="s">
        <v>189</v>
      </c>
    </row>
    <row r="49" spans="1:10" ht="16.5" customHeight="1">
      <c r="A49" s="15" t="s">
        <v>74</v>
      </c>
      <c r="B49" s="13" t="s">
        <v>190</v>
      </c>
    </row>
    <row r="50" spans="1:10" s="137" customFormat="1" ht="16.5" customHeight="1">
      <c r="A50" s="136" t="s">
        <v>195</v>
      </c>
    </row>
    <row r="51" spans="1:10" s="137" customFormat="1" ht="16.5" customHeight="1">
      <c r="A51" s="138" t="s">
        <v>74</v>
      </c>
      <c r="B51" s="137" t="s">
        <v>271</v>
      </c>
    </row>
    <row r="52" spans="1:10" ht="16.5" customHeight="1">
      <c r="A52" s="18" t="s">
        <v>196</v>
      </c>
    </row>
    <row r="53" spans="1:10" ht="16.5" customHeight="1">
      <c r="A53" s="15" t="s">
        <v>74</v>
      </c>
      <c r="B53" s="13" t="s">
        <v>272</v>
      </c>
    </row>
    <row r="54" spans="1:10" ht="16.5" customHeight="1">
      <c r="A54" s="15" t="s">
        <v>74</v>
      </c>
    </row>
    <row r="55" spans="1:10" ht="16.5" customHeight="1">
      <c r="A55" s="15" t="s">
        <v>74</v>
      </c>
      <c r="C55" s="95" t="s">
        <v>80</v>
      </c>
    </row>
    <row r="56" spans="1:10" ht="16.5" customHeight="1">
      <c r="A56" s="15" t="s">
        <v>74</v>
      </c>
      <c r="C56" s="94" t="s">
        <v>158</v>
      </c>
      <c r="D56" s="94"/>
      <c r="E56" s="94"/>
      <c r="F56" s="94"/>
      <c r="G56" s="94"/>
      <c r="H56" s="94"/>
    </row>
    <row r="57" spans="1:10" ht="16.5" customHeight="1">
      <c r="A57" s="18" t="s">
        <v>197</v>
      </c>
    </row>
    <row r="58" spans="1:10" ht="16.5" customHeight="1" thickBot="1"/>
    <row r="59" spans="1:10" ht="16.5" customHeight="1">
      <c r="B59" s="84" t="s">
        <v>81</v>
      </c>
      <c r="C59" s="85"/>
      <c r="D59" s="86"/>
      <c r="E59" s="85"/>
      <c r="F59" s="85"/>
      <c r="G59" s="85"/>
      <c r="H59" s="85"/>
      <c r="I59" s="85"/>
      <c r="J59" s="87"/>
    </row>
    <row r="60" spans="1:10" ht="16.5" customHeight="1">
      <c r="B60" s="88"/>
      <c r="D60" s="89"/>
      <c r="E60" s="89"/>
      <c r="F60" s="89"/>
      <c r="G60" s="89"/>
      <c r="H60" s="89"/>
      <c r="I60" s="89"/>
      <c r="J60" s="90"/>
    </row>
    <row r="61" spans="1:10" ht="30" customHeight="1">
      <c r="B61" s="88"/>
      <c r="C61" s="208" t="s">
        <v>191</v>
      </c>
      <c r="D61" s="313" t="s">
        <v>171</v>
      </c>
      <c r="E61" s="313"/>
      <c r="F61" s="313"/>
      <c r="G61" s="313"/>
      <c r="H61" s="313"/>
      <c r="I61" s="89"/>
      <c r="J61" s="90"/>
    </row>
    <row r="62" spans="1:10" ht="16.5" customHeight="1">
      <c r="B62" s="88"/>
      <c r="C62" s="194" t="s">
        <v>159</v>
      </c>
      <c r="D62" s="89"/>
      <c r="E62" s="89"/>
      <c r="F62" s="89"/>
      <c r="G62" s="89"/>
      <c r="H62" s="89"/>
      <c r="I62" s="89"/>
      <c r="J62" s="90"/>
    </row>
    <row r="63" spans="1:10" ht="16.5" customHeight="1" thickBot="1">
      <c r="B63" s="91"/>
      <c r="C63" s="92"/>
      <c r="D63" s="92"/>
      <c r="E63" s="92"/>
      <c r="F63" s="92"/>
      <c r="G63" s="92"/>
      <c r="H63" s="92"/>
      <c r="I63" s="92"/>
      <c r="J63" s="93"/>
    </row>
    <row r="64" spans="1:10" ht="16.5" customHeight="1"/>
  </sheetData>
  <sheetProtection selectLockedCells="1" selectUnlockedCells="1"/>
  <mergeCells count="16">
    <mergeCell ref="D61:H61"/>
    <mergeCell ref="J2:O4"/>
    <mergeCell ref="B7:H7"/>
    <mergeCell ref="D8:F8"/>
    <mergeCell ref="G8:H8"/>
    <mergeCell ref="H47:M47"/>
    <mergeCell ref="B8:C8"/>
    <mergeCell ref="B9:H9"/>
    <mergeCell ref="A1:N1"/>
    <mergeCell ref="B6:C6"/>
    <mergeCell ref="C4:H4"/>
    <mergeCell ref="C2:H2"/>
    <mergeCell ref="C3:E3"/>
    <mergeCell ref="F3:H3"/>
    <mergeCell ref="D6:F6"/>
    <mergeCell ref="G6:H6"/>
  </mergeCells>
  <phoneticPr fontId="2"/>
  <pageMargins left="0.7" right="0.7" top="0.75" bottom="0.75" header="0.3" footer="0.3"/>
  <pageSetup paperSize="9" scale="55"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55"/>
  <sheetViews>
    <sheetView zoomScaleNormal="100" workbookViewId="0">
      <pane ySplit="9" topLeftCell="A10" activePane="bottomLeft" state="frozen"/>
      <selection pane="bottomLeft" activeCell="D3" sqref="D3:F3"/>
    </sheetView>
  </sheetViews>
  <sheetFormatPr defaultColWidth="9" defaultRowHeight="13.5"/>
  <cols>
    <col min="1" max="1" width="5.75" style="2" customWidth="1"/>
    <col min="2" max="2" width="20.125" style="2" customWidth="1"/>
    <col min="3" max="3" width="5.75" style="2" customWidth="1"/>
    <col min="4" max="4" width="16.125" style="2" customWidth="1"/>
    <col min="5" max="5" width="5.75" style="2" customWidth="1"/>
    <col min="6" max="6" width="16.125" style="2" customWidth="1"/>
    <col min="7" max="7" width="5.75" style="2" customWidth="1"/>
    <col min="8" max="8" width="16.125" style="2" customWidth="1"/>
    <col min="9" max="9" width="4.5" style="2" customWidth="1"/>
    <col min="10" max="10" width="16.125" style="2" customWidth="1"/>
    <col min="11" max="11" width="9" style="2" customWidth="1"/>
    <col min="12" max="12" width="9" style="2" hidden="1" customWidth="1"/>
    <col min="13" max="13" width="25.5" style="2" hidden="1" customWidth="1"/>
    <col min="14" max="14" width="11.625" style="2" hidden="1" customWidth="1"/>
    <col min="15" max="20" width="9" style="2" hidden="1" customWidth="1"/>
    <col min="21" max="256" width="9" style="2"/>
    <col min="257" max="257" width="5.75" style="2" customWidth="1"/>
    <col min="258" max="258" width="16.125" style="2" customWidth="1"/>
    <col min="259" max="259" width="5.75" style="2" customWidth="1"/>
    <col min="260" max="260" width="16.125" style="2" customWidth="1"/>
    <col min="261" max="261" width="5.75" style="2" customWidth="1"/>
    <col min="262" max="262" width="16.125" style="2" customWidth="1"/>
    <col min="263" max="263" width="5.75" style="2" customWidth="1"/>
    <col min="264" max="264" width="16.125" style="2" customWidth="1"/>
    <col min="265" max="265" width="4.5" style="2" customWidth="1"/>
    <col min="266" max="266" width="16.125" style="2" customWidth="1"/>
    <col min="267" max="267" width="9" style="2" customWidth="1"/>
    <col min="268" max="276" width="0" style="2" hidden="1" customWidth="1"/>
    <col min="277" max="512" width="9" style="2"/>
    <col min="513" max="513" width="5.75" style="2" customWidth="1"/>
    <col min="514" max="514" width="16.125" style="2" customWidth="1"/>
    <col min="515" max="515" width="5.75" style="2" customWidth="1"/>
    <col min="516" max="516" width="16.125" style="2" customWidth="1"/>
    <col min="517" max="517" width="5.75" style="2" customWidth="1"/>
    <col min="518" max="518" width="16.125" style="2" customWidth="1"/>
    <col min="519" max="519" width="5.75" style="2" customWidth="1"/>
    <col min="520" max="520" width="16.125" style="2" customWidth="1"/>
    <col min="521" max="521" width="4.5" style="2" customWidth="1"/>
    <col min="522" max="522" width="16.125" style="2" customWidth="1"/>
    <col min="523" max="523" width="9" style="2" customWidth="1"/>
    <col min="524" max="532" width="0" style="2" hidden="1" customWidth="1"/>
    <col min="533" max="768" width="9" style="2"/>
    <col min="769" max="769" width="5.75" style="2" customWidth="1"/>
    <col min="770" max="770" width="16.125" style="2" customWidth="1"/>
    <col min="771" max="771" width="5.75" style="2" customWidth="1"/>
    <col min="772" max="772" width="16.125" style="2" customWidth="1"/>
    <col min="773" max="773" width="5.75" style="2" customWidth="1"/>
    <col min="774" max="774" width="16.125" style="2" customWidth="1"/>
    <col min="775" max="775" width="5.75" style="2" customWidth="1"/>
    <col min="776" max="776" width="16.125" style="2" customWidth="1"/>
    <col min="777" max="777" width="4.5" style="2" customWidth="1"/>
    <col min="778" max="778" width="16.125" style="2" customWidth="1"/>
    <col min="779" max="779" width="9" style="2" customWidth="1"/>
    <col min="780" max="788" width="0" style="2" hidden="1" customWidth="1"/>
    <col min="789" max="1024" width="9" style="2"/>
    <col min="1025" max="1025" width="5.75" style="2" customWidth="1"/>
    <col min="1026" max="1026" width="16.125" style="2" customWidth="1"/>
    <col min="1027" max="1027" width="5.75" style="2" customWidth="1"/>
    <col min="1028" max="1028" width="16.125" style="2" customWidth="1"/>
    <col min="1029" max="1029" width="5.75" style="2" customWidth="1"/>
    <col min="1030" max="1030" width="16.125" style="2" customWidth="1"/>
    <col min="1031" max="1031" width="5.75" style="2" customWidth="1"/>
    <col min="1032" max="1032" width="16.125" style="2" customWidth="1"/>
    <col min="1033" max="1033" width="4.5" style="2" customWidth="1"/>
    <col min="1034" max="1034" width="16.125" style="2" customWidth="1"/>
    <col min="1035" max="1035" width="9" style="2" customWidth="1"/>
    <col min="1036" max="1044" width="0" style="2" hidden="1" customWidth="1"/>
    <col min="1045" max="1280" width="9" style="2"/>
    <col min="1281" max="1281" width="5.75" style="2" customWidth="1"/>
    <col min="1282" max="1282" width="16.125" style="2" customWidth="1"/>
    <col min="1283" max="1283" width="5.75" style="2" customWidth="1"/>
    <col min="1284" max="1284" width="16.125" style="2" customWidth="1"/>
    <col min="1285" max="1285" width="5.75" style="2" customWidth="1"/>
    <col min="1286" max="1286" width="16.125" style="2" customWidth="1"/>
    <col min="1287" max="1287" width="5.75" style="2" customWidth="1"/>
    <col min="1288" max="1288" width="16.125" style="2" customWidth="1"/>
    <col min="1289" max="1289" width="4.5" style="2" customWidth="1"/>
    <col min="1290" max="1290" width="16.125" style="2" customWidth="1"/>
    <col min="1291" max="1291" width="9" style="2" customWidth="1"/>
    <col min="1292" max="1300" width="0" style="2" hidden="1" customWidth="1"/>
    <col min="1301" max="1536" width="9" style="2"/>
    <col min="1537" max="1537" width="5.75" style="2" customWidth="1"/>
    <col min="1538" max="1538" width="16.125" style="2" customWidth="1"/>
    <col min="1539" max="1539" width="5.75" style="2" customWidth="1"/>
    <col min="1540" max="1540" width="16.125" style="2" customWidth="1"/>
    <col min="1541" max="1541" width="5.75" style="2" customWidth="1"/>
    <col min="1542" max="1542" width="16.125" style="2" customWidth="1"/>
    <col min="1543" max="1543" width="5.75" style="2" customWidth="1"/>
    <col min="1544" max="1544" width="16.125" style="2" customWidth="1"/>
    <col min="1545" max="1545" width="4.5" style="2" customWidth="1"/>
    <col min="1546" max="1546" width="16.125" style="2" customWidth="1"/>
    <col min="1547" max="1547" width="9" style="2" customWidth="1"/>
    <col min="1548" max="1556" width="0" style="2" hidden="1" customWidth="1"/>
    <col min="1557" max="1792" width="9" style="2"/>
    <col min="1793" max="1793" width="5.75" style="2" customWidth="1"/>
    <col min="1794" max="1794" width="16.125" style="2" customWidth="1"/>
    <col min="1795" max="1795" width="5.75" style="2" customWidth="1"/>
    <col min="1796" max="1796" width="16.125" style="2" customWidth="1"/>
    <col min="1797" max="1797" width="5.75" style="2" customWidth="1"/>
    <col min="1798" max="1798" width="16.125" style="2" customWidth="1"/>
    <col min="1799" max="1799" width="5.75" style="2" customWidth="1"/>
    <col min="1800" max="1800" width="16.125" style="2" customWidth="1"/>
    <col min="1801" max="1801" width="4.5" style="2" customWidth="1"/>
    <col min="1802" max="1802" width="16.125" style="2" customWidth="1"/>
    <col min="1803" max="1803" width="9" style="2" customWidth="1"/>
    <col min="1804" max="1812" width="0" style="2" hidden="1" customWidth="1"/>
    <col min="1813" max="2048" width="9" style="2"/>
    <col min="2049" max="2049" width="5.75" style="2" customWidth="1"/>
    <col min="2050" max="2050" width="16.125" style="2" customWidth="1"/>
    <col min="2051" max="2051" width="5.75" style="2" customWidth="1"/>
    <col min="2052" max="2052" width="16.125" style="2" customWidth="1"/>
    <col min="2053" max="2053" width="5.75" style="2" customWidth="1"/>
    <col min="2054" max="2054" width="16.125" style="2" customWidth="1"/>
    <col min="2055" max="2055" width="5.75" style="2" customWidth="1"/>
    <col min="2056" max="2056" width="16.125" style="2" customWidth="1"/>
    <col min="2057" max="2057" width="4.5" style="2" customWidth="1"/>
    <col min="2058" max="2058" width="16.125" style="2" customWidth="1"/>
    <col min="2059" max="2059" width="9" style="2" customWidth="1"/>
    <col min="2060" max="2068" width="0" style="2" hidden="1" customWidth="1"/>
    <col min="2069" max="2304" width="9" style="2"/>
    <col min="2305" max="2305" width="5.75" style="2" customWidth="1"/>
    <col min="2306" max="2306" width="16.125" style="2" customWidth="1"/>
    <col min="2307" max="2307" width="5.75" style="2" customWidth="1"/>
    <col min="2308" max="2308" width="16.125" style="2" customWidth="1"/>
    <col min="2309" max="2309" width="5.75" style="2" customWidth="1"/>
    <col min="2310" max="2310" width="16.125" style="2" customWidth="1"/>
    <col min="2311" max="2311" width="5.75" style="2" customWidth="1"/>
    <col min="2312" max="2312" width="16.125" style="2" customWidth="1"/>
    <col min="2313" max="2313" width="4.5" style="2" customWidth="1"/>
    <col min="2314" max="2314" width="16.125" style="2" customWidth="1"/>
    <col min="2315" max="2315" width="9" style="2" customWidth="1"/>
    <col min="2316" max="2324" width="0" style="2" hidden="1" customWidth="1"/>
    <col min="2325" max="2560" width="9" style="2"/>
    <col min="2561" max="2561" width="5.75" style="2" customWidth="1"/>
    <col min="2562" max="2562" width="16.125" style="2" customWidth="1"/>
    <col min="2563" max="2563" width="5.75" style="2" customWidth="1"/>
    <col min="2564" max="2564" width="16.125" style="2" customWidth="1"/>
    <col min="2565" max="2565" width="5.75" style="2" customWidth="1"/>
    <col min="2566" max="2566" width="16.125" style="2" customWidth="1"/>
    <col min="2567" max="2567" width="5.75" style="2" customWidth="1"/>
    <col min="2568" max="2568" width="16.125" style="2" customWidth="1"/>
    <col min="2569" max="2569" width="4.5" style="2" customWidth="1"/>
    <col min="2570" max="2570" width="16.125" style="2" customWidth="1"/>
    <col min="2571" max="2571" width="9" style="2" customWidth="1"/>
    <col min="2572" max="2580" width="0" style="2" hidden="1" customWidth="1"/>
    <col min="2581" max="2816" width="9" style="2"/>
    <col min="2817" max="2817" width="5.75" style="2" customWidth="1"/>
    <col min="2818" max="2818" width="16.125" style="2" customWidth="1"/>
    <col min="2819" max="2819" width="5.75" style="2" customWidth="1"/>
    <col min="2820" max="2820" width="16.125" style="2" customWidth="1"/>
    <col min="2821" max="2821" width="5.75" style="2" customWidth="1"/>
    <col min="2822" max="2822" width="16.125" style="2" customWidth="1"/>
    <col min="2823" max="2823" width="5.75" style="2" customWidth="1"/>
    <col min="2824" max="2824" width="16.125" style="2" customWidth="1"/>
    <col min="2825" max="2825" width="4.5" style="2" customWidth="1"/>
    <col min="2826" max="2826" width="16.125" style="2" customWidth="1"/>
    <col min="2827" max="2827" width="9" style="2" customWidth="1"/>
    <col min="2828" max="2836" width="0" style="2" hidden="1" customWidth="1"/>
    <col min="2837" max="3072" width="9" style="2"/>
    <col min="3073" max="3073" width="5.75" style="2" customWidth="1"/>
    <col min="3074" max="3074" width="16.125" style="2" customWidth="1"/>
    <col min="3075" max="3075" width="5.75" style="2" customWidth="1"/>
    <col min="3076" max="3076" width="16.125" style="2" customWidth="1"/>
    <col min="3077" max="3077" width="5.75" style="2" customWidth="1"/>
    <col min="3078" max="3078" width="16.125" style="2" customWidth="1"/>
    <col min="3079" max="3079" width="5.75" style="2" customWidth="1"/>
    <col min="3080" max="3080" width="16.125" style="2" customWidth="1"/>
    <col min="3081" max="3081" width="4.5" style="2" customWidth="1"/>
    <col min="3082" max="3082" width="16.125" style="2" customWidth="1"/>
    <col min="3083" max="3083" width="9" style="2" customWidth="1"/>
    <col min="3084" max="3092" width="0" style="2" hidden="1" customWidth="1"/>
    <col min="3093" max="3328" width="9" style="2"/>
    <col min="3329" max="3329" width="5.75" style="2" customWidth="1"/>
    <col min="3330" max="3330" width="16.125" style="2" customWidth="1"/>
    <col min="3331" max="3331" width="5.75" style="2" customWidth="1"/>
    <col min="3332" max="3332" width="16.125" style="2" customWidth="1"/>
    <col min="3333" max="3333" width="5.75" style="2" customWidth="1"/>
    <col min="3334" max="3334" width="16.125" style="2" customWidth="1"/>
    <col min="3335" max="3335" width="5.75" style="2" customWidth="1"/>
    <col min="3336" max="3336" width="16.125" style="2" customWidth="1"/>
    <col min="3337" max="3337" width="4.5" style="2" customWidth="1"/>
    <col min="3338" max="3338" width="16.125" style="2" customWidth="1"/>
    <col min="3339" max="3339" width="9" style="2" customWidth="1"/>
    <col min="3340" max="3348" width="0" style="2" hidden="1" customWidth="1"/>
    <col min="3349" max="3584" width="9" style="2"/>
    <col min="3585" max="3585" width="5.75" style="2" customWidth="1"/>
    <col min="3586" max="3586" width="16.125" style="2" customWidth="1"/>
    <col min="3587" max="3587" width="5.75" style="2" customWidth="1"/>
    <col min="3588" max="3588" width="16.125" style="2" customWidth="1"/>
    <col min="3589" max="3589" width="5.75" style="2" customWidth="1"/>
    <col min="3590" max="3590" width="16.125" style="2" customWidth="1"/>
    <col min="3591" max="3591" width="5.75" style="2" customWidth="1"/>
    <col min="3592" max="3592" width="16.125" style="2" customWidth="1"/>
    <col min="3593" max="3593" width="4.5" style="2" customWidth="1"/>
    <col min="3594" max="3594" width="16.125" style="2" customWidth="1"/>
    <col min="3595" max="3595" width="9" style="2" customWidth="1"/>
    <col min="3596" max="3604" width="0" style="2" hidden="1" customWidth="1"/>
    <col min="3605" max="3840" width="9" style="2"/>
    <col min="3841" max="3841" width="5.75" style="2" customWidth="1"/>
    <col min="3842" max="3842" width="16.125" style="2" customWidth="1"/>
    <col min="3843" max="3843" width="5.75" style="2" customWidth="1"/>
    <col min="3844" max="3844" width="16.125" style="2" customWidth="1"/>
    <col min="3845" max="3845" width="5.75" style="2" customWidth="1"/>
    <col min="3846" max="3846" width="16.125" style="2" customWidth="1"/>
    <col min="3847" max="3847" width="5.75" style="2" customWidth="1"/>
    <col min="3848" max="3848" width="16.125" style="2" customWidth="1"/>
    <col min="3849" max="3849" width="4.5" style="2" customWidth="1"/>
    <col min="3850" max="3850" width="16.125" style="2" customWidth="1"/>
    <col min="3851" max="3851" width="9" style="2" customWidth="1"/>
    <col min="3852" max="3860" width="0" style="2" hidden="1" customWidth="1"/>
    <col min="3861" max="4096" width="9" style="2"/>
    <col min="4097" max="4097" width="5.75" style="2" customWidth="1"/>
    <col min="4098" max="4098" width="16.125" style="2" customWidth="1"/>
    <col min="4099" max="4099" width="5.75" style="2" customWidth="1"/>
    <col min="4100" max="4100" width="16.125" style="2" customWidth="1"/>
    <col min="4101" max="4101" width="5.75" style="2" customWidth="1"/>
    <col min="4102" max="4102" width="16.125" style="2" customWidth="1"/>
    <col min="4103" max="4103" width="5.75" style="2" customWidth="1"/>
    <col min="4104" max="4104" width="16.125" style="2" customWidth="1"/>
    <col min="4105" max="4105" width="4.5" style="2" customWidth="1"/>
    <col min="4106" max="4106" width="16.125" style="2" customWidth="1"/>
    <col min="4107" max="4107" width="9" style="2" customWidth="1"/>
    <col min="4108" max="4116" width="0" style="2" hidden="1" customWidth="1"/>
    <col min="4117" max="4352" width="9" style="2"/>
    <col min="4353" max="4353" width="5.75" style="2" customWidth="1"/>
    <col min="4354" max="4354" width="16.125" style="2" customWidth="1"/>
    <col min="4355" max="4355" width="5.75" style="2" customWidth="1"/>
    <col min="4356" max="4356" width="16.125" style="2" customWidth="1"/>
    <col min="4357" max="4357" width="5.75" style="2" customWidth="1"/>
    <col min="4358" max="4358" width="16.125" style="2" customWidth="1"/>
    <col min="4359" max="4359" width="5.75" style="2" customWidth="1"/>
    <col min="4360" max="4360" width="16.125" style="2" customWidth="1"/>
    <col min="4361" max="4361" width="4.5" style="2" customWidth="1"/>
    <col min="4362" max="4362" width="16.125" style="2" customWidth="1"/>
    <col min="4363" max="4363" width="9" style="2" customWidth="1"/>
    <col min="4364" max="4372" width="0" style="2" hidden="1" customWidth="1"/>
    <col min="4373" max="4608" width="9" style="2"/>
    <col min="4609" max="4609" width="5.75" style="2" customWidth="1"/>
    <col min="4610" max="4610" width="16.125" style="2" customWidth="1"/>
    <col min="4611" max="4611" width="5.75" style="2" customWidth="1"/>
    <col min="4612" max="4612" width="16.125" style="2" customWidth="1"/>
    <col min="4613" max="4613" width="5.75" style="2" customWidth="1"/>
    <col min="4614" max="4614" width="16.125" style="2" customWidth="1"/>
    <col min="4615" max="4615" width="5.75" style="2" customWidth="1"/>
    <col min="4616" max="4616" width="16.125" style="2" customWidth="1"/>
    <col min="4617" max="4617" width="4.5" style="2" customWidth="1"/>
    <col min="4618" max="4618" width="16.125" style="2" customWidth="1"/>
    <col min="4619" max="4619" width="9" style="2" customWidth="1"/>
    <col min="4620" max="4628" width="0" style="2" hidden="1" customWidth="1"/>
    <col min="4629" max="4864" width="9" style="2"/>
    <col min="4865" max="4865" width="5.75" style="2" customWidth="1"/>
    <col min="4866" max="4866" width="16.125" style="2" customWidth="1"/>
    <col min="4867" max="4867" width="5.75" style="2" customWidth="1"/>
    <col min="4868" max="4868" width="16.125" style="2" customWidth="1"/>
    <col min="4869" max="4869" width="5.75" style="2" customWidth="1"/>
    <col min="4870" max="4870" width="16.125" style="2" customWidth="1"/>
    <col min="4871" max="4871" width="5.75" style="2" customWidth="1"/>
    <col min="4872" max="4872" width="16.125" style="2" customWidth="1"/>
    <col min="4873" max="4873" width="4.5" style="2" customWidth="1"/>
    <col min="4874" max="4874" width="16.125" style="2" customWidth="1"/>
    <col min="4875" max="4875" width="9" style="2" customWidth="1"/>
    <col min="4876" max="4884" width="0" style="2" hidden="1" customWidth="1"/>
    <col min="4885" max="5120" width="9" style="2"/>
    <col min="5121" max="5121" width="5.75" style="2" customWidth="1"/>
    <col min="5122" max="5122" width="16.125" style="2" customWidth="1"/>
    <col min="5123" max="5123" width="5.75" style="2" customWidth="1"/>
    <col min="5124" max="5124" width="16.125" style="2" customWidth="1"/>
    <col min="5125" max="5125" width="5.75" style="2" customWidth="1"/>
    <col min="5126" max="5126" width="16.125" style="2" customWidth="1"/>
    <col min="5127" max="5127" width="5.75" style="2" customWidth="1"/>
    <col min="5128" max="5128" width="16.125" style="2" customWidth="1"/>
    <col min="5129" max="5129" width="4.5" style="2" customWidth="1"/>
    <col min="5130" max="5130" width="16.125" style="2" customWidth="1"/>
    <col min="5131" max="5131" width="9" style="2" customWidth="1"/>
    <col min="5132" max="5140" width="0" style="2" hidden="1" customWidth="1"/>
    <col min="5141" max="5376" width="9" style="2"/>
    <col min="5377" max="5377" width="5.75" style="2" customWidth="1"/>
    <col min="5378" max="5378" width="16.125" style="2" customWidth="1"/>
    <col min="5379" max="5379" width="5.75" style="2" customWidth="1"/>
    <col min="5380" max="5380" width="16.125" style="2" customWidth="1"/>
    <col min="5381" max="5381" width="5.75" style="2" customWidth="1"/>
    <col min="5382" max="5382" width="16.125" style="2" customWidth="1"/>
    <col min="5383" max="5383" width="5.75" style="2" customWidth="1"/>
    <col min="5384" max="5384" width="16.125" style="2" customWidth="1"/>
    <col min="5385" max="5385" width="4.5" style="2" customWidth="1"/>
    <col min="5386" max="5386" width="16.125" style="2" customWidth="1"/>
    <col min="5387" max="5387" width="9" style="2" customWidth="1"/>
    <col min="5388" max="5396" width="0" style="2" hidden="1" customWidth="1"/>
    <col min="5397" max="5632" width="9" style="2"/>
    <col min="5633" max="5633" width="5.75" style="2" customWidth="1"/>
    <col min="5634" max="5634" width="16.125" style="2" customWidth="1"/>
    <col min="5635" max="5635" width="5.75" style="2" customWidth="1"/>
    <col min="5636" max="5636" width="16.125" style="2" customWidth="1"/>
    <col min="5637" max="5637" width="5.75" style="2" customWidth="1"/>
    <col min="5638" max="5638" width="16.125" style="2" customWidth="1"/>
    <col min="5639" max="5639" width="5.75" style="2" customWidth="1"/>
    <col min="5640" max="5640" width="16.125" style="2" customWidth="1"/>
    <col min="5641" max="5641" width="4.5" style="2" customWidth="1"/>
    <col min="5642" max="5642" width="16.125" style="2" customWidth="1"/>
    <col min="5643" max="5643" width="9" style="2" customWidth="1"/>
    <col min="5644" max="5652" width="0" style="2" hidden="1" customWidth="1"/>
    <col min="5653" max="5888" width="9" style="2"/>
    <col min="5889" max="5889" width="5.75" style="2" customWidth="1"/>
    <col min="5890" max="5890" width="16.125" style="2" customWidth="1"/>
    <col min="5891" max="5891" width="5.75" style="2" customWidth="1"/>
    <col min="5892" max="5892" width="16.125" style="2" customWidth="1"/>
    <col min="5893" max="5893" width="5.75" style="2" customWidth="1"/>
    <col min="5894" max="5894" width="16.125" style="2" customWidth="1"/>
    <col min="5895" max="5895" width="5.75" style="2" customWidth="1"/>
    <col min="5896" max="5896" width="16.125" style="2" customWidth="1"/>
    <col min="5897" max="5897" width="4.5" style="2" customWidth="1"/>
    <col min="5898" max="5898" width="16.125" style="2" customWidth="1"/>
    <col min="5899" max="5899" width="9" style="2" customWidth="1"/>
    <col min="5900" max="5908" width="0" style="2" hidden="1" customWidth="1"/>
    <col min="5909" max="6144" width="9" style="2"/>
    <col min="6145" max="6145" width="5.75" style="2" customWidth="1"/>
    <col min="6146" max="6146" width="16.125" style="2" customWidth="1"/>
    <col min="6147" max="6147" width="5.75" style="2" customWidth="1"/>
    <col min="6148" max="6148" width="16.125" style="2" customWidth="1"/>
    <col min="6149" max="6149" width="5.75" style="2" customWidth="1"/>
    <col min="6150" max="6150" width="16.125" style="2" customWidth="1"/>
    <col min="6151" max="6151" width="5.75" style="2" customWidth="1"/>
    <col min="6152" max="6152" width="16.125" style="2" customWidth="1"/>
    <col min="6153" max="6153" width="4.5" style="2" customWidth="1"/>
    <col min="6154" max="6154" width="16.125" style="2" customWidth="1"/>
    <col min="6155" max="6155" width="9" style="2" customWidth="1"/>
    <col min="6156" max="6164" width="0" style="2" hidden="1" customWidth="1"/>
    <col min="6165" max="6400" width="9" style="2"/>
    <col min="6401" max="6401" width="5.75" style="2" customWidth="1"/>
    <col min="6402" max="6402" width="16.125" style="2" customWidth="1"/>
    <col min="6403" max="6403" width="5.75" style="2" customWidth="1"/>
    <col min="6404" max="6404" width="16.125" style="2" customWidth="1"/>
    <col min="6405" max="6405" width="5.75" style="2" customWidth="1"/>
    <col min="6406" max="6406" width="16.125" style="2" customWidth="1"/>
    <col min="6407" max="6407" width="5.75" style="2" customWidth="1"/>
    <col min="6408" max="6408" width="16.125" style="2" customWidth="1"/>
    <col min="6409" max="6409" width="4.5" style="2" customWidth="1"/>
    <col min="6410" max="6410" width="16.125" style="2" customWidth="1"/>
    <col min="6411" max="6411" width="9" style="2" customWidth="1"/>
    <col min="6412" max="6420" width="0" style="2" hidden="1" customWidth="1"/>
    <col min="6421" max="6656" width="9" style="2"/>
    <col min="6657" max="6657" width="5.75" style="2" customWidth="1"/>
    <col min="6658" max="6658" width="16.125" style="2" customWidth="1"/>
    <col min="6659" max="6659" width="5.75" style="2" customWidth="1"/>
    <col min="6660" max="6660" width="16.125" style="2" customWidth="1"/>
    <col min="6661" max="6661" width="5.75" style="2" customWidth="1"/>
    <col min="6662" max="6662" width="16.125" style="2" customWidth="1"/>
    <col min="6663" max="6663" width="5.75" style="2" customWidth="1"/>
    <col min="6664" max="6664" width="16.125" style="2" customWidth="1"/>
    <col min="6665" max="6665" width="4.5" style="2" customWidth="1"/>
    <col min="6666" max="6666" width="16.125" style="2" customWidth="1"/>
    <col min="6667" max="6667" width="9" style="2" customWidth="1"/>
    <col min="6668" max="6676" width="0" style="2" hidden="1" customWidth="1"/>
    <col min="6677" max="6912" width="9" style="2"/>
    <col min="6913" max="6913" width="5.75" style="2" customWidth="1"/>
    <col min="6914" max="6914" width="16.125" style="2" customWidth="1"/>
    <col min="6915" max="6915" width="5.75" style="2" customWidth="1"/>
    <col min="6916" max="6916" width="16.125" style="2" customWidth="1"/>
    <col min="6917" max="6917" width="5.75" style="2" customWidth="1"/>
    <col min="6918" max="6918" width="16.125" style="2" customWidth="1"/>
    <col min="6919" max="6919" width="5.75" style="2" customWidth="1"/>
    <col min="6920" max="6920" width="16.125" style="2" customWidth="1"/>
    <col min="6921" max="6921" width="4.5" style="2" customWidth="1"/>
    <col min="6922" max="6922" width="16.125" style="2" customWidth="1"/>
    <col min="6923" max="6923" width="9" style="2" customWidth="1"/>
    <col min="6924" max="6932" width="0" style="2" hidden="1" customWidth="1"/>
    <col min="6933" max="7168" width="9" style="2"/>
    <col min="7169" max="7169" width="5.75" style="2" customWidth="1"/>
    <col min="7170" max="7170" width="16.125" style="2" customWidth="1"/>
    <col min="7171" max="7171" width="5.75" style="2" customWidth="1"/>
    <col min="7172" max="7172" width="16.125" style="2" customWidth="1"/>
    <col min="7173" max="7173" width="5.75" style="2" customWidth="1"/>
    <col min="7174" max="7174" width="16.125" style="2" customWidth="1"/>
    <col min="7175" max="7175" width="5.75" style="2" customWidth="1"/>
    <col min="7176" max="7176" width="16.125" style="2" customWidth="1"/>
    <col min="7177" max="7177" width="4.5" style="2" customWidth="1"/>
    <col min="7178" max="7178" width="16.125" style="2" customWidth="1"/>
    <col min="7179" max="7179" width="9" style="2" customWidth="1"/>
    <col min="7180" max="7188" width="0" style="2" hidden="1" customWidth="1"/>
    <col min="7189" max="7424" width="9" style="2"/>
    <col min="7425" max="7425" width="5.75" style="2" customWidth="1"/>
    <col min="7426" max="7426" width="16.125" style="2" customWidth="1"/>
    <col min="7427" max="7427" width="5.75" style="2" customWidth="1"/>
    <col min="7428" max="7428" width="16.125" style="2" customWidth="1"/>
    <col min="7429" max="7429" width="5.75" style="2" customWidth="1"/>
    <col min="7430" max="7430" width="16.125" style="2" customWidth="1"/>
    <col min="7431" max="7431" width="5.75" style="2" customWidth="1"/>
    <col min="7432" max="7432" width="16.125" style="2" customWidth="1"/>
    <col min="7433" max="7433" width="4.5" style="2" customWidth="1"/>
    <col min="7434" max="7434" width="16.125" style="2" customWidth="1"/>
    <col min="7435" max="7435" width="9" style="2" customWidth="1"/>
    <col min="7436" max="7444" width="0" style="2" hidden="1" customWidth="1"/>
    <col min="7445" max="7680" width="9" style="2"/>
    <col min="7681" max="7681" width="5.75" style="2" customWidth="1"/>
    <col min="7682" max="7682" width="16.125" style="2" customWidth="1"/>
    <col min="7683" max="7683" width="5.75" style="2" customWidth="1"/>
    <col min="7684" max="7684" width="16.125" style="2" customWidth="1"/>
    <col min="7685" max="7685" width="5.75" style="2" customWidth="1"/>
    <col min="7686" max="7686" width="16.125" style="2" customWidth="1"/>
    <col min="7687" max="7687" width="5.75" style="2" customWidth="1"/>
    <col min="7688" max="7688" width="16.125" style="2" customWidth="1"/>
    <col min="7689" max="7689" width="4.5" style="2" customWidth="1"/>
    <col min="7690" max="7690" width="16.125" style="2" customWidth="1"/>
    <col min="7691" max="7691" width="9" style="2" customWidth="1"/>
    <col min="7692" max="7700" width="0" style="2" hidden="1" customWidth="1"/>
    <col min="7701" max="7936" width="9" style="2"/>
    <col min="7937" max="7937" width="5.75" style="2" customWidth="1"/>
    <col min="7938" max="7938" width="16.125" style="2" customWidth="1"/>
    <col min="7939" max="7939" width="5.75" style="2" customWidth="1"/>
    <col min="7940" max="7940" width="16.125" style="2" customWidth="1"/>
    <col min="7941" max="7941" width="5.75" style="2" customWidth="1"/>
    <col min="7942" max="7942" width="16.125" style="2" customWidth="1"/>
    <col min="7943" max="7943" width="5.75" style="2" customWidth="1"/>
    <col min="7944" max="7944" width="16.125" style="2" customWidth="1"/>
    <col min="7945" max="7945" width="4.5" style="2" customWidth="1"/>
    <col min="7946" max="7946" width="16.125" style="2" customWidth="1"/>
    <col min="7947" max="7947" width="9" style="2" customWidth="1"/>
    <col min="7948" max="7956" width="0" style="2" hidden="1" customWidth="1"/>
    <col min="7957" max="8192" width="9" style="2"/>
    <col min="8193" max="8193" width="5.75" style="2" customWidth="1"/>
    <col min="8194" max="8194" width="16.125" style="2" customWidth="1"/>
    <col min="8195" max="8195" width="5.75" style="2" customWidth="1"/>
    <col min="8196" max="8196" width="16.125" style="2" customWidth="1"/>
    <col min="8197" max="8197" width="5.75" style="2" customWidth="1"/>
    <col min="8198" max="8198" width="16.125" style="2" customWidth="1"/>
    <col min="8199" max="8199" width="5.75" style="2" customWidth="1"/>
    <col min="8200" max="8200" width="16.125" style="2" customWidth="1"/>
    <col min="8201" max="8201" width="4.5" style="2" customWidth="1"/>
    <col min="8202" max="8202" width="16.125" style="2" customWidth="1"/>
    <col min="8203" max="8203" width="9" style="2" customWidth="1"/>
    <col min="8204" max="8212" width="0" style="2" hidden="1" customWidth="1"/>
    <col min="8213" max="8448" width="9" style="2"/>
    <col min="8449" max="8449" width="5.75" style="2" customWidth="1"/>
    <col min="8450" max="8450" width="16.125" style="2" customWidth="1"/>
    <col min="8451" max="8451" width="5.75" style="2" customWidth="1"/>
    <col min="8452" max="8452" width="16.125" style="2" customWidth="1"/>
    <col min="8453" max="8453" width="5.75" style="2" customWidth="1"/>
    <col min="8454" max="8454" width="16.125" style="2" customWidth="1"/>
    <col min="8455" max="8455" width="5.75" style="2" customWidth="1"/>
    <col min="8456" max="8456" width="16.125" style="2" customWidth="1"/>
    <col min="8457" max="8457" width="4.5" style="2" customWidth="1"/>
    <col min="8458" max="8458" width="16.125" style="2" customWidth="1"/>
    <col min="8459" max="8459" width="9" style="2" customWidth="1"/>
    <col min="8460" max="8468" width="0" style="2" hidden="1" customWidth="1"/>
    <col min="8469" max="8704" width="9" style="2"/>
    <col min="8705" max="8705" width="5.75" style="2" customWidth="1"/>
    <col min="8706" max="8706" width="16.125" style="2" customWidth="1"/>
    <col min="8707" max="8707" width="5.75" style="2" customWidth="1"/>
    <col min="8708" max="8708" width="16.125" style="2" customWidth="1"/>
    <col min="8709" max="8709" width="5.75" style="2" customWidth="1"/>
    <col min="8710" max="8710" width="16.125" style="2" customWidth="1"/>
    <col min="8711" max="8711" width="5.75" style="2" customWidth="1"/>
    <col min="8712" max="8712" width="16.125" style="2" customWidth="1"/>
    <col min="8713" max="8713" width="4.5" style="2" customWidth="1"/>
    <col min="8714" max="8714" width="16.125" style="2" customWidth="1"/>
    <col min="8715" max="8715" width="9" style="2" customWidth="1"/>
    <col min="8716" max="8724" width="0" style="2" hidden="1" customWidth="1"/>
    <col min="8725" max="8960" width="9" style="2"/>
    <col min="8961" max="8961" width="5.75" style="2" customWidth="1"/>
    <col min="8962" max="8962" width="16.125" style="2" customWidth="1"/>
    <col min="8963" max="8963" width="5.75" style="2" customWidth="1"/>
    <col min="8964" max="8964" width="16.125" style="2" customWidth="1"/>
    <col min="8965" max="8965" width="5.75" style="2" customWidth="1"/>
    <col min="8966" max="8966" width="16.125" style="2" customWidth="1"/>
    <col min="8967" max="8967" width="5.75" style="2" customWidth="1"/>
    <col min="8968" max="8968" width="16.125" style="2" customWidth="1"/>
    <col min="8969" max="8969" width="4.5" style="2" customWidth="1"/>
    <col min="8970" max="8970" width="16.125" style="2" customWidth="1"/>
    <col min="8971" max="8971" width="9" style="2" customWidth="1"/>
    <col min="8972" max="8980" width="0" style="2" hidden="1" customWidth="1"/>
    <col min="8981" max="9216" width="9" style="2"/>
    <col min="9217" max="9217" width="5.75" style="2" customWidth="1"/>
    <col min="9218" max="9218" width="16.125" style="2" customWidth="1"/>
    <col min="9219" max="9219" width="5.75" style="2" customWidth="1"/>
    <col min="9220" max="9220" width="16.125" style="2" customWidth="1"/>
    <col min="9221" max="9221" width="5.75" style="2" customWidth="1"/>
    <col min="9222" max="9222" width="16.125" style="2" customWidth="1"/>
    <col min="9223" max="9223" width="5.75" style="2" customWidth="1"/>
    <col min="9224" max="9224" width="16.125" style="2" customWidth="1"/>
    <col min="9225" max="9225" width="4.5" style="2" customWidth="1"/>
    <col min="9226" max="9226" width="16.125" style="2" customWidth="1"/>
    <col min="9227" max="9227" width="9" style="2" customWidth="1"/>
    <col min="9228" max="9236" width="0" style="2" hidden="1" customWidth="1"/>
    <col min="9237" max="9472" width="9" style="2"/>
    <col min="9473" max="9473" width="5.75" style="2" customWidth="1"/>
    <col min="9474" max="9474" width="16.125" style="2" customWidth="1"/>
    <col min="9475" max="9475" width="5.75" style="2" customWidth="1"/>
    <col min="9476" max="9476" width="16.125" style="2" customWidth="1"/>
    <col min="9477" max="9477" width="5.75" style="2" customWidth="1"/>
    <col min="9478" max="9478" width="16.125" style="2" customWidth="1"/>
    <col min="9479" max="9479" width="5.75" style="2" customWidth="1"/>
    <col min="9480" max="9480" width="16.125" style="2" customWidth="1"/>
    <col min="9481" max="9481" width="4.5" style="2" customWidth="1"/>
    <col min="9482" max="9482" width="16.125" style="2" customWidth="1"/>
    <col min="9483" max="9483" width="9" style="2" customWidth="1"/>
    <col min="9484" max="9492" width="0" style="2" hidden="1" customWidth="1"/>
    <col min="9493" max="9728" width="9" style="2"/>
    <col min="9729" max="9729" width="5.75" style="2" customWidth="1"/>
    <col min="9730" max="9730" width="16.125" style="2" customWidth="1"/>
    <col min="9731" max="9731" width="5.75" style="2" customWidth="1"/>
    <col min="9732" max="9732" width="16.125" style="2" customWidth="1"/>
    <col min="9733" max="9733" width="5.75" style="2" customWidth="1"/>
    <col min="9734" max="9734" width="16.125" style="2" customWidth="1"/>
    <col min="9735" max="9735" width="5.75" style="2" customWidth="1"/>
    <col min="9736" max="9736" width="16.125" style="2" customWidth="1"/>
    <col min="9737" max="9737" width="4.5" style="2" customWidth="1"/>
    <col min="9738" max="9738" width="16.125" style="2" customWidth="1"/>
    <col min="9739" max="9739" width="9" style="2" customWidth="1"/>
    <col min="9740" max="9748" width="0" style="2" hidden="1" customWidth="1"/>
    <col min="9749" max="9984" width="9" style="2"/>
    <col min="9985" max="9985" width="5.75" style="2" customWidth="1"/>
    <col min="9986" max="9986" width="16.125" style="2" customWidth="1"/>
    <col min="9987" max="9987" width="5.75" style="2" customWidth="1"/>
    <col min="9988" max="9988" width="16.125" style="2" customWidth="1"/>
    <col min="9989" max="9989" width="5.75" style="2" customWidth="1"/>
    <col min="9990" max="9990" width="16.125" style="2" customWidth="1"/>
    <col min="9991" max="9991" width="5.75" style="2" customWidth="1"/>
    <col min="9992" max="9992" width="16.125" style="2" customWidth="1"/>
    <col min="9993" max="9993" width="4.5" style="2" customWidth="1"/>
    <col min="9994" max="9994" width="16.125" style="2" customWidth="1"/>
    <col min="9995" max="9995" width="9" style="2" customWidth="1"/>
    <col min="9996" max="10004" width="0" style="2" hidden="1" customWidth="1"/>
    <col min="10005" max="10240" width="9" style="2"/>
    <col min="10241" max="10241" width="5.75" style="2" customWidth="1"/>
    <col min="10242" max="10242" width="16.125" style="2" customWidth="1"/>
    <col min="10243" max="10243" width="5.75" style="2" customWidth="1"/>
    <col min="10244" max="10244" width="16.125" style="2" customWidth="1"/>
    <col min="10245" max="10245" width="5.75" style="2" customWidth="1"/>
    <col min="10246" max="10246" width="16.125" style="2" customWidth="1"/>
    <col min="10247" max="10247" width="5.75" style="2" customWidth="1"/>
    <col min="10248" max="10248" width="16.125" style="2" customWidth="1"/>
    <col min="10249" max="10249" width="4.5" style="2" customWidth="1"/>
    <col min="10250" max="10250" width="16.125" style="2" customWidth="1"/>
    <col min="10251" max="10251" width="9" style="2" customWidth="1"/>
    <col min="10252" max="10260" width="0" style="2" hidden="1" customWidth="1"/>
    <col min="10261" max="10496" width="9" style="2"/>
    <col min="10497" max="10497" width="5.75" style="2" customWidth="1"/>
    <col min="10498" max="10498" width="16.125" style="2" customWidth="1"/>
    <col min="10499" max="10499" width="5.75" style="2" customWidth="1"/>
    <col min="10500" max="10500" width="16.125" style="2" customWidth="1"/>
    <col min="10501" max="10501" width="5.75" style="2" customWidth="1"/>
    <col min="10502" max="10502" width="16.125" style="2" customWidth="1"/>
    <col min="10503" max="10503" width="5.75" style="2" customWidth="1"/>
    <col min="10504" max="10504" width="16.125" style="2" customWidth="1"/>
    <col min="10505" max="10505" width="4.5" style="2" customWidth="1"/>
    <col min="10506" max="10506" width="16.125" style="2" customWidth="1"/>
    <col min="10507" max="10507" width="9" style="2" customWidth="1"/>
    <col min="10508" max="10516" width="0" style="2" hidden="1" customWidth="1"/>
    <col min="10517" max="10752" width="9" style="2"/>
    <col min="10753" max="10753" width="5.75" style="2" customWidth="1"/>
    <col min="10754" max="10754" width="16.125" style="2" customWidth="1"/>
    <col min="10755" max="10755" width="5.75" style="2" customWidth="1"/>
    <col min="10756" max="10756" width="16.125" style="2" customWidth="1"/>
    <col min="10757" max="10757" width="5.75" style="2" customWidth="1"/>
    <col min="10758" max="10758" width="16.125" style="2" customWidth="1"/>
    <col min="10759" max="10759" width="5.75" style="2" customWidth="1"/>
    <col min="10760" max="10760" width="16.125" style="2" customWidth="1"/>
    <col min="10761" max="10761" width="4.5" style="2" customWidth="1"/>
    <col min="10762" max="10762" width="16.125" style="2" customWidth="1"/>
    <col min="10763" max="10763" width="9" style="2" customWidth="1"/>
    <col min="10764" max="10772" width="0" style="2" hidden="1" customWidth="1"/>
    <col min="10773" max="11008" width="9" style="2"/>
    <col min="11009" max="11009" width="5.75" style="2" customWidth="1"/>
    <col min="11010" max="11010" width="16.125" style="2" customWidth="1"/>
    <col min="11011" max="11011" width="5.75" style="2" customWidth="1"/>
    <col min="11012" max="11012" width="16.125" style="2" customWidth="1"/>
    <col min="11013" max="11013" width="5.75" style="2" customWidth="1"/>
    <col min="11014" max="11014" width="16.125" style="2" customWidth="1"/>
    <col min="11015" max="11015" width="5.75" style="2" customWidth="1"/>
    <col min="11016" max="11016" width="16.125" style="2" customWidth="1"/>
    <col min="11017" max="11017" width="4.5" style="2" customWidth="1"/>
    <col min="11018" max="11018" width="16.125" style="2" customWidth="1"/>
    <col min="11019" max="11019" width="9" style="2" customWidth="1"/>
    <col min="11020" max="11028" width="0" style="2" hidden="1" customWidth="1"/>
    <col min="11029" max="11264" width="9" style="2"/>
    <col min="11265" max="11265" width="5.75" style="2" customWidth="1"/>
    <col min="11266" max="11266" width="16.125" style="2" customWidth="1"/>
    <col min="11267" max="11267" width="5.75" style="2" customWidth="1"/>
    <col min="11268" max="11268" width="16.125" style="2" customWidth="1"/>
    <col min="11269" max="11269" width="5.75" style="2" customWidth="1"/>
    <col min="11270" max="11270" width="16.125" style="2" customWidth="1"/>
    <col min="11271" max="11271" width="5.75" style="2" customWidth="1"/>
    <col min="11272" max="11272" width="16.125" style="2" customWidth="1"/>
    <col min="11273" max="11273" width="4.5" style="2" customWidth="1"/>
    <col min="11274" max="11274" width="16.125" style="2" customWidth="1"/>
    <col min="11275" max="11275" width="9" style="2" customWidth="1"/>
    <col min="11276" max="11284" width="0" style="2" hidden="1" customWidth="1"/>
    <col min="11285" max="11520" width="9" style="2"/>
    <col min="11521" max="11521" width="5.75" style="2" customWidth="1"/>
    <col min="11522" max="11522" width="16.125" style="2" customWidth="1"/>
    <col min="11523" max="11523" width="5.75" style="2" customWidth="1"/>
    <col min="11524" max="11524" width="16.125" style="2" customWidth="1"/>
    <col min="11525" max="11525" width="5.75" style="2" customWidth="1"/>
    <col min="11526" max="11526" width="16.125" style="2" customWidth="1"/>
    <col min="11527" max="11527" width="5.75" style="2" customWidth="1"/>
    <col min="11528" max="11528" width="16.125" style="2" customWidth="1"/>
    <col min="11529" max="11529" width="4.5" style="2" customWidth="1"/>
    <col min="11530" max="11530" width="16.125" style="2" customWidth="1"/>
    <col min="11531" max="11531" width="9" style="2" customWidth="1"/>
    <col min="11532" max="11540" width="0" style="2" hidden="1" customWidth="1"/>
    <col min="11541" max="11776" width="9" style="2"/>
    <col min="11777" max="11777" width="5.75" style="2" customWidth="1"/>
    <col min="11778" max="11778" width="16.125" style="2" customWidth="1"/>
    <col min="11779" max="11779" width="5.75" style="2" customWidth="1"/>
    <col min="11780" max="11780" width="16.125" style="2" customWidth="1"/>
    <col min="11781" max="11781" width="5.75" style="2" customWidth="1"/>
    <col min="11782" max="11782" width="16.125" style="2" customWidth="1"/>
    <col min="11783" max="11783" width="5.75" style="2" customWidth="1"/>
    <col min="11784" max="11784" width="16.125" style="2" customWidth="1"/>
    <col min="11785" max="11785" width="4.5" style="2" customWidth="1"/>
    <col min="11786" max="11786" width="16.125" style="2" customWidth="1"/>
    <col min="11787" max="11787" width="9" style="2" customWidth="1"/>
    <col min="11788" max="11796" width="0" style="2" hidden="1" customWidth="1"/>
    <col min="11797" max="12032" width="9" style="2"/>
    <col min="12033" max="12033" width="5.75" style="2" customWidth="1"/>
    <col min="12034" max="12034" width="16.125" style="2" customWidth="1"/>
    <col min="12035" max="12035" width="5.75" style="2" customWidth="1"/>
    <col min="12036" max="12036" width="16.125" style="2" customWidth="1"/>
    <col min="12037" max="12037" width="5.75" style="2" customWidth="1"/>
    <col min="12038" max="12038" width="16.125" style="2" customWidth="1"/>
    <col min="12039" max="12039" width="5.75" style="2" customWidth="1"/>
    <col min="12040" max="12040" width="16.125" style="2" customWidth="1"/>
    <col min="12041" max="12041" width="4.5" style="2" customWidth="1"/>
    <col min="12042" max="12042" width="16.125" style="2" customWidth="1"/>
    <col min="12043" max="12043" width="9" style="2" customWidth="1"/>
    <col min="12044" max="12052" width="0" style="2" hidden="1" customWidth="1"/>
    <col min="12053" max="12288" width="9" style="2"/>
    <col min="12289" max="12289" width="5.75" style="2" customWidth="1"/>
    <col min="12290" max="12290" width="16.125" style="2" customWidth="1"/>
    <col min="12291" max="12291" width="5.75" style="2" customWidth="1"/>
    <col min="12292" max="12292" width="16.125" style="2" customWidth="1"/>
    <col min="12293" max="12293" width="5.75" style="2" customWidth="1"/>
    <col min="12294" max="12294" width="16.125" style="2" customWidth="1"/>
    <col min="12295" max="12295" width="5.75" style="2" customWidth="1"/>
    <col min="12296" max="12296" width="16.125" style="2" customWidth="1"/>
    <col min="12297" max="12297" width="4.5" style="2" customWidth="1"/>
    <col min="12298" max="12298" width="16.125" style="2" customWidth="1"/>
    <col min="12299" max="12299" width="9" style="2" customWidth="1"/>
    <col min="12300" max="12308" width="0" style="2" hidden="1" customWidth="1"/>
    <col min="12309" max="12544" width="9" style="2"/>
    <col min="12545" max="12545" width="5.75" style="2" customWidth="1"/>
    <col min="12546" max="12546" width="16.125" style="2" customWidth="1"/>
    <col min="12547" max="12547" width="5.75" style="2" customWidth="1"/>
    <col min="12548" max="12548" width="16.125" style="2" customWidth="1"/>
    <col min="12549" max="12549" width="5.75" style="2" customWidth="1"/>
    <col min="12550" max="12550" width="16.125" style="2" customWidth="1"/>
    <col min="12551" max="12551" width="5.75" style="2" customWidth="1"/>
    <col min="12552" max="12552" width="16.125" style="2" customWidth="1"/>
    <col min="12553" max="12553" width="4.5" style="2" customWidth="1"/>
    <col min="12554" max="12554" width="16.125" style="2" customWidth="1"/>
    <col min="12555" max="12555" width="9" style="2" customWidth="1"/>
    <col min="12556" max="12564" width="0" style="2" hidden="1" customWidth="1"/>
    <col min="12565" max="12800" width="9" style="2"/>
    <col min="12801" max="12801" width="5.75" style="2" customWidth="1"/>
    <col min="12802" max="12802" width="16.125" style="2" customWidth="1"/>
    <col min="12803" max="12803" width="5.75" style="2" customWidth="1"/>
    <col min="12804" max="12804" width="16.125" style="2" customWidth="1"/>
    <col min="12805" max="12805" width="5.75" style="2" customWidth="1"/>
    <col min="12806" max="12806" width="16.125" style="2" customWidth="1"/>
    <col min="12807" max="12807" width="5.75" style="2" customWidth="1"/>
    <col min="12808" max="12808" width="16.125" style="2" customWidth="1"/>
    <col min="12809" max="12809" width="4.5" style="2" customWidth="1"/>
    <col min="12810" max="12810" width="16.125" style="2" customWidth="1"/>
    <col min="12811" max="12811" width="9" style="2" customWidth="1"/>
    <col min="12812" max="12820" width="0" style="2" hidden="1" customWidth="1"/>
    <col min="12821" max="13056" width="9" style="2"/>
    <col min="13057" max="13057" width="5.75" style="2" customWidth="1"/>
    <col min="13058" max="13058" width="16.125" style="2" customWidth="1"/>
    <col min="13059" max="13059" width="5.75" style="2" customWidth="1"/>
    <col min="13060" max="13060" width="16.125" style="2" customWidth="1"/>
    <col min="13061" max="13061" width="5.75" style="2" customWidth="1"/>
    <col min="13062" max="13062" width="16.125" style="2" customWidth="1"/>
    <col min="13063" max="13063" width="5.75" style="2" customWidth="1"/>
    <col min="13064" max="13064" width="16.125" style="2" customWidth="1"/>
    <col min="13065" max="13065" width="4.5" style="2" customWidth="1"/>
    <col min="13066" max="13066" width="16.125" style="2" customWidth="1"/>
    <col min="13067" max="13067" width="9" style="2" customWidth="1"/>
    <col min="13068" max="13076" width="0" style="2" hidden="1" customWidth="1"/>
    <col min="13077" max="13312" width="9" style="2"/>
    <col min="13313" max="13313" width="5.75" style="2" customWidth="1"/>
    <col min="13314" max="13314" width="16.125" style="2" customWidth="1"/>
    <col min="13315" max="13315" width="5.75" style="2" customWidth="1"/>
    <col min="13316" max="13316" width="16.125" style="2" customWidth="1"/>
    <col min="13317" max="13317" width="5.75" style="2" customWidth="1"/>
    <col min="13318" max="13318" width="16.125" style="2" customWidth="1"/>
    <col min="13319" max="13319" width="5.75" style="2" customWidth="1"/>
    <col min="13320" max="13320" width="16.125" style="2" customWidth="1"/>
    <col min="13321" max="13321" width="4.5" style="2" customWidth="1"/>
    <col min="13322" max="13322" width="16.125" style="2" customWidth="1"/>
    <col min="13323" max="13323" width="9" style="2" customWidth="1"/>
    <col min="13324" max="13332" width="0" style="2" hidden="1" customWidth="1"/>
    <col min="13333" max="13568" width="9" style="2"/>
    <col min="13569" max="13569" width="5.75" style="2" customWidth="1"/>
    <col min="13570" max="13570" width="16.125" style="2" customWidth="1"/>
    <col min="13571" max="13571" width="5.75" style="2" customWidth="1"/>
    <col min="13572" max="13572" width="16.125" style="2" customWidth="1"/>
    <col min="13573" max="13573" width="5.75" style="2" customWidth="1"/>
    <col min="13574" max="13574" width="16.125" style="2" customWidth="1"/>
    <col min="13575" max="13575" width="5.75" style="2" customWidth="1"/>
    <col min="13576" max="13576" width="16.125" style="2" customWidth="1"/>
    <col min="13577" max="13577" width="4.5" style="2" customWidth="1"/>
    <col min="13578" max="13578" width="16.125" style="2" customWidth="1"/>
    <col min="13579" max="13579" width="9" style="2" customWidth="1"/>
    <col min="13580" max="13588" width="0" style="2" hidden="1" customWidth="1"/>
    <col min="13589" max="13824" width="9" style="2"/>
    <col min="13825" max="13825" width="5.75" style="2" customWidth="1"/>
    <col min="13826" max="13826" width="16.125" style="2" customWidth="1"/>
    <col min="13827" max="13827" width="5.75" style="2" customWidth="1"/>
    <col min="13828" max="13828" width="16.125" style="2" customWidth="1"/>
    <col min="13829" max="13829" width="5.75" style="2" customWidth="1"/>
    <col min="13830" max="13830" width="16.125" style="2" customWidth="1"/>
    <col min="13831" max="13831" width="5.75" style="2" customWidth="1"/>
    <col min="13832" max="13832" width="16.125" style="2" customWidth="1"/>
    <col min="13833" max="13833" width="4.5" style="2" customWidth="1"/>
    <col min="13834" max="13834" width="16.125" style="2" customWidth="1"/>
    <col min="13835" max="13835" width="9" style="2" customWidth="1"/>
    <col min="13836" max="13844" width="0" style="2" hidden="1" customWidth="1"/>
    <col min="13845" max="14080" width="9" style="2"/>
    <col min="14081" max="14081" width="5.75" style="2" customWidth="1"/>
    <col min="14082" max="14082" width="16.125" style="2" customWidth="1"/>
    <col min="14083" max="14083" width="5.75" style="2" customWidth="1"/>
    <col min="14084" max="14084" width="16.125" style="2" customWidth="1"/>
    <col min="14085" max="14085" width="5.75" style="2" customWidth="1"/>
    <col min="14086" max="14086" width="16.125" style="2" customWidth="1"/>
    <col min="14087" max="14087" width="5.75" style="2" customWidth="1"/>
    <col min="14088" max="14088" width="16.125" style="2" customWidth="1"/>
    <col min="14089" max="14089" width="4.5" style="2" customWidth="1"/>
    <col min="14090" max="14090" width="16.125" style="2" customWidth="1"/>
    <col min="14091" max="14091" width="9" style="2" customWidth="1"/>
    <col min="14092" max="14100" width="0" style="2" hidden="1" customWidth="1"/>
    <col min="14101" max="14336" width="9" style="2"/>
    <col min="14337" max="14337" width="5.75" style="2" customWidth="1"/>
    <col min="14338" max="14338" width="16.125" style="2" customWidth="1"/>
    <col min="14339" max="14339" width="5.75" style="2" customWidth="1"/>
    <col min="14340" max="14340" width="16.125" style="2" customWidth="1"/>
    <col min="14341" max="14341" width="5.75" style="2" customWidth="1"/>
    <col min="14342" max="14342" width="16.125" style="2" customWidth="1"/>
    <col min="14343" max="14343" width="5.75" style="2" customWidth="1"/>
    <col min="14344" max="14344" width="16.125" style="2" customWidth="1"/>
    <col min="14345" max="14345" width="4.5" style="2" customWidth="1"/>
    <col min="14346" max="14346" width="16.125" style="2" customWidth="1"/>
    <col min="14347" max="14347" width="9" style="2" customWidth="1"/>
    <col min="14348" max="14356" width="0" style="2" hidden="1" customWidth="1"/>
    <col min="14357" max="14592" width="9" style="2"/>
    <col min="14593" max="14593" width="5.75" style="2" customWidth="1"/>
    <col min="14594" max="14594" width="16.125" style="2" customWidth="1"/>
    <col min="14595" max="14595" width="5.75" style="2" customWidth="1"/>
    <col min="14596" max="14596" width="16.125" style="2" customWidth="1"/>
    <col min="14597" max="14597" width="5.75" style="2" customWidth="1"/>
    <col min="14598" max="14598" width="16.125" style="2" customWidth="1"/>
    <col min="14599" max="14599" width="5.75" style="2" customWidth="1"/>
    <col min="14600" max="14600" width="16.125" style="2" customWidth="1"/>
    <col min="14601" max="14601" width="4.5" style="2" customWidth="1"/>
    <col min="14602" max="14602" width="16.125" style="2" customWidth="1"/>
    <col min="14603" max="14603" width="9" style="2" customWidth="1"/>
    <col min="14604" max="14612" width="0" style="2" hidden="1" customWidth="1"/>
    <col min="14613" max="14848" width="9" style="2"/>
    <col min="14849" max="14849" width="5.75" style="2" customWidth="1"/>
    <col min="14850" max="14850" width="16.125" style="2" customWidth="1"/>
    <col min="14851" max="14851" width="5.75" style="2" customWidth="1"/>
    <col min="14852" max="14852" width="16.125" style="2" customWidth="1"/>
    <col min="14853" max="14853" width="5.75" style="2" customWidth="1"/>
    <col min="14854" max="14854" width="16.125" style="2" customWidth="1"/>
    <col min="14855" max="14855" width="5.75" style="2" customWidth="1"/>
    <col min="14856" max="14856" width="16.125" style="2" customWidth="1"/>
    <col min="14857" max="14857" width="4.5" style="2" customWidth="1"/>
    <col min="14858" max="14858" width="16.125" style="2" customWidth="1"/>
    <col min="14859" max="14859" width="9" style="2" customWidth="1"/>
    <col min="14860" max="14868" width="0" style="2" hidden="1" customWidth="1"/>
    <col min="14869" max="15104" width="9" style="2"/>
    <col min="15105" max="15105" width="5.75" style="2" customWidth="1"/>
    <col min="15106" max="15106" width="16.125" style="2" customWidth="1"/>
    <col min="15107" max="15107" width="5.75" style="2" customWidth="1"/>
    <col min="15108" max="15108" width="16.125" style="2" customWidth="1"/>
    <col min="15109" max="15109" width="5.75" style="2" customWidth="1"/>
    <col min="15110" max="15110" width="16.125" style="2" customWidth="1"/>
    <col min="15111" max="15111" width="5.75" style="2" customWidth="1"/>
    <col min="15112" max="15112" width="16.125" style="2" customWidth="1"/>
    <col min="15113" max="15113" width="4.5" style="2" customWidth="1"/>
    <col min="15114" max="15114" width="16.125" style="2" customWidth="1"/>
    <col min="15115" max="15115" width="9" style="2" customWidth="1"/>
    <col min="15116" max="15124" width="0" style="2" hidden="1" customWidth="1"/>
    <col min="15125" max="15360" width="9" style="2"/>
    <col min="15361" max="15361" width="5.75" style="2" customWidth="1"/>
    <col min="15362" max="15362" width="16.125" style="2" customWidth="1"/>
    <col min="15363" max="15363" width="5.75" style="2" customWidth="1"/>
    <col min="15364" max="15364" width="16.125" style="2" customWidth="1"/>
    <col min="15365" max="15365" width="5.75" style="2" customWidth="1"/>
    <col min="15366" max="15366" width="16.125" style="2" customWidth="1"/>
    <col min="15367" max="15367" width="5.75" style="2" customWidth="1"/>
    <col min="15368" max="15368" width="16.125" style="2" customWidth="1"/>
    <col min="15369" max="15369" width="4.5" style="2" customWidth="1"/>
    <col min="15370" max="15370" width="16.125" style="2" customWidth="1"/>
    <col min="15371" max="15371" width="9" style="2" customWidth="1"/>
    <col min="15372" max="15380" width="0" style="2" hidden="1" customWidth="1"/>
    <col min="15381" max="15616" width="9" style="2"/>
    <col min="15617" max="15617" width="5.75" style="2" customWidth="1"/>
    <col min="15618" max="15618" width="16.125" style="2" customWidth="1"/>
    <col min="15619" max="15619" width="5.75" style="2" customWidth="1"/>
    <col min="15620" max="15620" width="16.125" style="2" customWidth="1"/>
    <col min="15621" max="15621" width="5.75" style="2" customWidth="1"/>
    <col min="15622" max="15622" width="16.125" style="2" customWidth="1"/>
    <col min="15623" max="15623" width="5.75" style="2" customWidth="1"/>
    <col min="15624" max="15624" width="16.125" style="2" customWidth="1"/>
    <col min="15625" max="15625" width="4.5" style="2" customWidth="1"/>
    <col min="15626" max="15626" width="16.125" style="2" customWidth="1"/>
    <col min="15627" max="15627" width="9" style="2" customWidth="1"/>
    <col min="15628" max="15636" width="0" style="2" hidden="1" customWidth="1"/>
    <col min="15637" max="15872" width="9" style="2"/>
    <col min="15873" max="15873" width="5.75" style="2" customWidth="1"/>
    <col min="15874" max="15874" width="16.125" style="2" customWidth="1"/>
    <col min="15875" max="15875" width="5.75" style="2" customWidth="1"/>
    <col min="15876" max="15876" width="16.125" style="2" customWidth="1"/>
    <col min="15877" max="15877" width="5.75" style="2" customWidth="1"/>
    <col min="15878" max="15878" width="16.125" style="2" customWidth="1"/>
    <col min="15879" max="15879" width="5.75" style="2" customWidth="1"/>
    <col min="15880" max="15880" width="16.125" style="2" customWidth="1"/>
    <col min="15881" max="15881" width="4.5" style="2" customWidth="1"/>
    <col min="15882" max="15882" width="16.125" style="2" customWidth="1"/>
    <col min="15883" max="15883" width="9" style="2" customWidth="1"/>
    <col min="15884" max="15892" width="0" style="2" hidden="1" customWidth="1"/>
    <col min="15893" max="16128" width="9" style="2"/>
    <col min="16129" max="16129" width="5.75" style="2" customWidth="1"/>
    <col min="16130" max="16130" width="16.125" style="2" customWidth="1"/>
    <col min="16131" max="16131" width="5.75" style="2" customWidth="1"/>
    <col min="16132" max="16132" width="16.125" style="2" customWidth="1"/>
    <col min="16133" max="16133" width="5.75" style="2" customWidth="1"/>
    <col min="16134" max="16134" width="16.125" style="2" customWidth="1"/>
    <col min="16135" max="16135" width="5.75" style="2" customWidth="1"/>
    <col min="16136" max="16136" width="16.125" style="2" customWidth="1"/>
    <col min="16137" max="16137" width="4.5" style="2" customWidth="1"/>
    <col min="16138" max="16138" width="16.125" style="2" customWidth="1"/>
    <col min="16139" max="16139" width="9" style="2" customWidth="1"/>
    <col min="16140" max="16148" width="0" style="2" hidden="1" customWidth="1"/>
    <col min="16149" max="16384" width="9" style="2"/>
  </cols>
  <sheetData>
    <row r="1" spans="1:13" ht="22.15" customHeight="1">
      <c r="A1" s="8" t="s">
        <v>198</v>
      </c>
      <c r="D1" s="8" t="str">
        <f>注意事項!J2</f>
        <v>小学生クラブチーム用</v>
      </c>
    </row>
    <row r="2" spans="1:13" ht="14.25" thickBot="1"/>
    <row r="3" spans="1:13" ht="24.6" customHeight="1">
      <c r="B3" s="337" t="s">
        <v>199</v>
      </c>
      <c r="C3" s="338"/>
      <c r="D3" s="334"/>
      <c r="E3" s="335"/>
      <c r="F3" s="336"/>
      <c r="G3" s="209" t="s">
        <v>200</v>
      </c>
    </row>
    <row r="4" spans="1:13" ht="27" customHeight="1">
      <c r="B4" s="337" t="s">
        <v>201</v>
      </c>
      <c r="C4" s="338"/>
      <c r="D4" s="339"/>
      <c r="E4" s="340"/>
      <c r="F4" s="341"/>
      <c r="G4" s="4" t="s">
        <v>87</v>
      </c>
      <c r="H4" s="3"/>
    </row>
    <row r="5" spans="1:13" ht="27" customHeight="1">
      <c r="B5" s="337" t="s">
        <v>202</v>
      </c>
      <c r="C5" s="338"/>
      <c r="D5" s="342"/>
      <c r="E5" s="343"/>
      <c r="F5" s="344"/>
      <c r="G5" s="4" t="s">
        <v>257</v>
      </c>
      <c r="H5" s="3"/>
    </row>
    <row r="6" spans="1:13" ht="27" customHeight="1">
      <c r="B6" s="337" t="s">
        <v>203</v>
      </c>
      <c r="C6" s="338"/>
      <c r="D6" s="339"/>
      <c r="E6" s="340"/>
      <c r="F6" s="341"/>
      <c r="G6" s="4" t="s">
        <v>87</v>
      </c>
    </row>
    <row r="7" spans="1:13" ht="27" customHeight="1">
      <c r="B7" s="337" t="s">
        <v>204</v>
      </c>
      <c r="C7" s="338"/>
      <c r="D7" s="345"/>
      <c r="E7" s="346"/>
      <c r="F7" s="347"/>
      <c r="G7" s="4" t="s">
        <v>262</v>
      </c>
    </row>
    <row r="8" spans="1:13" ht="27" customHeight="1" thickBot="1">
      <c r="B8" s="337" t="s">
        <v>269</v>
      </c>
      <c r="C8" s="338"/>
      <c r="D8" s="331"/>
      <c r="E8" s="332"/>
      <c r="F8" s="333"/>
      <c r="G8" s="4" t="s">
        <v>118</v>
      </c>
      <c r="I8" s="3"/>
    </row>
    <row r="9" spans="1:13" ht="30" customHeight="1" thickBot="1">
      <c r="A9" s="195"/>
      <c r="B9" s="329" t="s">
        <v>315</v>
      </c>
      <c r="C9" s="330"/>
      <c r="D9" s="252">
        <v>0</v>
      </c>
      <c r="E9" s="253" t="s">
        <v>266</v>
      </c>
      <c r="F9" s="68" t="s">
        <v>416</v>
      </c>
      <c r="G9" s="195"/>
      <c r="H9" s="68"/>
      <c r="M9"/>
    </row>
    <row r="10" spans="1:13">
      <c r="A10" s="195"/>
      <c r="B10" s="68"/>
      <c r="C10" s="195"/>
      <c r="D10" s="68"/>
      <c r="E10" s="195"/>
      <c r="F10" s="68"/>
      <c r="G10" s="195"/>
      <c r="H10" s="68"/>
      <c r="M10"/>
    </row>
    <row r="11" spans="1:13">
      <c r="A11" s="195"/>
      <c r="B11" s="68"/>
      <c r="C11" s="195"/>
      <c r="D11" s="68"/>
      <c r="E11" s="195"/>
      <c r="F11" s="68"/>
      <c r="G11" s="195"/>
      <c r="H11" s="68"/>
      <c r="M11"/>
    </row>
    <row r="12" spans="1:13">
      <c r="A12" s="195"/>
      <c r="B12" s="68"/>
      <c r="C12" s="195"/>
      <c r="D12" s="68"/>
      <c r="E12" s="195"/>
      <c r="F12" s="68"/>
      <c r="G12" s="195"/>
      <c r="H12" s="68"/>
      <c r="M12"/>
    </row>
    <row r="13" spans="1:13">
      <c r="A13" s="195"/>
      <c r="B13" s="68"/>
      <c r="C13" s="195"/>
      <c r="D13" s="68"/>
      <c r="E13" s="195"/>
      <c r="F13" s="68"/>
      <c r="G13" s="195"/>
      <c r="H13" s="68"/>
      <c r="M13"/>
    </row>
    <row r="14" spans="1:13">
      <c r="A14" s="195"/>
      <c r="B14" s="68"/>
      <c r="C14" s="195"/>
      <c r="D14" s="68"/>
      <c r="E14" s="195"/>
      <c r="F14" s="68"/>
      <c r="G14" s="195"/>
      <c r="H14" s="68"/>
      <c r="M14"/>
    </row>
    <row r="15" spans="1:13">
      <c r="A15" s="195"/>
      <c r="B15" s="68"/>
      <c r="C15" s="195"/>
      <c r="D15" s="68"/>
      <c r="E15" s="195"/>
      <c r="F15" s="68"/>
      <c r="G15" s="195"/>
      <c r="H15" s="68"/>
      <c r="M15"/>
    </row>
    <row r="16" spans="1:13">
      <c r="A16" s="195"/>
      <c r="B16" s="68"/>
      <c r="C16" s="195"/>
      <c r="D16" s="68"/>
      <c r="E16" s="195"/>
      <c r="F16" s="68"/>
      <c r="G16" s="195"/>
      <c r="H16" s="68"/>
      <c r="M16"/>
    </row>
    <row r="17" spans="1:13">
      <c r="A17" s="195"/>
      <c r="B17" s="68"/>
      <c r="C17" s="195"/>
      <c r="D17" s="68"/>
      <c r="E17" s="195"/>
      <c r="F17" s="68"/>
      <c r="G17" s="195"/>
      <c r="H17" s="68"/>
      <c r="M17"/>
    </row>
    <row r="18" spans="1:13">
      <c r="A18" s="195"/>
      <c r="B18" s="68"/>
      <c r="C18" s="195"/>
      <c r="D18" s="68"/>
      <c r="E18" s="195"/>
      <c r="F18" s="68"/>
      <c r="G18" s="195"/>
      <c r="H18" s="68"/>
      <c r="M18"/>
    </row>
    <row r="19" spans="1:13">
      <c r="A19" s="195"/>
      <c r="B19" s="68"/>
      <c r="C19" s="195"/>
      <c r="D19" s="68"/>
      <c r="E19" s="195"/>
      <c r="F19" s="68"/>
      <c r="G19" s="195"/>
      <c r="H19" s="68"/>
      <c r="M19"/>
    </row>
    <row r="20" spans="1:13">
      <c r="A20" s="195"/>
      <c r="B20" s="68"/>
      <c r="C20" s="195"/>
      <c r="D20" s="68"/>
      <c r="E20" s="195"/>
      <c r="F20" s="68"/>
      <c r="G20" s="195"/>
      <c r="H20" s="68"/>
      <c r="M20"/>
    </row>
    <row r="21" spans="1:13">
      <c r="A21" s="195"/>
      <c r="B21" s="68"/>
      <c r="C21" s="195"/>
      <c r="D21" s="68"/>
      <c r="E21" s="195"/>
      <c r="F21" s="68"/>
      <c r="G21" s="195"/>
      <c r="H21" s="68"/>
      <c r="M21"/>
    </row>
    <row r="22" spans="1:13">
      <c r="A22" s="195"/>
      <c r="B22" s="68"/>
      <c r="C22" s="195"/>
      <c r="D22" s="68"/>
      <c r="E22" s="195"/>
      <c r="F22" s="68"/>
      <c r="G22" s="195"/>
      <c r="H22" s="68"/>
      <c r="M22"/>
    </row>
    <row r="23" spans="1:13">
      <c r="A23" s="195"/>
      <c r="B23" s="68"/>
      <c r="C23" s="195"/>
      <c r="D23" s="68"/>
      <c r="E23" s="195"/>
      <c r="F23" s="68"/>
      <c r="G23" s="195"/>
      <c r="H23" s="68"/>
      <c r="M23"/>
    </row>
    <row r="24" spans="1:13">
      <c r="A24" s="195"/>
      <c r="B24" s="68"/>
      <c r="C24" s="195"/>
      <c r="D24" s="68"/>
      <c r="E24" s="195"/>
      <c r="F24" s="68"/>
      <c r="G24" s="195"/>
      <c r="H24" s="68"/>
      <c r="M24"/>
    </row>
    <row r="25" spans="1:13">
      <c r="A25" s="195"/>
      <c r="B25" s="68"/>
      <c r="C25" s="195"/>
      <c r="D25" s="68"/>
      <c r="E25" s="195"/>
      <c r="F25" s="68"/>
      <c r="G25" s="195"/>
      <c r="H25" s="68"/>
      <c r="M25"/>
    </row>
    <row r="26" spans="1:13">
      <c r="A26" s="195"/>
      <c r="B26" s="68"/>
      <c r="C26" s="195"/>
      <c r="D26" s="68"/>
      <c r="E26" s="195"/>
      <c r="F26" s="68"/>
      <c r="G26" s="195"/>
      <c r="H26" s="68"/>
      <c r="M26"/>
    </row>
    <row r="27" spans="1:13">
      <c r="A27" s="195"/>
      <c r="B27" s="68"/>
      <c r="C27" s="195"/>
      <c r="D27" s="68"/>
      <c r="E27" s="195"/>
      <c r="F27" s="68"/>
      <c r="G27" s="195"/>
      <c r="H27" s="68"/>
      <c r="M27"/>
    </row>
    <row r="28" spans="1:13">
      <c r="A28" s="195"/>
      <c r="B28" s="68"/>
      <c r="C28" s="195"/>
      <c r="D28" s="68"/>
      <c r="E28" s="195"/>
      <c r="F28" s="68"/>
      <c r="G28" s="195"/>
      <c r="H28" s="68"/>
      <c r="M28"/>
    </row>
    <row r="29" spans="1:13">
      <c r="A29" s="195"/>
      <c r="B29" s="68"/>
      <c r="C29" s="195"/>
      <c r="D29" s="68"/>
      <c r="E29" s="195"/>
      <c r="F29" s="68"/>
      <c r="G29" s="195"/>
      <c r="H29" s="68"/>
      <c r="M29"/>
    </row>
    <row r="30" spans="1:13">
      <c r="A30" s="195"/>
      <c r="B30" s="68"/>
      <c r="C30" s="195"/>
      <c r="D30" s="68"/>
      <c r="E30" s="195"/>
      <c r="F30" s="68"/>
      <c r="G30" s="68"/>
      <c r="H30" s="68"/>
      <c r="M30"/>
    </row>
    <row r="31" spans="1:13">
      <c r="A31" s="195"/>
      <c r="B31" s="68"/>
      <c r="C31" s="195"/>
      <c r="D31" s="68"/>
      <c r="E31" s="195"/>
      <c r="F31" s="68"/>
      <c r="G31" s="68"/>
      <c r="H31" s="68"/>
      <c r="M31"/>
    </row>
    <row r="32" spans="1:13">
      <c r="A32" s="195"/>
      <c r="B32" s="68"/>
      <c r="C32" s="195"/>
      <c r="D32" s="68"/>
      <c r="E32" s="195"/>
      <c r="F32" s="68"/>
      <c r="G32" s="68"/>
      <c r="H32" s="68"/>
      <c r="M32"/>
    </row>
    <row r="33" spans="1:13">
      <c r="A33" s="195"/>
      <c r="B33" s="68"/>
      <c r="C33" s="195"/>
      <c r="D33" s="68"/>
      <c r="E33" s="195"/>
      <c r="F33" s="68"/>
      <c r="G33" s="68"/>
      <c r="H33" s="68"/>
      <c r="M33"/>
    </row>
    <row r="34" spans="1:13">
      <c r="A34" s="195"/>
      <c r="B34" s="68"/>
      <c r="C34" s="195"/>
      <c r="D34" s="68"/>
      <c r="E34" s="195"/>
      <c r="F34" s="68"/>
      <c r="G34" s="68"/>
      <c r="H34" s="68"/>
      <c r="M34"/>
    </row>
    <row r="35" spans="1:13">
      <c r="A35" s="195"/>
      <c r="B35" s="68"/>
      <c r="C35" s="195"/>
      <c r="D35" s="68"/>
      <c r="E35" s="195"/>
      <c r="F35" s="68"/>
      <c r="G35" s="68"/>
      <c r="H35" s="68"/>
      <c r="M35"/>
    </row>
    <row r="36" spans="1:13">
      <c r="A36" s="195"/>
      <c r="B36" s="68"/>
      <c r="C36" s="195"/>
      <c r="D36" s="68"/>
      <c r="E36" s="195"/>
      <c r="F36" s="68"/>
      <c r="G36" s="68"/>
      <c r="H36" s="68"/>
      <c r="M36"/>
    </row>
    <row r="37" spans="1:13">
      <c r="A37" s="195"/>
      <c r="B37" s="68"/>
      <c r="C37" s="195"/>
      <c r="D37" s="68"/>
      <c r="E37" s="195"/>
      <c r="F37" s="68"/>
      <c r="G37" s="68"/>
      <c r="H37" s="68"/>
      <c r="M37"/>
    </row>
    <row r="38" spans="1:13">
      <c r="A38" s="195"/>
      <c r="B38" s="68"/>
      <c r="C38" s="195"/>
      <c r="D38" s="68"/>
      <c r="E38" s="195"/>
      <c r="F38" s="68"/>
      <c r="G38" s="68"/>
      <c r="H38" s="68"/>
      <c r="M38"/>
    </row>
    <row r="39" spans="1:13">
      <c r="A39" s="195"/>
      <c r="B39" s="68"/>
      <c r="C39" s="195"/>
      <c r="D39" s="68"/>
      <c r="E39" s="195"/>
      <c r="F39" s="68"/>
      <c r="G39" s="68"/>
      <c r="H39" s="68"/>
      <c r="M39"/>
    </row>
    <row r="40" spans="1:13">
      <c r="A40" s="195"/>
      <c r="B40" s="68"/>
      <c r="C40" s="195"/>
      <c r="D40" s="68"/>
      <c r="E40" s="195"/>
      <c r="F40" s="68"/>
      <c r="M40"/>
    </row>
    <row r="41" spans="1:13">
      <c r="M41"/>
    </row>
    <row r="42" spans="1:13">
      <c r="M42"/>
    </row>
    <row r="43" spans="1:13">
      <c r="M43"/>
    </row>
    <row r="44" spans="1:13">
      <c r="M44"/>
    </row>
    <row r="45" spans="1:13">
      <c r="M45"/>
    </row>
    <row r="46" spans="1:13">
      <c r="M46"/>
    </row>
    <row r="47" spans="1:13">
      <c r="M47"/>
    </row>
    <row r="48" spans="1:13">
      <c r="M48"/>
    </row>
    <row r="49" spans="13:13">
      <c r="M49"/>
    </row>
    <row r="50" spans="13:13">
      <c r="M50"/>
    </row>
    <row r="51" spans="13:13">
      <c r="M51"/>
    </row>
    <row r="52" spans="13:13">
      <c r="M52"/>
    </row>
    <row r="53" spans="13:13">
      <c r="M53"/>
    </row>
    <row r="54" spans="13:13">
      <c r="M54"/>
    </row>
    <row r="55" spans="13:13">
      <c r="M55"/>
    </row>
  </sheetData>
  <sheetProtection selectLockedCells="1"/>
  <mergeCells count="13">
    <mergeCell ref="B9:C9"/>
    <mergeCell ref="D8:F8"/>
    <mergeCell ref="D3:F3"/>
    <mergeCell ref="B5:C5"/>
    <mergeCell ref="D4:F4"/>
    <mergeCell ref="D6:F6"/>
    <mergeCell ref="B6:C6"/>
    <mergeCell ref="B8:C8"/>
    <mergeCell ref="B3:C3"/>
    <mergeCell ref="B4:C4"/>
    <mergeCell ref="D5:F5"/>
    <mergeCell ref="B7:C7"/>
    <mergeCell ref="D7:F7"/>
  </mergeCells>
  <phoneticPr fontId="2"/>
  <dataValidations count="4">
    <dataValidation imeMode="on" allowBlank="1" showInputMessage="1" showErrorMessage="1"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6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C131072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C196608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C262144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C327680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C393216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C458752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C524288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C589824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C655360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C720896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C786432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C851968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C917504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C983040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WVK983043:WVK983045 C65539:C65541 IY65539:IY65541 SU65539:SU65541 ACQ65539:ACQ65541 AMM65539:AMM65541 AWI65539:AWI65541 BGE65539:BGE65541 BQA65539:BQA65541 BZW65539:BZW65541 CJS65539:CJS65541 CTO65539:CTO65541 DDK65539:DDK65541 DNG65539:DNG65541 DXC65539:DXC65541 EGY65539:EGY65541 EQU65539:EQU65541 FAQ65539:FAQ65541 FKM65539:FKM65541 FUI65539:FUI65541 GEE65539:GEE65541 GOA65539:GOA65541 GXW65539:GXW65541 HHS65539:HHS65541 HRO65539:HRO65541 IBK65539:IBK65541 ILG65539:ILG65541 IVC65539:IVC65541 JEY65539:JEY65541 JOU65539:JOU65541 JYQ65539:JYQ65541 KIM65539:KIM65541 KSI65539:KSI65541 LCE65539:LCE65541 LMA65539:LMA65541 LVW65539:LVW65541 MFS65539:MFS65541 MPO65539:MPO65541 MZK65539:MZK65541 NJG65539:NJG65541 NTC65539:NTC65541 OCY65539:OCY65541 OMU65539:OMU65541 OWQ65539:OWQ65541 PGM65539:PGM65541 PQI65539:PQI65541 QAE65539:QAE65541 QKA65539:QKA65541 QTW65539:QTW65541 RDS65539:RDS65541 RNO65539:RNO65541 RXK65539:RXK65541 SHG65539:SHG65541 SRC65539:SRC65541 TAY65539:TAY65541 TKU65539:TKU65541 TUQ65539:TUQ65541 UEM65539:UEM65541 UOI65539:UOI65541 UYE65539:UYE65541 VIA65539:VIA65541 VRW65539:VRW65541 WBS65539:WBS65541 WLO65539:WLO65541 WVK65539:WVK65541 C131075:C131077 IY131075:IY131077 SU131075:SU131077 ACQ131075:ACQ131077 AMM131075:AMM131077 AWI131075:AWI131077 BGE131075:BGE131077 BQA131075:BQA131077 BZW131075:BZW131077 CJS131075:CJS131077 CTO131075:CTO131077 DDK131075:DDK131077 DNG131075:DNG131077 DXC131075:DXC131077 EGY131075:EGY131077 EQU131075:EQU131077 FAQ131075:FAQ131077 FKM131075:FKM131077 FUI131075:FUI131077 GEE131075:GEE131077 GOA131075:GOA131077 GXW131075:GXW131077 HHS131075:HHS131077 HRO131075:HRO131077 IBK131075:IBK131077 ILG131075:ILG131077 IVC131075:IVC131077 JEY131075:JEY131077 JOU131075:JOU131077 JYQ131075:JYQ131077 KIM131075:KIM131077 KSI131075:KSI131077 LCE131075:LCE131077 LMA131075:LMA131077 LVW131075:LVW131077 MFS131075:MFS131077 MPO131075:MPO131077 MZK131075:MZK131077 NJG131075:NJG131077 NTC131075:NTC131077 OCY131075:OCY131077 OMU131075:OMU131077 OWQ131075:OWQ131077 PGM131075:PGM131077 PQI131075:PQI131077 QAE131075:QAE131077 QKA131075:QKA131077 QTW131075:QTW131077 RDS131075:RDS131077 RNO131075:RNO131077 RXK131075:RXK131077 SHG131075:SHG131077 SRC131075:SRC131077 TAY131075:TAY131077 TKU131075:TKU131077 TUQ131075:TUQ131077 UEM131075:UEM131077 UOI131075:UOI131077 UYE131075:UYE131077 VIA131075:VIA131077 VRW131075:VRW131077 WBS131075:WBS131077 WLO131075:WLO131077 WVK131075:WVK131077 C196611:C196613 IY196611:IY196613 SU196611:SU196613 ACQ196611:ACQ196613 AMM196611:AMM196613 AWI196611:AWI196613 BGE196611:BGE196613 BQA196611:BQA196613 BZW196611:BZW196613 CJS196611:CJS196613 CTO196611:CTO196613 DDK196611:DDK196613 DNG196611:DNG196613 DXC196611:DXC196613 EGY196611:EGY196613 EQU196611:EQU196613 FAQ196611:FAQ196613 FKM196611:FKM196613 FUI196611:FUI196613 GEE196611:GEE196613 GOA196611:GOA196613 GXW196611:GXW196613 HHS196611:HHS196613 HRO196611:HRO196613 IBK196611:IBK196613 ILG196611:ILG196613 IVC196611:IVC196613 JEY196611:JEY196613 JOU196611:JOU196613 JYQ196611:JYQ196613 KIM196611:KIM196613 KSI196611:KSI196613 LCE196611:LCE196613 LMA196611:LMA196613 LVW196611:LVW196613 MFS196611:MFS196613 MPO196611:MPO196613 MZK196611:MZK196613 NJG196611:NJG196613 NTC196611:NTC196613 OCY196611:OCY196613 OMU196611:OMU196613 OWQ196611:OWQ196613 PGM196611:PGM196613 PQI196611:PQI196613 QAE196611:QAE196613 QKA196611:QKA196613 QTW196611:QTW196613 RDS196611:RDS196613 RNO196611:RNO196613 RXK196611:RXK196613 SHG196611:SHG196613 SRC196611:SRC196613 TAY196611:TAY196613 TKU196611:TKU196613 TUQ196611:TUQ196613 UEM196611:UEM196613 UOI196611:UOI196613 UYE196611:UYE196613 VIA196611:VIA196613 VRW196611:VRW196613 WBS196611:WBS196613 WLO196611:WLO196613 WVK196611:WVK196613 C262147:C262149 IY262147:IY262149 SU262147:SU262149 ACQ262147:ACQ262149 AMM262147:AMM262149 AWI262147:AWI262149 BGE262147:BGE262149 BQA262147:BQA262149 BZW262147:BZW262149 CJS262147:CJS262149 CTO262147:CTO262149 DDK262147:DDK262149 DNG262147:DNG262149 DXC262147:DXC262149 EGY262147:EGY262149 EQU262147:EQU262149 FAQ262147:FAQ262149 FKM262147:FKM262149 FUI262147:FUI262149 GEE262147:GEE262149 GOA262147:GOA262149 GXW262147:GXW262149 HHS262147:HHS262149 HRO262147:HRO262149 IBK262147:IBK262149 ILG262147:ILG262149 IVC262147:IVC262149 JEY262147:JEY262149 JOU262147:JOU262149 JYQ262147:JYQ262149 KIM262147:KIM262149 KSI262147:KSI262149 LCE262147:LCE262149 LMA262147:LMA262149 LVW262147:LVW262149 MFS262147:MFS262149 MPO262147:MPO262149 MZK262147:MZK262149 NJG262147:NJG262149 NTC262147:NTC262149 OCY262147:OCY262149 OMU262147:OMU262149 OWQ262147:OWQ262149 PGM262147:PGM262149 PQI262147:PQI262149 QAE262147:QAE262149 QKA262147:QKA262149 QTW262147:QTW262149 RDS262147:RDS262149 RNO262147:RNO262149 RXK262147:RXK262149 SHG262147:SHG262149 SRC262147:SRC262149 TAY262147:TAY262149 TKU262147:TKU262149 TUQ262147:TUQ262149 UEM262147:UEM262149 UOI262147:UOI262149 UYE262147:UYE262149 VIA262147:VIA262149 VRW262147:VRW262149 WBS262147:WBS262149 WLO262147:WLO262149 WVK262147:WVK262149 C327683:C327685 IY327683:IY327685 SU327683:SU327685 ACQ327683:ACQ327685 AMM327683:AMM327685 AWI327683:AWI327685 BGE327683:BGE327685 BQA327683:BQA327685 BZW327683:BZW327685 CJS327683:CJS327685 CTO327683:CTO327685 DDK327683:DDK327685 DNG327683:DNG327685 DXC327683:DXC327685 EGY327683:EGY327685 EQU327683:EQU327685 FAQ327683:FAQ327685 FKM327683:FKM327685 FUI327683:FUI327685 GEE327683:GEE327685 GOA327683:GOA327685 GXW327683:GXW327685 HHS327683:HHS327685 HRO327683:HRO327685 IBK327683:IBK327685 ILG327683:ILG327685 IVC327683:IVC327685 JEY327683:JEY327685 JOU327683:JOU327685 JYQ327683:JYQ327685 KIM327683:KIM327685 KSI327683:KSI327685 LCE327683:LCE327685 LMA327683:LMA327685 LVW327683:LVW327685 MFS327683:MFS327685 MPO327683:MPO327685 MZK327683:MZK327685 NJG327683:NJG327685 NTC327683:NTC327685 OCY327683:OCY327685 OMU327683:OMU327685 OWQ327683:OWQ327685 PGM327683:PGM327685 PQI327683:PQI327685 QAE327683:QAE327685 QKA327683:QKA327685 QTW327683:QTW327685 RDS327683:RDS327685 RNO327683:RNO327685 RXK327683:RXK327685 SHG327683:SHG327685 SRC327683:SRC327685 TAY327683:TAY327685 TKU327683:TKU327685 TUQ327683:TUQ327685 UEM327683:UEM327685 UOI327683:UOI327685 UYE327683:UYE327685 VIA327683:VIA327685 VRW327683:VRW327685 WBS327683:WBS327685 WLO327683:WLO327685 WVK327683:WVK327685 C393219:C393221 IY393219:IY393221 SU393219:SU393221 ACQ393219:ACQ393221 AMM393219:AMM393221 AWI393219:AWI393221 BGE393219:BGE393221 BQA393219:BQA393221 BZW393219:BZW393221 CJS393219:CJS393221 CTO393219:CTO393221 DDK393219:DDK393221 DNG393219:DNG393221 DXC393219:DXC393221 EGY393219:EGY393221 EQU393219:EQU393221 FAQ393219:FAQ393221 FKM393219:FKM393221 FUI393219:FUI393221 GEE393219:GEE393221 GOA393219:GOA393221 GXW393219:GXW393221 HHS393219:HHS393221 HRO393219:HRO393221 IBK393219:IBK393221 ILG393219:ILG393221 IVC393219:IVC393221 JEY393219:JEY393221 JOU393219:JOU393221 JYQ393219:JYQ393221 KIM393219:KIM393221 KSI393219:KSI393221 LCE393219:LCE393221 LMA393219:LMA393221 LVW393219:LVW393221 MFS393219:MFS393221 MPO393219:MPO393221 MZK393219:MZK393221 NJG393219:NJG393221 NTC393219:NTC393221 OCY393219:OCY393221 OMU393219:OMU393221 OWQ393219:OWQ393221 PGM393219:PGM393221 PQI393219:PQI393221 QAE393219:QAE393221 QKA393219:QKA393221 QTW393219:QTW393221 RDS393219:RDS393221 RNO393219:RNO393221 RXK393219:RXK393221 SHG393219:SHG393221 SRC393219:SRC393221 TAY393219:TAY393221 TKU393219:TKU393221 TUQ393219:TUQ393221 UEM393219:UEM393221 UOI393219:UOI393221 UYE393219:UYE393221 VIA393219:VIA393221 VRW393219:VRW393221 WBS393219:WBS393221 WLO393219:WLO393221 WVK393219:WVK393221 C458755:C458757 IY458755:IY458757 SU458755:SU458757 ACQ458755:ACQ458757 AMM458755:AMM458757 AWI458755:AWI458757 BGE458755:BGE458757 BQA458755:BQA458757 BZW458755:BZW458757 CJS458755:CJS458757 CTO458755:CTO458757 DDK458755:DDK458757 DNG458755:DNG458757 DXC458755:DXC458757 EGY458755:EGY458757 EQU458755:EQU458757 FAQ458755:FAQ458757 FKM458755:FKM458757 FUI458755:FUI458757 GEE458755:GEE458757 GOA458755:GOA458757 GXW458755:GXW458757 HHS458755:HHS458757 HRO458755:HRO458757 IBK458755:IBK458757 ILG458755:ILG458757 IVC458755:IVC458757 JEY458755:JEY458757 JOU458755:JOU458757 JYQ458755:JYQ458757 KIM458755:KIM458757 KSI458755:KSI458757 LCE458755:LCE458757 LMA458755:LMA458757 LVW458755:LVW458757 MFS458755:MFS458757 MPO458755:MPO458757 MZK458755:MZK458757 NJG458755:NJG458757 NTC458755:NTC458757 OCY458755:OCY458757 OMU458755:OMU458757 OWQ458755:OWQ458757 PGM458755:PGM458757 PQI458755:PQI458757 QAE458755:QAE458757 QKA458755:QKA458757 QTW458755:QTW458757 RDS458755:RDS458757 RNO458755:RNO458757 RXK458755:RXK458757 SHG458755:SHG458757 SRC458755:SRC458757 TAY458755:TAY458757 TKU458755:TKU458757 TUQ458755:TUQ458757 UEM458755:UEM458757 UOI458755:UOI458757 UYE458755:UYE458757 VIA458755:VIA458757 VRW458755:VRW458757 WBS458755:WBS458757 WLO458755:WLO458757 WVK458755:WVK458757 C524291:C524293 IY524291:IY524293 SU524291:SU524293 ACQ524291:ACQ524293 AMM524291:AMM524293 AWI524291:AWI524293 BGE524291:BGE524293 BQA524291:BQA524293 BZW524291:BZW524293 CJS524291:CJS524293 CTO524291:CTO524293 DDK524291:DDK524293 DNG524291:DNG524293 DXC524291:DXC524293 EGY524291:EGY524293 EQU524291:EQU524293 FAQ524291:FAQ524293 FKM524291:FKM524293 FUI524291:FUI524293 GEE524291:GEE524293 GOA524291:GOA524293 GXW524291:GXW524293 HHS524291:HHS524293 HRO524291:HRO524293 IBK524291:IBK524293 ILG524291:ILG524293 IVC524291:IVC524293 JEY524291:JEY524293 JOU524291:JOU524293 JYQ524291:JYQ524293 KIM524291:KIM524293 KSI524291:KSI524293 LCE524291:LCE524293 LMA524291:LMA524293 LVW524291:LVW524293 MFS524291:MFS524293 MPO524291:MPO524293 MZK524291:MZK524293 NJG524291:NJG524293 NTC524291:NTC524293 OCY524291:OCY524293 OMU524291:OMU524293 OWQ524291:OWQ524293 PGM524291:PGM524293 PQI524291:PQI524293 QAE524291:QAE524293 QKA524291:QKA524293 QTW524291:QTW524293 RDS524291:RDS524293 RNO524291:RNO524293 RXK524291:RXK524293 SHG524291:SHG524293 SRC524291:SRC524293 TAY524291:TAY524293 TKU524291:TKU524293 TUQ524291:TUQ524293 UEM524291:UEM524293 UOI524291:UOI524293 UYE524291:UYE524293 VIA524291:VIA524293 VRW524291:VRW524293 WBS524291:WBS524293 WLO524291:WLO524293 WVK524291:WVK524293 C589827:C589829 IY589827:IY589829 SU589827:SU589829 ACQ589827:ACQ589829 AMM589827:AMM589829 AWI589827:AWI589829 BGE589827:BGE589829 BQA589827:BQA589829 BZW589827:BZW589829 CJS589827:CJS589829 CTO589827:CTO589829 DDK589827:DDK589829 DNG589827:DNG589829 DXC589827:DXC589829 EGY589827:EGY589829 EQU589827:EQU589829 FAQ589827:FAQ589829 FKM589827:FKM589829 FUI589827:FUI589829 GEE589827:GEE589829 GOA589827:GOA589829 GXW589827:GXW589829 HHS589827:HHS589829 HRO589827:HRO589829 IBK589827:IBK589829 ILG589827:ILG589829 IVC589827:IVC589829 JEY589827:JEY589829 JOU589827:JOU589829 JYQ589827:JYQ589829 KIM589827:KIM589829 KSI589827:KSI589829 LCE589827:LCE589829 LMA589827:LMA589829 LVW589827:LVW589829 MFS589827:MFS589829 MPO589827:MPO589829 MZK589827:MZK589829 NJG589827:NJG589829 NTC589827:NTC589829 OCY589827:OCY589829 OMU589827:OMU589829 OWQ589827:OWQ589829 PGM589827:PGM589829 PQI589827:PQI589829 QAE589827:QAE589829 QKA589827:QKA589829 QTW589827:QTW589829 RDS589827:RDS589829 RNO589827:RNO589829 RXK589827:RXK589829 SHG589827:SHG589829 SRC589827:SRC589829 TAY589827:TAY589829 TKU589827:TKU589829 TUQ589827:TUQ589829 UEM589827:UEM589829 UOI589827:UOI589829 UYE589827:UYE589829 VIA589827:VIA589829 VRW589827:VRW589829 WBS589827:WBS589829 WLO589827:WLO589829 WVK589827:WVK589829 C655363:C655365 IY655363:IY655365 SU655363:SU655365 ACQ655363:ACQ655365 AMM655363:AMM655365 AWI655363:AWI655365 BGE655363:BGE655365 BQA655363:BQA655365 BZW655363:BZW655365 CJS655363:CJS655365 CTO655363:CTO655365 DDK655363:DDK655365 DNG655363:DNG655365 DXC655363:DXC655365 EGY655363:EGY655365 EQU655363:EQU655365 FAQ655363:FAQ655365 FKM655363:FKM655365 FUI655363:FUI655365 GEE655363:GEE655365 GOA655363:GOA655365 GXW655363:GXW655365 HHS655363:HHS655365 HRO655363:HRO655365 IBK655363:IBK655365 ILG655363:ILG655365 IVC655363:IVC655365 JEY655363:JEY655365 JOU655363:JOU655365 JYQ655363:JYQ655365 KIM655363:KIM655365 KSI655363:KSI655365 LCE655363:LCE655365 LMA655363:LMA655365 LVW655363:LVW655365 MFS655363:MFS655365 MPO655363:MPO655365 MZK655363:MZK655365 NJG655363:NJG655365 NTC655363:NTC655365 OCY655363:OCY655365 OMU655363:OMU655365 OWQ655363:OWQ655365 PGM655363:PGM655365 PQI655363:PQI655365 QAE655363:QAE655365 QKA655363:QKA655365 QTW655363:QTW655365 RDS655363:RDS655365 RNO655363:RNO655365 RXK655363:RXK655365 SHG655363:SHG655365 SRC655363:SRC655365 TAY655363:TAY655365 TKU655363:TKU655365 TUQ655363:TUQ655365 UEM655363:UEM655365 UOI655363:UOI655365 UYE655363:UYE655365 VIA655363:VIA655365 VRW655363:VRW655365 WBS655363:WBS655365 WLO655363:WLO655365 WVK655363:WVK655365 C720899:C720901 IY720899:IY720901 SU720899:SU720901 ACQ720899:ACQ720901 AMM720899:AMM720901 AWI720899:AWI720901 BGE720899:BGE720901 BQA720899:BQA720901 BZW720899:BZW720901 CJS720899:CJS720901 CTO720899:CTO720901 DDK720899:DDK720901 DNG720899:DNG720901 DXC720899:DXC720901 EGY720899:EGY720901 EQU720899:EQU720901 FAQ720899:FAQ720901 FKM720899:FKM720901 FUI720899:FUI720901 GEE720899:GEE720901 GOA720899:GOA720901 GXW720899:GXW720901 HHS720899:HHS720901 HRO720899:HRO720901 IBK720899:IBK720901 ILG720899:ILG720901 IVC720899:IVC720901 JEY720899:JEY720901 JOU720899:JOU720901 JYQ720899:JYQ720901 KIM720899:KIM720901 KSI720899:KSI720901 LCE720899:LCE720901 LMA720899:LMA720901 LVW720899:LVW720901 MFS720899:MFS720901 MPO720899:MPO720901 MZK720899:MZK720901 NJG720899:NJG720901 NTC720899:NTC720901 OCY720899:OCY720901 OMU720899:OMU720901 OWQ720899:OWQ720901 PGM720899:PGM720901 PQI720899:PQI720901 QAE720899:QAE720901 QKA720899:QKA720901 QTW720899:QTW720901 RDS720899:RDS720901 RNO720899:RNO720901 RXK720899:RXK720901 SHG720899:SHG720901 SRC720899:SRC720901 TAY720899:TAY720901 TKU720899:TKU720901 TUQ720899:TUQ720901 UEM720899:UEM720901 UOI720899:UOI720901 UYE720899:UYE720901 VIA720899:VIA720901 VRW720899:VRW720901 WBS720899:WBS720901 WLO720899:WLO720901 WVK720899:WVK720901 C786435:C786437 IY786435:IY786437 SU786435:SU786437 ACQ786435:ACQ786437 AMM786435:AMM786437 AWI786435:AWI786437 BGE786435:BGE786437 BQA786435:BQA786437 BZW786435:BZW786437 CJS786435:CJS786437 CTO786435:CTO786437 DDK786435:DDK786437 DNG786435:DNG786437 DXC786435:DXC786437 EGY786435:EGY786437 EQU786435:EQU786437 FAQ786435:FAQ786437 FKM786435:FKM786437 FUI786435:FUI786437 GEE786435:GEE786437 GOA786435:GOA786437 GXW786435:GXW786437 HHS786435:HHS786437 HRO786435:HRO786437 IBK786435:IBK786437 ILG786435:ILG786437 IVC786435:IVC786437 JEY786435:JEY786437 JOU786435:JOU786437 JYQ786435:JYQ786437 KIM786435:KIM786437 KSI786435:KSI786437 LCE786435:LCE786437 LMA786435:LMA786437 LVW786435:LVW786437 MFS786435:MFS786437 MPO786435:MPO786437 MZK786435:MZK786437 NJG786435:NJG786437 NTC786435:NTC786437 OCY786435:OCY786437 OMU786435:OMU786437 OWQ786435:OWQ786437 PGM786435:PGM786437 PQI786435:PQI786437 QAE786435:QAE786437 QKA786435:QKA786437 QTW786435:QTW786437 RDS786435:RDS786437 RNO786435:RNO786437 RXK786435:RXK786437 SHG786435:SHG786437 SRC786435:SRC786437 TAY786435:TAY786437 TKU786435:TKU786437 TUQ786435:TUQ786437 UEM786435:UEM786437 UOI786435:UOI786437 UYE786435:UYE786437 VIA786435:VIA786437 VRW786435:VRW786437 WBS786435:WBS786437 WLO786435:WLO786437 WVK786435:WVK786437 C851971:C851973 IY851971:IY851973 SU851971:SU851973 ACQ851971:ACQ851973 AMM851971:AMM851973 AWI851971:AWI851973 BGE851971:BGE851973 BQA851971:BQA851973 BZW851971:BZW851973 CJS851971:CJS851973 CTO851971:CTO851973 DDK851971:DDK851973 DNG851971:DNG851973 DXC851971:DXC851973 EGY851971:EGY851973 EQU851971:EQU851973 FAQ851971:FAQ851973 FKM851971:FKM851973 FUI851971:FUI851973 GEE851971:GEE851973 GOA851971:GOA851973 GXW851971:GXW851973 HHS851971:HHS851973 HRO851971:HRO851973 IBK851971:IBK851973 ILG851971:ILG851973 IVC851971:IVC851973 JEY851971:JEY851973 JOU851971:JOU851973 JYQ851971:JYQ851973 KIM851971:KIM851973 KSI851971:KSI851973 LCE851971:LCE851973 LMA851971:LMA851973 LVW851971:LVW851973 MFS851971:MFS851973 MPO851971:MPO851973 MZK851971:MZK851973 NJG851971:NJG851973 NTC851971:NTC851973 OCY851971:OCY851973 OMU851971:OMU851973 OWQ851971:OWQ851973 PGM851971:PGM851973 PQI851971:PQI851973 QAE851971:QAE851973 QKA851971:QKA851973 QTW851971:QTW851973 RDS851971:RDS851973 RNO851971:RNO851973 RXK851971:RXK851973 SHG851971:SHG851973 SRC851971:SRC851973 TAY851971:TAY851973 TKU851971:TKU851973 TUQ851971:TUQ851973 UEM851971:UEM851973 UOI851971:UOI851973 UYE851971:UYE851973 VIA851971:VIA851973 VRW851971:VRW851973 WBS851971:WBS851973 WLO851971:WLO851973 WVK851971:WVK851973 C917507:C917509 IY917507:IY917509 SU917507:SU917509 ACQ917507:ACQ917509 AMM917507:AMM917509 AWI917507:AWI917509 BGE917507:BGE917509 BQA917507:BQA917509 BZW917507:BZW917509 CJS917507:CJS917509 CTO917507:CTO917509 DDK917507:DDK917509 DNG917507:DNG917509 DXC917507:DXC917509 EGY917507:EGY917509 EQU917507:EQU917509 FAQ917507:FAQ917509 FKM917507:FKM917509 FUI917507:FUI917509 GEE917507:GEE917509 GOA917507:GOA917509 GXW917507:GXW917509 HHS917507:HHS917509 HRO917507:HRO917509 IBK917507:IBK917509 ILG917507:ILG917509 IVC917507:IVC917509 JEY917507:JEY917509 JOU917507:JOU917509 JYQ917507:JYQ917509 KIM917507:KIM917509 KSI917507:KSI917509 LCE917507:LCE917509 LMA917507:LMA917509 LVW917507:LVW917509 MFS917507:MFS917509 MPO917507:MPO917509 MZK917507:MZK917509 NJG917507:NJG917509 NTC917507:NTC917509 OCY917507:OCY917509 OMU917507:OMU917509 OWQ917507:OWQ917509 PGM917507:PGM917509 PQI917507:PQI917509 QAE917507:QAE917509 QKA917507:QKA917509 QTW917507:QTW917509 RDS917507:RDS917509 RNO917507:RNO917509 RXK917507:RXK917509 SHG917507:SHG917509 SRC917507:SRC917509 TAY917507:TAY917509 TKU917507:TKU917509 TUQ917507:TUQ917509 UEM917507:UEM917509 UOI917507:UOI917509 UYE917507:UYE917509 VIA917507:VIA917509 VRW917507:VRW917509 WBS917507:WBS917509 WLO917507:WLO917509 WVK917507:WVK917509 C983043:C983045 IY983043:IY983045 SU983043:SU983045 ACQ983043:ACQ983045 AMM983043:AMM983045 AWI983043:AWI983045 BGE983043:BGE983045 BQA983043:BQA983045 BZW983043:BZW983045 CJS983043:CJS983045 CTO983043:CTO983045 DDK983043:DDK983045 DNG983043:DNG983045 DXC983043:DXC983045 EGY983043:EGY983045 EQU983043:EQU983045 FAQ983043:FAQ983045 FKM983043:FKM983045 FUI983043:FUI983045 GEE983043:GEE983045 GOA983043:GOA983045 GXW983043:GXW983045 HHS983043:HHS983045 HRO983043:HRO983045 IBK983043:IBK983045 ILG983043:ILG983045 IVC983043:IVC983045 JEY983043:JEY983045 JOU983043:JOU983045 JYQ983043:JYQ983045 KIM983043:KIM983045 KSI983043:KSI983045 LCE983043:LCE983045 LMA983043:LMA983045 LVW983043:LVW983045 MFS983043:MFS983045 MPO983043:MPO983045 MZK983043:MZK983045 NJG983043:NJG983045 NTC983043:NTC983045 OCY983043:OCY983045 OMU983043:OMU983045 OWQ983043:OWQ983045 PGM983043:PGM983045 PQI983043:PQI983045 QAE983043:QAE983045 QKA983043:QKA983045 QTW983043:QTW983045 RDS983043:RDS983045 RNO983043:RNO983045 RXK983043:RXK983045 SHG983043:SHG983045 SRC983043:SRC983045 TAY983043:TAY983045 TKU983043:TKU983045 TUQ983043:TUQ983045 UEM983043:UEM983045 UOI983043:UOI983045 UYE983043:UYE983045 VIA983043:VIA983045 VRW983043:VRW983045 WBS983043:WBS983045 WLO983043:WLO983045 C6:C8 WVK6:WVK8 WLO6:WLO8 WBS6:WBS8 VRW6:VRW8 VIA6:VIA8 UYE6:UYE8 UOI6:UOI8 UEM6:UEM8 TUQ6:TUQ8 TKU6:TKU8 TAY6:TAY8 SRC6:SRC8 SHG6:SHG8 RXK6:RXK8 RNO6:RNO8 RDS6:RDS8 QTW6:QTW8 QKA6:QKA8 QAE6:QAE8 PQI6:PQI8 PGM6:PGM8 OWQ6:OWQ8 OMU6:OMU8 OCY6:OCY8 NTC6:NTC8 NJG6:NJG8 MZK6:MZK8 MPO6:MPO8 MFS6:MFS8 LVW6:LVW8 LMA6:LMA8 LCE6:LCE8 KSI6:KSI8 KIM6:KIM8 JYQ6:JYQ8 JOU6:JOU8 JEY6:JEY8 IVC6:IVC8 ILG6:ILG8 IBK6:IBK8 HRO6:HRO8 HHS6:HHS8 GXW6:GXW8 GOA6:GOA8 GEE6:GEE8 FUI6:FUI8 FKM6:FKM8 FAQ6:FAQ8 EQU6:EQU8 EGY6:EGY8 DXC6:DXC8 DNG6:DNG8 DDK6:DDK8 CTO6:CTO8 CJS6:CJS8 BZW6:BZW8 BQA6:BQA8 BGE6:BGE8 AWI6:AWI8 AMM6:AMM8 ACQ6:ACQ8 SU6:SU8 IY6:IY8"/>
    <dataValidation imeMode="off" allowBlank="1" showInputMessage="1" showErrorMessage="1" sqref="D8:F8 IZ8:JB8 SV8:SX8 ACR8:ACT8 AMN8:AMP8 AWJ8:AWL8 BGF8:BGH8 BQB8:BQD8 BZX8:BZZ8 CJT8:CJV8 CTP8:CTR8 DDL8:DDN8 DNH8:DNJ8 DXD8:DXF8 EGZ8:EHB8 EQV8:EQX8 FAR8:FAT8 FKN8:FKP8 FUJ8:FUL8 GEF8:GEH8 GOB8:GOD8 GXX8:GXZ8 HHT8:HHV8 HRP8:HRR8 IBL8:IBN8 ILH8:ILJ8 IVD8:IVF8 JEZ8:JFB8 JOV8:JOX8 JYR8:JYT8 KIN8:KIP8 KSJ8:KSL8 LCF8:LCH8 LMB8:LMD8 LVX8:LVZ8 MFT8:MFV8 MPP8:MPR8 MZL8:MZN8 NJH8:NJJ8 NTD8:NTF8 OCZ8:ODB8 OMV8:OMX8 OWR8:OWT8 PGN8:PGP8 PQJ8:PQL8 QAF8:QAH8 QKB8:QKD8 QTX8:QTZ8 RDT8:RDV8 RNP8:RNR8 RXL8:RXN8 SHH8:SHJ8 SRD8:SRF8 TAZ8:TBB8 TKV8:TKX8 TUR8:TUT8 UEN8:UEP8 UOJ8:UOL8 UYF8:UYH8 VIB8:VID8 VRX8:VRZ8 WBT8:WBV8 WLP8:WLR8 WVL8:WVN8 D65541:F65541 IZ65541:JB65541 SV65541:SX65541 ACR65541:ACT65541 AMN65541:AMP65541 AWJ65541:AWL65541 BGF65541:BGH65541 BQB65541:BQD65541 BZX65541:BZZ65541 CJT65541:CJV65541 CTP65541:CTR65541 DDL65541:DDN65541 DNH65541:DNJ65541 DXD65541:DXF65541 EGZ65541:EHB65541 EQV65541:EQX65541 FAR65541:FAT65541 FKN65541:FKP65541 FUJ65541:FUL65541 GEF65541:GEH65541 GOB65541:GOD65541 GXX65541:GXZ65541 HHT65541:HHV65541 HRP65541:HRR65541 IBL65541:IBN65541 ILH65541:ILJ65541 IVD65541:IVF65541 JEZ65541:JFB65541 JOV65541:JOX65541 JYR65541:JYT65541 KIN65541:KIP65541 KSJ65541:KSL65541 LCF65541:LCH65541 LMB65541:LMD65541 LVX65541:LVZ65541 MFT65541:MFV65541 MPP65541:MPR65541 MZL65541:MZN65541 NJH65541:NJJ65541 NTD65541:NTF65541 OCZ65541:ODB65541 OMV65541:OMX65541 OWR65541:OWT65541 PGN65541:PGP65541 PQJ65541:PQL65541 QAF65541:QAH65541 QKB65541:QKD65541 QTX65541:QTZ65541 RDT65541:RDV65541 RNP65541:RNR65541 RXL65541:RXN65541 SHH65541:SHJ65541 SRD65541:SRF65541 TAZ65541:TBB65541 TKV65541:TKX65541 TUR65541:TUT65541 UEN65541:UEP65541 UOJ65541:UOL65541 UYF65541:UYH65541 VIB65541:VID65541 VRX65541:VRZ65541 WBT65541:WBV65541 WLP65541:WLR65541 WVL65541:WVN65541 D131077:F131077 IZ131077:JB131077 SV131077:SX131077 ACR131077:ACT131077 AMN131077:AMP131077 AWJ131077:AWL131077 BGF131077:BGH131077 BQB131077:BQD131077 BZX131077:BZZ131077 CJT131077:CJV131077 CTP131077:CTR131077 DDL131077:DDN131077 DNH131077:DNJ131077 DXD131077:DXF131077 EGZ131077:EHB131077 EQV131077:EQX131077 FAR131077:FAT131077 FKN131077:FKP131077 FUJ131077:FUL131077 GEF131077:GEH131077 GOB131077:GOD131077 GXX131077:GXZ131077 HHT131077:HHV131077 HRP131077:HRR131077 IBL131077:IBN131077 ILH131077:ILJ131077 IVD131077:IVF131077 JEZ131077:JFB131077 JOV131077:JOX131077 JYR131077:JYT131077 KIN131077:KIP131077 KSJ131077:KSL131077 LCF131077:LCH131077 LMB131077:LMD131077 LVX131077:LVZ131077 MFT131077:MFV131077 MPP131077:MPR131077 MZL131077:MZN131077 NJH131077:NJJ131077 NTD131077:NTF131077 OCZ131077:ODB131077 OMV131077:OMX131077 OWR131077:OWT131077 PGN131077:PGP131077 PQJ131077:PQL131077 QAF131077:QAH131077 QKB131077:QKD131077 QTX131077:QTZ131077 RDT131077:RDV131077 RNP131077:RNR131077 RXL131077:RXN131077 SHH131077:SHJ131077 SRD131077:SRF131077 TAZ131077:TBB131077 TKV131077:TKX131077 TUR131077:TUT131077 UEN131077:UEP131077 UOJ131077:UOL131077 UYF131077:UYH131077 VIB131077:VID131077 VRX131077:VRZ131077 WBT131077:WBV131077 WLP131077:WLR131077 WVL131077:WVN131077 D196613:F196613 IZ196613:JB196613 SV196613:SX196613 ACR196613:ACT196613 AMN196613:AMP196613 AWJ196613:AWL196613 BGF196613:BGH196613 BQB196613:BQD196613 BZX196613:BZZ196613 CJT196613:CJV196613 CTP196613:CTR196613 DDL196613:DDN196613 DNH196613:DNJ196613 DXD196613:DXF196613 EGZ196613:EHB196613 EQV196613:EQX196613 FAR196613:FAT196613 FKN196613:FKP196613 FUJ196613:FUL196613 GEF196613:GEH196613 GOB196613:GOD196613 GXX196613:GXZ196613 HHT196613:HHV196613 HRP196613:HRR196613 IBL196613:IBN196613 ILH196613:ILJ196613 IVD196613:IVF196613 JEZ196613:JFB196613 JOV196613:JOX196613 JYR196613:JYT196613 KIN196613:KIP196613 KSJ196613:KSL196613 LCF196613:LCH196613 LMB196613:LMD196613 LVX196613:LVZ196613 MFT196613:MFV196613 MPP196613:MPR196613 MZL196613:MZN196613 NJH196613:NJJ196613 NTD196613:NTF196613 OCZ196613:ODB196613 OMV196613:OMX196613 OWR196613:OWT196613 PGN196613:PGP196613 PQJ196613:PQL196613 QAF196613:QAH196613 QKB196613:QKD196613 QTX196613:QTZ196613 RDT196613:RDV196613 RNP196613:RNR196613 RXL196613:RXN196613 SHH196613:SHJ196613 SRD196613:SRF196613 TAZ196613:TBB196613 TKV196613:TKX196613 TUR196613:TUT196613 UEN196613:UEP196613 UOJ196613:UOL196613 UYF196613:UYH196613 VIB196613:VID196613 VRX196613:VRZ196613 WBT196613:WBV196613 WLP196613:WLR196613 WVL196613:WVN196613 D262149:F262149 IZ262149:JB262149 SV262149:SX262149 ACR262149:ACT262149 AMN262149:AMP262149 AWJ262149:AWL262149 BGF262149:BGH262149 BQB262149:BQD262149 BZX262149:BZZ262149 CJT262149:CJV262149 CTP262149:CTR262149 DDL262149:DDN262149 DNH262149:DNJ262149 DXD262149:DXF262149 EGZ262149:EHB262149 EQV262149:EQX262149 FAR262149:FAT262149 FKN262149:FKP262149 FUJ262149:FUL262149 GEF262149:GEH262149 GOB262149:GOD262149 GXX262149:GXZ262149 HHT262149:HHV262149 HRP262149:HRR262149 IBL262149:IBN262149 ILH262149:ILJ262149 IVD262149:IVF262149 JEZ262149:JFB262149 JOV262149:JOX262149 JYR262149:JYT262149 KIN262149:KIP262149 KSJ262149:KSL262149 LCF262149:LCH262149 LMB262149:LMD262149 LVX262149:LVZ262149 MFT262149:MFV262149 MPP262149:MPR262149 MZL262149:MZN262149 NJH262149:NJJ262149 NTD262149:NTF262149 OCZ262149:ODB262149 OMV262149:OMX262149 OWR262149:OWT262149 PGN262149:PGP262149 PQJ262149:PQL262149 QAF262149:QAH262149 QKB262149:QKD262149 QTX262149:QTZ262149 RDT262149:RDV262149 RNP262149:RNR262149 RXL262149:RXN262149 SHH262149:SHJ262149 SRD262149:SRF262149 TAZ262149:TBB262149 TKV262149:TKX262149 TUR262149:TUT262149 UEN262149:UEP262149 UOJ262149:UOL262149 UYF262149:UYH262149 VIB262149:VID262149 VRX262149:VRZ262149 WBT262149:WBV262149 WLP262149:WLR262149 WVL262149:WVN262149 D327685:F327685 IZ327685:JB327685 SV327685:SX327685 ACR327685:ACT327685 AMN327685:AMP327685 AWJ327685:AWL327685 BGF327685:BGH327685 BQB327685:BQD327685 BZX327685:BZZ327685 CJT327685:CJV327685 CTP327685:CTR327685 DDL327685:DDN327685 DNH327685:DNJ327685 DXD327685:DXF327685 EGZ327685:EHB327685 EQV327685:EQX327685 FAR327685:FAT327685 FKN327685:FKP327685 FUJ327685:FUL327685 GEF327685:GEH327685 GOB327685:GOD327685 GXX327685:GXZ327685 HHT327685:HHV327685 HRP327685:HRR327685 IBL327685:IBN327685 ILH327685:ILJ327685 IVD327685:IVF327685 JEZ327685:JFB327685 JOV327685:JOX327685 JYR327685:JYT327685 KIN327685:KIP327685 KSJ327685:KSL327685 LCF327685:LCH327685 LMB327685:LMD327685 LVX327685:LVZ327685 MFT327685:MFV327685 MPP327685:MPR327685 MZL327685:MZN327685 NJH327685:NJJ327685 NTD327685:NTF327685 OCZ327685:ODB327685 OMV327685:OMX327685 OWR327685:OWT327685 PGN327685:PGP327685 PQJ327685:PQL327685 QAF327685:QAH327685 QKB327685:QKD327685 QTX327685:QTZ327685 RDT327685:RDV327685 RNP327685:RNR327685 RXL327685:RXN327685 SHH327685:SHJ327685 SRD327685:SRF327685 TAZ327685:TBB327685 TKV327685:TKX327685 TUR327685:TUT327685 UEN327685:UEP327685 UOJ327685:UOL327685 UYF327685:UYH327685 VIB327685:VID327685 VRX327685:VRZ327685 WBT327685:WBV327685 WLP327685:WLR327685 WVL327685:WVN327685 D393221:F393221 IZ393221:JB393221 SV393221:SX393221 ACR393221:ACT393221 AMN393221:AMP393221 AWJ393221:AWL393221 BGF393221:BGH393221 BQB393221:BQD393221 BZX393221:BZZ393221 CJT393221:CJV393221 CTP393221:CTR393221 DDL393221:DDN393221 DNH393221:DNJ393221 DXD393221:DXF393221 EGZ393221:EHB393221 EQV393221:EQX393221 FAR393221:FAT393221 FKN393221:FKP393221 FUJ393221:FUL393221 GEF393221:GEH393221 GOB393221:GOD393221 GXX393221:GXZ393221 HHT393221:HHV393221 HRP393221:HRR393221 IBL393221:IBN393221 ILH393221:ILJ393221 IVD393221:IVF393221 JEZ393221:JFB393221 JOV393221:JOX393221 JYR393221:JYT393221 KIN393221:KIP393221 KSJ393221:KSL393221 LCF393221:LCH393221 LMB393221:LMD393221 LVX393221:LVZ393221 MFT393221:MFV393221 MPP393221:MPR393221 MZL393221:MZN393221 NJH393221:NJJ393221 NTD393221:NTF393221 OCZ393221:ODB393221 OMV393221:OMX393221 OWR393221:OWT393221 PGN393221:PGP393221 PQJ393221:PQL393221 QAF393221:QAH393221 QKB393221:QKD393221 QTX393221:QTZ393221 RDT393221:RDV393221 RNP393221:RNR393221 RXL393221:RXN393221 SHH393221:SHJ393221 SRD393221:SRF393221 TAZ393221:TBB393221 TKV393221:TKX393221 TUR393221:TUT393221 UEN393221:UEP393221 UOJ393221:UOL393221 UYF393221:UYH393221 VIB393221:VID393221 VRX393221:VRZ393221 WBT393221:WBV393221 WLP393221:WLR393221 WVL393221:WVN393221 D458757:F458757 IZ458757:JB458757 SV458757:SX458757 ACR458757:ACT458757 AMN458757:AMP458757 AWJ458757:AWL458757 BGF458757:BGH458757 BQB458757:BQD458757 BZX458757:BZZ458757 CJT458757:CJV458757 CTP458757:CTR458757 DDL458757:DDN458757 DNH458757:DNJ458757 DXD458757:DXF458757 EGZ458757:EHB458757 EQV458757:EQX458757 FAR458757:FAT458757 FKN458757:FKP458757 FUJ458757:FUL458757 GEF458757:GEH458757 GOB458757:GOD458757 GXX458757:GXZ458757 HHT458757:HHV458757 HRP458757:HRR458757 IBL458757:IBN458757 ILH458757:ILJ458757 IVD458757:IVF458757 JEZ458757:JFB458757 JOV458757:JOX458757 JYR458757:JYT458757 KIN458757:KIP458757 KSJ458757:KSL458757 LCF458757:LCH458757 LMB458757:LMD458757 LVX458757:LVZ458757 MFT458757:MFV458757 MPP458757:MPR458757 MZL458757:MZN458757 NJH458757:NJJ458757 NTD458757:NTF458757 OCZ458757:ODB458757 OMV458757:OMX458757 OWR458757:OWT458757 PGN458757:PGP458757 PQJ458757:PQL458757 QAF458757:QAH458757 QKB458757:QKD458757 QTX458757:QTZ458757 RDT458757:RDV458757 RNP458757:RNR458757 RXL458757:RXN458757 SHH458757:SHJ458757 SRD458757:SRF458757 TAZ458757:TBB458757 TKV458757:TKX458757 TUR458757:TUT458757 UEN458757:UEP458757 UOJ458757:UOL458757 UYF458757:UYH458757 VIB458757:VID458757 VRX458757:VRZ458757 WBT458757:WBV458757 WLP458757:WLR458757 WVL458757:WVN458757 D524293:F524293 IZ524293:JB524293 SV524293:SX524293 ACR524293:ACT524293 AMN524293:AMP524293 AWJ524293:AWL524293 BGF524293:BGH524293 BQB524293:BQD524293 BZX524293:BZZ524293 CJT524293:CJV524293 CTP524293:CTR524293 DDL524293:DDN524293 DNH524293:DNJ524293 DXD524293:DXF524293 EGZ524293:EHB524293 EQV524293:EQX524293 FAR524293:FAT524293 FKN524293:FKP524293 FUJ524293:FUL524293 GEF524293:GEH524293 GOB524293:GOD524293 GXX524293:GXZ524293 HHT524293:HHV524293 HRP524293:HRR524293 IBL524293:IBN524293 ILH524293:ILJ524293 IVD524293:IVF524293 JEZ524293:JFB524293 JOV524293:JOX524293 JYR524293:JYT524293 KIN524293:KIP524293 KSJ524293:KSL524293 LCF524293:LCH524293 LMB524293:LMD524293 LVX524293:LVZ524293 MFT524293:MFV524293 MPP524293:MPR524293 MZL524293:MZN524293 NJH524293:NJJ524293 NTD524293:NTF524293 OCZ524293:ODB524293 OMV524293:OMX524293 OWR524293:OWT524293 PGN524293:PGP524293 PQJ524293:PQL524293 QAF524293:QAH524293 QKB524293:QKD524293 QTX524293:QTZ524293 RDT524293:RDV524293 RNP524293:RNR524293 RXL524293:RXN524293 SHH524293:SHJ524293 SRD524293:SRF524293 TAZ524293:TBB524293 TKV524293:TKX524293 TUR524293:TUT524293 UEN524293:UEP524293 UOJ524293:UOL524293 UYF524293:UYH524293 VIB524293:VID524293 VRX524293:VRZ524293 WBT524293:WBV524293 WLP524293:WLR524293 WVL524293:WVN524293 D589829:F589829 IZ589829:JB589829 SV589829:SX589829 ACR589829:ACT589829 AMN589829:AMP589829 AWJ589829:AWL589829 BGF589829:BGH589829 BQB589829:BQD589829 BZX589829:BZZ589829 CJT589829:CJV589829 CTP589829:CTR589829 DDL589829:DDN589829 DNH589829:DNJ589829 DXD589829:DXF589829 EGZ589829:EHB589829 EQV589829:EQX589829 FAR589829:FAT589829 FKN589829:FKP589829 FUJ589829:FUL589829 GEF589829:GEH589829 GOB589829:GOD589829 GXX589829:GXZ589829 HHT589829:HHV589829 HRP589829:HRR589829 IBL589829:IBN589829 ILH589829:ILJ589829 IVD589829:IVF589829 JEZ589829:JFB589829 JOV589829:JOX589829 JYR589829:JYT589829 KIN589829:KIP589829 KSJ589829:KSL589829 LCF589829:LCH589829 LMB589829:LMD589829 LVX589829:LVZ589829 MFT589829:MFV589829 MPP589829:MPR589829 MZL589829:MZN589829 NJH589829:NJJ589829 NTD589829:NTF589829 OCZ589829:ODB589829 OMV589829:OMX589829 OWR589829:OWT589829 PGN589829:PGP589829 PQJ589829:PQL589829 QAF589829:QAH589829 QKB589829:QKD589829 QTX589829:QTZ589829 RDT589829:RDV589829 RNP589829:RNR589829 RXL589829:RXN589829 SHH589829:SHJ589829 SRD589829:SRF589829 TAZ589829:TBB589829 TKV589829:TKX589829 TUR589829:TUT589829 UEN589829:UEP589829 UOJ589829:UOL589829 UYF589829:UYH589829 VIB589829:VID589829 VRX589829:VRZ589829 WBT589829:WBV589829 WLP589829:WLR589829 WVL589829:WVN589829 D655365:F655365 IZ655365:JB655365 SV655365:SX655365 ACR655365:ACT655365 AMN655365:AMP655365 AWJ655365:AWL655365 BGF655365:BGH655365 BQB655365:BQD655365 BZX655365:BZZ655365 CJT655365:CJV655365 CTP655365:CTR655365 DDL655365:DDN655365 DNH655365:DNJ655365 DXD655365:DXF655365 EGZ655365:EHB655365 EQV655365:EQX655365 FAR655365:FAT655365 FKN655365:FKP655365 FUJ655365:FUL655365 GEF655365:GEH655365 GOB655365:GOD655365 GXX655365:GXZ655365 HHT655365:HHV655365 HRP655365:HRR655365 IBL655365:IBN655365 ILH655365:ILJ655365 IVD655365:IVF655365 JEZ655365:JFB655365 JOV655365:JOX655365 JYR655365:JYT655365 KIN655365:KIP655365 KSJ655365:KSL655365 LCF655365:LCH655365 LMB655365:LMD655365 LVX655365:LVZ655365 MFT655365:MFV655365 MPP655365:MPR655365 MZL655365:MZN655365 NJH655365:NJJ655365 NTD655365:NTF655365 OCZ655365:ODB655365 OMV655365:OMX655365 OWR655365:OWT655365 PGN655365:PGP655365 PQJ655365:PQL655365 QAF655365:QAH655365 QKB655365:QKD655365 QTX655365:QTZ655365 RDT655365:RDV655365 RNP655365:RNR655365 RXL655365:RXN655365 SHH655365:SHJ655365 SRD655365:SRF655365 TAZ655365:TBB655365 TKV655365:TKX655365 TUR655365:TUT655365 UEN655365:UEP655365 UOJ655365:UOL655365 UYF655365:UYH655365 VIB655365:VID655365 VRX655365:VRZ655365 WBT655365:WBV655365 WLP655365:WLR655365 WVL655365:WVN655365 D720901:F720901 IZ720901:JB720901 SV720901:SX720901 ACR720901:ACT720901 AMN720901:AMP720901 AWJ720901:AWL720901 BGF720901:BGH720901 BQB720901:BQD720901 BZX720901:BZZ720901 CJT720901:CJV720901 CTP720901:CTR720901 DDL720901:DDN720901 DNH720901:DNJ720901 DXD720901:DXF720901 EGZ720901:EHB720901 EQV720901:EQX720901 FAR720901:FAT720901 FKN720901:FKP720901 FUJ720901:FUL720901 GEF720901:GEH720901 GOB720901:GOD720901 GXX720901:GXZ720901 HHT720901:HHV720901 HRP720901:HRR720901 IBL720901:IBN720901 ILH720901:ILJ720901 IVD720901:IVF720901 JEZ720901:JFB720901 JOV720901:JOX720901 JYR720901:JYT720901 KIN720901:KIP720901 KSJ720901:KSL720901 LCF720901:LCH720901 LMB720901:LMD720901 LVX720901:LVZ720901 MFT720901:MFV720901 MPP720901:MPR720901 MZL720901:MZN720901 NJH720901:NJJ720901 NTD720901:NTF720901 OCZ720901:ODB720901 OMV720901:OMX720901 OWR720901:OWT720901 PGN720901:PGP720901 PQJ720901:PQL720901 QAF720901:QAH720901 QKB720901:QKD720901 QTX720901:QTZ720901 RDT720901:RDV720901 RNP720901:RNR720901 RXL720901:RXN720901 SHH720901:SHJ720901 SRD720901:SRF720901 TAZ720901:TBB720901 TKV720901:TKX720901 TUR720901:TUT720901 UEN720901:UEP720901 UOJ720901:UOL720901 UYF720901:UYH720901 VIB720901:VID720901 VRX720901:VRZ720901 WBT720901:WBV720901 WLP720901:WLR720901 WVL720901:WVN720901 D786437:F786437 IZ786437:JB786437 SV786437:SX786437 ACR786437:ACT786437 AMN786437:AMP786437 AWJ786437:AWL786437 BGF786437:BGH786437 BQB786437:BQD786437 BZX786437:BZZ786437 CJT786437:CJV786437 CTP786437:CTR786437 DDL786437:DDN786437 DNH786437:DNJ786437 DXD786437:DXF786437 EGZ786437:EHB786437 EQV786437:EQX786437 FAR786437:FAT786437 FKN786437:FKP786437 FUJ786437:FUL786437 GEF786437:GEH786437 GOB786437:GOD786437 GXX786437:GXZ786437 HHT786437:HHV786437 HRP786437:HRR786437 IBL786437:IBN786437 ILH786437:ILJ786437 IVD786437:IVF786437 JEZ786437:JFB786437 JOV786437:JOX786437 JYR786437:JYT786437 KIN786437:KIP786437 KSJ786437:KSL786437 LCF786437:LCH786437 LMB786437:LMD786437 LVX786437:LVZ786437 MFT786437:MFV786437 MPP786437:MPR786437 MZL786437:MZN786437 NJH786437:NJJ786437 NTD786437:NTF786437 OCZ786437:ODB786437 OMV786437:OMX786437 OWR786437:OWT786437 PGN786437:PGP786437 PQJ786437:PQL786437 QAF786437:QAH786437 QKB786437:QKD786437 QTX786437:QTZ786437 RDT786437:RDV786437 RNP786437:RNR786437 RXL786437:RXN786437 SHH786437:SHJ786437 SRD786437:SRF786437 TAZ786437:TBB786437 TKV786437:TKX786437 TUR786437:TUT786437 UEN786437:UEP786437 UOJ786437:UOL786437 UYF786437:UYH786437 VIB786437:VID786437 VRX786437:VRZ786437 WBT786437:WBV786437 WLP786437:WLR786437 WVL786437:WVN786437 D851973:F851973 IZ851973:JB851973 SV851973:SX851973 ACR851973:ACT851973 AMN851973:AMP851973 AWJ851973:AWL851973 BGF851973:BGH851973 BQB851973:BQD851973 BZX851973:BZZ851973 CJT851973:CJV851973 CTP851973:CTR851973 DDL851973:DDN851973 DNH851973:DNJ851973 DXD851973:DXF851973 EGZ851973:EHB851973 EQV851973:EQX851973 FAR851973:FAT851973 FKN851973:FKP851973 FUJ851973:FUL851973 GEF851973:GEH851973 GOB851973:GOD851973 GXX851973:GXZ851973 HHT851973:HHV851973 HRP851973:HRR851973 IBL851973:IBN851973 ILH851973:ILJ851973 IVD851973:IVF851973 JEZ851973:JFB851973 JOV851973:JOX851973 JYR851973:JYT851973 KIN851973:KIP851973 KSJ851973:KSL851973 LCF851973:LCH851973 LMB851973:LMD851973 LVX851973:LVZ851973 MFT851973:MFV851973 MPP851973:MPR851973 MZL851973:MZN851973 NJH851973:NJJ851973 NTD851973:NTF851973 OCZ851973:ODB851973 OMV851973:OMX851973 OWR851973:OWT851973 PGN851973:PGP851973 PQJ851973:PQL851973 QAF851973:QAH851973 QKB851973:QKD851973 QTX851973:QTZ851973 RDT851973:RDV851973 RNP851973:RNR851973 RXL851973:RXN851973 SHH851973:SHJ851973 SRD851973:SRF851973 TAZ851973:TBB851973 TKV851973:TKX851973 TUR851973:TUT851973 UEN851973:UEP851973 UOJ851973:UOL851973 UYF851973:UYH851973 VIB851973:VID851973 VRX851973:VRZ851973 WBT851973:WBV851973 WLP851973:WLR851973 WVL851973:WVN851973 D917509:F917509 IZ917509:JB917509 SV917509:SX917509 ACR917509:ACT917509 AMN917509:AMP917509 AWJ917509:AWL917509 BGF917509:BGH917509 BQB917509:BQD917509 BZX917509:BZZ917509 CJT917509:CJV917509 CTP917509:CTR917509 DDL917509:DDN917509 DNH917509:DNJ917509 DXD917509:DXF917509 EGZ917509:EHB917509 EQV917509:EQX917509 FAR917509:FAT917509 FKN917509:FKP917509 FUJ917509:FUL917509 GEF917509:GEH917509 GOB917509:GOD917509 GXX917509:GXZ917509 HHT917509:HHV917509 HRP917509:HRR917509 IBL917509:IBN917509 ILH917509:ILJ917509 IVD917509:IVF917509 JEZ917509:JFB917509 JOV917509:JOX917509 JYR917509:JYT917509 KIN917509:KIP917509 KSJ917509:KSL917509 LCF917509:LCH917509 LMB917509:LMD917509 LVX917509:LVZ917509 MFT917509:MFV917509 MPP917509:MPR917509 MZL917509:MZN917509 NJH917509:NJJ917509 NTD917509:NTF917509 OCZ917509:ODB917509 OMV917509:OMX917509 OWR917509:OWT917509 PGN917509:PGP917509 PQJ917509:PQL917509 QAF917509:QAH917509 QKB917509:QKD917509 QTX917509:QTZ917509 RDT917509:RDV917509 RNP917509:RNR917509 RXL917509:RXN917509 SHH917509:SHJ917509 SRD917509:SRF917509 TAZ917509:TBB917509 TKV917509:TKX917509 TUR917509:TUT917509 UEN917509:UEP917509 UOJ917509:UOL917509 UYF917509:UYH917509 VIB917509:VID917509 VRX917509:VRZ917509 WBT917509:WBV917509 WLP917509:WLR917509 WVL917509:WVN917509 D983045:F983045 IZ983045:JB983045 SV983045:SX983045 ACR983045:ACT983045 AMN983045:AMP983045 AWJ983045:AWL983045 BGF983045:BGH983045 BQB983045:BQD983045 BZX983045:BZZ983045 CJT983045:CJV983045 CTP983045:CTR983045 DDL983045:DDN983045 DNH983045:DNJ983045 DXD983045:DXF983045 EGZ983045:EHB983045 EQV983045:EQX983045 FAR983045:FAT983045 FKN983045:FKP983045 FUJ983045:FUL983045 GEF983045:GEH983045 GOB983045:GOD983045 GXX983045:GXZ983045 HHT983045:HHV983045 HRP983045:HRR983045 IBL983045:IBN983045 ILH983045:ILJ983045 IVD983045:IVF983045 JEZ983045:JFB983045 JOV983045:JOX983045 JYR983045:JYT983045 KIN983045:KIP983045 KSJ983045:KSL983045 LCF983045:LCH983045 LMB983045:LMD983045 LVX983045:LVZ983045 MFT983045:MFV983045 MPP983045:MPR983045 MZL983045:MZN983045 NJH983045:NJJ983045 NTD983045:NTF983045 OCZ983045:ODB983045 OMV983045:OMX983045 OWR983045:OWT983045 PGN983045:PGP983045 PQJ983045:PQL983045 QAF983045:QAH983045 QKB983045:QKD983045 QTX983045:QTZ983045 RDT983045:RDV983045 RNP983045:RNR983045 RXL983045:RXN983045 SHH983045:SHJ983045 SRD983045:SRF983045 TAZ983045:TBB983045 TKV983045:TKX983045 TUR983045:TUT983045 UEN983045:UEP983045 UOJ983045:UOL983045 UYF983045:UYH983045 VIB983045:VID983045 VRX983045:VRZ983045 WBT983045:WBV983045 WLP983045:WLR983045 WVL983045:WVN983045"/>
    <dataValidation imeMode="hiragana" allowBlank="1" showInputMessage="1" showErrorMessage="1" sqref="WVL983044:WVN983044 D65540:F65540 IZ65540:JB65540 SV65540:SX65540 ACR65540:ACT65540 AMN65540:AMP65540 AWJ65540:AWL65540 BGF65540:BGH65540 BQB65540:BQD65540 BZX65540:BZZ65540 CJT65540:CJV65540 CTP65540:CTR65540 DDL65540:DDN65540 DNH65540:DNJ65540 DXD65540:DXF65540 EGZ65540:EHB65540 EQV65540:EQX65540 FAR65540:FAT65540 FKN65540:FKP65540 FUJ65540:FUL65540 GEF65540:GEH65540 GOB65540:GOD65540 GXX65540:GXZ65540 HHT65540:HHV65540 HRP65540:HRR65540 IBL65540:IBN65540 ILH65540:ILJ65540 IVD65540:IVF65540 JEZ65540:JFB65540 JOV65540:JOX65540 JYR65540:JYT65540 KIN65540:KIP65540 KSJ65540:KSL65540 LCF65540:LCH65540 LMB65540:LMD65540 LVX65540:LVZ65540 MFT65540:MFV65540 MPP65540:MPR65540 MZL65540:MZN65540 NJH65540:NJJ65540 NTD65540:NTF65540 OCZ65540:ODB65540 OMV65540:OMX65540 OWR65540:OWT65540 PGN65540:PGP65540 PQJ65540:PQL65540 QAF65540:QAH65540 QKB65540:QKD65540 QTX65540:QTZ65540 RDT65540:RDV65540 RNP65540:RNR65540 RXL65540:RXN65540 SHH65540:SHJ65540 SRD65540:SRF65540 TAZ65540:TBB65540 TKV65540:TKX65540 TUR65540:TUT65540 UEN65540:UEP65540 UOJ65540:UOL65540 UYF65540:UYH65540 VIB65540:VID65540 VRX65540:VRZ65540 WBT65540:WBV65540 WLP65540:WLR65540 WVL65540:WVN65540 D131076:F131076 IZ131076:JB131076 SV131076:SX131076 ACR131076:ACT131076 AMN131076:AMP131076 AWJ131076:AWL131076 BGF131076:BGH131076 BQB131076:BQD131076 BZX131076:BZZ131076 CJT131076:CJV131076 CTP131076:CTR131076 DDL131076:DDN131076 DNH131076:DNJ131076 DXD131076:DXF131076 EGZ131076:EHB131076 EQV131076:EQX131076 FAR131076:FAT131076 FKN131076:FKP131076 FUJ131076:FUL131076 GEF131076:GEH131076 GOB131076:GOD131076 GXX131076:GXZ131076 HHT131076:HHV131076 HRP131076:HRR131076 IBL131076:IBN131076 ILH131076:ILJ131076 IVD131076:IVF131076 JEZ131076:JFB131076 JOV131076:JOX131076 JYR131076:JYT131076 KIN131076:KIP131076 KSJ131076:KSL131076 LCF131076:LCH131076 LMB131076:LMD131076 LVX131076:LVZ131076 MFT131076:MFV131076 MPP131076:MPR131076 MZL131076:MZN131076 NJH131076:NJJ131076 NTD131076:NTF131076 OCZ131076:ODB131076 OMV131076:OMX131076 OWR131076:OWT131076 PGN131076:PGP131076 PQJ131076:PQL131076 QAF131076:QAH131076 QKB131076:QKD131076 QTX131076:QTZ131076 RDT131076:RDV131076 RNP131076:RNR131076 RXL131076:RXN131076 SHH131076:SHJ131076 SRD131076:SRF131076 TAZ131076:TBB131076 TKV131076:TKX131076 TUR131076:TUT131076 UEN131076:UEP131076 UOJ131076:UOL131076 UYF131076:UYH131076 VIB131076:VID131076 VRX131076:VRZ131076 WBT131076:WBV131076 WLP131076:WLR131076 WVL131076:WVN131076 D196612:F196612 IZ196612:JB196612 SV196612:SX196612 ACR196612:ACT196612 AMN196612:AMP196612 AWJ196612:AWL196612 BGF196612:BGH196612 BQB196612:BQD196612 BZX196612:BZZ196612 CJT196612:CJV196612 CTP196612:CTR196612 DDL196612:DDN196612 DNH196612:DNJ196612 DXD196612:DXF196612 EGZ196612:EHB196612 EQV196612:EQX196612 FAR196612:FAT196612 FKN196612:FKP196612 FUJ196612:FUL196612 GEF196612:GEH196612 GOB196612:GOD196612 GXX196612:GXZ196612 HHT196612:HHV196612 HRP196612:HRR196612 IBL196612:IBN196612 ILH196612:ILJ196612 IVD196612:IVF196612 JEZ196612:JFB196612 JOV196612:JOX196612 JYR196612:JYT196612 KIN196612:KIP196612 KSJ196612:KSL196612 LCF196612:LCH196612 LMB196612:LMD196612 LVX196612:LVZ196612 MFT196612:MFV196612 MPP196612:MPR196612 MZL196612:MZN196612 NJH196612:NJJ196612 NTD196612:NTF196612 OCZ196612:ODB196612 OMV196612:OMX196612 OWR196612:OWT196612 PGN196612:PGP196612 PQJ196612:PQL196612 QAF196612:QAH196612 QKB196612:QKD196612 QTX196612:QTZ196612 RDT196612:RDV196612 RNP196612:RNR196612 RXL196612:RXN196612 SHH196612:SHJ196612 SRD196612:SRF196612 TAZ196612:TBB196612 TKV196612:TKX196612 TUR196612:TUT196612 UEN196612:UEP196612 UOJ196612:UOL196612 UYF196612:UYH196612 VIB196612:VID196612 VRX196612:VRZ196612 WBT196612:WBV196612 WLP196612:WLR196612 WVL196612:WVN196612 D262148:F262148 IZ262148:JB262148 SV262148:SX262148 ACR262148:ACT262148 AMN262148:AMP262148 AWJ262148:AWL262148 BGF262148:BGH262148 BQB262148:BQD262148 BZX262148:BZZ262148 CJT262148:CJV262148 CTP262148:CTR262148 DDL262148:DDN262148 DNH262148:DNJ262148 DXD262148:DXF262148 EGZ262148:EHB262148 EQV262148:EQX262148 FAR262148:FAT262148 FKN262148:FKP262148 FUJ262148:FUL262148 GEF262148:GEH262148 GOB262148:GOD262148 GXX262148:GXZ262148 HHT262148:HHV262148 HRP262148:HRR262148 IBL262148:IBN262148 ILH262148:ILJ262148 IVD262148:IVF262148 JEZ262148:JFB262148 JOV262148:JOX262148 JYR262148:JYT262148 KIN262148:KIP262148 KSJ262148:KSL262148 LCF262148:LCH262148 LMB262148:LMD262148 LVX262148:LVZ262148 MFT262148:MFV262148 MPP262148:MPR262148 MZL262148:MZN262148 NJH262148:NJJ262148 NTD262148:NTF262148 OCZ262148:ODB262148 OMV262148:OMX262148 OWR262148:OWT262148 PGN262148:PGP262148 PQJ262148:PQL262148 QAF262148:QAH262148 QKB262148:QKD262148 QTX262148:QTZ262148 RDT262148:RDV262148 RNP262148:RNR262148 RXL262148:RXN262148 SHH262148:SHJ262148 SRD262148:SRF262148 TAZ262148:TBB262148 TKV262148:TKX262148 TUR262148:TUT262148 UEN262148:UEP262148 UOJ262148:UOL262148 UYF262148:UYH262148 VIB262148:VID262148 VRX262148:VRZ262148 WBT262148:WBV262148 WLP262148:WLR262148 WVL262148:WVN262148 D327684:F327684 IZ327684:JB327684 SV327684:SX327684 ACR327684:ACT327684 AMN327684:AMP327684 AWJ327684:AWL327684 BGF327684:BGH327684 BQB327684:BQD327684 BZX327684:BZZ327684 CJT327684:CJV327684 CTP327684:CTR327684 DDL327684:DDN327684 DNH327684:DNJ327684 DXD327684:DXF327684 EGZ327684:EHB327684 EQV327684:EQX327684 FAR327684:FAT327684 FKN327684:FKP327684 FUJ327684:FUL327684 GEF327684:GEH327684 GOB327684:GOD327684 GXX327684:GXZ327684 HHT327684:HHV327684 HRP327684:HRR327684 IBL327684:IBN327684 ILH327684:ILJ327684 IVD327684:IVF327684 JEZ327684:JFB327684 JOV327684:JOX327684 JYR327684:JYT327684 KIN327684:KIP327684 KSJ327684:KSL327684 LCF327684:LCH327684 LMB327684:LMD327684 LVX327684:LVZ327684 MFT327684:MFV327684 MPP327684:MPR327684 MZL327684:MZN327684 NJH327684:NJJ327684 NTD327684:NTF327684 OCZ327684:ODB327684 OMV327684:OMX327684 OWR327684:OWT327684 PGN327684:PGP327684 PQJ327684:PQL327684 QAF327684:QAH327684 QKB327684:QKD327684 QTX327684:QTZ327684 RDT327684:RDV327684 RNP327684:RNR327684 RXL327684:RXN327684 SHH327684:SHJ327684 SRD327684:SRF327684 TAZ327684:TBB327684 TKV327684:TKX327684 TUR327684:TUT327684 UEN327684:UEP327684 UOJ327684:UOL327684 UYF327684:UYH327684 VIB327684:VID327684 VRX327684:VRZ327684 WBT327684:WBV327684 WLP327684:WLR327684 WVL327684:WVN327684 D393220:F393220 IZ393220:JB393220 SV393220:SX393220 ACR393220:ACT393220 AMN393220:AMP393220 AWJ393220:AWL393220 BGF393220:BGH393220 BQB393220:BQD393220 BZX393220:BZZ393220 CJT393220:CJV393220 CTP393220:CTR393220 DDL393220:DDN393220 DNH393220:DNJ393220 DXD393220:DXF393220 EGZ393220:EHB393220 EQV393220:EQX393220 FAR393220:FAT393220 FKN393220:FKP393220 FUJ393220:FUL393220 GEF393220:GEH393220 GOB393220:GOD393220 GXX393220:GXZ393220 HHT393220:HHV393220 HRP393220:HRR393220 IBL393220:IBN393220 ILH393220:ILJ393220 IVD393220:IVF393220 JEZ393220:JFB393220 JOV393220:JOX393220 JYR393220:JYT393220 KIN393220:KIP393220 KSJ393220:KSL393220 LCF393220:LCH393220 LMB393220:LMD393220 LVX393220:LVZ393220 MFT393220:MFV393220 MPP393220:MPR393220 MZL393220:MZN393220 NJH393220:NJJ393220 NTD393220:NTF393220 OCZ393220:ODB393220 OMV393220:OMX393220 OWR393220:OWT393220 PGN393220:PGP393220 PQJ393220:PQL393220 QAF393220:QAH393220 QKB393220:QKD393220 QTX393220:QTZ393220 RDT393220:RDV393220 RNP393220:RNR393220 RXL393220:RXN393220 SHH393220:SHJ393220 SRD393220:SRF393220 TAZ393220:TBB393220 TKV393220:TKX393220 TUR393220:TUT393220 UEN393220:UEP393220 UOJ393220:UOL393220 UYF393220:UYH393220 VIB393220:VID393220 VRX393220:VRZ393220 WBT393220:WBV393220 WLP393220:WLR393220 WVL393220:WVN393220 D458756:F458756 IZ458756:JB458756 SV458756:SX458756 ACR458756:ACT458756 AMN458756:AMP458756 AWJ458756:AWL458756 BGF458756:BGH458756 BQB458756:BQD458756 BZX458756:BZZ458756 CJT458756:CJV458756 CTP458756:CTR458756 DDL458756:DDN458756 DNH458756:DNJ458756 DXD458756:DXF458756 EGZ458756:EHB458756 EQV458756:EQX458756 FAR458756:FAT458756 FKN458756:FKP458756 FUJ458756:FUL458756 GEF458756:GEH458756 GOB458756:GOD458756 GXX458756:GXZ458756 HHT458756:HHV458756 HRP458756:HRR458756 IBL458756:IBN458756 ILH458756:ILJ458756 IVD458756:IVF458756 JEZ458756:JFB458756 JOV458756:JOX458756 JYR458756:JYT458756 KIN458756:KIP458756 KSJ458756:KSL458756 LCF458756:LCH458756 LMB458756:LMD458756 LVX458756:LVZ458756 MFT458756:MFV458756 MPP458756:MPR458756 MZL458756:MZN458756 NJH458756:NJJ458756 NTD458756:NTF458756 OCZ458756:ODB458756 OMV458756:OMX458756 OWR458756:OWT458756 PGN458756:PGP458756 PQJ458756:PQL458756 QAF458756:QAH458756 QKB458756:QKD458756 QTX458756:QTZ458756 RDT458756:RDV458756 RNP458756:RNR458756 RXL458756:RXN458756 SHH458756:SHJ458756 SRD458756:SRF458756 TAZ458756:TBB458756 TKV458756:TKX458756 TUR458756:TUT458756 UEN458756:UEP458756 UOJ458756:UOL458756 UYF458756:UYH458756 VIB458756:VID458756 VRX458756:VRZ458756 WBT458756:WBV458756 WLP458756:WLR458756 WVL458756:WVN458756 D524292:F524292 IZ524292:JB524292 SV524292:SX524292 ACR524292:ACT524292 AMN524292:AMP524292 AWJ524292:AWL524292 BGF524292:BGH524292 BQB524292:BQD524292 BZX524292:BZZ524292 CJT524292:CJV524292 CTP524292:CTR524292 DDL524292:DDN524292 DNH524292:DNJ524292 DXD524292:DXF524292 EGZ524292:EHB524292 EQV524292:EQX524292 FAR524292:FAT524292 FKN524292:FKP524292 FUJ524292:FUL524292 GEF524292:GEH524292 GOB524292:GOD524292 GXX524292:GXZ524292 HHT524292:HHV524292 HRP524292:HRR524292 IBL524292:IBN524292 ILH524292:ILJ524292 IVD524292:IVF524292 JEZ524292:JFB524292 JOV524292:JOX524292 JYR524292:JYT524292 KIN524292:KIP524292 KSJ524292:KSL524292 LCF524292:LCH524292 LMB524292:LMD524292 LVX524292:LVZ524292 MFT524292:MFV524292 MPP524292:MPR524292 MZL524292:MZN524292 NJH524292:NJJ524292 NTD524292:NTF524292 OCZ524292:ODB524292 OMV524292:OMX524292 OWR524292:OWT524292 PGN524292:PGP524292 PQJ524292:PQL524292 QAF524292:QAH524292 QKB524292:QKD524292 QTX524292:QTZ524292 RDT524292:RDV524292 RNP524292:RNR524292 RXL524292:RXN524292 SHH524292:SHJ524292 SRD524292:SRF524292 TAZ524292:TBB524292 TKV524292:TKX524292 TUR524292:TUT524292 UEN524292:UEP524292 UOJ524292:UOL524292 UYF524292:UYH524292 VIB524292:VID524292 VRX524292:VRZ524292 WBT524292:WBV524292 WLP524292:WLR524292 WVL524292:WVN524292 D589828:F589828 IZ589828:JB589828 SV589828:SX589828 ACR589828:ACT589828 AMN589828:AMP589828 AWJ589828:AWL589828 BGF589828:BGH589828 BQB589828:BQD589828 BZX589828:BZZ589828 CJT589828:CJV589828 CTP589828:CTR589828 DDL589828:DDN589828 DNH589828:DNJ589828 DXD589828:DXF589828 EGZ589828:EHB589828 EQV589828:EQX589828 FAR589828:FAT589828 FKN589828:FKP589828 FUJ589828:FUL589828 GEF589828:GEH589828 GOB589828:GOD589828 GXX589828:GXZ589828 HHT589828:HHV589828 HRP589828:HRR589828 IBL589828:IBN589828 ILH589828:ILJ589828 IVD589828:IVF589828 JEZ589828:JFB589828 JOV589828:JOX589828 JYR589828:JYT589828 KIN589828:KIP589828 KSJ589828:KSL589828 LCF589828:LCH589828 LMB589828:LMD589828 LVX589828:LVZ589828 MFT589828:MFV589828 MPP589828:MPR589828 MZL589828:MZN589828 NJH589828:NJJ589828 NTD589828:NTF589828 OCZ589828:ODB589828 OMV589828:OMX589828 OWR589828:OWT589828 PGN589828:PGP589828 PQJ589828:PQL589828 QAF589828:QAH589828 QKB589828:QKD589828 QTX589828:QTZ589828 RDT589828:RDV589828 RNP589828:RNR589828 RXL589828:RXN589828 SHH589828:SHJ589828 SRD589828:SRF589828 TAZ589828:TBB589828 TKV589828:TKX589828 TUR589828:TUT589828 UEN589828:UEP589828 UOJ589828:UOL589828 UYF589828:UYH589828 VIB589828:VID589828 VRX589828:VRZ589828 WBT589828:WBV589828 WLP589828:WLR589828 WVL589828:WVN589828 D655364:F655364 IZ655364:JB655364 SV655364:SX655364 ACR655364:ACT655364 AMN655364:AMP655364 AWJ655364:AWL655364 BGF655364:BGH655364 BQB655364:BQD655364 BZX655364:BZZ655364 CJT655364:CJV655364 CTP655364:CTR655364 DDL655364:DDN655364 DNH655364:DNJ655364 DXD655364:DXF655364 EGZ655364:EHB655364 EQV655364:EQX655364 FAR655364:FAT655364 FKN655364:FKP655364 FUJ655364:FUL655364 GEF655364:GEH655364 GOB655364:GOD655364 GXX655364:GXZ655364 HHT655364:HHV655364 HRP655364:HRR655364 IBL655364:IBN655364 ILH655364:ILJ655364 IVD655364:IVF655364 JEZ655364:JFB655364 JOV655364:JOX655364 JYR655364:JYT655364 KIN655364:KIP655364 KSJ655364:KSL655364 LCF655364:LCH655364 LMB655364:LMD655364 LVX655364:LVZ655364 MFT655364:MFV655364 MPP655364:MPR655364 MZL655364:MZN655364 NJH655364:NJJ655364 NTD655364:NTF655364 OCZ655364:ODB655364 OMV655364:OMX655364 OWR655364:OWT655364 PGN655364:PGP655364 PQJ655364:PQL655364 QAF655364:QAH655364 QKB655364:QKD655364 QTX655364:QTZ655364 RDT655364:RDV655364 RNP655364:RNR655364 RXL655364:RXN655364 SHH655364:SHJ655364 SRD655364:SRF655364 TAZ655364:TBB655364 TKV655364:TKX655364 TUR655364:TUT655364 UEN655364:UEP655364 UOJ655364:UOL655364 UYF655364:UYH655364 VIB655364:VID655364 VRX655364:VRZ655364 WBT655364:WBV655364 WLP655364:WLR655364 WVL655364:WVN655364 D720900:F720900 IZ720900:JB720900 SV720900:SX720900 ACR720900:ACT720900 AMN720900:AMP720900 AWJ720900:AWL720900 BGF720900:BGH720900 BQB720900:BQD720900 BZX720900:BZZ720900 CJT720900:CJV720900 CTP720900:CTR720900 DDL720900:DDN720900 DNH720900:DNJ720900 DXD720900:DXF720900 EGZ720900:EHB720900 EQV720900:EQX720900 FAR720900:FAT720900 FKN720900:FKP720900 FUJ720900:FUL720900 GEF720900:GEH720900 GOB720900:GOD720900 GXX720900:GXZ720900 HHT720900:HHV720900 HRP720900:HRR720900 IBL720900:IBN720900 ILH720900:ILJ720900 IVD720900:IVF720900 JEZ720900:JFB720900 JOV720900:JOX720900 JYR720900:JYT720900 KIN720900:KIP720900 KSJ720900:KSL720900 LCF720900:LCH720900 LMB720900:LMD720900 LVX720900:LVZ720900 MFT720900:MFV720900 MPP720900:MPR720900 MZL720900:MZN720900 NJH720900:NJJ720900 NTD720900:NTF720900 OCZ720900:ODB720900 OMV720900:OMX720900 OWR720900:OWT720900 PGN720900:PGP720900 PQJ720900:PQL720900 QAF720900:QAH720900 QKB720900:QKD720900 QTX720900:QTZ720900 RDT720900:RDV720900 RNP720900:RNR720900 RXL720900:RXN720900 SHH720900:SHJ720900 SRD720900:SRF720900 TAZ720900:TBB720900 TKV720900:TKX720900 TUR720900:TUT720900 UEN720900:UEP720900 UOJ720900:UOL720900 UYF720900:UYH720900 VIB720900:VID720900 VRX720900:VRZ720900 WBT720900:WBV720900 WLP720900:WLR720900 WVL720900:WVN720900 D786436:F786436 IZ786436:JB786436 SV786436:SX786436 ACR786436:ACT786436 AMN786436:AMP786436 AWJ786436:AWL786436 BGF786436:BGH786436 BQB786436:BQD786436 BZX786436:BZZ786436 CJT786436:CJV786436 CTP786436:CTR786436 DDL786436:DDN786436 DNH786436:DNJ786436 DXD786436:DXF786436 EGZ786436:EHB786436 EQV786436:EQX786436 FAR786436:FAT786436 FKN786436:FKP786436 FUJ786436:FUL786436 GEF786436:GEH786436 GOB786436:GOD786436 GXX786436:GXZ786436 HHT786436:HHV786436 HRP786436:HRR786436 IBL786436:IBN786436 ILH786436:ILJ786436 IVD786436:IVF786436 JEZ786436:JFB786436 JOV786436:JOX786436 JYR786436:JYT786436 KIN786436:KIP786436 KSJ786436:KSL786436 LCF786436:LCH786436 LMB786436:LMD786436 LVX786436:LVZ786436 MFT786436:MFV786436 MPP786436:MPR786436 MZL786436:MZN786436 NJH786436:NJJ786436 NTD786436:NTF786436 OCZ786436:ODB786436 OMV786436:OMX786436 OWR786436:OWT786436 PGN786436:PGP786436 PQJ786436:PQL786436 QAF786436:QAH786436 QKB786436:QKD786436 QTX786436:QTZ786436 RDT786436:RDV786436 RNP786436:RNR786436 RXL786436:RXN786436 SHH786436:SHJ786436 SRD786436:SRF786436 TAZ786436:TBB786436 TKV786436:TKX786436 TUR786436:TUT786436 UEN786436:UEP786436 UOJ786436:UOL786436 UYF786436:UYH786436 VIB786436:VID786436 VRX786436:VRZ786436 WBT786436:WBV786436 WLP786436:WLR786436 WVL786436:WVN786436 D851972:F851972 IZ851972:JB851972 SV851972:SX851972 ACR851972:ACT851972 AMN851972:AMP851972 AWJ851972:AWL851972 BGF851972:BGH851972 BQB851972:BQD851972 BZX851972:BZZ851972 CJT851972:CJV851972 CTP851972:CTR851972 DDL851972:DDN851972 DNH851972:DNJ851972 DXD851972:DXF851972 EGZ851972:EHB851972 EQV851972:EQX851972 FAR851972:FAT851972 FKN851972:FKP851972 FUJ851972:FUL851972 GEF851972:GEH851972 GOB851972:GOD851972 GXX851972:GXZ851972 HHT851972:HHV851972 HRP851972:HRR851972 IBL851972:IBN851972 ILH851972:ILJ851972 IVD851972:IVF851972 JEZ851972:JFB851972 JOV851972:JOX851972 JYR851972:JYT851972 KIN851972:KIP851972 KSJ851972:KSL851972 LCF851972:LCH851972 LMB851972:LMD851972 LVX851972:LVZ851972 MFT851972:MFV851972 MPP851972:MPR851972 MZL851972:MZN851972 NJH851972:NJJ851972 NTD851972:NTF851972 OCZ851972:ODB851972 OMV851972:OMX851972 OWR851972:OWT851972 PGN851972:PGP851972 PQJ851972:PQL851972 QAF851972:QAH851972 QKB851972:QKD851972 QTX851972:QTZ851972 RDT851972:RDV851972 RNP851972:RNR851972 RXL851972:RXN851972 SHH851972:SHJ851972 SRD851972:SRF851972 TAZ851972:TBB851972 TKV851972:TKX851972 TUR851972:TUT851972 UEN851972:UEP851972 UOJ851972:UOL851972 UYF851972:UYH851972 VIB851972:VID851972 VRX851972:VRZ851972 WBT851972:WBV851972 WLP851972:WLR851972 WVL851972:WVN851972 D917508:F917508 IZ917508:JB917508 SV917508:SX917508 ACR917508:ACT917508 AMN917508:AMP917508 AWJ917508:AWL917508 BGF917508:BGH917508 BQB917508:BQD917508 BZX917508:BZZ917508 CJT917508:CJV917508 CTP917508:CTR917508 DDL917508:DDN917508 DNH917508:DNJ917508 DXD917508:DXF917508 EGZ917508:EHB917508 EQV917508:EQX917508 FAR917508:FAT917508 FKN917508:FKP917508 FUJ917508:FUL917508 GEF917508:GEH917508 GOB917508:GOD917508 GXX917508:GXZ917508 HHT917508:HHV917508 HRP917508:HRR917508 IBL917508:IBN917508 ILH917508:ILJ917508 IVD917508:IVF917508 JEZ917508:JFB917508 JOV917508:JOX917508 JYR917508:JYT917508 KIN917508:KIP917508 KSJ917508:KSL917508 LCF917508:LCH917508 LMB917508:LMD917508 LVX917508:LVZ917508 MFT917508:MFV917508 MPP917508:MPR917508 MZL917508:MZN917508 NJH917508:NJJ917508 NTD917508:NTF917508 OCZ917508:ODB917508 OMV917508:OMX917508 OWR917508:OWT917508 PGN917508:PGP917508 PQJ917508:PQL917508 QAF917508:QAH917508 QKB917508:QKD917508 QTX917508:QTZ917508 RDT917508:RDV917508 RNP917508:RNR917508 RXL917508:RXN917508 SHH917508:SHJ917508 SRD917508:SRF917508 TAZ917508:TBB917508 TKV917508:TKX917508 TUR917508:TUT917508 UEN917508:UEP917508 UOJ917508:UOL917508 UYF917508:UYH917508 VIB917508:VID917508 VRX917508:VRZ917508 WBT917508:WBV917508 WLP917508:WLR917508 WVL917508:WVN917508 D983044:F983044 IZ983044:JB983044 SV983044:SX983044 ACR983044:ACT983044 AMN983044:AMP983044 AWJ983044:AWL983044 BGF983044:BGH983044 BQB983044:BQD983044 BZX983044:BZZ983044 CJT983044:CJV983044 CTP983044:CTR983044 DDL983044:DDN983044 DNH983044:DNJ983044 DXD983044:DXF983044 EGZ983044:EHB983044 EQV983044:EQX983044 FAR983044:FAT983044 FKN983044:FKP983044 FUJ983044:FUL983044 GEF983044:GEH983044 GOB983044:GOD983044 GXX983044:GXZ983044 HHT983044:HHV983044 HRP983044:HRR983044 IBL983044:IBN983044 ILH983044:ILJ983044 IVD983044:IVF983044 JEZ983044:JFB983044 JOV983044:JOX983044 JYR983044:JYT983044 KIN983044:KIP983044 KSJ983044:KSL983044 LCF983044:LCH983044 LMB983044:LMD983044 LVX983044:LVZ983044 MFT983044:MFV983044 MPP983044:MPR983044 MZL983044:MZN983044 NJH983044:NJJ983044 NTD983044:NTF983044 OCZ983044:ODB983044 OMV983044:OMX983044 OWR983044:OWT983044 PGN983044:PGP983044 PQJ983044:PQL983044 QAF983044:QAH983044 QKB983044:QKD983044 QTX983044:QTZ983044 RDT983044:RDV983044 RNP983044:RNR983044 RXL983044:RXN983044 SHH983044:SHJ983044 SRD983044:SRF983044 TAZ983044:TBB983044 TKV983044:TKX983044 TUR983044:TUT983044 UEN983044:UEP983044 UOJ983044:UOL983044 UYF983044:UYH983044 VIB983044:VID983044 VRX983044:VRZ983044 WBT983044:WBV983044 WLP983044:WLR983044 D7:F7 WVL7:WVN7 WLP7:WLR7 WBT7:WBV7 VRX7:VRZ7 VIB7:VID7 UYF7:UYH7 UOJ7:UOL7 UEN7:UEP7 TUR7:TUT7 TKV7:TKX7 TAZ7:TBB7 SRD7:SRF7 SHH7:SHJ7 RXL7:RXN7 RNP7:RNR7 RDT7:RDV7 QTX7:QTZ7 QKB7:QKD7 QAF7:QAH7 PQJ7:PQL7 PGN7:PGP7 OWR7:OWT7 OMV7:OMX7 OCZ7:ODB7 NTD7:NTF7 NJH7:NJJ7 MZL7:MZN7 MPP7:MPR7 MFT7:MFV7 LVX7:LVZ7 LMB7:LMD7 LCF7:LCH7 KSJ7:KSL7 KIN7:KIP7 JYR7:JYT7 JOV7:JOX7 JEZ7:JFB7 IVD7:IVF7 ILH7:ILJ7 IBL7:IBN7 HRP7:HRR7 HHT7:HHV7 GXX7:GXZ7 GOB7:GOD7 GEF7:GEH7 FUJ7:FUL7 FKN7:FKP7 FAR7:FAT7 EQV7:EQX7 EGZ7:EHB7 DXD7:DXF7 DNH7:DNJ7 DDL7:DDN7 CTP7:CTR7 CJT7:CJV7 BZX7:BZZ7 BQB7:BQD7 BGF7:BGH7 AWJ7:AWL7 AMN7:AMP7 ACR7:ACT7 SV7:SX7 IZ7:JB7"/>
    <dataValidation imeMode="halfKatakana" allowBlank="1" showInputMessage="1" showErrorMessage="1" sqref="D6:F6 IZ6:JB6 SV6:SX6 ACR6:ACT6 AMN6:AMP6 AWJ6:AWL6 BGF6:BGH6 BQB6:BQD6 BZX6:BZZ6 CJT6:CJV6 CTP6:CTR6 DDL6:DDN6 DNH6:DNJ6 DXD6:DXF6 EGZ6:EHB6 EQV6:EQX6 FAR6:FAT6 FKN6:FKP6 FUJ6:FUL6 GEF6:GEH6 GOB6:GOD6 GXX6:GXZ6 HHT6:HHV6 HRP6:HRR6 IBL6:IBN6 ILH6:ILJ6 IVD6:IVF6 JEZ6:JFB6 JOV6:JOX6 JYR6:JYT6 KIN6:KIP6 KSJ6:KSL6 LCF6:LCH6 LMB6:LMD6 LVX6:LVZ6 MFT6:MFV6 MPP6:MPR6 MZL6:MZN6 NJH6:NJJ6 NTD6:NTF6 OCZ6:ODB6 OMV6:OMX6 OWR6:OWT6 PGN6:PGP6 PQJ6:PQL6 QAF6:QAH6 QKB6:QKD6 QTX6:QTZ6 RDT6:RDV6 RNP6:RNR6 RXL6:RXN6 SHH6:SHJ6 SRD6:SRF6 TAZ6:TBB6 TKV6:TKX6 TUR6:TUT6 UEN6:UEP6 UOJ6:UOL6 UYF6:UYH6 VIB6:VID6 VRX6:VRZ6 WBT6:WBV6 WLP6:WLR6 WVL6:WVN6 D65539:F65539 IZ65539:JB65539 SV65539:SX65539 ACR65539:ACT65539 AMN65539:AMP65539 AWJ65539:AWL65539 BGF65539:BGH65539 BQB65539:BQD65539 BZX65539:BZZ65539 CJT65539:CJV65539 CTP65539:CTR65539 DDL65539:DDN65539 DNH65539:DNJ65539 DXD65539:DXF65539 EGZ65539:EHB65539 EQV65539:EQX65539 FAR65539:FAT65539 FKN65539:FKP65539 FUJ65539:FUL65539 GEF65539:GEH65539 GOB65539:GOD65539 GXX65539:GXZ65539 HHT65539:HHV65539 HRP65539:HRR65539 IBL65539:IBN65539 ILH65539:ILJ65539 IVD65539:IVF65539 JEZ65539:JFB65539 JOV65539:JOX65539 JYR65539:JYT65539 KIN65539:KIP65539 KSJ65539:KSL65539 LCF65539:LCH65539 LMB65539:LMD65539 LVX65539:LVZ65539 MFT65539:MFV65539 MPP65539:MPR65539 MZL65539:MZN65539 NJH65539:NJJ65539 NTD65539:NTF65539 OCZ65539:ODB65539 OMV65539:OMX65539 OWR65539:OWT65539 PGN65539:PGP65539 PQJ65539:PQL65539 QAF65539:QAH65539 QKB65539:QKD65539 QTX65539:QTZ65539 RDT65539:RDV65539 RNP65539:RNR65539 RXL65539:RXN65539 SHH65539:SHJ65539 SRD65539:SRF65539 TAZ65539:TBB65539 TKV65539:TKX65539 TUR65539:TUT65539 UEN65539:UEP65539 UOJ65539:UOL65539 UYF65539:UYH65539 VIB65539:VID65539 VRX65539:VRZ65539 WBT65539:WBV65539 WLP65539:WLR65539 WVL65539:WVN65539 D131075:F131075 IZ131075:JB131075 SV131075:SX131075 ACR131075:ACT131075 AMN131075:AMP131075 AWJ131075:AWL131075 BGF131075:BGH131075 BQB131075:BQD131075 BZX131075:BZZ131075 CJT131075:CJV131075 CTP131075:CTR131075 DDL131075:DDN131075 DNH131075:DNJ131075 DXD131075:DXF131075 EGZ131075:EHB131075 EQV131075:EQX131075 FAR131075:FAT131075 FKN131075:FKP131075 FUJ131075:FUL131075 GEF131075:GEH131075 GOB131075:GOD131075 GXX131075:GXZ131075 HHT131075:HHV131075 HRP131075:HRR131075 IBL131075:IBN131075 ILH131075:ILJ131075 IVD131075:IVF131075 JEZ131075:JFB131075 JOV131075:JOX131075 JYR131075:JYT131075 KIN131075:KIP131075 KSJ131075:KSL131075 LCF131075:LCH131075 LMB131075:LMD131075 LVX131075:LVZ131075 MFT131075:MFV131075 MPP131075:MPR131075 MZL131075:MZN131075 NJH131075:NJJ131075 NTD131075:NTF131075 OCZ131075:ODB131075 OMV131075:OMX131075 OWR131075:OWT131075 PGN131075:PGP131075 PQJ131075:PQL131075 QAF131075:QAH131075 QKB131075:QKD131075 QTX131075:QTZ131075 RDT131075:RDV131075 RNP131075:RNR131075 RXL131075:RXN131075 SHH131075:SHJ131075 SRD131075:SRF131075 TAZ131075:TBB131075 TKV131075:TKX131075 TUR131075:TUT131075 UEN131075:UEP131075 UOJ131075:UOL131075 UYF131075:UYH131075 VIB131075:VID131075 VRX131075:VRZ131075 WBT131075:WBV131075 WLP131075:WLR131075 WVL131075:WVN131075 D196611:F196611 IZ196611:JB196611 SV196611:SX196611 ACR196611:ACT196611 AMN196611:AMP196611 AWJ196611:AWL196611 BGF196611:BGH196611 BQB196611:BQD196611 BZX196611:BZZ196611 CJT196611:CJV196611 CTP196611:CTR196611 DDL196611:DDN196611 DNH196611:DNJ196611 DXD196611:DXF196611 EGZ196611:EHB196611 EQV196611:EQX196611 FAR196611:FAT196611 FKN196611:FKP196611 FUJ196611:FUL196611 GEF196611:GEH196611 GOB196611:GOD196611 GXX196611:GXZ196611 HHT196611:HHV196611 HRP196611:HRR196611 IBL196611:IBN196611 ILH196611:ILJ196611 IVD196611:IVF196611 JEZ196611:JFB196611 JOV196611:JOX196611 JYR196611:JYT196611 KIN196611:KIP196611 KSJ196611:KSL196611 LCF196611:LCH196611 LMB196611:LMD196611 LVX196611:LVZ196611 MFT196611:MFV196611 MPP196611:MPR196611 MZL196611:MZN196611 NJH196611:NJJ196611 NTD196611:NTF196611 OCZ196611:ODB196611 OMV196611:OMX196611 OWR196611:OWT196611 PGN196611:PGP196611 PQJ196611:PQL196611 QAF196611:QAH196611 QKB196611:QKD196611 QTX196611:QTZ196611 RDT196611:RDV196611 RNP196611:RNR196611 RXL196611:RXN196611 SHH196611:SHJ196611 SRD196611:SRF196611 TAZ196611:TBB196611 TKV196611:TKX196611 TUR196611:TUT196611 UEN196611:UEP196611 UOJ196611:UOL196611 UYF196611:UYH196611 VIB196611:VID196611 VRX196611:VRZ196611 WBT196611:WBV196611 WLP196611:WLR196611 WVL196611:WVN196611 D262147:F262147 IZ262147:JB262147 SV262147:SX262147 ACR262147:ACT262147 AMN262147:AMP262147 AWJ262147:AWL262147 BGF262147:BGH262147 BQB262147:BQD262147 BZX262147:BZZ262147 CJT262147:CJV262147 CTP262147:CTR262147 DDL262147:DDN262147 DNH262147:DNJ262147 DXD262147:DXF262147 EGZ262147:EHB262147 EQV262147:EQX262147 FAR262147:FAT262147 FKN262147:FKP262147 FUJ262147:FUL262147 GEF262147:GEH262147 GOB262147:GOD262147 GXX262147:GXZ262147 HHT262147:HHV262147 HRP262147:HRR262147 IBL262147:IBN262147 ILH262147:ILJ262147 IVD262147:IVF262147 JEZ262147:JFB262147 JOV262147:JOX262147 JYR262147:JYT262147 KIN262147:KIP262147 KSJ262147:KSL262147 LCF262147:LCH262147 LMB262147:LMD262147 LVX262147:LVZ262147 MFT262147:MFV262147 MPP262147:MPR262147 MZL262147:MZN262147 NJH262147:NJJ262147 NTD262147:NTF262147 OCZ262147:ODB262147 OMV262147:OMX262147 OWR262147:OWT262147 PGN262147:PGP262147 PQJ262147:PQL262147 QAF262147:QAH262147 QKB262147:QKD262147 QTX262147:QTZ262147 RDT262147:RDV262147 RNP262147:RNR262147 RXL262147:RXN262147 SHH262147:SHJ262147 SRD262147:SRF262147 TAZ262147:TBB262147 TKV262147:TKX262147 TUR262147:TUT262147 UEN262147:UEP262147 UOJ262147:UOL262147 UYF262147:UYH262147 VIB262147:VID262147 VRX262147:VRZ262147 WBT262147:WBV262147 WLP262147:WLR262147 WVL262147:WVN262147 D327683:F327683 IZ327683:JB327683 SV327683:SX327683 ACR327683:ACT327683 AMN327683:AMP327683 AWJ327683:AWL327683 BGF327683:BGH327683 BQB327683:BQD327683 BZX327683:BZZ327683 CJT327683:CJV327683 CTP327683:CTR327683 DDL327683:DDN327683 DNH327683:DNJ327683 DXD327683:DXF327683 EGZ327683:EHB327683 EQV327683:EQX327683 FAR327683:FAT327683 FKN327683:FKP327683 FUJ327683:FUL327683 GEF327683:GEH327683 GOB327683:GOD327683 GXX327683:GXZ327683 HHT327683:HHV327683 HRP327683:HRR327683 IBL327683:IBN327683 ILH327683:ILJ327683 IVD327683:IVF327683 JEZ327683:JFB327683 JOV327683:JOX327683 JYR327683:JYT327683 KIN327683:KIP327683 KSJ327683:KSL327683 LCF327683:LCH327683 LMB327683:LMD327683 LVX327683:LVZ327683 MFT327683:MFV327683 MPP327683:MPR327683 MZL327683:MZN327683 NJH327683:NJJ327683 NTD327683:NTF327683 OCZ327683:ODB327683 OMV327683:OMX327683 OWR327683:OWT327683 PGN327683:PGP327683 PQJ327683:PQL327683 QAF327683:QAH327683 QKB327683:QKD327683 QTX327683:QTZ327683 RDT327683:RDV327683 RNP327683:RNR327683 RXL327683:RXN327683 SHH327683:SHJ327683 SRD327683:SRF327683 TAZ327683:TBB327683 TKV327683:TKX327683 TUR327683:TUT327683 UEN327683:UEP327683 UOJ327683:UOL327683 UYF327683:UYH327683 VIB327683:VID327683 VRX327683:VRZ327683 WBT327683:WBV327683 WLP327683:WLR327683 WVL327683:WVN327683 D393219:F393219 IZ393219:JB393219 SV393219:SX393219 ACR393219:ACT393219 AMN393219:AMP393219 AWJ393219:AWL393219 BGF393219:BGH393219 BQB393219:BQD393219 BZX393219:BZZ393219 CJT393219:CJV393219 CTP393219:CTR393219 DDL393219:DDN393219 DNH393219:DNJ393219 DXD393219:DXF393219 EGZ393219:EHB393219 EQV393219:EQX393219 FAR393219:FAT393219 FKN393219:FKP393219 FUJ393219:FUL393219 GEF393219:GEH393219 GOB393219:GOD393219 GXX393219:GXZ393219 HHT393219:HHV393219 HRP393219:HRR393219 IBL393219:IBN393219 ILH393219:ILJ393219 IVD393219:IVF393219 JEZ393219:JFB393219 JOV393219:JOX393219 JYR393219:JYT393219 KIN393219:KIP393219 KSJ393219:KSL393219 LCF393219:LCH393219 LMB393219:LMD393219 LVX393219:LVZ393219 MFT393219:MFV393219 MPP393219:MPR393219 MZL393219:MZN393219 NJH393219:NJJ393219 NTD393219:NTF393219 OCZ393219:ODB393219 OMV393219:OMX393219 OWR393219:OWT393219 PGN393219:PGP393219 PQJ393219:PQL393219 QAF393219:QAH393219 QKB393219:QKD393219 QTX393219:QTZ393219 RDT393219:RDV393219 RNP393219:RNR393219 RXL393219:RXN393219 SHH393219:SHJ393219 SRD393219:SRF393219 TAZ393219:TBB393219 TKV393219:TKX393219 TUR393219:TUT393219 UEN393219:UEP393219 UOJ393219:UOL393219 UYF393219:UYH393219 VIB393219:VID393219 VRX393219:VRZ393219 WBT393219:WBV393219 WLP393219:WLR393219 WVL393219:WVN393219 D458755:F458755 IZ458755:JB458755 SV458755:SX458755 ACR458755:ACT458755 AMN458755:AMP458755 AWJ458755:AWL458755 BGF458755:BGH458755 BQB458755:BQD458755 BZX458755:BZZ458755 CJT458755:CJV458755 CTP458755:CTR458755 DDL458755:DDN458755 DNH458755:DNJ458755 DXD458755:DXF458755 EGZ458755:EHB458755 EQV458755:EQX458755 FAR458755:FAT458755 FKN458755:FKP458755 FUJ458755:FUL458755 GEF458755:GEH458755 GOB458755:GOD458755 GXX458755:GXZ458755 HHT458755:HHV458755 HRP458755:HRR458755 IBL458755:IBN458755 ILH458755:ILJ458755 IVD458755:IVF458755 JEZ458755:JFB458755 JOV458755:JOX458755 JYR458755:JYT458755 KIN458755:KIP458755 KSJ458755:KSL458755 LCF458755:LCH458755 LMB458755:LMD458755 LVX458755:LVZ458755 MFT458755:MFV458755 MPP458755:MPR458755 MZL458755:MZN458755 NJH458755:NJJ458755 NTD458755:NTF458755 OCZ458755:ODB458755 OMV458755:OMX458755 OWR458755:OWT458755 PGN458755:PGP458755 PQJ458755:PQL458755 QAF458755:QAH458755 QKB458755:QKD458755 QTX458755:QTZ458755 RDT458755:RDV458755 RNP458755:RNR458755 RXL458755:RXN458755 SHH458755:SHJ458755 SRD458755:SRF458755 TAZ458755:TBB458755 TKV458755:TKX458755 TUR458755:TUT458755 UEN458755:UEP458755 UOJ458755:UOL458755 UYF458755:UYH458755 VIB458755:VID458755 VRX458755:VRZ458755 WBT458755:WBV458755 WLP458755:WLR458755 WVL458755:WVN458755 D524291:F524291 IZ524291:JB524291 SV524291:SX524291 ACR524291:ACT524291 AMN524291:AMP524291 AWJ524291:AWL524291 BGF524291:BGH524291 BQB524291:BQD524291 BZX524291:BZZ524291 CJT524291:CJV524291 CTP524291:CTR524291 DDL524291:DDN524291 DNH524291:DNJ524291 DXD524291:DXF524291 EGZ524291:EHB524291 EQV524291:EQX524291 FAR524291:FAT524291 FKN524291:FKP524291 FUJ524291:FUL524291 GEF524291:GEH524291 GOB524291:GOD524291 GXX524291:GXZ524291 HHT524291:HHV524291 HRP524291:HRR524291 IBL524291:IBN524291 ILH524291:ILJ524291 IVD524291:IVF524291 JEZ524291:JFB524291 JOV524291:JOX524291 JYR524291:JYT524291 KIN524291:KIP524291 KSJ524291:KSL524291 LCF524291:LCH524291 LMB524291:LMD524291 LVX524291:LVZ524291 MFT524291:MFV524291 MPP524291:MPR524291 MZL524291:MZN524291 NJH524291:NJJ524291 NTD524291:NTF524291 OCZ524291:ODB524291 OMV524291:OMX524291 OWR524291:OWT524291 PGN524291:PGP524291 PQJ524291:PQL524291 QAF524291:QAH524291 QKB524291:QKD524291 QTX524291:QTZ524291 RDT524291:RDV524291 RNP524291:RNR524291 RXL524291:RXN524291 SHH524291:SHJ524291 SRD524291:SRF524291 TAZ524291:TBB524291 TKV524291:TKX524291 TUR524291:TUT524291 UEN524291:UEP524291 UOJ524291:UOL524291 UYF524291:UYH524291 VIB524291:VID524291 VRX524291:VRZ524291 WBT524291:WBV524291 WLP524291:WLR524291 WVL524291:WVN524291 D589827:F589827 IZ589827:JB589827 SV589827:SX589827 ACR589827:ACT589827 AMN589827:AMP589827 AWJ589827:AWL589827 BGF589827:BGH589827 BQB589827:BQD589827 BZX589827:BZZ589827 CJT589827:CJV589827 CTP589827:CTR589827 DDL589827:DDN589827 DNH589827:DNJ589827 DXD589827:DXF589827 EGZ589827:EHB589827 EQV589827:EQX589827 FAR589827:FAT589827 FKN589827:FKP589827 FUJ589827:FUL589827 GEF589827:GEH589827 GOB589827:GOD589827 GXX589827:GXZ589827 HHT589827:HHV589827 HRP589827:HRR589827 IBL589827:IBN589827 ILH589827:ILJ589827 IVD589827:IVF589827 JEZ589827:JFB589827 JOV589827:JOX589827 JYR589827:JYT589827 KIN589827:KIP589827 KSJ589827:KSL589827 LCF589827:LCH589827 LMB589827:LMD589827 LVX589827:LVZ589827 MFT589827:MFV589827 MPP589827:MPR589827 MZL589827:MZN589827 NJH589827:NJJ589827 NTD589827:NTF589827 OCZ589827:ODB589827 OMV589827:OMX589827 OWR589827:OWT589827 PGN589827:PGP589827 PQJ589827:PQL589827 QAF589827:QAH589827 QKB589827:QKD589827 QTX589827:QTZ589827 RDT589827:RDV589827 RNP589827:RNR589827 RXL589827:RXN589827 SHH589827:SHJ589827 SRD589827:SRF589827 TAZ589827:TBB589827 TKV589827:TKX589827 TUR589827:TUT589827 UEN589827:UEP589827 UOJ589827:UOL589827 UYF589827:UYH589827 VIB589827:VID589827 VRX589827:VRZ589827 WBT589827:WBV589827 WLP589827:WLR589827 WVL589827:WVN589827 D655363:F655363 IZ655363:JB655363 SV655363:SX655363 ACR655363:ACT655363 AMN655363:AMP655363 AWJ655363:AWL655363 BGF655363:BGH655363 BQB655363:BQD655363 BZX655363:BZZ655363 CJT655363:CJV655363 CTP655363:CTR655363 DDL655363:DDN655363 DNH655363:DNJ655363 DXD655363:DXF655363 EGZ655363:EHB655363 EQV655363:EQX655363 FAR655363:FAT655363 FKN655363:FKP655363 FUJ655363:FUL655363 GEF655363:GEH655363 GOB655363:GOD655363 GXX655363:GXZ655363 HHT655363:HHV655363 HRP655363:HRR655363 IBL655363:IBN655363 ILH655363:ILJ655363 IVD655363:IVF655363 JEZ655363:JFB655363 JOV655363:JOX655363 JYR655363:JYT655363 KIN655363:KIP655363 KSJ655363:KSL655363 LCF655363:LCH655363 LMB655363:LMD655363 LVX655363:LVZ655363 MFT655363:MFV655363 MPP655363:MPR655363 MZL655363:MZN655363 NJH655363:NJJ655363 NTD655363:NTF655363 OCZ655363:ODB655363 OMV655363:OMX655363 OWR655363:OWT655363 PGN655363:PGP655363 PQJ655363:PQL655363 QAF655363:QAH655363 QKB655363:QKD655363 QTX655363:QTZ655363 RDT655363:RDV655363 RNP655363:RNR655363 RXL655363:RXN655363 SHH655363:SHJ655363 SRD655363:SRF655363 TAZ655363:TBB655363 TKV655363:TKX655363 TUR655363:TUT655363 UEN655363:UEP655363 UOJ655363:UOL655363 UYF655363:UYH655363 VIB655363:VID655363 VRX655363:VRZ655363 WBT655363:WBV655363 WLP655363:WLR655363 WVL655363:WVN655363 D720899:F720899 IZ720899:JB720899 SV720899:SX720899 ACR720899:ACT720899 AMN720899:AMP720899 AWJ720899:AWL720899 BGF720899:BGH720899 BQB720899:BQD720899 BZX720899:BZZ720899 CJT720899:CJV720899 CTP720899:CTR720899 DDL720899:DDN720899 DNH720899:DNJ720899 DXD720899:DXF720899 EGZ720899:EHB720899 EQV720899:EQX720899 FAR720899:FAT720899 FKN720899:FKP720899 FUJ720899:FUL720899 GEF720899:GEH720899 GOB720899:GOD720899 GXX720899:GXZ720899 HHT720899:HHV720899 HRP720899:HRR720899 IBL720899:IBN720899 ILH720899:ILJ720899 IVD720899:IVF720899 JEZ720899:JFB720899 JOV720899:JOX720899 JYR720899:JYT720899 KIN720899:KIP720899 KSJ720899:KSL720899 LCF720899:LCH720899 LMB720899:LMD720899 LVX720899:LVZ720899 MFT720899:MFV720899 MPP720899:MPR720899 MZL720899:MZN720899 NJH720899:NJJ720899 NTD720899:NTF720899 OCZ720899:ODB720899 OMV720899:OMX720899 OWR720899:OWT720899 PGN720899:PGP720899 PQJ720899:PQL720899 QAF720899:QAH720899 QKB720899:QKD720899 QTX720899:QTZ720899 RDT720899:RDV720899 RNP720899:RNR720899 RXL720899:RXN720899 SHH720899:SHJ720899 SRD720899:SRF720899 TAZ720899:TBB720899 TKV720899:TKX720899 TUR720899:TUT720899 UEN720899:UEP720899 UOJ720899:UOL720899 UYF720899:UYH720899 VIB720899:VID720899 VRX720899:VRZ720899 WBT720899:WBV720899 WLP720899:WLR720899 WVL720899:WVN720899 D786435:F786435 IZ786435:JB786435 SV786435:SX786435 ACR786435:ACT786435 AMN786435:AMP786435 AWJ786435:AWL786435 BGF786435:BGH786435 BQB786435:BQD786435 BZX786435:BZZ786435 CJT786435:CJV786435 CTP786435:CTR786435 DDL786435:DDN786435 DNH786435:DNJ786435 DXD786435:DXF786435 EGZ786435:EHB786435 EQV786435:EQX786435 FAR786435:FAT786435 FKN786435:FKP786435 FUJ786435:FUL786435 GEF786435:GEH786435 GOB786435:GOD786435 GXX786435:GXZ786435 HHT786435:HHV786435 HRP786435:HRR786435 IBL786435:IBN786435 ILH786435:ILJ786435 IVD786435:IVF786435 JEZ786435:JFB786435 JOV786435:JOX786435 JYR786435:JYT786435 KIN786435:KIP786435 KSJ786435:KSL786435 LCF786435:LCH786435 LMB786435:LMD786435 LVX786435:LVZ786435 MFT786435:MFV786435 MPP786435:MPR786435 MZL786435:MZN786435 NJH786435:NJJ786435 NTD786435:NTF786435 OCZ786435:ODB786435 OMV786435:OMX786435 OWR786435:OWT786435 PGN786435:PGP786435 PQJ786435:PQL786435 QAF786435:QAH786435 QKB786435:QKD786435 QTX786435:QTZ786435 RDT786435:RDV786435 RNP786435:RNR786435 RXL786435:RXN786435 SHH786435:SHJ786435 SRD786435:SRF786435 TAZ786435:TBB786435 TKV786435:TKX786435 TUR786435:TUT786435 UEN786435:UEP786435 UOJ786435:UOL786435 UYF786435:UYH786435 VIB786435:VID786435 VRX786435:VRZ786435 WBT786435:WBV786435 WLP786435:WLR786435 WVL786435:WVN786435 D851971:F851971 IZ851971:JB851971 SV851971:SX851971 ACR851971:ACT851971 AMN851971:AMP851971 AWJ851971:AWL851971 BGF851971:BGH851971 BQB851971:BQD851971 BZX851971:BZZ851971 CJT851971:CJV851971 CTP851971:CTR851971 DDL851971:DDN851971 DNH851971:DNJ851971 DXD851971:DXF851971 EGZ851971:EHB851971 EQV851971:EQX851971 FAR851971:FAT851971 FKN851971:FKP851971 FUJ851971:FUL851971 GEF851971:GEH851971 GOB851971:GOD851971 GXX851971:GXZ851971 HHT851971:HHV851971 HRP851971:HRR851971 IBL851971:IBN851971 ILH851971:ILJ851971 IVD851971:IVF851971 JEZ851971:JFB851971 JOV851971:JOX851971 JYR851971:JYT851971 KIN851971:KIP851971 KSJ851971:KSL851971 LCF851971:LCH851971 LMB851971:LMD851971 LVX851971:LVZ851971 MFT851971:MFV851971 MPP851971:MPR851971 MZL851971:MZN851971 NJH851971:NJJ851971 NTD851971:NTF851971 OCZ851971:ODB851971 OMV851971:OMX851971 OWR851971:OWT851971 PGN851971:PGP851971 PQJ851971:PQL851971 QAF851971:QAH851971 QKB851971:QKD851971 QTX851971:QTZ851971 RDT851971:RDV851971 RNP851971:RNR851971 RXL851971:RXN851971 SHH851971:SHJ851971 SRD851971:SRF851971 TAZ851971:TBB851971 TKV851971:TKX851971 TUR851971:TUT851971 UEN851971:UEP851971 UOJ851971:UOL851971 UYF851971:UYH851971 VIB851971:VID851971 VRX851971:VRZ851971 WBT851971:WBV851971 WLP851971:WLR851971 WVL851971:WVN851971 D917507:F917507 IZ917507:JB917507 SV917507:SX917507 ACR917507:ACT917507 AMN917507:AMP917507 AWJ917507:AWL917507 BGF917507:BGH917507 BQB917507:BQD917507 BZX917507:BZZ917507 CJT917507:CJV917507 CTP917507:CTR917507 DDL917507:DDN917507 DNH917507:DNJ917507 DXD917507:DXF917507 EGZ917507:EHB917507 EQV917507:EQX917507 FAR917507:FAT917507 FKN917507:FKP917507 FUJ917507:FUL917507 GEF917507:GEH917507 GOB917507:GOD917507 GXX917507:GXZ917507 HHT917507:HHV917507 HRP917507:HRR917507 IBL917507:IBN917507 ILH917507:ILJ917507 IVD917507:IVF917507 JEZ917507:JFB917507 JOV917507:JOX917507 JYR917507:JYT917507 KIN917507:KIP917507 KSJ917507:KSL917507 LCF917507:LCH917507 LMB917507:LMD917507 LVX917507:LVZ917507 MFT917507:MFV917507 MPP917507:MPR917507 MZL917507:MZN917507 NJH917507:NJJ917507 NTD917507:NTF917507 OCZ917507:ODB917507 OMV917507:OMX917507 OWR917507:OWT917507 PGN917507:PGP917507 PQJ917507:PQL917507 QAF917507:QAH917507 QKB917507:QKD917507 QTX917507:QTZ917507 RDT917507:RDV917507 RNP917507:RNR917507 RXL917507:RXN917507 SHH917507:SHJ917507 SRD917507:SRF917507 TAZ917507:TBB917507 TKV917507:TKX917507 TUR917507:TUT917507 UEN917507:UEP917507 UOJ917507:UOL917507 UYF917507:UYH917507 VIB917507:VID917507 VRX917507:VRZ917507 WBT917507:WBV917507 WLP917507:WLR917507 WVL917507:WVN917507 D983043:F983043 IZ983043:JB983043 SV983043:SX983043 ACR983043:ACT983043 AMN983043:AMP983043 AWJ983043:AWL983043 BGF983043:BGH983043 BQB983043:BQD983043 BZX983043:BZZ983043 CJT983043:CJV983043 CTP983043:CTR983043 DDL983043:DDN983043 DNH983043:DNJ983043 DXD983043:DXF983043 EGZ983043:EHB983043 EQV983043:EQX983043 FAR983043:FAT983043 FKN983043:FKP983043 FUJ983043:FUL983043 GEF983043:GEH983043 GOB983043:GOD983043 GXX983043:GXZ983043 HHT983043:HHV983043 HRP983043:HRR983043 IBL983043:IBN983043 ILH983043:ILJ983043 IVD983043:IVF983043 JEZ983043:JFB983043 JOV983043:JOX983043 JYR983043:JYT983043 KIN983043:KIP983043 KSJ983043:KSL983043 LCF983043:LCH983043 LMB983043:LMD983043 LVX983043:LVZ983043 MFT983043:MFV983043 MPP983043:MPR983043 MZL983043:MZN983043 NJH983043:NJJ983043 NTD983043:NTF983043 OCZ983043:ODB983043 OMV983043:OMX983043 OWR983043:OWT983043 PGN983043:PGP983043 PQJ983043:PQL983043 QAF983043:QAH983043 QKB983043:QKD983043 QTX983043:QTZ983043 RDT983043:RDV983043 RNP983043:RNR983043 RXL983043:RXN983043 SHH983043:SHJ983043 SRD983043:SRF983043 TAZ983043:TBB983043 TKV983043:TKX983043 TUR983043:TUT983043 UEN983043:UEP983043 UOJ983043:UOL983043 UYF983043:UYH983043 VIB983043:VID983043 VRX983043:VRZ983043 WBT983043:WBV983043 WLP983043:WLR983043 WVL983043:WVN983043"/>
  </dataValidations>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S104"/>
  <sheetViews>
    <sheetView zoomScaleNormal="100" workbookViewId="0">
      <pane ySplit="9" topLeftCell="A10" activePane="bottomLeft" state="frozen"/>
      <selection pane="bottomLeft" activeCell="B10" sqref="B10"/>
    </sheetView>
  </sheetViews>
  <sheetFormatPr defaultColWidth="9" defaultRowHeight="13.5"/>
  <cols>
    <col min="1" max="1" width="4.5" style="1" bestFit="1" customWidth="1"/>
    <col min="2" max="2" width="9" style="1"/>
    <col min="3" max="4" width="17.5" style="1" customWidth="1"/>
    <col min="5" max="5" width="23.75" style="1" customWidth="1"/>
    <col min="6" max="7" width="5.5" style="1" bestFit="1" customWidth="1"/>
    <col min="8" max="8" width="12.75" style="1" bestFit="1" customWidth="1"/>
    <col min="9" max="9" width="9.5" style="1" bestFit="1" customWidth="1"/>
    <col min="10" max="10" width="12.75" style="1" bestFit="1" customWidth="1"/>
    <col min="11" max="11" width="9.5" style="1" bestFit="1" customWidth="1"/>
    <col min="12" max="12" width="3.625" style="1" hidden="1" customWidth="1"/>
    <col min="13" max="13" width="5.5" style="1" bestFit="1" customWidth="1"/>
    <col min="14" max="14" width="9" style="1"/>
    <col min="15" max="15" width="9" style="1" customWidth="1"/>
    <col min="16" max="16" width="8.5" style="221" bestFit="1" customWidth="1"/>
    <col min="17" max="17" width="9" style="1"/>
    <col min="18" max="18" width="9" style="1" hidden="1" customWidth="1"/>
    <col min="19" max="19" width="13.875" style="2" hidden="1" customWidth="1"/>
    <col min="20" max="20" width="13.875" style="1" hidden="1" customWidth="1"/>
    <col min="21" max="21" width="9" style="1" hidden="1" customWidth="1"/>
    <col min="22" max="22" width="6.5" style="1" hidden="1" customWidth="1"/>
    <col min="23" max="24" width="16.125" style="1" hidden="1" customWidth="1"/>
    <col min="25" max="26" width="5.5" style="1" hidden="1" customWidth="1"/>
    <col min="27" max="27" width="9.5" style="5" hidden="1" customWidth="1"/>
    <col min="28" max="28" width="6.5" style="1" hidden="1" customWidth="1"/>
    <col min="29" max="30" width="16.125" style="1" hidden="1" customWidth="1"/>
    <col min="31" max="32" width="5.5" style="1" hidden="1" customWidth="1"/>
    <col min="33" max="33" width="9.5" style="1" hidden="1" customWidth="1"/>
    <col min="34" max="45" width="9" style="1" hidden="1" customWidth="1"/>
    <col min="46" max="60" width="9" style="1" customWidth="1"/>
    <col min="61" max="16384" width="9" style="1"/>
  </cols>
  <sheetData>
    <row r="1" spans="1:45" ht="17.25">
      <c r="A1" s="8" t="s">
        <v>69</v>
      </c>
    </row>
    <row r="2" spans="1:45">
      <c r="A2" s="3"/>
    </row>
    <row r="3" spans="1:45" ht="14.25" thickBot="1">
      <c r="A3" s="3"/>
      <c r="B3" s="139" t="s">
        <v>152</v>
      </c>
      <c r="C3" s="23"/>
      <c r="D3" s="23"/>
      <c r="E3" s="23"/>
      <c r="F3" s="23"/>
      <c r="G3" s="23"/>
      <c r="H3" s="23"/>
      <c r="I3" s="23"/>
      <c r="J3" s="23"/>
      <c r="K3" s="23"/>
      <c r="M3" s="348" t="s">
        <v>147</v>
      </c>
      <c r="N3" s="348"/>
      <c r="O3" s="348"/>
      <c r="P3" s="348"/>
    </row>
    <row r="4" spans="1:45" ht="14.25" thickBot="1">
      <c r="A4" s="3"/>
      <c r="B4" s="139" t="s">
        <v>153</v>
      </c>
      <c r="C4" s="23"/>
      <c r="D4" s="23"/>
      <c r="E4" s="23"/>
      <c r="F4" s="23"/>
      <c r="G4" s="23"/>
      <c r="H4" s="23"/>
      <c r="I4" s="23"/>
      <c r="J4" s="23"/>
      <c r="K4" s="23"/>
      <c r="L4" s="117"/>
      <c r="M4" s="143"/>
      <c r="N4" s="142" t="s">
        <v>208</v>
      </c>
      <c r="O4" s="141" t="s">
        <v>209</v>
      </c>
      <c r="P4" s="222" t="s">
        <v>210</v>
      </c>
    </row>
    <row r="5" spans="1:45">
      <c r="A5" s="3"/>
      <c r="B5" s="43" t="s">
        <v>135</v>
      </c>
      <c r="C5" s="23"/>
      <c r="D5" s="23"/>
      <c r="E5" s="23"/>
      <c r="F5" s="23"/>
      <c r="G5" s="23"/>
      <c r="H5" s="23"/>
      <c r="I5" s="23"/>
      <c r="J5" s="23"/>
      <c r="K5" s="23"/>
      <c r="M5" s="234" t="s">
        <v>148</v>
      </c>
      <c r="N5" s="235"/>
      <c r="O5" s="236"/>
      <c r="P5" s="237"/>
    </row>
    <row r="6" spans="1:45" ht="14.25" thickBot="1">
      <c r="A6" s="3"/>
      <c r="B6" s="43" t="s">
        <v>145</v>
      </c>
      <c r="C6" s="23"/>
      <c r="D6" s="23"/>
      <c r="E6" s="23"/>
      <c r="F6" s="23"/>
      <c r="G6" s="23"/>
      <c r="H6" s="23"/>
      <c r="I6" s="23"/>
      <c r="J6" s="23"/>
      <c r="K6" s="23"/>
      <c r="M6" s="238" t="s">
        <v>149</v>
      </c>
      <c r="N6" s="239"/>
      <c r="O6" s="240"/>
      <c r="P6" s="241"/>
    </row>
    <row r="7" spans="1:45" ht="14.25" thickBot="1">
      <c r="B7" s="139" t="s">
        <v>254</v>
      </c>
      <c r="C7" s="23"/>
      <c r="D7" s="23"/>
      <c r="E7" s="23"/>
      <c r="F7" s="23"/>
      <c r="G7" s="23"/>
      <c r="H7" s="23"/>
      <c r="I7" s="23"/>
      <c r="J7" s="23"/>
      <c r="K7" s="23"/>
    </row>
    <row r="8" spans="1:45" ht="36.75" customHeight="1">
      <c r="A8" s="25"/>
      <c r="B8" s="249" t="s">
        <v>258</v>
      </c>
      <c r="C8" s="33" t="s">
        <v>116</v>
      </c>
      <c r="D8" s="33" t="s">
        <v>117</v>
      </c>
      <c r="E8" s="33" t="s">
        <v>277</v>
      </c>
      <c r="F8" s="26" t="s">
        <v>37</v>
      </c>
      <c r="G8" s="28" t="s">
        <v>38</v>
      </c>
      <c r="H8" s="25" t="s">
        <v>248</v>
      </c>
      <c r="I8" s="28" t="s">
        <v>39</v>
      </c>
      <c r="J8" s="25" t="s">
        <v>261</v>
      </c>
      <c r="K8" s="28" t="s">
        <v>39</v>
      </c>
      <c r="L8" s="31"/>
      <c r="M8" s="211"/>
      <c r="N8" s="225" t="s">
        <v>206</v>
      </c>
      <c r="O8" s="225" t="s">
        <v>207</v>
      </c>
      <c r="P8" s="226" t="s">
        <v>211</v>
      </c>
    </row>
    <row r="9" spans="1:45" ht="14.25" thickBot="1">
      <c r="A9" s="34" t="s">
        <v>40</v>
      </c>
      <c r="B9" s="250"/>
      <c r="C9" s="19" t="s">
        <v>41</v>
      </c>
      <c r="D9" s="19" t="s">
        <v>105</v>
      </c>
      <c r="E9" s="260" t="s">
        <v>280</v>
      </c>
      <c r="F9" s="19" t="s">
        <v>2</v>
      </c>
      <c r="G9" s="30">
        <v>2</v>
      </c>
      <c r="H9" s="29" t="s">
        <v>90</v>
      </c>
      <c r="I9" s="30">
        <v>12.53</v>
      </c>
      <c r="J9" s="29" t="s">
        <v>227</v>
      </c>
      <c r="K9" s="30" t="s">
        <v>249</v>
      </c>
      <c r="L9" s="29"/>
      <c r="M9" s="212"/>
      <c r="N9" s="32" t="s">
        <v>54</v>
      </c>
      <c r="O9" s="32" t="s">
        <v>89</v>
      </c>
      <c r="P9" s="32" t="s">
        <v>54</v>
      </c>
      <c r="V9" s="5" t="s">
        <v>67</v>
      </c>
      <c r="W9" s="5" t="s">
        <v>42</v>
      </c>
      <c r="X9" s="5" t="s">
        <v>106</v>
      </c>
      <c r="Y9" s="5" t="s">
        <v>37</v>
      </c>
      <c r="Z9" s="5" t="s">
        <v>1</v>
      </c>
      <c r="AA9" s="10" t="s">
        <v>146</v>
      </c>
      <c r="AB9" s="5" t="s">
        <v>67</v>
      </c>
      <c r="AC9" s="5" t="s">
        <v>42</v>
      </c>
      <c r="AD9" s="5" t="s">
        <v>106</v>
      </c>
      <c r="AE9" s="5" t="s">
        <v>37</v>
      </c>
      <c r="AF9" s="5" t="s">
        <v>1</v>
      </c>
      <c r="AG9" s="5" t="s">
        <v>146</v>
      </c>
      <c r="AH9" s="1" t="s">
        <v>215</v>
      </c>
      <c r="AI9" s="1">
        <f>COUNT(AI10:AI99)</f>
        <v>0</v>
      </c>
      <c r="AJ9" s="1" t="s">
        <v>216</v>
      </c>
      <c r="AK9" s="1">
        <f>COUNT(AK10:AK99)</f>
        <v>0</v>
      </c>
      <c r="AL9" s="1" t="s">
        <v>252</v>
      </c>
      <c r="AM9" s="1">
        <f>COUNT(AM10:AM99)</f>
        <v>0</v>
      </c>
      <c r="AN9" s="1" t="s">
        <v>150</v>
      </c>
      <c r="AO9" s="1">
        <f>COUNT(AO10:AO99)</f>
        <v>0</v>
      </c>
      <c r="AP9" s="1" t="s">
        <v>151</v>
      </c>
      <c r="AQ9" s="1">
        <f>COUNT(AQ10:AQ99)</f>
        <v>0</v>
      </c>
      <c r="AR9" s="1" t="s">
        <v>151</v>
      </c>
      <c r="AS9" s="1">
        <f>COUNT(AS10:AS99)</f>
        <v>0</v>
      </c>
    </row>
    <row r="10" spans="1:45">
      <c r="A10" s="35">
        <v>1</v>
      </c>
      <c r="B10" s="60"/>
      <c r="C10" s="60"/>
      <c r="D10" s="60"/>
      <c r="E10" s="256"/>
      <c r="F10" s="60"/>
      <c r="G10" s="61"/>
      <c r="H10" s="62"/>
      <c r="I10" s="191"/>
      <c r="J10" s="62"/>
      <c r="K10" s="191"/>
      <c r="L10" s="62"/>
      <c r="M10" s="213"/>
      <c r="N10" s="63"/>
      <c r="O10" s="63"/>
      <c r="P10" s="223"/>
      <c r="S10" s="71"/>
      <c r="T10" s="72"/>
      <c r="V10" s="5" t="str">
        <f t="shared" ref="V10:V41" si="0">IF(F10="男",B10,"")</f>
        <v/>
      </c>
      <c r="W10" s="5" t="str">
        <f t="shared" ref="W10:W41" si="1">IF(F10="男",C10,"")</f>
        <v/>
      </c>
      <c r="X10" s="5" t="str">
        <f t="shared" ref="X10:X41" si="2">IF(F10="男",D10,"")</f>
        <v/>
      </c>
      <c r="Y10" s="5" t="str">
        <f t="shared" ref="Y10:Y41" si="3">IF(F10="男",F10,"")</f>
        <v/>
      </c>
      <c r="Z10" s="5" t="str">
        <f t="shared" ref="Z10:Z41" si="4">IF(F10="男",IF(G10="","",G10),"")</f>
        <v/>
      </c>
      <c r="AA10" s="10" t="str">
        <f>IF(F10="男",data_kyogisha!A2,"")</f>
        <v/>
      </c>
      <c r="AB10" s="5" t="str">
        <f t="shared" ref="AB10:AB41" si="5">IF(F10="女",B10,"")</f>
        <v/>
      </c>
      <c r="AC10" s="5" t="str">
        <f t="shared" ref="AC10:AC41" si="6">IF(F10="女",C10,"")</f>
        <v/>
      </c>
      <c r="AD10" s="5" t="str">
        <f t="shared" ref="AD10:AD41" si="7">IF(F10="女",D10,"")</f>
        <v/>
      </c>
      <c r="AE10" s="5" t="str">
        <f t="shared" ref="AE10:AE41" si="8">IF(F10="女",F10,"")</f>
        <v/>
      </c>
      <c r="AF10" s="5" t="str">
        <f t="shared" ref="AF10:AF41" si="9">IF(F10="女",IF(G10="","",G10),"")</f>
        <v/>
      </c>
      <c r="AG10" s="1" t="str">
        <f>IF(F10="女",data_kyogisha!A2,"")</f>
        <v/>
      </c>
      <c r="AH10" s="1">
        <f>IF(AND(F10="男",N10="○"),1,0)</f>
        <v>0</v>
      </c>
      <c r="AI10" s="1" t="str">
        <f>IF(AND(F10="男",N10="○"),B10,"")</f>
        <v/>
      </c>
      <c r="AJ10" s="1">
        <f>IF(AND(F10="男",O10="○"),1,0)</f>
        <v>0</v>
      </c>
      <c r="AK10" s="1" t="str">
        <f>IF(AND(F10="男",O10="○"),B10,"")</f>
        <v/>
      </c>
      <c r="AL10" s="1">
        <f>IF(AND(F10="男",P10="○"),1,0)</f>
        <v>0</v>
      </c>
      <c r="AM10" s="1" t="str">
        <f>IF(AND(F10="男",P10="○"),B10,"")</f>
        <v/>
      </c>
      <c r="AN10" s="1">
        <f>IF(AND(F10="女",N10="○"),1,0)</f>
        <v>0</v>
      </c>
      <c r="AO10" s="1" t="str">
        <f t="shared" ref="AO10:AO41" si="10">IF(AND(F10="女",N10="○"),B10,"")</f>
        <v/>
      </c>
      <c r="AP10" s="1">
        <f>IF(AND(F10="女",O10="○"),1,0)</f>
        <v>0</v>
      </c>
      <c r="AQ10" s="1" t="str">
        <f t="shared" ref="AQ10:AQ41" si="11">IF(AND(F10="女",O10="○"),B10,"")</f>
        <v/>
      </c>
      <c r="AR10" s="1">
        <f>IF(AND(F10="女",P10="○"),1,0)</f>
        <v>0</v>
      </c>
      <c r="AS10" s="1" t="str">
        <f>IF(AND(F10="女",P10="○"),B10,"")</f>
        <v/>
      </c>
    </row>
    <row r="11" spans="1:45">
      <c r="A11" s="35">
        <v>2</v>
      </c>
      <c r="B11" s="60"/>
      <c r="C11" s="60"/>
      <c r="D11" s="60"/>
      <c r="E11" s="256"/>
      <c r="F11" s="60"/>
      <c r="G11" s="61"/>
      <c r="H11" s="62"/>
      <c r="I11" s="191"/>
      <c r="J11" s="62"/>
      <c r="K11" s="191"/>
      <c r="L11" s="62"/>
      <c r="M11" s="213"/>
      <c r="N11" s="63"/>
      <c r="O11" s="63"/>
      <c r="P11" s="223"/>
      <c r="R11" s="1" t="s">
        <v>53</v>
      </c>
      <c r="S11" s="73" t="str">
        <f>IF(種目情報!A4="","",種目情報!A4)</f>
        <v>小4年男50m</v>
      </c>
      <c r="T11" s="74" t="str">
        <f>IF(種目情報!E4="","",種目情報!E4)</f>
        <v>小4年女50m</v>
      </c>
      <c r="U11" s="1" t="s">
        <v>54</v>
      </c>
      <c r="V11" s="5" t="str">
        <f t="shared" si="0"/>
        <v/>
      </c>
      <c r="W11" s="5" t="str">
        <f t="shared" si="1"/>
        <v/>
      </c>
      <c r="X11" s="5" t="str">
        <f t="shared" si="2"/>
        <v/>
      </c>
      <c r="Y11" s="5" t="str">
        <f t="shared" si="3"/>
        <v/>
      </c>
      <c r="Z11" s="5" t="str">
        <f t="shared" si="4"/>
        <v/>
      </c>
      <c r="AA11" s="10" t="str">
        <f>IF(F11="男",data_kyogisha!A3,"")</f>
        <v/>
      </c>
      <c r="AB11" s="5" t="str">
        <f t="shared" si="5"/>
        <v/>
      </c>
      <c r="AC11" s="5" t="str">
        <f t="shared" si="6"/>
        <v/>
      </c>
      <c r="AD11" s="5" t="str">
        <f t="shared" si="7"/>
        <v/>
      </c>
      <c r="AE11" s="5" t="str">
        <f t="shared" si="8"/>
        <v/>
      </c>
      <c r="AF11" s="5" t="str">
        <f t="shared" si="9"/>
        <v/>
      </c>
      <c r="AG11" s="5" t="str">
        <f>IF(F11="女",data_kyogisha!A3,"")</f>
        <v/>
      </c>
      <c r="AH11" s="1">
        <f>IF(AND(F11="男",N11="○"),AH10+1,AH10)</f>
        <v>0</v>
      </c>
      <c r="AI11" s="1" t="str">
        <f t="shared" ref="AI11:AI73" si="12">IF(AND(F11="男",N11="○"),B11,"")</f>
        <v/>
      </c>
      <c r="AJ11" s="1">
        <f>IF(AND(F11="男",O11="○"),AJ10+1,AJ10)</f>
        <v>0</v>
      </c>
      <c r="AK11" s="1" t="str">
        <f>IF(AND(F11="男",O11="○"),B11,"")</f>
        <v/>
      </c>
      <c r="AL11" s="1">
        <f>IF(AND(F11="男",P11="○"),AL10+1,AL10)</f>
        <v>0</v>
      </c>
      <c r="AM11" s="1" t="str">
        <f t="shared" ref="AM11:AM74" si="13">IF(AND(F11="男",P11="○"),B11,"")</f>
        <v/>
      </c>
      <c r="AN11" s="1">
        <f t="shared" ref="AN11:AN42" si="14">IF(AND(F11="女",N11="○"),AN10+1,AN10)</f>
        <v>0</v>
      </c>
      <c r="AO11" s="1" t="str">
        <f t="shared" si="10"/>
        <v/>
      </c>
      <c r="AP11" s="1">
        <f t="shared" ref="AP11:AP42" si="15">IF(AND(F11="女",O11="○"),AP10+1,AP10)</f>
        <v>0</v>
      </c>
      <c r="AQ11" s="1" t="str">
        <f t="shared" si="11"/>
        <v/>
      </c>
      <c r="AR11" s="1">
        <f t="shared" ref="AR11:AR42" si="16">IF(AND(F11="女",P11="○"),AR10+1,AR10)</f>
        <v>0</v>
      </c>
      <c r="AS11" s="1" t="str">
        <f t="shared" ref="AS11:AS74" si="17">IF(AND(F11="女",P11="○"),B11,"")</f>
        <v/>
      </c>
    </row>
    <row r="12" spans="1:45">
      <c r="A12" s="35">
        <v>3</v>
      </c>
      <c r="B12" s="60"/>
      <c r="C12" s="60"/>
      <c r="D12" s="60"/>
      <c r="E12" s="256"/>
      <c r="F12" s="60"/>
      <c r="G12" s="61"/>
      <c r="H12" s="62"/>
      <c r="I12" s="191"/>
      <c r="J12" s="62"/>
      <c r="K12" s="191"/>
      <c r="L12" s="62"/>
      <c r="M12" s="213"/>
      <c r="N12" s="63"/>
      <c r="O12" s="63"/>
      <c r="P12" s="223"/>
      <c r="R12" s="1" t="s">
        <v>52</v>
      </c>
      <c r="S12" s="73" t="str">
        <f>IF(種目情報!A5="","",種目情報!A5)</f>
        <v>小5年男100m</v>
      </c>
      <c r="T12" s="74" t="str">
        <f>IF(種目情報!E5="","",種目情報!E5)</f>
        <v>小5年女100m</v>
      </c>
      <c r="V12" s="5" t="str">
        <f t="shared" si="0"/>
        <v/>
      </c>
      <c r="W12" s="5" t="str">
        <f t="shared" si="1"/>
        <v/>
      </c>
      <c r="X12" s="5" t="str">
        <f t="shared" si="2"/>
        <v/>
      </c>
      <c r="Y12" s="5" t="str">
        <f t="shared" si="3"/>
        <v/>
      </c>
      <c r="Z12" s="5" t="str">
        <f t="shared" si="4"/>
        <v/>
      </c>
      <c r="AA12" s="10" t="str">
        <f>IF(F12="男",data_kyogisha!A4,"")</f>
        <v/>
      </c>
      <c r="AB12" s="5" t="str">
        <f t="shared" si="5"/>
        <v/>
      </c>
      <c r="AC12" s="5" t="str">
        <f t="shared" si="6"/>
        <v/>
      </c>
      <c r="AD12" s="5" t="str">
        <f t="shared" si="7"/>
        <v/>
      </c>
      <c r="AE12" s="5" t="str">
        <f t="shared" si="8"/>
        <v/>
      </c>
      <c r="AF12" s="5" t="str">
        <f t="shared" si="9"/>
        <v/>
      </c>
      <c r="AG12" s="5" t="str">
        <f>IF(F12="女",data_kyogisha!A4,"")</f>
        <v/>
      </c>
      <c r="AH12" s="1">
        <f t="shared" ref="AH12:AH74" si="18">IF(AND(F12="男",N12="○"),AH11+1,AH11)</f>
        <v>0</v>
      </c>
      <c r="AI12" s="1" t="str">
        <f t="shared" si="12"/>
        <v/>
      </c>
      <c r="AJ12" s="1">
        <f t="shared" ref="AJ12:AJ75" si="19">IF(AND(F12="男",O12="○"),AJ11+1,AJ11)</f>
        <v>0</v>
      </c>
      <c r="AK12" s="1" t="str">
        <f t="shared" ref="AK12:AK74" si="20">IF(AND(F12="男",O12="○"),B12,"")</f>
        <v/>
      </c>
      <c r="AL12" s="1">
        <f t="shared" ref="AL12:AL75" si="21">IF(AND(F12="男",P12="○"),AL11+1,AL11)</f>
        <v>0</v>
      </c>
      <c r="AM12" s="1" t="str">
        <f t="shared" si="13"/>
        <v/>
      </c>
      <c r="AN12" s="1">
        <f t="shared" si="14"/>
        <v>0</v>
      </c>
      <c r="AO12" s="1" t="str">
        <f t="shared" si="10"/>
        <v/>
      </c>
      <c r="AP12" s="1">
        <f t="shared" si="15"/>
        <v>0</v>
      </c>
      <c r="AQ12" s="1" t="str">
        <f t="shared" si="11"/>
        <v/>
      </c>
      <c r="AR12" s="1">
        <f t="shared" si="16"/>
        <v>0</v>
      </c>
      <c r="AS12" s="1" t="str">
        <f t="shared" si="17"/>
        <v/>
      </c>
    </row>
    <row r="13" spans="1:45">
      <c r="A13" s="35">
        <v>4</v>
      </c>
      <c r="B13" s="60"/>
      <c r="C13" s="60"/>
      <c r="D13" s="60"/>
      <c r="E13" s="256"/>
      <c r="F13" s="60"/>
      <c r="G13" s="61"/>
      <c r="H13" s="62"/>
      <c r="I13" s="191"/>
      <c r="J13" s="62"/>
      <c r="K13" s="191"/>
      <c r="L13" s="62"/>
      <c r="M13" s="213"/>
      <c r="N13" s="63"/>
      <c r="O13" s="63"/>
      <c r="P13" s="223"/>
      <c r="S13" s="73" t="str">
        <f>IF(種目情報!A6="","",種目情報!A6)</f>
        <v>小6年男100m</v>
      </c>
      <c r="T13" s="74" t="str">
        <f>IF(種目情報!E6="","",種目情報!E6)</f>
        <v>小6年女100m</v>
      </c>
      <c r="V13" s="5" t="str">
        <f t="shared" si="0"/>
        <v/>
      </c>
      <c r="W13" s="5" t="str">
        <f t="shared" si="1"/>
        <v/>
      </c>
      <c r="X13" s="5" t="str">
        <f t="shared" si="2"/>
        <v/>
      </c>
      <c r="Y13" s="5" t="str">
        <f t="shared" si="3"/>
        <v/>
      </c>
      <c r="Z13" s="5" t="str">
        <f t="shared" si="4"/>
        <v/>
      </c>
      <c r="AA13" s="10" t="str">
        <f>IF(F13="男",data_kyogisha!A5,"")</f>
        <v/>
      </c>
      <c r="AB13" s="5" t="str">
        <f t="shared" si="5"/>
        <v/>
      </c>
      <c r="AC13" s="5" t="str">
        <f t="shared" si="6"/>
        <v/>
      </c>
      <c r="AD13" s="5" t="str">
        <f t="shared" si="7"/>
        <v/>
      </c>
      <c r="AE13" s="5" t="str">
        <f t="shared" si="8"/>
        <v/>
      </c>
      <c r="AF13" s="5" t="str">
        <f t="shared" si="9"/>
        <v/>
      </c>
      <c r="AG13" s="5" t="str">
        <f>IF(F13="女",data_kyogisha!A5,"")</f>
        <v/>
      </c>
      <c r="AH13" s="1">
        <f t="shared" si="18"/>
        <v>0</v>
      </c>
      <c r="AI13" s="1" t="str">
        <f t="shared" si="12"/>
        <v/>
      </c>
      <c r="AJ13" s="1">
        <f t="shared" si="19"/>
        <v>0</v>
      </c>
      <c r="AK13" s="1" t="str">
        <f t="shared" si="20"/>
        <v/>
      </c>
      <c r="AL13" s="1">
        <f t="shared" si="21"/>
        <v>0</v>
      </c>
      <c r="AM13" s="1" t="str">
        <f t="shared" si="13"/>
        <v/>
      </c>
      <c r="AN13" s="1">
        <f t="shared" si="14"/>
        <v>0</v>
      </c>
      <c r="AO13" s="1" t="str">
        <f t="shared" si="10"/>
        <v/>
      </c>
      <c r="AP13" s="1">
        <f t="shared" si="15"/>
        <v>0</v>
      </c>
      <c r="AQ13" s="1" t="str">
        <f t="shared" si="11"/>
        <v/>
      </c>
      <c r="AR13" s="1">
        <f t="shared" si="16"/>
        <v>0</v>
      </c>
      <c r="AS13" s="1" t="str">
        <f t="shared" si="17"/>
        <v/>
      </c>
    </row>
    <row r="14" spans="1:45">
      <c r="A14" s="35">
        <v>5</v>
      </c>
      <c r="B14" s="60"/>
      <c r="C14" s="60"/>
      <c r="D14" s="60"/>
      <c r="E14" s="256"/>
      <c r="F14" s="60"/>
      <c r="G14" s="61"/>
      <c r="H14" s="62"/>
      <c r="I14" s="191"/>
      <c r="J14" s="62"/>
      <c r="K14" s="191"/>
      <c r="L14" s="62"/>
      <c r="M14" s="213"/>
      <c r="N14" s="63"/>
      <c r="O14" s="63"/>
      <c r="P14" s="223"/>
      <c r="S14" s="73" t="str">
        <f>IF(種目情報!A7="","",種目情報!A7)</f>
        <v>小男50mH(0.650m)</v>
      </c>
      <c r="T14" s="74" t="str">
        <f>IF(種目情報!E7="","",種目情報!E7)</f>
        <v>小女50mH(0.650m)</v>
      </c>
      <c r="V14" s="5" t="str">
        <f t="shared" si="0"/>
        <v/>
      </c>
      <c r="W14" s="5" t="str">
        <f t="shared" si="1"/>
        <v/>
      </c>
      <c r="X14" s="5" t="str">
        <f t="shared" si="2"/>
        <v/>
      </c>
      <c r="Y14" s="5" t="str">
        <f t="shared" si="3"/>
        <v/>
      </c>
      <c r="Z14" s="5" t="str">
        <f t="shared" si="4"/>
        <v/>
      </c>
      <c r="AA14" s="10" t="str">
        <f>IF(F14="男",data_kyogisha!A6,"")</f>
        <v/>
      </c>
      <c r="AB14" s="5" t="str">
        <f t="shared" si="5"/>
        <v/>
      </c>
      <c r="AC14" s="5" t="str">
        <f t="shared" si="6"/>
        <v/>
      </c>
      <c r="AD14" s="5" t="str">
        <f t="shared" si="7"/>
        <v/>
      </c>
      <c r="AE14" s="5" t="str">
        <f t="shared" si="8"/>
        <v/>
      </c>
      <c r="AF14" s="5" t="str">
        <f t="shared" si="9"/>
        <v/>
      </c>
      <c r="AG14" s="5" t="str">
        <f>IF(F14="女",data_kyogisha!A6,"")</f>
        <v/>
      </c>
      <c r="AH14" s="1">
        <f t="shared" si="18"/>
        <v>0</v>
      </c>
      <c r="AI14" s="1" t="str">
        <f t="shared" si="12"/>
        <v/>
      </c>
      <c r="AJ14" s="1">
        <f t="shared" si="19"/>
        <v>0</v>
      </c>
      <c r="AK14" s="1" t="str">
        <f t="shared" si="20"/>
        <v/>
      </c>
      <c r="AL14" s="1">
        <f t="shared" si="21"/>
        <v>0</v>
      </c>
      <c r="AM14" s="1" t="str">
        <f t="shared" si="13"/>
        <v/>
      </c>
      <c r="AN14" s="1">
        <f t="shared" si="14"/>
        <v>0</v>
      </c>
      <c r="AO14" s="1" t="str">
        <f t="shared" si="10"/>
        <v/>
      </c>
      <c r="AP14" s="1">
        <f t="shared" si="15"/>
        <v>0</v>
      </c>
      <c r="AQ14" s="1" t="str">
        <f t="shared" si="11"/>
        <v/>
      </c>
      <c r="AR14" s="1">
        <f t="shared" si="16"/>
        <v>0</v>
      </c>
      <c r="AS14" s="1" t="str">
        <f t="shared" si="17"/>
        <v/>
      </c>
    </row>
    <row r="15" spans="1:45">
      <c r="A15" s="35">
        <v>6</v>
      </c>
      <c r="B15" s="60"/>
      <c r="C15" s="60"/>
      <c r="D15" s="60"/>
      <c r="E15" s="256"/>
      <c r="F15" s="60"/>
      <c r="G15" s="61"/>
      <c r="H15" s="62"/>
      <c r="I15" s="191"/>
      <c r="J15" s="62"/>
      <c r="K15" s="191"/>
      <c r="L15" s="62"/>
      <c r="M15" s="213"/>
      <c r="N15" s="63"/>
      <c r="O15" s="63"/>
      <c r="P15" s="223"/>
      <c r="S15" s="73" t="str">
        <f>IF(種目情報!A8="","",種目情報!A8)</f>
        <v>小4男走高跳</v>
      </c>
      <c r="T15" s="74" t="str">
        <f>IF(種目情報!E8="","",種目情報!E8)</f>
        <v>小4女走高跳</v>
      </c>
      <c r="V15" s="5" t="str">
        <f t="shared" si="0"/>
        <v/>
      </c>
      <c r="W15" s="5" t="str">
        <f t="shared" si="1"/>
        <v/>
      </c>
      <c r="X15" s="5" t="str">
        <f t="shared" si="2"/>
        <v/>
      </c>
      <c r="Y15" s="5" t="str">
        <f t="shared" si="3"/>
        <v/>
      </c>
      <c r="Z15" s="5" t="str">
        <f t="shared" si="4"/>
        <v/>
      </c>
      <c r="AA15" s="10" t="str">
        <f>IF(F15="男",data_kyogisha!A7,"")</f>
        <v/>
      </c>
      <c r="AB15" s="5" t="str">
        <f t="shared" si="5"/>
        <v/>
      </c>
      <c r="AC15" s="5" t="str">
        <f t="shared" si="6"/>
        <v/>
      </c>
      <c r="AD15" s="5" t="str">
        <f t="shared" si="7"/>
        <v/>
      </c>
      <c r="AE15" s="5" t="str">
        <f t="shared" si="8"/>
        <v/>
      </c>
      <c r="AF15" s="5" t="str">
        <f t="shared" si="9"/>
        <v/>
      </c>
      <c r="AG15" s="5" t="str">
        <f>IF(F15="女",data_kyogisha!A7,"")</f>
        <v/>
      </c>
      <c r="AH15" s="1">
        <f t="shared" si="18"/>
        <v>0</v>
      </c>
      <c r="AI15" s="1" t="str">
        <f t="shared" si="12"/>
        <v/>
      </c>
      <c r="AJ15" s="1">
        <f t="shared" si="19"/>
        <v>0</v>
      </c>
      <c r="AK15" s="1" t="str">
        <f t="shared" si="20"/>
        <v/>
      </c>
      <c r="AL15" s="1">
        <f t="shared" si="21"/>
        <v>0</v>
      </c>
      <c r="AM15" s="1" t="str">
        <f t="shared" si="13"/>
        <v/>
      </c>
      <c r="AN15" s="1">
        <f t="shared" si="14"/>
        <v>0</v>
      </c>
      <c r="AO15" s="1" t="str">
        <f t="shared" si="10"/>
        <v/>
      </c>
      <c r="AP15" s="1">
        <f t="shared" si="15"/>
        <v>0</v>
      </c>
      <c r="AQ15" s="1" t="str">
        <f t="shared" si="11"/>
        <v/>
      </c>
      <c r="AR15" s="1">
        <f t="shared" si="16"/>
        <v>0</v>
      </c>
      <c r="AS15" s="1" t="str">
        <f t="shared" si="17"/>
        <v/>
      </c>
    </row>
    <row r="16" spans="1:45">
      <c r="A16" s="35">
        <v>7</v>
      </c>
      <c r="B16" s="60"/>
      <c r="C16" s="60"/>
      <c r="D16" s="60"/>
      <c r="E16" s="256"/>
      <c r="F16" s="60"/>
      <c r="G16" s="61"/>
      <c r="H16" s="62"/>
      <c r="I16" s="191"/>
      <c r="J16" s="62"/>
      <c r="K16" s="191"/>
      <c r="L16" s="62"/>
      <c r="M16" s="213"/>
      <c r="N16" s="63"/>
      <c r="O16" s="63"/>
      <c r="P16" s="223"/>
      <c r="S16" s="73" t="str">
        <f>IF(種目情報!A9="","",種目情報!A9)</f>
        <v>小5男走高跳</v>
      </c>
      <c r="T16" s="74" t="str">
        <f>IF(種目情報!E9="","",種目情報!E9)</f>
        <v>小5女走高跳</v>
      </c>
      <c r="V16" s="5" t="str">
        <f t="shared" si="0"/>
        <v/>
      </c>
      <c r="W16" s="5" t="str">
        <f t="shared" si="1"/>
        <v/>
      </c>
      <c r="X16" s="5" t="str">
        <f t="shared" si="2"/>
        <v/>
      </c>
      <c r="Y16" s="5" t="str">
        <f t="shared" si="3"/>
        <v/>
      </c>
      <c r="Z16" s="5" t="str">
        <f t="shared" si="4"/>
        <v/>
      </c>
      <c r="AA16" s="10" t="str">
        <f>IF(F16="男",data_kyogisha!A8,"")</f>
        <v/>
      </c>
      <c r="AB16" s="5" t="str">
        <f t="shared" si="5"/>
        <v/>
      </c>
      <c r="AC16" s="5" t="str">
        <f t="shared" si="6"/>
        <v/>
      </c>
      <c r="AD16" s="5" t="str">
        <f t="shared" si="7"/>
        <v/>
      </c>
      <c r="AE16" s="5" t="str">
        <f t="shared" si="8"/>
        <v/>
      </c>
      <c r="AF16" s="5" t="str">
        <f t="shared" si="9"/>
        <v/>
      </c>
      <c r="AG16" s="5" t="str">
        <f>IF(F16="女",data_kyogisha!A8,"")</f>
        <v/>
      </c>
      <c r="AH16" s="1">
        <f t="shared" si="18"/>
        <v>0</v>
      </c>
      <c r="AI16" s="1" t="str">
        <f t="shared" si="12"/>
        <v/>
      </c>
      <c r="AJ16" s="1">
        <f t="shared" si="19"/>
        <v>0</v>
      </c>
      <c r="AK16" s="1" t="str">
        <f t="shared" si="20"/>
        <v/>
      </c>
      <c r="AL16" s="1">
        <f t="shared" si="21"/>
        <v>0</v>
      </c>
      <c r="AM16" s="1" t="str">
        <f t="shared" si="13"/>
        <v/>
      </c>
      <c r="AN16" s="1">
        <f t="shared" si="14"/>
        <v>0</v>
      </c>
      <c r="AO16" s="1" t="str">
        <f t="shared" si="10"/>
        <v/>
      </c>
      <c r="AP16" s="1">
        <f t="shared" si="15"/>
        <v>0</v>
      </c>
      <c r="AQ16" s="1" t="str">
        <f t="shared" si="11"/>
        <v/>
      </c>
      <c r="AR16" s="1">
        <f t="shared" si="16"/>
        <v>0</v>
      </c>
      <c r="AS16" s="1" t="str">
        <f t="shared" si="17"/>
        <v/>
      </c>
    </row>
    <row r="17" spans="1:45">
      <c r="A17" s="35">
        <v>8</v>
      </c>
      <c r="B17" s="60"/>
      <c r="C17" s="60"/>
      <c r="D17" s="60"/>
      <c r="E17" s="256"/>
      <c r="F17" s="60"/>
      <c r="G17" s="61"/>
      <c r="H17" s="62"/>
      <c r="I17" s="191"/>
      <c r="J17" s="62"/>
      <c r="K17" s="191"/>
      <c r="L17" s="62"/>
      <c r="M17" s="213"/>
      <c r="N17" s="63"/>
      <c r="O17" s="63"/>
      <c r="P17" s="223"/>
      <c r="S17" s="73" t="str">
        <f>IF(種目情報!A10="","",種目情報!A10)</f>
        <v>小6男走高跳</v>
      </c>
      <c r="T17" s="74" t="str">
        <f>IF(種目情報!E10="","",種目情報!E10)</f>
        <v>小6女走高跳</v>
      </c>
      <c r="V17" s="5" t="str">
        <f t="shared" si="0"/>
        <v/>
      </c>
      <c r="W17" s="5" t="str">
        <f t="shared" si="1"/>
        <v/>
      </c>
      <c r="X17" s="5" t="str">
        <f t="shared" si="2"/>
        <v/>
      </c>
      <c r="Y17" s="5" t="str">
        <f t="shared" si="3"/>
        <v/>
      </c>
      <c r="Z17" s="5" t="str">
        <f t="shared" si="4"/>
        <v/>
      </c>
      <c r="AA17" s="10" t="str">
        <f>IF(F17="男",data_kyogisha!A9,"")</f>
        <v/>
      </c>
      <c r="AB17" s="5" t="str">
        <f t="shared" si="5"/>
        <v/>
      </c>
      <c r="AC17" s="5" t="str">
        <f t="shared" si="6"/>
        <v/>
      </c>
      <c r="AD17" s="5" t="str">
        <f t="shared" si="7"/>
        <v/>
      </c>
      <c r="AE17" s="5" t="str">
        <f t="shared" si="8"/>
        <v/>
      </c>
      <c r="AF17" s="5" t="str">
        <f t="shared" si="9"/>
        <v/>
      </c>
      <c r="AG17" s="5" t="str">
        <f>IF(F17="女",data_kyogisha!A9,"")</f>
        <v/>
      </c>
      <c r="AH17" s="1">
        <f t="shared" si="18"/>
        <v>0</v>
      </c>
      <c r="AI17" s="1" t="str">
        <f t="shared" si="12"/>
        <v/>
      </c>
      <c r="AJ17" s="1">
        <f t="shared" si="19"/>
        <v>0</v>
      </c>
      <c r="AK17" s="1" t="str">
        <f t="shared" si="20"/>
        <v/>
      </c>
      <c r="AL17" s="1">
        <f t="shared" si="21"/>
        <v>0</v>
      </c>
      <c r="AM17" s="1" t="str">
        <f t="shared" si="13"/>
        <v/>
      </c>
      <c r="AN17" s="1">
        <f t="shared" si="14"/>
        <v>0</v>
      </c>
      <c r="AO17" s="1" t="str">
        <f t="shared" si="10"/>
        <v/>
      </c>
      <c r="AP17" s="1">
        <f t="shared" si="15"/>
        <v>0</v>
      </c>
      <c r="AQ17" s="1" t="str">
        <f t="shared" si="11"/>
        <v/>
      </c>
      <c r="AR17" s="1">
        <f t="shared" si="16"/>
        <v>0</v>
      </c>
      <c r="AS17" s="1" t="str">
        <f t="shared" si="17"/>
        <v/>
      </c>
    </row>
    <row r="18" spans="1:45">
      <c r="A18" s="35">
        <v>9</v>
      </c>
      <c r="B18" s="60"/>
      <c r="C18" s="60"/>
      <c r="D18" s="60"/>
      <c r="E18" s="256"/>
      <c r="F18" s="60"/>
      <c r="G18" s="61"/>
      <c r="H18" s="62"/>
      <c r="I18" s="191"/>
      <c r="J18" s="62"/>
      <c r="K18" s="191"/>
      <c r="L18" s="62"/>
      <c r="M18" s="213"/>
      <c r="N18" s="63"/>
      <c r="O18" s="63"/>
      <c r="P18" s="223"/>
      <c r="S18" s="73" t="str">
        <f>IF(種目情報!A11="","",種目情報!A11)</f>
        <v>小4男走幅跳</v>
      </c>
      <c r="T18" s="74" t="str">
        <f>IF(種目情報!E11="","",種目情報!E11)</f>
        <v>小4女走幅跳</v>
      </c>
      <c r="V18" s="5" t="str">
        <f t="shared" si="0"/>
        <v/>
      </c>
      <c r="W18" s="5" t="str">
        <f t="shared" si="1"/>
        <v/>
      </c>
      <c r="X18" s="5" t="str">
        <f t="shared" si="2"/>
        <v/>
      </c>
      <c r="Y18" s="5" t="str">
        <f t="shared" si="3"/>
        <v/>
      </c>
      <c r="Z18" s="5" t="str">
        <f t="shared" si="4"/>
        <v/>
      </c>
      <c r="AA18" s="10" t="str">
        <f>IF(F18="男",data_kyogisha!A10,"")</f>
        <v/>
      </c>
      <c r="AB18" s="5" t="str">
        <f t="shared" si="5"/>
        <v/>
      </c>
      <c r="AC18" s="5" t="str">
        <f t="shared" si="6"/>
        <v/>
      </c>
      <c r="AD18" s="5" t="str">
        <f t="shared" si="7"/>
        <v/>
      </c>
      <c r="AE18" s="5" t="str">
        <f t="shared" si="8"/>
        <v/>
      </c>
      <c r="AF18" s="5" t="str">
        <f t="shared" si="9"/>
        <v/>
      </c>
      <c r="AG18" s="5" t="str">
        <f>IF(F18="女",data_kyogisha!A10,"")</f>
        <v/>
      </c>
      <c r="AH18" s="1">
        <f t="shared" si="18"/>
        <v>0</v>
      </c>
      <c r="AI18" s="1" t="str">
        <f t="shared" si="12"/>
        <v/>
      </c>
      <c r="AJ18" s="1">
        <f t="shared" si="19"/>
        <v>0</v>
      </c>
      <c r="AK18" s="1" t="str">
        <f t="shared" si="20"/>
        <v/>
      </c>
      <c r="AL18" s="1">
        <f t="shared" si="21"/>
        <v>0</v>
      </c>
      <c r="AM18" s="1" t="str">
        <f t="shared" si="13"/>
        <v/>
      </c>
      <c r="AN18" s="1">
        <f t="shared" si="14"/>
        <v>0</v>
      </c>
      <c r="AO18" s="1" t="str">
        <f t="shared" si="10"/>
        <v/>
      </c>
      <c r="AP18" s="1">
        <f t="shared" si="15"/>
        <v>0</v>
      </c>
      <c r="AQ18" s="1" t="str">
        <f t="shared" si="11"/>
        <v/>
      </c>
      <c r="AR18" s="1">
        <f t="shared" si="16"/>
        <v>0</v>
      </c>
      <c r="AS18" s="1" t="str">
        <f t="shared" si="17"/>
        <v/>
      </c>
    </row>
    <row r="19" spans="1:45">
      <c r="A19" s="35">
        <v>10</v>
      </c>
      <c r="B19" s="60"/>
      <c r="C19" s="60"/>
      <c r="D19" s="60"/>
      <c r="E19" s="256"/>
      <c r="F19" s="60"/>
      <c r="G19" s="61"/>
      <c r="H19" s="62"/>
      <c r="I19" s="191"/>
      <c r="J19" s="62"/>
      <c r="K19" s="191"/>
      <c r="L19" s="62"/>
      <c r="M19" s="213"/>
      <c r="N19" s="63"/>
      <c r="O19" s="63"/>
      <c r="P19" s="223"/>
      <c r="S19" s="73" t="str">
        <f>IF(種目情報!A12="","",種目情報!A12)</f>
        <v>小5男走幅跳</v>
      </c>
      <c r="T19" s="74" t="str">
        <f>IF(種目情報!E12="","",種目情報!E12)</f>
        <v>小5女走幅跳</v>
      </c>
      <c r="V19" s="5" t="str">
        <f t="shared" si="0"/>
        <v/>
      </c>
      <c r="W19" s="5" t="str">
        <f t="shared" si="1"/>
        <v/>
      </c>
      <c r="X19" s="5" t="str">
        <f t="shared" si="2"/>
        <v/>
      </c>
      <c r="Y19" s="5" t="str">
        <f t="shared" si="3"/>
        <v/>
      </c>
      <c r="Z19" s="5" t="str">
        <f t="shared" si="4"/>
        <v/>
      </c>
      <c r="AA19" s="10" t="str">
        <f>IF(F19="男",data_kyogisha!A11,"")</f>
        <v/>
      </c>
      <c r="AB19" s="5" t="str">
        <f t="shared" si="5"/>
        <v/>
      </c>
      <c r="AC19" s="5" t="str">
        <f t="shared" si="6"/>
        <v/>
      </c>
      <c r="AD19" s="5" t="str">
        <f t="shared" si="7"/>
        <v/>
      </c>
      <c r="AE19" s="5" t="str">
        <f t="shared" si="8"/>
        <v/>
      </c>
      <c r="AF19" s="5" t="str">
        <f t="shared" si="9"/>
        <v/>
      </c>
      <c r="AG19" s="5" t="str">
        <f>IF(F19="女",data_kyogisha!A11,"")</f>
        <v/>
      </c>
      <c r="AH19" s="1">
        <f t="shared" si="18"/>
        <v>0</v>
      </c>
      <c r="AI19" s="1" t="str">
        <f t="shared" si="12"/>
        <v/>
      </c>
      <c r="AJ19" s="1">
        <f t="shared" si="19"/>
        <v>0</v>
      </c>
      <c r="AK19" s="1" t="str">
        <f t="shared" si="20"/>
        <v/>
      </c>
      <c r="AL19" s="1">
        <f t="shared" si="21"/>
        <v>0</v>
      </c>
      <c r="AM19" s="1" t="str">
        <f t="shared" si="13"/>
        <v/>
      </c>
      <c r="AN19" s="1">
        <f t="shared" si="14"/>
        <v>0</v>
      </c>
      <c r="AO19" s="1" t="str">
        <f t="shared" si="10"/>
        <v/>
      </c>
      <c r="AP19" s="1">
        <f t="shared" si="15"/>
        <v>0</v>
      </c>
      <c r="AQ19" s="1" t="str">
        <f t="shared" si="11"/>
        <v/>
      </c>
      <c r="AR19" s="1">
        <f t="shared" si="16"/>
        <v>0</v>
      </c>
      <c r="AS19" s="1" t="str">
        <f t="shared" si="17"/>
        <v/>
      </c>
    </row>
    <row r="20" spans="1:45">
      <c r="A20" s="35">
        <v>11</v>
      </c>
      <c r="B20" s="60"/>
      <c r="C20" s="60"/>
      <c r="D20" s="60"/>
      <c r="E20" s="256"/>
      <c r="F20" s="60"/>
      <c r="G20" s="61"/>
      <c r="H20" s="62"/>
      <c r="I20" s="191"/>
      <c r="J20" s="62"/>
      <c r="K20" s="191"/>
      <c r="L20" s="62"/>
      <c r="M20" s="213"/>
      <c r="N20" s="63"/>
      <c r="O20" s="63"/>
      <c r="P20" s="223"/>
      <c r="S20" s="73" t="str">
        <f>IF(種目情報!A13="","",種目情報!A13)</f>
        <v>小6男走幅跳</v>
      </c>
      <c r="T20" s="74" t="str">
        <f>IF(種目情報!E13="","",種目情報!E13)</f>
        <v>小6女走幅跳</v>
      </c>
      <c r="V20" s="5" t="str">
        <f t="shared" si="0"/>
        <v/>
      </c>
      <c r="W20" s="5" t="str">
        <f t="shared" si="1"/>
        <v/>
      </c>
      <c r="X20" s="5" t="str">
        <f t="shared" si="2"/>
        <v/>
      </c>
      <c r="Y20" s="5" t="str">
        <f t="shared" si="3"/>
        <v/>
      </c>
      <c r="Z20" s="5" t="str">
        <f t="shared" si="4"/>
        <v/>
      </c>
      <c r="AA20" s="10" t="str">
        <f>IF(F20="男",data_kyogisha!A12,"")</f>
        <v/>
      </c>
      <c r="AB20" s="5" t="str">
        <f t="shared" si="5"/>
        <v/>
      </c>
      <c r="AC20" s="5" t="str">
        <f t="shared" si="6"/>
        <v/>
      </c>
      <c r="AD20" s="5" t="str">
        <f t="shared" si="7"/>
        <v/>
      </c>
      <c r="AE20" s="5" t="str">
        <f t="shared" si="8"/>
        <v/>
      </c>
      <c r="AF20" s="5" t="str">
        <f t="shared" si="9"/>
        <v/>
      </c>
      <c r="AG20" s="5" t="str">
        <f>IF(F20="女",data_kyogisha!A12,"")</f>
        <v/>
      </c>
      <c r="AH20" s="1">
        <f t="shared" si="18"/>
        <v>0</v>
      </c>
      <c r="AI20" s="1" t="str">
        <f t="shared" si="12"/>
        <v/>
      </c>
      <c r="AJ20" s="1">
        <f t="shared" si="19"/>
        <v>0</v>
      </c>
      <c r="AK20" s="1" t="str">
        <f t="shared" si="20"/>
        <v/>
      </c>
      <c r="AL20" s="1">
        <f t="shared" si="21"/>
        <v>0</v>
      </c>
      <c r="AM20" s="1" t="str">
        <f t="shared" si="13"/>
        <v/>
      </c>
      <c r="AN20" s="1">
        <f t="shared" si="14"/>
        <v>0</v>
      </c>
      <c r="AO20" s="1" t="str">
        <f t="shared" si="10"/>
        <v/>
      </c>
      <c r="AP20" s="1">
        <f t="shared" si="15"/>
        <v>0</v>
      </c>
      <c r="AQ20" s="1" t="str">
        <f t="shared" si="11"/>
        <v/>
      </c>
      <c r="AR20" s="1">
        <f t="shared" si="16"/>
        <v>0</v>
      </c>
      <c r="AS20" s="1" t="str">
        <f t="shared" si="17"/>
        <v/>
      </c>
    </row>
    <row r="21" spans="1:45">
      <c r="A21" s="35">
        <v>12</v>
      </c>
      <c r="B21" s="60"/>
      <c r="C21" s="60"/>
      <c r="D21" s="60"/>
      <c r="E21" s="256"/>
      <c r="F21" s="60"/>
      <c r="G21" s="61"/>
      <c r="H21" s="62"/>
      <c r="I21" s="191"/>
      <c r="J21" s="62"/>
      <c r="K21" s="191"/>
      <c r="L21" s="62"/>
      <c r="M21" s="213"/>
      <c r="N21" s="63"/>
      <c r="O21" s="63"/>
      <c r="P21" s="223"/>
      <c r="S21" s="73" t="str">
        <f>IF(種目情報!A14="","",種目情報!A14)</f>
        <v>小4男ｼﾞｬﾍﾞﾘｯｸﾎﾞｰﾙ投</v>
      </c>
      <c r="T21" s="74" t="str">
        <f>IF(種目情報!E14="","",種目情報!E14)</f>
        <v>小4女ｼﾞｬﾍﾞﾘｯｸﾎﾞｰﾙ投</v>
      </c>
      <c r="V21" s="5" t="str">
        <f t="shared" si="0"/>
        <v/>
      </c>
      <c r="W21" s="5" t="str">
        <f t="shared" si="1"/>
        <v/>
      </c>
      <c r="X21" s="5" t="str">
        <f t="shared" si="2"/>
        <v/>
      </c>
      <c r="Y21" s="5" t="str">
        <f t="shared" si="3"/>
        <v/>
      </c>
      <c r="Z21" s="5" t="str">
        <f t="shared" si="4"/>
        <v/>
      </c>
      <c r="AA21" s="10" t="str">
        <f>IF(F21="男",data_kyogisha!A13,"")</f>
        <v/>
      </c>
      <c r="AB21" s="5" t="str">
        <f t="shared" si="5"/>
        <v/>
      </c>
      <c r="AC21" s="5" t="str">
        <f t="shared" si="6"/>
        <v/>
      </c>
      <c r="AD21" s="5" t="str">
        <f t="shared" si="7"/>
        <v/>
      </c>
      <c r="AE21" s="5" t="str">
        <f t="shared" si="8"/>
        <v/>
      </c>
      <c r="AF21" s="5" t="str">
        <f t="shared" si="9"/>
        <v/>
      </c>
      <c r="AG21" s="5" t="str">
        <f>IF(F21="女",data_kyogisha!A13,"")</f>
        <v/>
      </c>
      <c r="AH21" s="1">
        <f t="shared" si="18"/>
        <v>0</v>
      </c>
      <c r="AI21" s="1" t="str">
        <f t="shared" si="12"/>
        <v/>
      </c>
      <c r="AJ21" s="1">
        <f t="shared" si="19"/>
        <v>0</v>
      </c>
      <c r="AK21" s="1" t="str">
        <f t="shared" si="20"/>
        <v/>
      </c>
      <c r="AL21" s="1">
        <f t="shared" si="21"/>
        <v>0</v>
      </c>
      <c r="AM21" s="1" t="str">
        <f t="shared" si="13"/>
        <v/>
      </c>
      <c r="AN21" s="1">
        <f t="shared" si="14"/>
        <v>0</v>
      </c>
      <c r="AO21" s="1" t="str">
        <f t="shared" si="10"/>
        <v/>
      </c>
      <c r="AP21" s="1">
        <f t="shared" si="15"/>
        <v>0</v>
      </c>
      <c r="AQ21" s="1" t="str">
        <f t="shared" si="11"/>
        <v/>
      </c>
      <c r="AR21" s="1">
        <f t="shared" si="16"/>
        <v>0</v>
      </c>
      <c r="AS21" s="1" t="str">
        <f t="shared" si="17"/>
        <v/>
      </c>
    </row>
    <row r="22" spans="1:45">
      <c r="A22" s="35">
        <v>13</v>
      </c>
      <c r="B22" s="60"/>
      <c r="C22" s="60"/>
      <c r="D22" s="60"/>
      <c r="E22" s="256"/>
      <c r="F22" s="60"/>
      <c r="G22" s="61"/>
      <c r="H22" s="62"/>
      <c r="I22" s="191"/>
      <c r="J22" s="62"/>
      <c r="K22" s="191"/>
      <c r="L22" s="62"/>
      <c r="M22" s="213"/>
      <c r="N22" s="63"/>
      <c r="O22" s="63"/>
      <c r="P22" s="223"/>
      <c r="S22" s="73" t="str">
        <f>IF(種目情報!A15="","",種目情報!A15)</f>
        <v>小5男ｼﾞｬﾍﾞﾘｯｸﾎﾞｰﾙ投</v>
      </c>
      <c r="T22" s="74" t="str">
        <f>IF(種目情報!E15="","",種目情報!E15)</f>
        <v>小5女ｼﾞｬﾍﾞﾘｯｸﾎﾞｰﾙ投</v>
      </c>
      <c r="V22" s="5" t="str">
        <f t="shared" si="0"/>
        <v/>
      </c>
      <c r="W22" s="5" t="str">
        <f t="shared" si="1"/>
        <v/>
      </c>
      <c r="X22" s="5" t="str">
        <f t="shared" si="2"/>
        <v/>
      </c>
      <c r="Y22" s="5" t="str">
        <f t="shared" si="3"/>
        <v/>
      </c>
      <c r="Z22" s="5" t="str">
        <f t="shared" si="4"/>
        <v/>
      </c>
      <c r="AA22" s="10" t="str">
        <f>IF(F22="男",data_kyogisha!A14,"")</f>
        <v/>
      </c>
      <c r="AB22" s="5" t="str">
        <f t="shared" si="5"/>
        <v/>
      </c>
      <c r="AC22" s="5" t="str">
        <f t="shared" si="6"/>
        <v/>
      </c>
      <c r="AD22" s="5" t="str">
        <f t="shared" si="7"/>
        <v/>
      </c>
      <c r="AE22" s="5" t="str">
        <f t="shared" si="8"/>
        <v/>
      </c>
      <c r="AF22" s="5" t="str">
        <f t="shared" si="9"/>
        <v/>
      </c>
      <c r="AG22" s="5" t="str">
        <f>IF(F22="女",data_kyogisha!A14,"")</f>
        <v/>
      </c>
      <c r="AH22" s="1">
        <f t="shared" si="18"/>
        <v>0</v>
      </c>
      <c r="AI22" s="1" t="str">
        <f t="shared" si="12"/>
        <v/>
      </c>
      <c r="AJ22" s="1">
        <f t="shared" si="19"/>
        <v>0</v>
      </c>
      <c r="AK22" s="1" t="str">
        <f t="shared" si="20"/>
        <v/>
      </c>
      <c r="AL22" s="1">
        <f t="shared" si="21"/>
        <v>0</v>
      </c>
      <c r="AM22" s="1" t="str">
        <f t="shared" si="13"/>
        <v/>
      </c>
      <c r="AN22" s="1">
        <f t="shared" si="14"/>
        <v>0</v>
      </c>
      <c r="AO22" s="1" t="str">
        <f t="shared" si="10"/>
        <v/>
      </c>
      <c r="AP22" s="1">
        <f t="shared" si="15"/>
        <v>0</v>
      </c>
      <c r="AQ22" s="1" t="str">
        <f t="shared" si="11"/>
        <v/>
      </c>
      <c r="AR22" s="1">
        <f t="shared" si="16"/>
        <v>0</v>
      </c>
      <c r="AS22" s="1" t="str">
        <f t="shared" si="17"/>
        <v/>
      </c>
    </row>
    <row r="23" spans="1:45">
      <c r="A23" s="35">
        <v>14</v>
      </c>
      <c r="B23" s="60"/>
      <c r="C23" s="60"/>
      <c r="D23" s="60"/>
      <c r="E23" s="256"/>
      <c r="F23" s="60"/>
      <c r="G23" s="61"/>
      <c r="H23" s="62"/>
      <c r="I23" s="191"/>
      <c r="J23" s="62"/>
      <c r="K23" s="191"/>
      <c r="L23" s="62"/>
      <c r="M23" s="213"/>
      <c r="N23" s="63"/>
      <c r="O23" s="63"/>
      <c r="P23" s="223"/>
      <c r="S23" s="73" t="str">
        <f>IF(種目情報!A16="","",種目情報!A16)</f>
        <v>小6男ｼﾞｬﾍﾞﾘｯｸﾎﾞｰﾙ投</v>
      </c>
      <c r="T23" s="74" t="str">
        <f>IF(種目情報!E16="","",種目情報!E16)</f>
        <v>小6女ｼﾞｬﾍﾞﾘｯｸﾎﾞｰﾙ投</v>
      </c>
      <c r="V23" s="5" t="str">
        <f t="shared" si="0"/>
        <v/>
      </c>
      <c r="W23" s="5" t="str">
        <f t="shared" si="1"/>
        <v/>
      </c>
      <c r="X23" s="5" t="str">
        <f t="shared" si="2"/>
        <v/>
      </c>
      <c r="Y23" s="5" t="str">
        <f t="shared" si="3"/>
        <v/>
      </c>
      <c r="Z23" s="5" t="str">
        <f t="shared" si="4"/>
        <v/>
      </c>
      <c r="AA23" s="10" t="str">
        <f>IF(F23="男",data_kyogisha!A15,"")</f>
        <v/>
      </c>
      <c r="AB23" s="5" t="str">
        <f t="shared" si="5"/>
        <v/>
      </c>
      <c r="AC23" s="5" t="str">
        <f t="shared" si="6"/>
        <v/>
      </c>
      <c r="AD23" s="5" t="str">
        <f t="shared" si="7"/>
        <v/>
      </c>
      <c r="AE23" s="5" t="str">
        <f t="shared" si="8"/>
        <v/>
      </c>
      <c r="AF23" s="5" t="str">
        <f t="shared" si="9"/>
        <v/>
      </c>
      <c r="AG23" s="5" t="str">
        <f>IF(F23="女",data_kyogisha!A15,"")</f>
        <v/>
      </c>
      <c r="AH23" s="1">
        <f t="shared" si="18"/>
        <v>0</v>
      </c>
      <c r="AI23" s="1" t="str">
        <f t="shared" si="12"/>
        <v/>
      </c>
      <c r="AJ23" s="1">
        <f t="shared" si="19"/>
        <v>0</v>
      </c>
      <c r="AK23" s="1" t="str">
        <f t="shared" si="20"/>
        <v/>
      </c>
      <c r="AL23" s="1">
        <f t="shared" si="21"/>
        <v>0</v>
      </c>
      <c r="AM23" s="1" t="str">
        <f t="shared" si="13"/>
        <v/>
      </c>
      <c r="AN23" s="1">
        <f t="shared" si="14"/>
        <v>0</v>
      </c>
      <c r="AO23" s="1" t="str">
        <f t="shared" si="10"/>
        <v/>
      </c>
      <c r="AP23" s="1">
        <f t="shared" si="15"/>
        <v>0</v>
      </c>
      <c r="AQ23" s="1" t="str">
        <f t="shared" si="11"/>
        <v/>
      </c>
      <c r="AR23" s="1">
        <f t="shared" si="16"/>
        <v>0</v>
      </c>
      <c r="AS23" s="1" t="str">
        <f t="shared" si="17"/>
        <v/>
      </c>
    </row>
    <row r="24" spans="1:45">
      <c r="A24" s="35">
        <v>15</v>
      </c>
      <c r="B24" s="60"/>
      <c r="C24" s="60"/>
      <c r="D24" s="60"/>
      <c r="E24" s="256"/>
      <c r="F24" s="60"/>
      <c r="G24" s="61"/>
      <c r="H24" s="62"/>
      <c r="I24" s="191"/>
      <c r="J24" s="62"/>
      <c r="K24" s="191"/>
      <c r="L24" s="62"/>
      <c r="M24" s="213"/>
      <c r="N24" s="63"/>
      <c r="O24" s="63"/>
      <c r="P24" s="223"/>
      <c r="S24" s="73" t="str">
        <f>IF(種目情報!A17="","",種目情報!A17)</f>
        <v>小男1000m</v>
      </c>
      <c r="T24" s="74" t="str">
        <f>IF(種目情報!E17="","",種目情報!E17)</f>
        <v>小女1000m</v>
      </c>
      <c r="V24" s="5" t="str">
        <f t="shared" si="0"/>
        <v/>
      </c>
      <c r="W24" s="5" t="str">
        <f t="shared" si="1"/>
        <v/>
      </c>
      <c r="X24" s="5" t="str">
        <f t="shared" si="2"/>
        <v/>
      </c>
      <c r="Y24" s="5" t="str">
        <f t="shared" si="3"/>
        <v/>
      </c>
      <c r="Z24" s="5" t="str">
        <f t="shared" si="4"/>
        <v/>
      </c>
      <c r="AA24" s="10" t="str">
        <f>IF(F24="男",data_kyogisha!A16,"")</f>
        <v/>
      </c>
      <c r="AB24" s="5" t="str">
        <f t="shared" si="5"/>
        <v/>
      </c>
      <c r="AC24" s="5" t="str">
        <f t="shared" si="6"/>
        <v/>
      </c>
      <c r="AD24" s="5" t="str">
        <f t="shared" si="7"/>
        <v/>
      </c>
      <c r="AE24" s="5" t="str">
        <f t="shared" si="8"/>
        <v/>
      </c>
      <c r="AF24" s="5" t="str">
        <f t="shared" si="9"/>
        <v/>
      </c>
      <c r="AG24" s="5" t="str">
        <f>IF(F24="女",data_kyogisha!A16,"")</f>
        <v/>
      </c>
      <c r="AH24" s="1">
        <f t="shared" si="18"/>
        <v>0</v>
      </c>
      <c r="AI24" s="1" t="str">
        <f t="shared" si="12"/>
        <v/>
      </c>
      <c r="AJ24" s="1">
        <f t="shared" si="19"/>
        <v>0</v>
      </c>
      <c r="AK24" s="1" t="str">
        <f t="shared" si="20"/>
        <v/>
      </c>
      <c r="AL24" s="1">
        <f t="shared" si="21"/>
        <v>0</v>
      </c>
      <c r="AM24" s="1" t="str">
        <f t="shared" si="13"/>
        <v/>
      </c>
      <c r="AN24" s="1">
        <f t="shared" si="14"/>
        <v>0</v>
      </c>
      <c r="AO24" s="1" t="str">
        <f t="shared" si="10"/>
        <v/>
      </c>
      <c r="AP24" s="1">
        <f t="shared" si="15"/>
        <v>0</v>
      </c>
      <c r="AQ24" s="1" t="str">
        <f t="shared" si="11"/>
        <v/>
      </c>
      <c r="AR24" s="1">
        <f t="shared" si="16"/>
        <v>0</v>
      </c>
      <c r="AS24" s="1" t="str">
        <f t="shared" si="17"/>
        <v/>
      </c>
    </row>
    <row r="25" spans="1:45">
      <c r="A25" s="35">
        <v>16</v>
      </c>
      <c r="B25" s="60"/>
      <c r="C25" s="60"/>
      <c r="D25" s="60"/>
      <c r="E25" s="256"/>
      <c r="F25" s="60"/>
      <c r="G25" s="61"/>
      <c r="H25" s="62"/>
      <c r="I25" s="191"/>
      <c r="J25" s="62"/>
      <c r="K25" s="191"/>
      <c r="L25" s="62"/>
      <c r="M25" s="213"/>
      <c r="N25" s="63"/>
      <c r="O25" s="63"/>
      <c r="P25" s="223"/>
      <c r="S25" s="73" t="str">
        <f>IF(種目情報!A18="","",種目情報!A18)</f>
        <v/>
      </c>
      <c r="T25" s="74" t="str">
        <f>IF(種目情報!E18="","",種目情報!E18)</f>
        <v/>
      </c>
      <c r="V25" s="5" t="str">
        <f t="shared" si="0"/>
        <v/>
      </c>
      <c r="W25" s="5" t="str">
        <f t="shared" si="1"/>
        <v/>
      </c>
      <c r="X25" s="5" t="str">
        <f t="shared" si="2"/>
        <v/>
      </c>
      <c r="Y25" s="5" t="str">
        <f t="shared" si="3"/>
        <v/>
      </c>
      <c r="Z25" s="5" t="str">
        <f t="shared" si="4"/>
        <v/>
      </c>
      <c r="AA25" s="10" t="str">
        <f>IF(F25="男",data_kyogisha!A17,"")</f>
        <v/>
      </c>
      <c r="AB25" s="5" t="str">
        <f t="shared" si="5"/>
        <v/>
      </c>
      <c r="AC25" s="5" t="str">
        <f t="shared" si="6"/>
        <v/>
      </c>
      <c r="AD25" s="5" t="str">
        <f t="shared" si="7"/>
        <v/>
      </c>
      <c r="AE25" s="5" t="str">
        <f t="shared" si="8"/>
        <v/>
      </c>
      <c r="AF25" s="5" t="str">
        <f t="shared" si="9"/>
        <v/>
      </c>
      <c r="AG25" s="5" t="str">
        <f>IF(F25="女",data_kyogisha!A17,"")</f>
        <v/>
      </c>
      <c r="AH25" s="1">
        <f t="shared" si="18"/>
        <v>0</v>
      </c>
      <c r="AI25" s="1" t="str">
        <f t="shared" si="12"/>
        <v/>
      </c>
      <c r="AJ25" s="1">
        <f t="shared" si="19"/>
        <v>0</v>
      </c>
      <c r="AK25" s="1" t="str">
        <f t="shared" si="20"/>
        <v/>
      </c>
      <c r="AL25" s="1">
        <f t="shared" si="21"/>
        <v>0</v>
      </c>
      <c r="AM25" s="1" t="str">
        <f t="shared" si="13"/>
        <v/>
      </c>
      <c r="AN25" s="1">
        <f t="shared" si="14"/>
        <v>0</v>
      </c>
      <c r="AO25" s="1" t="str">
        <f t="shared" si="10"/>
        <v/>
      </c>
      <c r="AP25" s="1">
        <f t="shared" si="15"/>
        <v>0</v>
      </c>
      <c r="AQ25" s="1" t="str">
        <f t="shared" si="11"/>
        <v/>
      </c>
      <c r="AR25" s="1">
        <f t="shared" si="16"/>
        <v>0</v>
      </c>
      <c r="AS25" s="1" t="str">
        <f t="shared" si="17"/>
        <v/>
      </c>
    </row>
    <row r="26" spans="1:45">
      <c r="A26" s="35">
        <v>17</v>
      </c>
      <c r="B26" s="60"/>
      <c r="C26" s="60"/>
      <c r="D26" s="60"/>
      <c r="E26" s="256"/>
      <c r="F26" s="60"/>
      <c r="G26" s="61"/>
      <c r="H26" s="62"/>
      <c r="I26" s="191"/>
      <c r="J26" s="62"/>
      <c r="K26" s="191"/>
      <c r="L26" s="62"/>
      <c r="M26" s="213"/>
      <c r="N26" s="63"/>
      <c r="O26" s="63"/>
      <c r="P26" s="223"/>
      <c r="S26" s="73" t="str">
        <f>IF(種目情報!A19="","",種目情報!A19)</f>
        <v/>
      </c>
      <c r="T26" s="74" t="str">
        <f>IF(種目情報!E19="","",種目情報!E19)</f>
        <v/>
      </c>
      <c r="V26" s="5" t="str">
        <f t="shared" si="0"/>
        <v/>
      </c>
      <c r="W26" s="5" t="str">
        <f t="shared" si="1"/>
        <v/>
      </c>
      <c r="X26" s="5" t="str">
        <f t="shared" si="2"/>
        <v/>
      </c>
      <c r="Y26" s="5" t="str">
        <f t="shared" si="3"/>
        <v/>
      </c>
      <c r="Z26" s="5" t="str">
        <f t="shared" si="4"/>
        <v/>
      </c>
      <c r="AA26" s="10" t="str">
        <f>IF(F26="男",data_kyogisha!A18,"")</f>
        <v/>
      </c>
      <c r="AB26" s="5" t="str">
        <f t="shared" si="5"/>
        <v/>
      </c>
      <c r="AC26" s="5" t="str">
        <f t="shared" si="6"/>
        <v/>
      </c>
      <c r="AD26" s="5" t="str">
        <f t="shared" si="7"/>
        <v/>
      </c>
      <c r="AE26" s="5" t="str">
        <f t="shared" si="8"/>
        <v/>
      </c>
      <c r="AF26" s="5" t="str">
        <f t="shared" si="9"/>
        <v/>
      </c>
      <c r="AG26" s="5" t="str">
        <f>IF(F26="女",data_kyogisha!A18,"")</f>
        <v/>
      </c>
      <c r="AH26" s="1">
        <f t="shared" si="18"/>
        <v>0</v>
      </c>
      <c r="AI26" s="1" t="str">
        <f t="shared" si="12"/>
        <v/>
      </c>
      <c r="AJ26" s="1">
        <f t="shared" si="19"/>
        <v>0</v>
      </c>
      <c r="AK26" s="1" t="str">
        <f t="shared" si="20"/>
        <v/>
      </c>
      <c r="AL26" s="1">
        <f t="shared" si="21"/>
        <v>0</v>
      </c>
      <c r="AM26" s="1" t="str">
        <f t="shared" si="13"/>
        <v/>
      </c>
      <c r="AN26" s="1">
        <f t="shared" si="14"/>
        <v>0</v>
      </c>
      <c r="AO26" s="1" t="str">
        <f t="shared" si="10"/>
        <v/>
      </c>
      <c r="AP26" s="1">
        <f t="shared" si="15"/>
        <v>0</v>
      </c>
      <c r="AQ26" s="1" t="str">
        <f t="shared" si="11"/>
        <v/>
      </c>
      <c r="AR26" s="1">
        <f t="shared" si="16"/>
        <v>0</v>
      </c>
      <c r="AS26" s="1" t="str">
        <f t="shared" si="17"/>
        <v/>
      </c>
    </row>
    <row r="27" spans="1:45">
      <c r="A27" s="35">
        <v>18</v>
      </c>
      <c r="B27" s="60"/>
      <c r="C27" s="60"/>
      <c r="D27" s="60"/>
      <c r="E27" s="256"/>
      <c r="F27" s="60"/>
      <c r="G27" s="61"/>
      <c r="H27" s="62"/>
      <c r="I27" s="191"/>
      <c r="J27" s="62"/>
      <c r="K27" s="191"/>
      <c r="L27" s="62"/>
      <c r="M27" s="213"/>
      <c r="N27" s="63"/>
      <c r="O27" s="63"/>
      <c r="P27" s="223"/>
      <c r="S27" s="73" t="str">
        <f>IF(種目情報!A20="","",種目情報!A20)</f>
        <v/>
      </c>
      <c r="T27" s="74" t="str">
        <f>IF(種目情報!E20="","",種目情報!E20)</f>
        <v/>
      </c>
      <c r="V27" s="5" t="str">
        <f t="shared" si="0"/>
        <v/>
      </c>
      <c r="W27" s="5" t="str">
        <f t="shared" si="1"/>
        <v/>
      </c>
      <c r="X27" s="5" t="str">
        <f t="shared" si="2"/>
        <v/>
      </c>
      <c r="Y27" s="5" t="str">
        <f t="shared" si="3"/>
        <v/>
      </c>
      <c r="Z27" s="5" t="str">
        <f t="shared" si="4"/>
        <v/>
      </c>
      <c r="AA27" s="10" t="str">
        <f>IF(F27="男",data_kyogisha!A19,"")</f>
        <v/>
      </c>
      <c r="AB27" s="5" t="str">
        <f t="shared" si="5"/>
        <v/>
      </c>
      <c r="AC27" s="5" t="str">
        <f t="shared" si="6"/>
        <v/>
      </c>
      <c r="AD27" s="5" t="str">
        <f t="shared" si="7"/>
        <v/>
      </c>
      <c r="AE27" s="5" t="str">
        <f t="shared" si="8"/>
        <v/>
      </c>
      <c r="AF27" s="5" t="str">
        <f t="shared" si="9"/>
        <v/>
      </c>
      <c r="AG27" s="5" t="str">
        <f>IF(F27="女",data_kyogisha!A19,"")</f>
        <v/>
      </c>
      <c r="AH27" s="1">
        <f t="shared" si="18"/>
        <v>0</v>
      </c>
      <c r="AI27" s="1" t="str">
        <f t="shared" si="12"/>
        <v/>
      </c>
      <c r="AJ27" s="1">
        <f t="shared" si="19"/>
        <v>0</v>
      </c>
      <c r="AK27" s="1" t="str">
        <f t="shared" si="20"/>
        <v/>
      </c>
      <c r="AL27" s="1">
        <f t="shared" si="21"/>
        <v>0</v>
      </c>
      <c r="AM27" s="1" t="str">
        <f t="shared" si="13"/>
        <v/>
      </c>
      <c r="AN27" s="1">
        <f t="shared" si="14"/>
        <v>0</v>
      </c>
      <c r="AO27" s="1" t="str">
        <f t="shared" si="10"/>
        <v/>
      </c>
      <c r="AP27" s="1">
        <f t="shared" si="15"/>
        <v>0</v>
      </c>
      <c r="AQ27" s="1" t="str">
        <f t="shared" si="11"/>
        <v/>
      </c>
      <c r="AR27" s="1">
        <f t="shared" si="16"/>
        <v>0</v>
      </c>
      <c r="AS27" s="1" t="str">
        <f t="shared" si="17"/>
        <v/>
      </c>
    </row>
    <row r="28" spans="1:45">
      <c r="A28" s="35">
        <v>19</v>
      </c>
      <c r="B28" s="60"/>
      <c r="C28" s="60"/>
      <c r="D28" s="60"/>
      <c r="E28" s="256"/>
      <c r="F28" s="60"/>
      <c r="G28" s="61"/>
      <c r="H28" s="62"/>
      <c r="I28" s="191"/>
      <c r="J28" s="62"/>
      <c r="K28" s="191"/>
      <c r="L28" s="62"/>
      <c r="M28" s="213"/>
      <c r="N28" s="63"/>
      <c r="O28" s="63"/>
      <c r="P28" s="223"/>
      <c r="S28" s="73" t="str">
        <f>IF(種目情報!A21="","",種目情報!A21)</f>
        <v/>
      </c>
      <c r="T28" s="74" t="str">
        <f>IF(種目情報!E21="","",種目情報!E21)</f>
        <v/>
      </c>
      <c r="V28" s="5" t="str">
        <f t="shared" si="0"/>
        <v/>
      </c>
      <c r="W28" s="5" t="str">
        <f t="shared" si="1"/>
        <v/>
      </c>
      <c r="X28" s="5" t="str">
        <f t="shared" si="2"/>
        <v/>
      </c>
      <c r="Y28" s="5" t="str">
        <f t="shared" si="3"/>
        <v/>
      </c>
      <c r="Z28" s="5" t="str">
        <f t="shared" si="4"/>
        <v/>
      </c>
      <c r="AA28" s="10" t="str">
        <f>IF(F28="男",data_kyogisha!A20,"")</f>
        <v/>
      </c>
      <c r="AB28" s="5" t="str">
        <f t="shared" si="5"/>
        <v/>
      </c>
      <c r="AC28" s="5" t="str">
        <f t="shared" si="6"/>
        <v/>
      </c>
      <c r="AD28" s="5" t="str">
        <f t="shared" si="7"/>
        <v/>
      </c>
      <c r="AE28" s="5" t="str">
        <f t="shared" si="8"/>
        <v/>
      </c>
      <c r="AF28" s="5" t="str">
        <f t="shared" si="9"/>
        <v/>
      </c>
      <c r="AG28" s="5" t="str">
        <f>IF(F28="女",data_kyogisha!A20,"")</f>
        <v/>
      </c>
      <c r="AH28" s="1">
        <f t="shared" si="18"/>
        <v>0</v>
      </c>
      <c r="AI28" s="1" t="str">
        <f t="shared" si="12"/>
        <v/>
      </c>
      <c r="AJ28" s="1">
        <f t="shared" si="19"/>
        <v>0</v>
      </c>
      <c r="AK28" s="1" t="str">
        <f t="shared" si="20"/>
        <v/>
      </c>
      <c r="AL28" s="1">
        <f t="shared" si="21"/>
        <v>0</v>
      </c>
      <c r="AM28" s="1" t="str">
        <f t="shared" si="13"/>
        <v/>
      </c>
      <c r="AN28" s="1">
        <f t="shared" si="14"/>
        <v>0</v>
      </c>
      <c r="AO28" s="1" t="str">
        <f t="shared" si="10"/>
        <v/>
      </c>
      <c r="AP28" s="1">
        <f t="shared" si="15"/>
        <v>0</v>
      </c>
      <c r="AQ28" s="1" t="str">
        <f t="shared" si="11"/>
        <v/>
      </c>
      <c r="AR28" s="1">
        <f t="shared" si="16"/>
        <v>0</v>
      </c>
      <c r="AS28" s="1" t="str">
        <f t="shared" si="17"/>
        <v/>
      </c>
    </row>
    <row r="29" spans="1:45">
      <c r="A29" s="35">
        <v>20</v>
      </c>
      <c r="B29" s="60"/>
      <c r="C29" s="60"/>
      <c r="D29" s="60"/>
      <c r="E29" s="256"/>
      <c r="F29" s="60"/>
      <c r="G29" s="61"/>
      <c r="H29" s="62"/>
      <c r="I29" s="191"/>
      <c r="J29" s="62"/>
      <c r="K29" s="191"/>
      <c r="L29" s="62"/>
      <c r="M29" s="213"/>
      <c r="N29" s="63"/>
      <c r="O29" s="63"/>
      <c r="P29" s="223"/>
      <c r="S29" s="73" t="str">
        <f>IF(種目情報!A22="","",種目情報!A22)</f>
        <v/>
      </c>
      <c r="T29" s="74" t="str">
        <f>IF(種目情報!E22="","",種目情報!E22)</f>
        <v/>
      </c>
      <c r="V29" s="5" t="str">
        <f t="shared" si="0"/>
        <v/>
      </c>
      <c r="W29" s="5" t="str">
        <f t="shared" si="1"/>
        <v/>
      </c>
      <c r="X29" s="5" t="str">
        <f t="shared" si="2"/>
        <v/>
      </c>
      <c r="Y29" s="5" t="str">
        <f t="shared" si="3"/>
        <v/>
      </c>
      <c r="Z29" s="5" t="str">
        <f t="shared" si="4"/>
        <v/>
      </c>
      <c r="AA29" s="10" t="str">
        <f>IF(F29="男",data_kyogisha!A21,"")</f>
        <v/>
      </c>
      <c r="AB29" s="5" t="str">
        <f t="shared" si="5"/>
        <v/>
      </c>
      <c r="AC29" s="5" t="str">
        <f t="shared" si="6"/>
        <v/>
      </c>
      <c r="AD29" s="5" t="str">
        <f t="shared" si="7"/>
        <v/>
      </c>
      <c r="AE29" s="5" t="str">
        <f t="shared" si="8"/>
        <v/>
      </c>
      <c r="AF29" s="5" t="str">
        <f t="shared" si="9"/>
        <v/>
      </c>
      <c r="AG29" s="5" t="str">
        <f>IF(F29="女",data_kyogisha!A21,"")</f>
        <v/>
      </c>
      <c r="AH29" s="1">
        <f t="shared" si="18"/>
        <v>0</v>
      </c>
      <c r="AI29" s="1" t="str">
        <f t="shared" si="12"/>
        <v/>
      </c>
      <c r="AJ29" s="1">
        <f t="shared" si="19"/>
        <v>0</v>
      </c>
      <c r="AK29" s="1" t="str">
        <f t="shared" si="20"/>
        <v/>
      </c>
      <c r="AL29" s="1">
        <f t="shared" si="21"/>
        <v>0</v>
      </c>
      <c r="AM29" s="1" t="str">
        <f t="shared" si="13"/>
        <v/>
      </c>
      <c r="AN29" s="1">
        <f t="shared" si="14"/>
        <v>0</v>
      </c>
      <c r="AO29" s="1" t="str">
        <f t="shared" si="10"/>
        <v/>
      </c>
      <c r="AP29" s="1">
        <f t="shared" si="15"/>
        <v>0</v>
      </c>
      <c r="AQ29" s="1" t="str">
        <f t="shared" si="11"/>
        <v/>
      </c>
      <c r="AR29" s="1">
        <f t="shared" si="16"/>
        <v>0</v>
      </c>
      <c r="AS29" s="1" t="str">
        <f t="shared" si="17"/>
        <v/>
      </c>
    </row>
    <row r="30" spans="1:45">
      <c r="A30" s="35">
        <v>21</v>
      </c>
      <c r="B30" s="60"/>
      <c r="C30" s="60"/>
      <c r="D30" s="60"/>
      <c r="E30" s="256"/>
      <c r="F30" s="60"/>
      <c r="G30" s="61"/>
      <c r="H30" s="62"/>
      <c r="I30" s="191"/>
      <c r="J30" s="62"/>
      <c r="K30" s="191"/>
      <c r="L30" s="62"/>
      <c r="M30" s="213"/>
      <c r="N30" s="63"/>
      <c r="O30" s="63"/>
      <c r="P30" s="223"/>
      <c r="S30" s="73" t="str">
        <f>IF(種目情報!A23="","",種目情報!A23)</f>
        <v/>
      </c>
      <c r="T30" s="74" t="str">
        <f>IF(種目情報!E23="","",種目情報!E23)</f>
        <v/>
      </c>
      <c r="V30" s="5" t="str">
        <f t="shared" si="0"/>
        <v/>
      </c>
      <c r="W30" s="5" t="str">
        <f t="shared" si="1"/>
        <v/>
      </c>
      <c r="X30" s="5" t="str">
        <f t="shared" si="2"/>
        <v/>
      </c>
      <c r="Y30" s="5" t="str">
        <f t="shared" si="3"/>
        <v/>
      </c>
      <c r="Z30" s="5" t="str">
        <f t="shared" si="4"/>
        <v/>
      </c>
      <c r="AA30" s="10" t="str">
        <f>IF(F30="男",data_kyogisha!A22,"")</f>
        <v/>
      </c>
      <c r="AB30" s="5" t="str">
        <f t="shared" si="5"/>
        <v/>
      </c>
      <c r="AC30" s="5" t="str">
        <f t="shared" si="6"/>
        <v/>
      </c>
      <c r="AD30" s="5" t="str">
        <f t="shared" si="7"/>
        <v/>
      </c>
      <c r="AE30" s="5" t="str">
        <f t="shared" si="8"/>
        <v/>
      </c>
      <c r="AF30" s="5" t="str">
        <f t="shared" si="9"/>
        <v/>
      </c>
      <c r="AG30" s="5" t="str">
        <f>IF(F30="女",data_kyogisha!A22,"")</f>
        <v/>
      </c>
      <c r="AH30" s="1">
        <f t="shared" si="18"/>
        <v>0</v>
      </c>
      <c r="AI30" s="1" t="str">
        <f t="shared" si="12"/>
        <v/>
      </c>
      <c r="AJ30" s="1">
        <f t="shared" si="19"/>
        <v>0</v>
      </c>
      <c r="AK30" s="1" t="str">
        <f t="shared" si="20"/>
        <v/>
      </c>
      <c r="AL30" s="1">
        <f t="shared" si="21"/>
        <v>0</v>
      </c>
      <c r="AM30" s="1" t="str">
        <f t="shared" si="13"/>
        <v/>
      </c>
      <c r="AN30" s="1">
        <f t="shared" si="14"/>
        <v>0</v>
      </c>
      <c r="AO30" s="1" t="str">
        <f t="shared" si="10"/>
        <v/>
      </c>
      <c r="AP30" s="1">
        <f t="shared" si="15"/>
        <v>0</v>
      </c>
      <c r="AQ30" s="1" t="str">
        <f t="shared" si="11"/>
        <v/>
      </c>
      <c r="AR30" s="1">
        <f t="shared" si="16"/>
        <v>0</v>
      </c>
      <c r="AS30" s="1" t="str">
        <f t="shared" si="17"/>
        <v/>
      </c>
    </row>
    <row r="31" spans="1:45">
      <c r="A31" s="35">
        <v>22</v>
      </c>
      <c r="B31" s="60"/>
      <c r="C31" s="60"/>
      <c r="D31" s="60"/>
      <c r="E31" s="256"/>
      <c r="F31" s="60"/>
      <c r="G31" s="61"/>
      <c r="H31" s="62"/>
      <c r="I31" s="191"/>
      <c r="J31" s="62"/>
      <c r="K31" s="191"/>
      <c r="L31" s="62"/>
      <c r="M31" s="213"/>
      <c r="N31" s="63"/>
      <c r="O31" s="63"/>
      <c r="P31" s="223"/>
      <c r="S31" s="73" t="str">
        <f>IF(種目情報!A24="","",種目情報!A24)</f>
        <v/>
      </c>
      <c r="T31" s="74" t="str">
        <f>IF(種目情報!E24="","",種目情報!E24)</f>
        <v/>
      </c>
      <c r="V31" s="5" t="str">
        <f t="shared" si="0"/>
        <v/>
      </c>
      <c r="W31" s="5" t="str">
        <f t="shared" si="1"/>
        <v/>
      </c>
      <c r="X31" s="5" t="str">
        <f t="shared" si="2"/>
        <v/>
      </c>
      <c r="Y31" s="5" t="str">
        <f t="shared" si="3"/>
        <v/>
      </c>
      <c r="Z31" s="5" t="str">
        <f t="shared" si="4"/>
        <v/>
      </c>
      <c r="AA31" s="10" t="str">
        <f>IF(F31="男",data_kyogisha!A23,"")</f>
        <v/>
      </c>
      <c r="AB31" s="5" t="str">
        <f t="shared" si="5"/>
        <v/>
      </c>
      <c r="AC31" s="5" t="str">
        <f t="shared" si="6"/>
        <v/>
      </c>
      <c r="AD31" s="5" t="str">
        <f t="shared" si="7"/>
        <v/>
      </c>
      <c r="AE31" s="5" t="str">
        <f t="shared" si="8"/>
        <v/>
      </c>
      <c r="AF31" s="5" t="str">
        <f t="shared" si="9"/>
        <v/>
      </c>
      <c r="AG31" s="5" t="str">
        <f>IF(F31="女",data_kyogisha!A23,"")</f>
        <v/>
      </c>
      <c r="AH31" s="1">
        <f t="shared" si="18"/>
        <v>0</v>
      </c>
      <c r="AI31" s="1" t="str">
        <f t="shared" si="12"/>
        <v/>
      </c>
      <c r="AJ31" s="1">
        <f t="shared" si="19"/>
        <v>0</v>
      </c>
      <c r="AK31" s="1" t="str">
        <f t="shared" si="20"/>
        <v/>
      </c>
      <c r="AL31" s="1">
        <f t="shared" si="21"/>
        <v>0</v>
      </c>
      <c r="AM31" s="1" t="str">
        <f t="shared" si="13"/>
        <v/>
      </c>
      <c r="AN31" s="1">
        <f t="shared" si="14"/>
        <v>0</v>
      </c>
      <c r="AO31" s="1" t="str">
        <f t="shared" si="10"/>
        <v/>
      </c>
      <c r="AP31" s="1">
        <f t="shared" si="15"/>
        <v>0</v>
      </c>
      <c r="AQ31" s="1" t="str">
        <f t="shared" si="11"/>
        <v/>
      </c>
      <c r="AR31" s="1">
        <f t="shared" si="16"/>
        <v>0</v>
      </c>
      <c r="AS31" s="1" t="str">
        <f t="shared" si="17"/>
        <v/>
      </c>
    </row>
    <row r="32" spans="1:45">
      <c r="A32" s="35">
        <v>23</v>
      </c>
      <c r="B32" s="60"/>
      <c r="C32" s="60"/>
      <c r="D32" s="60"/>
      <c r="E32" s="256"/>
      <c r="F32" s="60"/>
      <c r="G32" s="61"/>
      <c r="H32" s="62"/>
      <c r="I32" s="191"/>
      <c r="J32" s="62"/>
      <c r="K32" s="191"/>
      <c r="L32" s="62"/>
      <c r="M32" s="213"/>
      <c r="N32" s="63"/>
      <c r="O32" s="63"/>
      <c r="P32" s="223"/>
      <c r="S32" s="73" t="str">
        <f>IF(種目情報!A25="","",種目情報!A25)</f>
        <v/>
      </c>
      <c r="T32" s="74" t="str">
        <f>IF(種目情報!E25="","",種目情報!E25)</f>
        <v/>
      </c>
      <c r="V32" s="5" t="str">
        <f t="shared" si="0"/>
        <v/>
      </c>
      <c r="W32" s="5" t="str">
        <f t="shared" si="1"/>
        <v/>
      </c>
      <c r="X32" s="5" t="str">
        <f t="shared" si="2"/>
        <v/>
      </c>
      <c r="Y32" s="5" t="str">
        <f t="shared" si="3"/>
        <v/>
      </c>
      <c r="Z32" s="5" t="str">
        <f t="shared" si="4"/>
        <v/>
      </c>
      <c r="AA32" s="10" t="str">
        <f>IF(F32="男",data_kyogisha!A24,"")</f>
        <v/>
      </c>
      <c r="AB32" s="5" t="str">
        <f t="shared" si="5"/>
        <v/>
      </c>
      <c r="AC32" s="5" t="str">
        <f t="shared" si="6"/>
        <v/>
      </c>
      <c r="AD32" s="5" t="str">
        <f t="shared" si="7"/>
        <v/>
      </c>
      <c r="AE32" s="5" t="str">
        <f t="shared" si="8"/>
        <v/>
      </c>
      <c r="AF32" s="5" t="str">
        <f t="shared" si="9"/>
        <v/>
      </c>
      <c r="AG32" s="5" t="str">
        <f>IF(F32="女",data_kyogisha!A24,"")</f>
        <v/>
      </c>
      <c r="AH32" s="1">
        <f t="shared" si="18"/>
        <v>0</v>
      </c>
      <c r="AI32" s="1" t="str">
        <f t="shared" si="12"/>
        <v/>
      </c>
      <c r="AJ32" s="1">
        <f t="shared" si="19"/>
        <v>0</v>
      </c>
      <c r="AK32" s="1" t="str">
        <f t="shared" si="20"/>
        <v/>
      </c>
      <c r="AL32" s="1">
        <f t="shared" si="21"/>
        <v>0</v>
      </c>
      <c r="AM32" s="1" t="str">
        <f t="shared" si="13"/>
        <v/>
      </c>
      <c r="AN32" s="1">
        <f t="shared" si="14"/>
        <v>0</v>
      </c>
      <c r="AO32" s="1" t="str">
        <f t="shared" si="10"/>
        <v/>
      </c>
      <c r="AP32" s="1">
        <f t="shared" si="15"/>
        <v>0</v>
      </c>
      <c r="AQ32" s="1" t="str">
        <f t="shared" si="11"/>
        <v/>
      </c>
      <c r="AR32" s="1">
        <f t="shared" si="16"/>
        <v>0</v>
      </c>
      <c r="AS32" s="1" t="str">
        <f t="shared" si="17"/>
        <v/>
      </c>
    </row>
    <row r="33" spans="1:45">
      <c r="A33" s="35">
        <v>24</v>
      </c>
      <c r="B33" s="60"/>
      <c r="C33" s="60"/>
      <c r="D33" s="60"/>
      <c r="E33" s="256"/>
      <c r="F33" s="60"/>
      <c r="G33" s="61"/>
      <c r="H33" s="62"/>
      <c r="I33" s="191"/>
      <c r="J33" s="62"/>
      <c r="K33" s="191"/>
      <c r="L33" s="62"/>
      <c r="M33" s="213"/>
      <c r="N33" s="63"/>
      <c r="O33" s="63"/>
      <c r="P33" s="223"/>
      <c r="S33" s="73" t="str">
        <f>IF(種目情報!A26="","",種目情報!A26)</f>
        <v/>
      </c>
      <c r="T33" s="74" t="str">
        <f>IF(種目情報!E26="","",種目情報!E26)</f>
        <v/>
      </c>
      <c r="V33" s="5" t="str">
        <f t="shared" si="0"/>
        <v/>
      </c>
      <c r="W33" s="5" t="str">
        <f t="shared" si="1"/>
        <v/>
      </c>
      <c r="X33" s="5" t="str">
        <f t="shared" si="2"/>
        <v/>
      </c>
      <c r="Y33" s="5" t="str">
        <f t="shared" si="3"/>
        <v/>
      </c>
      <c r="Z33" s="5" t="str">
        <f t="shared" si="4"/>
        <v/>
      </c>
      <c r="AA33" s="10" t="str">
        <f>IF(F33="男",data_kyogisha!A25,"")</f>
        <v/>
      </c>
      <c r="AB33" s="5" t="str">
        <f t="shared" si="5"/>
        <v/>
      </c>
      <c r="AC33" s="5" t="str">
        <f t="shared" si="6"/>
        <v/>
      </c>
      <c r="AD33" s="5" t="str">
        <f t="shared" si="7"/>
        <v/>
      </c>
      <c r="AE33" s="5" t="str">
        <f t="shared" si="8"/>
        <v/>
      </c>
      <c r="AF33" s="5" t="str">
        <f t="shared" si="9"/>
        <v/>
      </c>
      <c r="AG33" s="5" t="str">
        <f>IF(F33="女",data_kyogisha!A25,"")</f>
        <v/>
      </c>
      <c r="AH33" s="1">
        <f t="shared" si="18"/>
        <v>0</v>
      </c>
      <c r="AI33" s="1" t="str">
        <f t="shared" si="12"/>
        <v/>
      </c>
      <c r="AJ33" s="1">
        <f t="shared" si="19"/>
        <v>0</v>
      </c>
      <c r="AK33" s="1" t="str">
        <f t="shared" si="20"/>
        <v/>
      </c>
      <c r="AL33" s="1">
        <f t="shared" si="21"/>
        <v>0</v>
      </c>
      <c r="AM33" s="1" t="str">
        <f t="shared" si="13"/>
        <v/>
      </c>
      <c r="AN33" s="1">
        <f t="shared" si="14"/>
        <v>0</v>
      </c>
      <c r="AO33" s="1" t="str">
        <f t="shared" si="10"/>
        <v/>
      </c>
      <c r="AP33" s="1">
        <f t="shared" si="15"/>
        <v>0</v>
      </c>
      <c r="AQ33" s="1" t="str">
        <f t="shared" si="11"/>
        <v/>
      </c>
      <c r="AR33" s="1">
        <f t="shared" si="16"/>
        <v>0</v>
      </c>
      <c r="AS33" s="1" t="str">
        <f t="shared" si="17"/>
        <v/>
      </c>
    </row>
    <row r="34" spans="1:45">
      <c r="A34" s="35">
        <v>25</v>
      </c>
      <c r="B34" s="60"/>
      <c r="C34" s="60"/>
      <c r="D34" s="60"/>
      <c r="E34" s="256"/>
      <c r="F34" s="60"/>
      <c r="G34" s="61"/>
      <c r="H34" s="62"/>
      <c r="I34" s="191"/>
      <c r="J34" s="62"/>
      <c r="K34" s="191"/>
      <c r="L34" s="62"/>
      <c r="M34" s="213"/>
      <c r="N34" s="63"/>
      <c r="O34" s="63"/>
      <c r="P34" s="223"/>
      <c r="S34" s="73" t="str">
        <f>IF(種目情報!A27="","",種目情報!A27)</f>
        <v/>
      </c>
      <c r="T34" s="74" t="str">
        <f>IF(種目情報!E27="","",種目情報!E27)</f>
        <v/>
      </c>
      <c r="V34" s="5" t="str">
        <f t="shared" si="0"/>
        <v/>
      </c>
      <c r="W34" s="5" t="str">
        <f t="shared" si="1"/>
        <v/>
      </c>
      <c r="X34" s="5" t="str">
        <f t="shared" si="2"/>
        <v/>
      </c>
      <c r="Y34" s="5" t="str">
        <f t="shared" si="3"/>
        <v/>
      </c>
      <c r="Z34" s="5" t="str">
        <f t="shared" si="4"/>
        <v/>
      </c>
      <c r="AA34" s="10" t="str">
        <f>IF(F34="男",data_kyogisha!A26,"")</f>
        <v/>
      </c>
      <c r="AB34" s="5" t="str">
        <f t="shared" si="5"/>
        <v/>
      </c>
      <c r="AC34" s="5" t="str">
        <f t="shared" si="6"/>
        <v/>
      </c>
      <c r="AD34" s="5" t="str">
        <f t="shared" si="7"/>
        <v/>
      </c>
      <c r="AE34" s="5" t="str">
        <f t="shared" si="8"/>
        <v/>
      </c>
      <c r="AF34" s="5" t="str">
        <f t="shared" si="9"/>
        <v/>
      </c>
      <c r="AG34" s="5" t="str">
        <f>IF(F34="女",data_kyogisha!A26,"")</f>
        <v/>
      </c>
      <c r="AH34" s="1">
        <f t="shared" si="18"/>
        <v>0</v>
      </c>
      <c r="AI34" s="1" t="str">
        <f t="shared" si="12"/>
        <v/>
      </c>
      <c r="AJ34" s="1">
        <f t="shared" si="19"/>
        <v>0</v>
      </c>
      <c r="AK34" s="1" t="str">
        <f t="shared" si="20"/>
        <v/>
      </c>
      <c r="AL34" s="1">
        <f t="shared" si="21"/>
        <v>0</v>
      </c>
      <c r="AM34" s="1" t="str">
        <f t="shared" si="13"/>
        <v/>
      </c>
      <c r="AN34" s="1">
        <f t="shared" si="14"/>
        <v>0</v>
      </c>
      <c r="AO34" s="1" t="str">
        <f t="shared" si="10"/>
        <v/>
      </c>
      <c r="AP34" s="1">
        <f t="shared" si="15"/>
        <v>0</v>
      </c>
      <c r="AQ34" s="1" t="str">
        <f t="shared" si="11"/>
        <v/>
      </c>
      <c r="AR34" s="1">
        <f t="shared" si="16"/>
        <v>0</v>
      </c>
      <c r="AS34" s="1" t="str">
        <f t="shared" si="17"/>
        <v/>
      </c>
    </row>
    <row r="35" spans="1:45">
      <c r="A35" s="35">
        <v>26</v>
      </c>
      <c r="B35" s="60"/>
      <c r="C35" s="60"/>
      <c r="D35" s="60"/>
      <c r="E35" s="256"/>
      <c r="F35" s="60"/>
      <c r="G35" s="61"/>
      <c r="H35" s="62"/>
      <c r="I35" s="191"/>
      <c r="J35" s="62"/>
      <c r="K35" s="191"/>
      <c r="L35" s="62"/>
      <c r="M35" s="213"/>
      <c r="N35" s="63"/>
      <c r="O35" s="63"/>
      <c r="P35" s="223"/>
      <c r="S35" s="73" t="str">
        <f>IF(種目情報!A28="","",種目情報!A28)</f>
        <v/>
      </c>
      <c r="T35" s="74" t="str">
        <f>IF(種目情報!E28="","",種目情報!E28)</f>
        <v/>
      </c>
      <c r="V35" s="5" t="str">
        <f t="shared" si="0"/>
        <v/>
      </c>
      <c r="W35" s="5" t="str">
        <f t="shared" si="1"/>
        <v/>
      </c>
      <c r="X35" s="5" t="str">
        <f t="shared" si="2"/>
        <v/>
      </c>
      <c r="Y35" s="5" t="str">
        <f t="shared" si="3"/>
        <v/>
      </c>
      <c r="Z35" s="5" t="str">
        <f t="shared" si="4"/>
        <v/>
      </c>
      <c r="AA35" s="10" t="str">
        <f>IF(F35="男",data_kyogisha!A27,"")</f>
        <v/>
      </c>
      <c r="AB35" s="5" t="str">
        <f t="shared" si="5"/>
        <v/>
      </c>
      <c r="AC35" s="5" t="str">
        <f t="shared" si="6"/>
        <v/>
      </c>
      <c r="AD35" s="5" t="str">
        <f t="shared" si="7"/>
        <v/>
      </c>
      <c r="AE35" s="5" t="str">
        <f t="shared" si="8"/>
        <v/>
      </c>
      <c r="AF35" s="5" t="str">
        <f t="shared" si="9"/>
        <v/>
      </c>
      <c r="AG35" s="5" t="str">
        <f>IF(F35="女",data_kyogisha!A27,"")</f>
        <v/>
      </c>
      <c r="AH35" s="1">
        <f t="shared" si="18"/>
        <v>0</v>
      </c>
      <c r="AI35" s="1" t="str">
        <f t="shared" si="12"/>
        <v/>
      </c>
      <c r="AJ35" s="1">
        <f t="shared" si="19"/>
        <v>0</v>
      </c>
      <c r="AK35" s="1" t="str">
        <f t="shared" si="20"/>
        <v/>
      </c>
      <c r="AL35" s="1">
        <f t="shared" si="21"/>
        <v>0</v>
      </c>
      <c r="AM35" s="1" t="str">
        <f t="shared" si="13"/>
        <v/>
      </c>
      <c r="AN35" s="1">
        <f t="shared" si="14"/>
        <v>0</v>
      </c>
      <c r="AO35" s="1" t="str">
        <f t="shared" si="10"/>
        <v/>
      </c>
      <c r="AP35" s="1">
        <f t="shared" si="15"/>
        <v>0</v>
      </c>
      <c r="AQ35" s="1" t="str">
        <f t="shared" si="11"/>
        <v/>
      </c>
      <c r="AR35" s="1">
        <f t="shared" si="16"/>
        <v>0</v>
      </c>
      <c r="AS35" s="1" t="str">
        <f t="shared" si="17"/>
        <v/>
      </c>
    </row>
    <row r="36" spans="1:45" ht="14.25" thickBot="1">
      <c r="A36" s="35">
        <v>27</v>
      </c>
      <c r="B36" s="60"/>
      <c r="C36" s="60"/>
      <c r="D36" s="60"/>
      <c r="E36" s="256"/>
      <c r="F36" s="60"/>
      <c r="G36" s="61"/>
      <c r="H36" s="62"/>
      <c r="I36" s="191"/>
      <c r="J36" s="62"/>
      <c r="K36" s="191"/>
      <c r="L36" s="62"/>
      <c r="M36" s="213"/>
      <c r="N36" s="63"/>
      <c r="O36" s="63"/>
      <c r="P36" s="223"/>
      <c r="S36" s="75" t="str">
        <f>IF(種目情報!A29="","",種目情報!A29)</f>
        <v/>
      </c>
      <c r="T36" s="76" t="str">
        <f>IF(種目情報!E29="","",種目情報!E29)</f>
        <v/>
      </c>
      <c r="V36" s="5" t="str">
        <f t="shared" si="0"/>
        <v/>
      </c>
      <c r="W36" s="5" t="str">
        <f t="shared" si="1"/>
        <v/>
      </c>
      <c r="X36" s="5" t="str">
        <f t="shared" si="2"/>
        <v/>
      </c>
      <c r="Y36" s="5" t="str">
        <f t="shared" si="3"/>
        <v/>
      </c>
      <c r="Z36" s="5" t="str">
        <f t="shared" si="4"/>
        <v/>
      </c>
      <c r="AA36" s="10" t="str">
        <f>IF(F36="男",data_kyogisha!A28,"")</f>
        <v/>
      </c>
      <c r="AB36" s="5" t="str">
        <f t="shared" si="5"/>
        <v/>
      </c>
      <c r="AC36" s="5" t="str">
        <f t="shared" si="6"/>
        <v/>
      </c>
      <c r="AD36" s="5" t="str">
        <f t="shared" si="7"/>
        <v/>
      </c>
      <c r="AE36" s="5" t="str">
        <f t="shared" si="8"/>
        <v/>
      </c>
      <c r="AF36" s="5" t="str">
        <f t="shared" si="9"/>
        <v/>
      </c>
      <c r="AG36" s="5" t="str">
        <f>IF(F36="女",data_kyogisha!A28,"")</f>
        <v/>
      </c>
      <c r="AH36" s="1">
        <f t="shared" si="18"/>
        <v>0</v>
      </c>
      <c r="AI36" s="1" t="str">
        <f t="shared" si="12"/>
        <v/>
      </c>
      <c r="AJ36" s="1">
        <f t="shared" si="19"/>
        <v>0</v>
      </c>
      <c r="AK36" s="1" t="str">
        <f t="shared" si="20"/>
        <v/>
      </c>
      <c r="AL36" s="1">
        <f t="shared" si="21"/>
        <v>0</v>
      </c>
      <c r="AM36" s="1" t="str">
        <f t="shared" si="13"/>
        <v/>
      </c>
      <c r="AN36" s="1">
        <f t="shared" si="14"/>
        <v>0</v>
      </c>
      <c r="AO36" s="1" t="str">
        <f t="shared" si="10"/>
        <v/>
      </c>
      <c r="AP36" s="1">
        <f t="shared" si="15"/>
        <v>0</v>
      </c>
      <c r="AQ36" s="1" t="str">
        <f t="shared" si="11"/>
        <v/>
      </c>
      <c r="AR36" s="1">
        <f t="shared" si="16"/>
        <v>0</v>
      </c>
      <c r="AS36" s="1" t="str">
        <f t="shared" si="17"/>
        <v/>
      </c>
    </row>
    <row r="37" spans="1:45">
      <c r="A37" s="35">
        <v>28</v>
      </c>
      <c r="B37" s="60"/>
      <c r="C37" s="60"/>
      <c r="D37" s="60"/>
      <c r="E37" s="256"/>
      <c r="F37" s="60"/>
      <c r="G37" s="61"/>
      <c r="H37" s="62"/>
      <c r="I37" s="191"/>
      <c r="J37" s="62"/>
      <c r="K37" s="191"/>
      <c r="L37" s="62"/>
      <c r="M37" s="213"/>
      <c r="N37" s="63"/>
      <c r="O37" s="63"/>
      <c r="P37" s="223"/>
      <c r="T37" s="2"/>
      <c r="V37" s="5" t="str">
        <f t="shared" si="0"/>
        <v/>
      </c>
      <c r="W37" s="5" t="str">
        <f t="shared" si="1"/>
        <v/>
      </c>
      <c r="X37" s="5" t="str">
        <f t="shared" si="2"/>
        <v/>
      </c>
      <c r="Y37" s="5" t="str">
        <f t="shared" si="3"/>
        <v/>
      </c>
      <c r="Z37" s="5" t="str">
        <f t="shared" si="4"/>
        <v/>
      </c>
      <c r="AA37" s="10" t="str">
        <f>IF(F37="男",data_kyogisha!A29,"")</f>
        <v/>
      </c>
      <c r="AB37" s="5" t="str">
        <f t="shared" si="5"/>
        <v/>
      </c>
      <c r="AC37" s="5" t="str">
        <f t="shared" si="6"/>
        <v/>
      </c>
      <c r="AD37" s="5" t="str">
        <f t="shared" si="7"/>
        <v/>
      </c>
      <c r="AE37" s="5" t="str">
        <f t="shared" si="8"/>
        <v/>
      </c>
      <c r="AF37" s="5" t="str">
        <f t="shared" si="9"/>
        <v/>
      </c>
      <c r="AG37" s="5" t="str">
        <f>IF(F37="女",data_kyogisha!A29,"")</f>
        <v/>
      </c>
      <c r="AH37" s="1">
        <f t="shared" si="18"/>
        <v>0</v>
      </c>
      <c r="AI37" s="1" t="str">
        <f t="shared" si="12"/>
        <v/>
      </c>
      <c r="AJ37" s="1">
        <f t="shared" si="19"/>
        <v>0</v>
      </c>
      <c r="AK37" s="1" t="str">
        <f t="shared" si="20"/>
        <v/>
      </c>
      <c r="AL37" s="1">
        <f t="shared" si="21"/>
        <v>0</v>
      </c>
      <c r="AM37" s="1" t="str">
        <f t="shared" si="13"/>
        <v/>
      </c>
      <c r="AN37" s="1">
        <f t="shared" si="14"/>
        <v>0</v>
      </c>
      <c r="AO37" s="1" t="str">
        <f t="shared" si="10"/>
        <v/>
      </c>
      <c r="AP37" s="1">
        <f t="shared" si="15"/>
        <v>0</v>
      </c>
      <c r="AQ37" s="1" t="str">
        <f t="shared" si="11"/>
        <v/>
      </c>
      <c r="AR37" s="1">
        <f t="shared" si="16"/>
        <v>0</v>
      </c>
      <c r="AS37" s="1" t="str">
        <f t="shared" si="17"/>
        <v/>
      </c>
    </row>
    <row r="38" spans="1:45">
      <c r="A38" s="35">
        <v>29</v>
      </c>
      <c r="B38" s="60"/>
      <c r="C38" s="60"/>
      <c r="D38" s="60"/>
      <c r="E38" s="256"/>
      <c r="F38" s="60"/>
      <c r="G38" s="61"/>
      <c r="H38" s="62"/>
      <c r="I38" s="191"/>
      <c r="J38" s="62"/>
      <c r="K38" s="191"/>
      <c r="L38" s="62"/>
      <c r="M38" s="213"/>
      <c r="N38" s="63"/>
      <c r="O38" s="63"/>
      <c r="P38" s="223"/>
      <c r="T38" s="2"/>
      <c r="V38" s="5" t="str">
        <f t="shared" si="0"/>
        <v/>
      </c>
      <c r="W38" s="5" t="str">
        <f t="shared" si="1"/>
        <v/>
      </c>
      <c r="X38" s="5" t="str">
        <f t="shared" si="2"/>
        <v/>
      </c>
      <c r="Y38" s="5" t="str">
        <f t="shared" si="3"/>
        <v/>
      </c>
      <c r="Z38" s="5" t="str">
        <f t="shared" si="4"/>
        <v/>
      </c>
      <c r="AA38" s="10" t="str">
        <f>IF(F38="男",data_kyogisha!A30,"")</f>
        <v/>
      </c>
      <c r="AB38" s="5" t="str">
        <f t="shared" si="5"/>
        <v/>
      </c>
      <c r="AC38" s="5" t="str">
        <f t="shared" si="6"/>
        <v/>
      </c>
      <c r="AD38" s="5" t="str">
        <f t="shared" si="7"/>
        <v/>
      </c>
      <c r="AE38" s="5" t="str">
        <f t="shared" si="8"/>
        <v/>
      </c>
      <c r="AF38" s="5" t="str">
        <f t="shared" si="9"/>
        <v/>
      </c>
      <c r="AG38" s="5" t="str">
        <f>IF(F38="女",data_kyogisha!A30,"")</f>
        <v/>
      </c>
      <c r="AH38" s="1">
        <f t="shared" si="18"/>
        <v>0</v>
      </c>
      <c r="AI38" s="1" t="str">
        <f t="shared" si="12"/>
        <v/>
      </c>
      <c r="AJ38" s="1">
        <f t="shared" si="19"/>
        <v>0</v>
      </c>
      <c r="AK38" s="1" t="str">
        <f t="shared" si="20"/>
        <v/>
      </c>
      <c r="AL38" s="1">
        <f t="shared" si="21"/>
        <v>0</v>
      </c>
      <c r="AM38" s="1" t="str">
        <f t="shared" si="13"/>
        <v/>
      </c>
      <c r="AN38" s="1">
        <f t="shared" si="14"/>
        <v>0</v>
      </c>
      <c r="AO38" s="1" t="str">
        <f t="shared" si="10"/>
        <v/>
      </c>
      <c r="AP38" s="1">
        <f t="shared" si="15"/>
        <v>0</v>
      </c>
      <c r="AQ38" s="1" t="str">
        <f t="shared" si="11"/>
        <v/>
      </c>
      <c r="AR38" s="1">
        <f t="shared" si="16"/>
        <v>0</v>
      </c>
      <c r="AS38" s="1" t="str">
        <f t="shared" si="17"/>
        <v/>
      </c>
    </row>
    <row r="39" spans="1:45">
      <c r="A39" s="35">
        <v>30</v>
      </c>
      <c r="B39" s="60"/>
      <c r="C39" s="60"/>
      <c r="D39" s="60"/>
      <c r="E39" s="256"/>
      <c r="F39" s="60"/>
      <c r="G39" s="61"/>
      <c r="H39" s="62"/>
      <c r="I39" s="191"/>
      <c r="J39" s="62"/>
      <c r="K39" s="191"/>
      <c r="L39" s="62"/>
      <c r="M39" s="213"/>
      <c r="N39" s="63"/>
      <c r="O39" s="63"/>
      <c r="P39" s="223"/>
      <c r="T39" s="2"/>
      <c r="V39" s="5" t="str">
        <f t="shared" si="0"/>
        <v/>
      </c>
      <c r="W39" s="5" t="str">
        <f t="shared" si="1"/>
        <v/>
      </c>
      <c r="X39" s="5" t="str">
        <f t="shared" si="2"/>
        <v/>
      </c>
      <c r="Y39" s="5" t="str">
        <f t="shared" si="3"/>
        <v/>
      </c>
      <c r="Z39" s="5" t="str">
        <f t="shared" si="4"/>
        <v/>
      </c>
      <c r="AA39" s="10" t="str">
        <f>IF(F39="男",data_kyogisha!A31,"")</f>
        <v/>
      </c>
      <c r="AB39" s="5" t="str">
        <f t="shared" si="5"/>
        <v/>
      </c>
      <c r="AC39" s="5" t="str">
        <f t="shared" si="6"/>
        <v/>
      </c>
      <c r="AD39" s="5" t="str">
        <f t="shared" si="7"/>
        <v/>
      </c>
      <c r="AE39" s="5" t="str">
        <f t="shared" si="8"/>
        <v/>
      </c>
      <c r="AF39" s="5" t="str">
        <f t="shared" si="9"/>
        <v/>
      </c>
      <c r="AG39" s="5" t="str">
        <f>IF(F39="女",data_kyogisha!A31,"")</f>
        <v/>
      </c>
      <c r="AH39" s="1">
        <f t="shared" si="18"/>
        <v>0</v>
      </c>
      <c r="AI39" s="1" t="str">
        <f t="shared" si="12"/>
        <v/>
      </c>
      <c r="AJ39" s="1">
        <f t="shared" si="19"/>
        <v>0</v>
      </c>
      <c r="AK39" s="1" t="str">
        <f t="shared" si="20"/>
        <v/>
      </c>
      <c r="AL39" s="1">
        <f t="shared" si="21"/>
        <v>0</v>
      </c>
      <c r="AM39" s="1" t="str">
        <f t="shared" si="13"/>
        <v/>
      </c>
      <c r="AN39" s="1">
        <f t="shared" si="14"/>
        <v>0</v>
      </c>
      <c r="AO39" s="1" t="str">
        <f t="shared" si="10"/>
        <v/>
      </c>
      <c r="AP39" s="1">
        <f t="shared" si="15"/>
        <v>0</v>
      </c>
      <c r="AQ39" s="1" t="str">
        <f t="shared" si="11"/>
        <v/>
      </c>
      <c r="AR39" s="1">
        <f t="shared" si="16"/>
        <v>0</v>
      </c>
      <c r="AS39" s="1" t="str">
        <f t="shared" si="17"/>
        <v/>
      </c>
    </row>
    <row r="40" spans="1:45">
      <c r="A40" s="35">
        <v>31</v>
      </c>
      <c r="B40" s="60"/>
      <c r="C40" s="60"/>
      <c r="D40" s="60"/>
      <c r="E40" s="256"/>
      <c r="F40" s="60"/>
      <c r="G40" s="61"/>
      <c r="H40" s="62"/>
      <c r="I40" s="191"/>
      <c r="J40" s="62"/>
      <c r="K40" s="191"/>
      <c r="L40" s="62"/>
      <c r="M40" s="213"/>
      <c r="N40" s="63"/>
      <c r="O40" s="63"/>
      <c r="P40" s="223"/>
      <c r="T40" s="2"/>
      <c r="V40" s="5" t="str">
        <f t="shared" si="0"/>
        <v/>
      </c>
      <c r="W40" s="5" t="str">
        <f t="shared" si="1"/>
        <v/>
      </c>
      <c r="X40" s="5" t="str">
        <f t="shared" si="2"/>
        <v/>
      </c>
      <c r="Y40" s="5" t="str">
        <f t="shared" si="3"/>
        <v/>
      </c>
      <c r="Z40" s="5" t="str">
        <f t="shared" si="4"/>
        <v/>
      </c>
      <c r="AA40" s="10" t="str">
        <f>IF(F40="男",data_kyogisha!A32,"")</f>
        <v/>
      </c>
      <c r="AB40" s="5" t="str">
        <f t="shared" si="5"/>
        <v/>
      </c>
      <c r="AC40" s="5" t="str">
        <f t="shared" si="6"/>
        <v/>
      </c>
      <c r="AD40" s="5" t="str">
        <f t="shared" si="7"/>
        <v/>
      </c>
      <c r="AE40" s="5" t="str">
        <f t="shared" si="8"/>
        <v/>
      </c>
      <c r="AF40" s="5" t="str">
        <f t="shared" si="9"/>
        <v/>
      </c>
      <c r="AG40" s="5" t="str">
        <f>IF(F40="女",data_kyogisha!A32,"")</f>
        <v/>
      </c>
      <c r="AH40" s="1">
        <f t="shared" si="18"/>
        <v>0</v>
      </c>
      <c r="AI40" s="1" t="str">
        <f t="shared" si="12"/>
        <v/>
      </c>
      <c r="AJ40" s="1">
        <f t="shared" si="19"/>
        <v>0</v>
      </c>
      <c r="AK40" s="1" t="str">
        <f t="shared" si="20"/>
        <v/>
      </c>
      <c r="AL40" s="1">
        <f t="shared" si="21"/>
        <v>0</v>
      </c>
      <c r="AM40" s="1" t="str">
        <f t="shared" si="13"/>
        <v/>
      </c>
      <c r="AN40" s="1">
        <f t="shared" si="14"/>
        <v>0</v>
      </c>
      <c r="AO40" s="1" t="str">
        <f t="shared" si="10"/>
        <v/>
      </c>
      <c r="AP40" s="1">
        <f t="shared" si="15"/>
        <v>0</v>
      </c>
      <c r="AQ40" s="1" t="str">
        <f t="shared" si="11"/>
        <v/>
      </c>
      <c r="AR40" s="1">
        <f t="shared" si="16"/>
        <v>0</v>
      </c>
      <c r="AS40" s="1" t="str">
        <f t="shared" si="17"/>
        <v/>
      </c>
    </row>
    <row r="41" spans="1:45">
      <c r="A41" s="35">
        <v>32</v>
      </c>
      <c r="B41" s="60"/>
      <c r="C41" s="60"/>
      <c r="D41" s="60"/>
      <c r="E41" s="256"/>
      <c r="F41" s="60"/>
      <c r="G41" s="61"/>
      <c r="H41" s="62"/>
      <c r="I41" s="191"/>
      <c r="J41" s="62"/>
      <c r="K41" s="191"/>
      <c r="L41" s="62"/>
      <c r="M41" s="213"/>
      <c r="N41" s="63"/>
      <c r="O41" s="63"/>
      <c r="P41" s="223"/>
      <c r="T41" s="2"/>
      <c r="V41" s="5" t="str">
        <f t="shared" si="0"/>
        <v/>
      </c>
      <c r="W41" s="5" t="str">
        <f t="shared" si="1"/>
        <v/>
      </c>
      <c r="X41" s="5" t="str">
        <f t="shared" si="2"/>
        <v/>
      </c>
      <c r="Y41" s="5" t="str">
        <f t="shared" si="3"/>
        <v/>
      </c>
      <c r="Z41" s="5" t="str">
        <f t="shared" si="4"/>
        <v/>
      </c>
      <c r="AA41" s="10" t="str">
        <f>IF(F41="男",data_kyogisha!A33,"")</f>
        <v/>
      </c>
      <c r="AB41" s="5" t="str">
        <f t="shared" si="5"/>
        <v/>
      </c>
      <c r="AC41" s="5" t="str">
        <f t="shared" si="6"/>
        <v/>
      </c>
      <c r="AD41" s="5" t="str">
        <f t="shared" si="7"/>
        <v/>
      </c>
      <c r="AE41" s="5" t="str">
        <f t="shared" si="8"/>
        <v/>
      </c>
      <c r="AF41" s="5" t="str">
        <f t="shared" si="9"/>
        <v/>
      </c>
      <c r="AG41" s="5" t="str">
        <f>IF(F41="女",data_kyogisha!A33,"")</f>
        <v/>
      </c>
      <c r="AH41" s="1">
        <f t="shared" si="18"/>
        <v>0</v>
      </c>
      <c r="AI41" s="1" t="str">
        <f t="shared" si="12"/>
        <v/>
      </c>
      <c r="AJ41" s="1">
        <f t="shared" si="19"/>
        <v>0</v>
      </c>
      <c r="AK41" s="1" t="str">
        <f t="shared" si="20"/>
        <v/>
      </c>
      <c r="AL41" s="1">
        <f t="shared" si="21"/>
        <v>0</v>
      </c>
      <c r="AM41" s="1" t="str">
        <f t="shared" si="13"/>
        <v/>
      </c>
      <c r="AN41" s="1">
        <f t="shared" si="14"/>
        <v>0</v>
      </c>
      <c r="AO41" s="1" t="str">
        <f t="shared" si="10"/>
        <v/>
      </c>
      <c r="AP41" s="1">
        <f t="shared" si="15"/>
        <v>0</v>
      </c>
      <c r="AQ41" s="1" t="str">
        <f t="shared" si="11"/>
        <v/>
      </c>
      <c r="AR41" s="1">
        <f t="shared" si="16"/>
        <v>0</v>
      </c>
      <c r="AS41" s="1" t="str">
        <f t="shared" si="17"/>
        <v/>
      </c>
    </row>
    <row r="42" spans="1:45">
      <c r="A42" s="35">
        <v>33</v>
      </c>
      <c r="B42" s="60"/>
      <c r="C42" s="60"/>
      <c r="D42" s="60"/>
      <c r="E42" s="256"/>
      <c r="F42" s="60"/>
      <c r="G42" s="61"/>
      <c r="H42" s="62"/>
      <c r="I42" s="191"/>
      <c r="J42" s="62"/>
      <c r="K42" s="191"/>
      <c r="L42" s="62"/>
      <c r="M42" s="213"/>
      <c r="N42" s="63"/>
      <c r="O42" s="63"/>
      <c r="P42" s="223"/>
      <c r="T42" s="2"/>
      <c r="V42" s="5" t="str">
        <f t="shared" ref="V42:V74" si="22">IF(F42="男",B42,"")</f>
        <v/>
      </c>
      <c r="W42" s="5" t="str">
        <f t="shared" ref="W42:W74" si="23">IF(F42="男",C42,"")</f>
        <v/>
      </c>
      <c r="X42" s="5" t="str">
        <f t="shared" ref="X42:X74" si="24">IF(F42="男",D42,"")</f>
        <v/>
      </c>
      <c r="Y42" s="5" t="str">
        <f t="shared" ref="Y42:Y74" si="25">IF(F42="男",F42,"")</f>
        <v/>
      </c>
      <c r="Z42" s="5" t="str">
        <f t="shared" ref="Z42:Z74" si="26">IF(F42="男",IF(G42="","",G42),"")</f>
        <v/>
      </c>
      <c r="AA42" s="10" t="str">
        <f>IF(F42="男",data_kyogisha!A34,"")</f>
        <v/>
      </c>
      <c r="AB42" s="5" t="str">
        <f t="shared" ref="AB42:AB73" si="27">IF(F42="女",B42,"")</f>
        <v/>
      </c>
      <c r="AC42" s="5" t="str">
        <f t="shared" ref="AC42:AC73" si="28">IF(F42="女",C42,"")</f>
        <v/>
      </c>
      <c r="AD42" s="5" t="str">
        <f t="shared" ref="AD42:AD74" si="29">IF(F42="女",D42,"")</f>
        <v/>
      </c>
      <c r="AE42" s="5" t="str">
        <f t="shared" ref="AE42:AE73" si="30">IF(F42="女",F42,"")</f>
        <v/>
      </c>
      <c r="AF42" s="5" t="str">
        <f t="shared" ref="AF42:AF74" si="31">IF(F42="女",IF(G42="","",G42),"")</f>
        <v/>
      </c>
      <c r="AG42" s="5" t="str">
        <f>IF(F42="女",data_kyogisha!A34,"")</f>
        <v/>
      </c>
      <c r="AH42" s="1">
        <f t="shared" si="18"/>
        <v>0</v>
      </c>
      <c r="AI42" s="1" t="str">
        <f t="shared" si="12"/>
        <v/>
      </c>
      <c r="AJ42" s="1">
        <f t="shared" si="19"/>
        <v>0</v>
      </c>
      <c r="AK42" s="1" t="str">
        <f t="shared" si="20"/>
        <v/>
      </c>
      <c r="AL42" s="1">
        <f t="shared" si="21"/>
        <v>0</v>
      </c>
      <c r="AM42" s="1" t="str">
        <f t="shared" si="13"/>
        <v/>
      </c>
      <c r="AN42" s="1">
        <f t="shared" si="14"/>
        <v>0</v>
      </c>
      <c r="AO42" s="1" t="str">
        <f t="shared" ref="AO42:AO73" si="32">IF(AND(F42="女",N42="○"),B42,"")</f>
        <v/>
      </c>
      <c r="AP42" s="1">
        <f t="shared" si="15"/>
        <v>0</v>
      </c>
      <c r="AQ42" s="1" t="str">
        <f t="shared" ref="AQ42:AQ73" si="33">IF(AND(F42="女",O42="○"),B42,"")</f>
        <v/>
      </c>
      <c r="AR42" s="1">
        <f t="shared" si="16"/>
        <v>0</v>
      </c>
      <c r="AS42" s="1" t="str">
        <f t="shared" si="17"/>
        <v/>
      </c>
    </row>
    <row r="43" spans="1:45">
      <c r="A43" s="35">
        <v>34</v>
      </c>
      <c r="B43" s="60"/>
      <c r="C43" s="60"/>
      <c r="D43" s="60"/>
      <c r="E43" s="256"/>
      <c r="F43" s="60"/>
      <c r="G43" s="61"/>
      <c r="H43" s="62"/>
      <c r="I43" s="191"/>
      <c r="J43" s="62"/>
      <c r="K43" s="191"/>
      <c r="L43" s="62"/>
      <c r="M43" s="213"/>
      <c r="N43" s="63"/>
      <c r="O43" s="63"/>
      <c r="P43" s="223"/>
      <c r="T43" s="2"/>
      <c r="V43" s="5" t="str">
        <f t="shared" si="22"/>
        <v/>
      </c>
      <c r="W43" s="5" t="str">
        <f t="shared" si="23"/>
        <v/>
      </c>
      <c r="X43" s="5" t="str">
        <f t="shared" si="24"/>
        <v/>
      </c>
      <c r="Y43" s="5" t="str">
        <f t="shared" si="25"/>
        <v/>
      </c>
      <c r="Z43" s="5" t="str">
        <f t="shared" si="26"/>
        <v/>
      </c>
      <c r="AA43" s="10" t="str">
        <f>IF(F43="男",data_kyogisha!A35,"")</f>
        <v/>
      </c>
      <c r="AB43" s="5" t="str">
        <f t="shared" si="27"/>
        <v/>
      </c>
      <c r="AC43" s="5" t="str">
        <f t="shared" si="28"/>
        <v/>
      </c>
      <c r="AD43" s="5" t="str">
        <f t="shared" si="29"/>
        <v/>
      </c>
      <c r="AE43" s="5" t="str">
        <f t="shared" si="30"/>
        <v/>
      </c>
      <c r="AF43" s="5" t="str">
        <f t="shared" si="31"/>
        <v/>
      </c>
      <c r="AG43" s="5" t="str">
        <f>IF(F43="女",data_kyogisha!A35,"")</f>
        <v/>
      </c>
      <c r="AH43" s="1">
        <f t="shared" si="18"/>
        <v>0</v>
      </c>
      <c r="AI43" s="1" t="str">
        <f t="shared" si="12"/>
        <v/>
      </c>
      <c r="AJ43" s="1">
        <f t="shared" si="19"/>
        <v>0</v>
      </c>
      <c r="AK43" s="1" t="str">
        <f t="shared" si="20"/>
        <v/>
      </c>
      <c r="AL43" s="1">
        <f t="shared" si="21"/>
        <v>0</v>
      </c>
      <c r="AM43" s="1" t="str">
        <f t="shared" si="13"/>
        <v/>
      </c>
      <c r="AN43" s="1">
        <f t="shared" ref="AN43:AN74" si="34">IF(AND(F43="女",N43="○"),AN42+1,AN42)</f>
        <v>0</v>
      </c>
      <c r="AO43" s="1" t="str">
        <f t="shared" si="32"/>
        <v/>
      </c>
      <c r="AP43" s="1">
        <f t="shared" ref="AP43:AP74" si="35">IF(AND(F43="女",O43="○"),AP42+1,AP42)</f>
        <v>0</v>
      </c>
      <c r="AQ43" s="1" t="str">
        <f t="shared" si="33"/>
        <v/>
      </c>
      <c r="AR43" s="1">
        <f t="shared" ref="AR43:AR74" si="36">IF(AND(F43="女",P43="○"),AR42+1,AR42)</f>
        <v>0</v>
      </c>
      <c r="AS43" s="1" t="str">
        <f t="shared" si="17"/>
        <v/>
      </c>
    </row>
    <row r="44" spans="1:45">
      <c r="A44" s="35">
        <v>35</v>
      </c>
      <c r="B44" s="60"/>
      <c r="C44" s="60"/>
      <c r="D44" s="60"/>
      <c r="E44" s="256"/>
      <c r="F44" s="60"/>
      <c r="G44" s="61"/>
      <c r="H44" s="62"/>
      <c r="I44" s="191"/>
      <c r="J44" s="62"/>
      <c r="K44" s="191"/>
      <c r="L44" s="62"/>
      <c r="M44" s="213"/>
      <c r="N44" s="63"/>
      <c r="O44" s="63"/>
      <c r="P44" s="223"/>
      <c r="T44" s="2"/>
      <c r="V44" s="5" t="str">
        <f t="shared" si="22"/>
        <v/>
      </c>
      <c r="W44" s="5" t="str">
        <f t="shared" si="23"/>
        <v/>
      </c>
      <c r="X44" s="5" t="str">
        <f t="shared" si="24"/>
        <v/>
      </c>
      <c r="Y44" s="5" t="str">
        <f t="shared" si="25"/>
        <v/>
      </c>
      <c r="Z44" s="5" t="str">
        <f t="shared" si="26"/>
        <v/>
      </c>
      <c r="AA44" s="10" t="str">
        <f>IF(F44="男",data_kyogisha!A36,"")</f>
        <v/>
      </c>
      <c r="AB44" s="5" t="str">
        <f t="shared" si="27"/>
        <v/>
      </c>
      <c r="AC44" s="5" t="str">
        <f t="shared" si="28"/>
        <v/>
      </c>
      <c r="AD44" s="5" t="str">
        <f t="shared" si="29"/>
        <v/>
      </c>
      <c r="AE44" s="5" t="str">
        <f t="shared" si="30"/>
        <v/>
      </c>
      <c r="AF44" s="5" t="str">
        <f t="shared" si="31"/>
        <v/>
      </c>
      <c r="AG44" s="5" t="str">
        <f>IF(F44="女",data_kyogisha!A36,"")</f>
        <v/>
      </c>
      <c r="AH44" s="1">
        <f t="shared" si="18"/>
        <v>0</v>
      </c>
      <c r="AI44" s="1" t="str">
        <f t="shared" si="12"/>
        <v/>
      </c>
      <c r="AJ44" s="1">
        <f t="shared" si="19"/>
        <v>0</v>
      </c>
      <c r="AK44" s="1" t="str">
        <f t="shared" si="20"/>
        <v/>
      </c>
      <c r="AL44" s="1">
        <f t="shared" si="21"/>
        <v>0</v>
      </c>
      <c r="AM44" s="1" t="str">
        <f t="shared" si="13"/>
        <v/>
      </c>
      <c r="AN44" s="1">
        <f t="shared" si="34"/>
        <v>0</v>
      </c>
      <c r="AO44" s="1" t="str">
        <f t="shared" si="32"/>
        <v/>
      </c>
      <c r="AP44" s="1">
        <f t="shared" si="35"/>
        <v>0</v>
      </c>
      <c r="AQ44" s="1" t="str">
        <f t="shared" si="33"/>
        <v/>
      </c>
      <c r="AR44" s="1">
        <f t="shared" si="36"/>
        <v>0</v>
      </c>
      <c r="AS44" s="1" t="str">
        <f t="shared" si="17"/>
        <v/>
      </c>
    </row>
    <row r="45" spans="1:45">
      <c r="A45" s="35">
        <v>36</v>
      </c>
      <c r="B45" s="60"/>
      <c r="C45" s="60"/>
      <c r="D45" s="60"/>
      <c r="E45" s="256"/>
      <c r="F45" s="60"/>
      <c r="G45" s="61"/>
      <c r="H45" s="62"/>
      <c r="I45" s="191"/>
      <c r="J45" s="62"/>
      <c r="K45" s="191"/>
      <c r="L45" s="62"/>
      <c r="M45" s="213"/>
      <c r="N45" s="63"/>
      <c r="O45" s="63"/>
      <c r="P45" s="223"/>
      <c r="T45" s="2"/>
      <c r="V45" s="5" t="str">
        <f t="shared" si="22"/>
        <v/>
      </c>
      <c r="W45" s="5" t="str">
        <f t="shared" si="23"/>
        <v/>
      </c>
      <c r="X45" s="5" t="str">
        <f t="shared" si="24"/>
        <v/>
      </c>
      <c r="Y45" s="5" t="str">
        <f t="shared" si="25"/>
        <v/>
      </c>
      <c r="Z45" s="5" t="str">
        <f t="shared" si="26"/>
        <v/>
      </c>
      <c r="AA45" s="10" t="str">
        <f>IF(F45="男",data_kyogisha!A37,"")</f>
        <v/>
      </c>
      <c r="AB45" s="5" t="str">
        <f t="shared" si="27"/>
        <v/>
      </c>
      <c r="AC45" s="5" t="str">
        <f t="shared" si="28"/>
        <v/>
      </c>
      <c r="AD45" s="5" t="str">
        <f t="shared" si="29"/>
        <v/>
      </c>
      <c r="AE45" s="5" t="str">
        <f t="shared" si="30"/>
        <v/>
      </c>
      <c r="AF45" s="5" t="str">
        <f t="shared" si="31"/>
        <v/>
      </c>
      <c r="AG45" s="5" t="str">
        <f>IF(F45="女",data_kyogisha!A37,"")</f>
        <v/>
      </c>
      <c r="AH45" s="1">
        <f t="shared" si="18"/>
        <v>0</v>
      </c>
      <c r="AI45" s="1" t="str">
        <f t="shared" si="12"/>
        <v/>
      </c>
      <c r="AJ45" s="1">
        <f t="shared" si="19"/>
        <v>0</v>
      </c>
      <c r="AK45" s="1" t="str">
        <f t="shared" si="20"/>
        <v/>
      </c>
      <c r="AL45" s="1">
        <f t="shared" si="21"/>
        <v>0</v>
      </c>
      <c r="AM45" s="1" t="str">
        <f t="shared" si="13"/>
        <v/>
      </c>
      <c r="AN45" s="1">
        <f t="shared" si="34"/>
        <v>0</v>
      </c>
      <c r="AO45" s="1" t="str">
        <f t="shared" si="32"/>
        <v/>
      </c>
      <c r="AP45" s="1">
        <f t="shared" si="35"/>
        <v>0</v>
      </c>
      <c r="AQ45" s="1" t="str">
        <f t="shared" si="33"/>
        <v/>
      </c>
      <c r="AR45" s="1">
        <f t="shared" si="36"/>
        <v>0</v>
      </c>
      <c r="AS45" s="1" t="str">
        <f t="shared" si="17"/>
        <v/>
      </c>
    </row>
    <row r="46" spans="1:45">
      <c r="A46" s="35">
        <v>37</v>
      </c>
      <c r="B46" s="60"/>
      <c r="C46" s="60"/>
      <c r="D46" s="60"/>
      <c r="E46" s="256"/>
      <c r="F46" s="60"/>
      <c r="G46" s="61"/>
      <c r="H46" s="62"/>
      <c r="I46" s="191"/>
      <c r="J46" s="62"/>
      <c r="K46" s="191"/>
      <c r="L46" s="62"/>
      <c r="M46" s="213"/>
      <c r="N46" s="63"/>
      <c r="O46" s="63"/>
      <c r="P46" s="223"/>
      <c r="T46" s="2"/>
      <c r="V46" s="5" t="str">
        <f t="shared" si="22"/>
        <v/>
      </c>
      <c r="W46" s="5" t="str">
        <f t="shared" si="23"/>
        <v/>
      </c>
      <c r="X46" s="5" t="str">
        <f t="shared" si="24"/>
        <v/>
      </c>
      <c r="Y46" s="5" t="str">
        <f t="shared" si="25"/>
        <v/>
      </c>
      <c r="Z46" s="5" t="str">
        <f t="shared" si="26"/>
        <v/>
      </c>
      <c r="AA46" s="10" t="str">
        <f>IF(F46="男",data_kyogisha!A38,"")</f>
        <v/>
      </c>
      <c r="AB46" s="5" t="str">
        <f t="shared" si="27"/>
        <v/>
      </c>
      <c r="AC46" s="5" t="str">
        <f t="shared" si="28"/>
        <v/>
      </c>
      <c r="AD46" s="5" t="str">
        <f t="shared" si="29"/>
        <v/>
      </c>
      <c r="AE46" s="5" t="str">
        <f t="shared" si="30"/>
        <v/>
      </c>
      <c r="AF46" s="5" t="str">
        <f t="shared" si="31"/>
        <v/>
      </c>
      <c r="AG46" s="5" t="str">
        <f>IF(F46="女",data_kyogisha!A38,"")</f>
        <v/>
      </c>
      <c r="AH46" s="1">
        <f t="shared" si="18"/>
        <v>0</v>
      </c>
      <c r="AI46" s="1" t="str">
        <f t="shared" si="12"/>
        <v/>
      </c>
      <c r="AJ46" s="1">
        <f t="shared" si="19"/>
        <v>0</v>
      </c>
      <c r="AK46" s="1" t="str">
        <f t="shared" si="20"/>
        <v/>
      </c>
      <c r="AL46" s="1">
        <f t="shared" si="21"/>
        <v>0</v>
      </c>
      <c r="AM46" s="1" t="str">
        <f t="shared" si="13"/>
        <v/>
      </c>
      <c r="AN46" s="1">
        <f t="shared" si="34"/>
        <v>0</v>
      </c>
      <c r="AO46" s="1" t="str">
        <f t="shared" si="32"/>
        <v/>
      </c>
      <c r="AP46" s="1">
        <f t="shared" si="35"/>
        <v>0</v>
      </c>
      <c r="AQ46" s="1" t="str">
        <f t="shared" si="33"/>
        <v/>
      </c>
      <c r="AR46" s="1">
        <f t="shared" si="36"/>
        <v>0</v>
      </c>
      <c r="AS46" s="1" t="str">
        <f t="shared" si="17"/>
        <v/>
      </c>
    </row>
    <row r="47" spans="1:45">
      <c r="A47" s="35">
        <v>38</v>
      </c>
      <c r="B47" s="60"/>
      <c r="C47" s="60"/>
      <c r="D47" s="60"/>
      <c r="E47" s="256"/>
      <c r="F47" s="60"/>
      <c r="G47" s="61"/>
      <c r="H47" s="62"/>
      <c r="I47" s="191"/>
      <c r="J47" s="62"/>
      <c r="K47" s="191"/>
      <c r="L47" s="62"/>
      <c r="M47" s="213"/>
      <c r="N47" s="63"/>
      <c r="O47" s="63"/>
      <c r="P47" s="223"/>
      <c r="T47" s="2"/>
      <c r="V47" s="5" t="str">
        <f t="shared" si="22"/>
        <v/>
      </c>
      <c r="W47" s="5" t="str">
        <f t="shared" si="23"/>
        <v/>
      </c>
      <c r="X47" s="5" t="str">
        <f t="shared" si="24"/>
        <v/>
      </c>
      <c r="Y47" s="5" t="str">
        <f t="shared" si="25"/>
        <v/>
      </c>
      <c r="Z47" s="5" t="str">
        <f t="shared" si="26"/>
        <v/>
      </c>
      <c r="AA47" s="10" t="str">
        <f>IF(F47="男",data_kyogisha!A39,"")</f>
        <v/>
      </c>
      <c r="AB47" s="5" t="str">
        <f t="shared" si="27"/>
        <v/>
      </c>
      <c r="AC47" s="5" t="str">
        <f t="shared" si="28"/>
        <v/>
      </c>
      <c r="AD47" s="5" t="str">
        <f t="shared" si="29"/>
        <v/>
      </c>
      <c r="AE47" s="5" t="str">
        <f t="shared" si="30"/>
        <v/>
      </c>
      <c r="AF47" s="5" t="str">
        <f t="shared" si="31"/>
        <v/>
      </c>
      <c r="AG47" s="5" t="str">
        <f>IF(F47="女",data_kyogisha!A39,"")</f>
        <v/>
      </c>
      <c r="AH47" s="1">
        <f t="shared" si="18"/>
        <v>0</v>
      </c>
      <c r="AI47" s="1" t="str">
        <f t="shared" si="12"/>
        <v/>
      </c>
      <c r="AJ47" s="1">
        <f t="shared" si="19"/>
        <v>0</v>
      </c>
      <c r="AK47" s="1" t="str">
        <f t="shared" si="20"/>
        <v/>
      </c>
      <c r="AL47" s="1">
        <f t="shared" si="21"/>
        <v>0</v>
      </c>
      <c r="AM47" s="1" t="str">
        <f t="shared" si="13"/>
        <v/>
      </c>
      <c r="AN47" s="1">
        <f t="shared" si="34"/>
        <v>0</v>
      </c>
      <c r="AO47" s="1" t="str">
        <f t="shared" si="32"/>
        <v/>
      </c>
      <c r="AP47" s="1">
        <f t="shared" si="35"/>
        <v>0</v>
      </c>
      <c r="AQ47" s="1" t="str">
        <f t="shared" si="33"/>
        <v/>
      </c>
      <c r="AR47" s="1">
        <f t="shared" si="36"/>
        <v>0</v>
      </c>
      <c r="AS47" s="1" t="str">
        <f t="shared" si="17"/>
        <v/>
      </c>
    </row>
    <row r="48" spans="1:45">
      <c r="A48" s="35">
        <v>39</v>
      </c>
      <c r="B48" s="60"/>
      <c r="C48" s="60"/>
      <c r="D48" s="60"/>
      <c r="E48" s="256"/>
      <c r="F48" s="60"/>
      <c r="G48" s="61"/>
      <c r="H48" s="62"/>
      <c r="I48" s="191"/>
      <c r="J48" s="62"/>
      <c r="K48" s="191"/>
      <c r="L48" s="62"/>
      <c r="M48" s="213"/>
      <c r="N48" s="63"/>
      <c r="O48" s="63"/>
      <c r="P48" s="223"/>
      <c r="T48" s="2"/>
      <c r="V48" s="5" t="str">
        <f t="shared" si="22"/>
        <v/>
      </c>
      <c r="W48" s="5" t="str">
        <f t="shared" si="23"/>
        <v/>
      </c>
      <c r="X48" s="5" t="str">
        <f t="shared" si="24"/>
        <v/>
      </c>
      <c r="Y48" s="5" t="str">
        <f t="shared" si="25"/>
        <v/>
      </c>
      <c r="Z48" s="5" t="str">
        <f t="shared" si="26"/>
        <v/>
      </c>
      <c r="AA48" s="10" t="str">
        <f>IF(F48="男",data_kyogisha!A40,"")</f>
        <v/>
      </c>
      <c r="AB48" s="5" t="str">
        <f t="shared" si="27"/>
        <v/>
      </c>
      <c r="AC48" s="5" t="str">
        <f t="shared" si="28"/>
        <v/>
      </c>
      <c r="AD48" s="5" t="str">
        <f t="shared" si="29"/>
        <v/>
      </c>
      <c r="AE48" s="5" t="str">
        <f t="shared" si="30"/>
        <v/>
      </c>
      <c r="AF48" s="5" t="str">
        <f t="shared" si="31"/>
        <v/>
      </c>
      <c r="AG48" s="5" t="str">
        <f>IF(F48="女",data_kyogisha!A40,"")</f>
        <v/>
      </c>
      <c r="AH48" s="1">
        <f t="shared" si="18"/>
        <v>0</v>
      </c>
      <c r="AI48" s="1" t="str">
        <f t="shared" si="12"/>
        <v/>
      </c>
      <c r="AJ48" s="1">
        <f t="shared" si="19"/>
        <v>0</v>
      </c>
      <c r="AK48" s="1" t="str">
        <f t="shared" si="20"/>
        <v/>
      </c>
      <c r="AL48" s="1">
        <f t="shared" si="21"/>
        <v>0</v>
      </c>
      <c r="AM48" s="1" t="str">
        <f t="shared" si="13"/>
        <v/>
      </c>
      <c r="AN48" s="1">
        <f t="shared" si="34"/>
        <v>0</v>
      </c>
      <c r="AO48" s="1" t="str">
        <f t="shared" si="32"/>
        <v/>
      </c>
      <c r="AP48" s="1">
        <f t="shared" si="35"/>
        <v>0</v>
      </c>
      <c r="AQ48" s="1" t="str">
        <f t="shared" si="33"/>
        <v/>
      </c>
      <c r="AR48" s="1">
        <f t="shared" si="36"/>
        <v>0</v>
      </c>
      <c r="AS48" s="1" t="str">
        <f t="shared" si="17"/>
        <v/>
      </c>
    </row>
    <row r="49" spans="1:45">
      <c r="A49" s="35">
        <v>40</v>
      </c>
      <c r="B49" s="60"/>
      <c r="C49" s="60"/>
      <c r="D49" s="60"/>
      <c r="E49" s="256"/>
      <c r="F49" s="60"/>
      <c r="G49" s="61"/>
      <c r="H49" s="62"/>
      <c r="I49" s="191"/>
      <c r="J49" s="62"/>
      <c r="K49" s="191"/>
      <c r="L49" s="62"/>
      <c r="M49" s="213"/>
      <c r="N49" s="63"/>
      <c r="O49" s="63"/>
      <c r="P49" s="223"/>
      <c r="T49" s="2"/>
      <c r="V49" s="5" t="str">
        <f t="shared" si="22"/>
        <v/>
      </c>
      <c r="W49" s="5" t="str">
        <f t="shared" si="23"/>
        <v/>
      </c>
      <c r="X49" s="5" t="str">
        <f t="shared" si="24"/>
        <v/>
      </c>
      <c r="Y49" s="5" t="str">
        <f t="shared" si="25"/>
        <v/>
      </c>
      <c r="Z49" s="5" t="str">
        <f t="shared" si="26"/>
        <v/>
      </c>
      <c r="AA49" s="10" t="str">
        <f>IF(F49="男",data_kyogisha!A41,"")</f>
        <v/>
      </c>
      <c r="AB49" s="5" t="str">
        <f t="shared" si="27"/>
        <v/>
      </c>
      <c r="AC49" s="5" t="str">
        <f t="shared" si="28"/>
        <v/>
      </c>
      <c r="AD49" s="5" t="str">
        <f t="shared" si="29"/>
        <v/>
      </c>
      <c r="AE49" s="5" t="str">
        <f t="shared" si="30"/>
        <v/>
      </c>
      <c r="AF49" s="5" t="str">
        <f t="shared" si="31"/>
        <v/>
      </c>
      <c r="AG49" s="5" t="str">
        <f>IF(F49="女",data_kyogisha!A41,"")</f>
        <v/>
      </c>
      <c r="AH49" s="1">
        <f t="shared" si="18"/>
        <v>0</v>
      </c>
      <c r="AI49" s="1" t="str">
        <f t="shared" si="12"/>
        <v/>
      </c>
      <c r="AJ49" s="1">
        <f t="shared" si="19"/>
        <v>0</v>
      </c>
      <c r="AK49" s="1" t="str">
        <f t="shared" si="20"/>
        <v/>
      </c>
      <c r="AL49" s="1">
        <f t="shared" si="21"/>
        <v>0</v>
      </c>
      <c r="AM49" s="1" t="str">
        <f t="shared" si="13"/>
        <v/>
      </c>
      <c r="AN49" s="1">
        <f t="shared" si="34"/>
        <v>0</v>
      </c>
      <c r="AO49" s="1" t="str">
        <f t="shared" si="32"/>
        <v/>
      </c>
      <c r="AP49" s="1">
        <f t="shared" si="35"/>
        <v>0</v>
      </c>
      <c r="AQ49" s="1" t="str">
        <f t="shared" si="33"/>
        <v/>
      </c>
      <c r="AR49" s="1">
        <f t="shared" si="36"/>
        <v>0</v>
      </c>
      <c r="AS49" s="1" t="str">
        <f t="shared" si="17"/>
        <v/>
      </c>
    </row>
    <row r="50" spans="1:45">
      <c r="A50" s="35">
        <v>41</v>
      </c>
      <c r="B50" s="60"/>
      <c r="C50" s="60"/>
      <c r="D50" s="60"/>
      <c r="E50" s="256"/>
      <c r="F50" s="60"/>
      <c r="G50" s="61"/>
      <c r="H50" s="62"/>
      <c r="I50" s="191"/>
      <c r="J50" s="62"/>
      <c r="K50" s="191"/>
      <c r="L50" s="62"/>
      <c r="M50" s="213"/>
      <c r="N50" s="63"/>
      <c r="O50" s="63"/>
      <c r="P50" s="223"/>
      <c r="T50" s="2"/>
      <c r="V50" s="5" t="str">
        <f t="shared" si="22"/>
        <v/>
      </c>
      <c r="W50" s="5" t="str">
        <f t="shared" si="23"/>
        <v/>
      </c>
      <c r="X50" s="5" t="str">
        <f t="shared" si="24"/>
        <v/>
      </c>
      <c r="Y50" s="5" t="str">
        <f t="shared" si="25"/>
        <v/>
      </c>
      <c r="Z50" s="5" t="str">
        <f t="shared" si="26"/>
        <v/>
      </c>
      <c r="AA50" s="10" t="str">
        <f>IF(F50="男",data_kyogisha!A42,"")</f>
        <v/>
      </c>
      <c r="AB50" s="5" t="str">
        <f t="shared" si="27"/>
        <v/>
      </c>
      <c r="AC50" s="5" t="str">
        <f t="shared" si="28"/>
        <v/>
      </c>
      <c r="AD50" s="5" t="str">
        <f t="shared" si="29"/>
        <v/>
      </c>
      <c r="AE50" s="5" t="str">
        <f t="shared" si="30"/>
        <v/>
      </c>
      <c r="AF50" s="5" t="str">
        <f t="shared" si="31"/>
        <v/>
      </c>
      <c r="AG50" s="5" t="str">
        <f>IF(F50="女",data_kyogisha!A42,"")</f>
        <v/>
      </c>
      <c r="AH50" s="1">
        <f t="shared" si="18"/>
        <v>0</v>
      </c>
      <c r="AI50" s="1" t="str">
        <f t="shared" si="12"/>
        <v/>
      </c>
      <c r="AJ50" s="1">
        <f t="shared" si="19"/>
        <v>0</v>
      </c>
      <c r="AK50" s="1" t="str">
        <f t="shared" si="20"/>
        <v/>
      </c>
      <c r="AL50" s="1">
        <f t="shared" si="21"/>
        <v>0</v>
      </c>
      <c r="AM50" s="1" t="str">
        <f t="shared" si="13"/>
        <v/>
      </c>
      <c r="AN50" s="1">
        <f t="shared" si="34"/>
        <v>0</v>
      </c>
      <c r="AO50" s="1" t="str">
        <f t="shared" si="32"/>
        <v/>
      </c>
      <c r="AP50" s="1">
        <f t="shared" si="35"/>
        <v>0</v>
      </c>
      <c r="AQ50" s="1" t="str">
        <f t="shared" si="33"/>
        <v/>
      </c>
      <c r="AR50" s="1">
        <f t="shared" si="36"/>
        <v>0</v>
      </c>
      <c r="AS50" s="1" t="str">
        <f t="shared" si="17"/>
        <v/>
      </c>
    </row>
    <row r="51" spans="1:45">
      <c r="A51" s="35">
        <v>42</v>
      </c>
      <c r="B51" s="60"/>
      <c r="C51" s="60"/>
      <c r="D51" s="60"/>
      <c r="E51" s="256"/>
      <c r="F51" s="60"/>
      <c r="G51" s="61"/>
      <c r="H51" s="62"/>
      <c r="I51" s="191"/>
      <c r="J51" s="62"/>
      <c r="K51" s="191"/>
      <c r="L51" s="62"/>
      <c r="M51" s="213"/>
      <c r="N51" s="63"/>
      <c r="O51" s="63"/>
      <c r="P51" s="223"/>
      <c r="V51" s="5" t="str">
        <f t="shared" si="22"/>
        <v/>
      </c>
      <c r="W51" s="5" t="str">
        <f t="shared" si="23"/>
        <v/>
      </c>
      <c r="X51" s="5" t="str">
        <f t="shared" si="24"/>
        <v/>
      </c>
      <c r="Y51" s="5" t="str">
        <f t="shared" si="25"/>
        <v/>
      </c>
      <c r="Z51" s="5" t="str">
        <f t="shared" si="26"/>
        <v/>
      </c>
      <c r="AA51" s="10" t="str">
        <f>IF(F51="男",data_kyogisha!A43,"")</f>
        <v/>
      </c>
      <c r="AB51" s="5" t="str">
        <f t="shared" si="27"/>
        <v/>
      </c>
      <c r="AC51" s="5" t="str">
        <f t="shared" si="28"/>
        <v/>
      </c>
      <c r="AD51" s="5" t="str">
        <f t="shared" si="29"/>
        <v/>
      </c>
      <c r="AE51" s="5" t="str">
        <f t="shared" si="30"/>
        <v/>
      </c>
      <c r="AF51" s="5" t="str">
        <f t="shared" si="31"/>
        <v/>
      </c>
      <c r="AG51" s="5" t="str">
        <f>IF(F51="女",data_kyogisha!A43,"")</f>
        <v/>
      </c>
      <c r="AH51" s="1">
        <f t="shared" si="18"/>
        <v>0</v>
      </c>
      <c r="AI51" s="1" t="str">
        <f t="shared" si="12"/>
        <v/>
      </c>
      <c r="AJ51" s="1">
        <f t="shared" si="19"/>
        <v>0</v>
      </c>
      <c r="AK51" s="1" t="str">
        <f t="shared" si="20"/>
        <v/>
      </c>
      <c r="AL51" s="1">
        <f t="shared" si="21"/>
        <v>0</v>
      </c>
      <c r="AM51" s="1" t="str">
        <f t="shared" si="13"/>
        <v/>
      </c>
      <c r="AN51" s="1">
        <f t="shared" si="34"/>
        <v>0</v>
      </c>
      <c r="AO51" s="1" t="str">
        <f t="shared" si="32"/>
        <v/>
      </c>
      <c r="AP51" s="1">
        <f t="shared" si="35"/>
        <v>0</v>
      </c>
      <c r="AQ51" s="1" t="str">
        <f t="shared" si="33"/>
        <v/>
      </c>
      <c r="AR51" s="1">
        <f t="shared" si="36"/>
        <v>0</v>
      </c>
      <c r="AS51" s="1" t="str">
        <f t="shared" si="17"/>
        <v/>
      </c>
    </row>
    <row r="52" spans="1:45">
      <c r="A52" s="35">
        <v>43</v>
      </c>
      <c r="B52" s="60"/>
      <c r="C52" s="60"/>
      <c r="D52" s="60"/>
      <c r="E52" s="256"/>
      <c r="F52" s="60"/>
      <c r="G52" s="61"/>
      <c r="H52" s="62"/>
      <c r="I52" s="191"/>
      <c r="J52" s="62"/>
      <c r="K52" s="191"/>
      <c r="L52" s="62"/>
      <c r="M52" s="213"/>
      <c r="N52" s="63"/>
      <c r="O52" s="63"/>
      <c r="P52" s="223"/>
      <c r="V52" s="5" t="str">
        <f t="shared" si="22"/>
        <v/>
      </c>
      <c r="W52" s="5" t="str">
        <f t="shared" si="23"/>
        <v/>
      </c>
      <c r="X52" s="5" t="str">
        <f t="shared" si="24"/>
        <v/>
      </c>
      <c r="Y52" s="5" t="str">
        <f t="shared" si="25"/>
        <v/>
      </c>
      <c r="Z52" s="5" t="str">
        <f t="shared" si="26"/>
        <v/>
      </c>
      <c r="AA52" s="10" t="str">
        <f>IF(F52="男",data_kyogisha!A44,"")</f>
        <v/>
      </c>
      <c r="AB52" s="5" t="str">
        <f t="shared" si="27"/>
        <v/>
      </c>
      <c r="AC52" s="5" t="str">
        <f t="shared" si="28"/>
        <v/>
      </c>
      <c r="AD52" s="5" t="str">
        <f t="shared" si="29"/>
        <v/>
      </c>
      <c r="AE52" s="5" t="str">
        <f t="shared" si="30"/>
        <v/>
      </c>
      <c r="AF52" s="5" t="str">
        <f t="shared" si="31"/>
        <v/>
      </c>
      <c r="AG52" s="5" t="str">
        <f>IF(F52="女",data_kyogisha!A44,"")</f>
        <v/>
      </c>
      <c r="AH52" s="1">
        <f t="shared" si="18"/>
        <v>0</v>
      </c>
      <c r="AI52" s="1" t="str">
        <f t="shared" si="12"/>
        <v/>
      </c>
      <c r="AJ52" s="1">
        <f t="shared" si="19"/>
        <v>0</v>
      </c>
      <c r="AK52" s="1" t="str">
        <f t="shared" si="20"/>
        <v/>
      </c>
      <c r="AL52" s="1">
        <f t="shared" si="21"/>
        <v>0</v>
      </c>
      <c r="AM52" s="1" t="str">
        <f t="shared" si="13"/>
        <v/>
      </c>
      <c r="AN52" s="1">
        <f t="shared" si="34"/>
        <v>0</v>
      </c>
      <c r="AO52" s="1" t="str">
        <f t="shared" si="32"/>
        <v/>
      </c>
      <c r="AP52" s="1">
        <f t="shared" si="35"/>
        <v>0</v>
      </c>
      <c r="AQ52" s="1" t="str">
        <f t="shared" si="33"/>
        <v/>
      </c>
      <c r="AR52" s="1">
        <f t="shared" si="36"/>
        <v>0</v>
      </c>
      <c r="AS52" s="1" t="str">
        <f t="shared" si="17"/>
        <v/>
      </c>
    </row>
    <row r="53" spans="1:45">
      <c r="A53" s="35">
        <v>44</v>
      </c>
      <c r="B53" s="60"/>
      <c r="C53" s="60"/>
      <c r="D53" s="60"/>
      <c r="E53" s="256"/>
      <c r="F53" s="60"/>
      <c r="G53" s="61"/>
      <c r="H53" s="62"/>
      <c r="I53" s="191"/>
      <c r="J53" s="62"/>
      <c r="K53" s="191"/>
      <c r="L53" s="62"/>
      <c r="M53" s="213"/>
      <c r="N53" s="63"/>
      <c r="O53" s="63"/>
      <c r="P53" s="223"/>
      <c r="V53" s="5" t="str">
        <f t="shared" si="22"/>
        <v/>
      </c>
      <c r="W53" s="5" t="str">
        <f t="shared" si="23"/>
        <v/>
      </c>
      <c r="X53" s="5" t="str">
        <f t="shared" si="24"/>
        <v/>
      </c>
      <c r="Y53" s="5" t="str">
        <f t="shared" si="25"/>
        <v/>
      </c>
      <c r="Z53" s="5" t="str">
        <f t="shared" si="26"/>
        <v/>
      </c>
      <c r="AA53" s="10" t="str">
        <f>IF(F53="男",data_kyogisha!A45,"")</f>
        <v/>
      </c>
      <c r="AB53" s="5" t="str">
        <f t="shared" si="27"/>
        <v/>
      </c>
      <c r="AC53" s="5" t="str">
        <f t="shared" si="28"/>
        <v/>
      </c>
      <c r="AD53" s="5" t="str">
        <f t="shared" si="29"/>
        <v/>
      </c>
      <c r="AE53" s="5" t="str">
        <f t="shared" si="30"/>
        <v/>
      </c>
      <c r="AF53" s="5" t="str">
        <f t="shared" si="31"/>
        <v/>
      </c>
      <c r="AG53" s="5" t="str">
        <f>IF(F53="女",data_kyogisha!A45,"")</f>
        <v/>
      </c>
      <c r="AH53" s="1">
        <f t="shared" si="18"/>
        <v>0</v>
      </c>
      <c r="AI53" s="1" t="str">
        <f t="shared" si="12"/>
        <v/>
      </c>
      <c r="AJ53" s="1">
        <f t="shared" si="19"/>
        <v>0</v>
      </c>
      <c r="AK53" s="1" t="str">
        <f t="shared" si="20"/>
        <v/>
      </c>
      <c r="AL53" s="1">
        <f t="shared" si="21"/>
        <v>0</v>
      </c>
      <c r="AM53" s="1" t="str">
        <f t="shared" si="13"/>
        <v/>
      </c>
      <c r="AN53" s="1">
        <f t="shared" si="34"/>
        <v>0</v>
      </c>
      <c r="AO53" s="1" t="str">
        <f t="shared" si="32"/>
        <v/>
      </c>
      <c r="AP53" s="1">
        <f t="shared" si="35"/>
        <v>0</v>
      </c>
      <c r="AQ53" s="1" t="str">
        <f t="shared" si="33"/>
        <v/>
      </c>
      <c r="AR53" s="1">
        <f t="shared" si="36"/>
        <v>0</v>
      </c>
      <c r="AS53" s="1" t="str">
        <f t="shared" si="17"/>
        <v/>
      </c>
    </row>
    <row r="54" spans="1:45">
      <c r="A54" s="35">
        <v>45</v>
      </c>
      <c r="B54" s="60"/>
      <c r="C54" s="60"/>
      <c r="D54" s="60"/>
      <c r="E54" s="256"/>
      <c r="F54" s="60"/>
      <c r="G54" s="61"/>
      <c r="H54" s="62"/>
      <c r="I54" s="191"/>
      <c r="J54" s="62"/>
      <c r="K54" s="191"/>
      <c r="L54" s="62"/>
      <c r="M54" s="213"/>
      <c r="N54" s="63"/>
      <c r="O54" s="63"/>
      <c r="P54" s="223"/>
      <c r="V54" s="5" t="str">
        <f t="shared" si="22"/>
        <v/>
      </c>
      <c r="W54" s="5" t="str">
        <f t="shared" si="23"/>
        <v/>
      </c>
      <c r="X54" s="5" t="str">
        <f t="shared" si="24"/>
        <v/>
      </c>
      <c r="Y54" s="5" t="str">
        <f t="shared" si="25"/>
        <v/>
      </c>
      <c r="Z54" s="5" t="str">
        <f t="shared" si="26"/>
        <v/>
      </c>
      <c r="AA54" s="10" t="str">
        <f>IF(F54="男",data_kyogisha!A46,"")</f>
        <v/>
      </c>
      <c r="AB54" s="5" t="str">
        <f t="shared" si="27"/>
        <v/>
      </c>
      <c r="AC54" s="5" t="str">
        <f t="shared" si="28"/>
        <v/>
      </c>
      <c r="AD54" s="5" t="str">
        <f t="shared" si="29"/>
        <v/>
      </c>
      <c r="AE54" s="5" t="str">
        <f t="shared" si="30"/>
        <v/>
      </c>
      <c r="AF54" s="5" t="str">
        <f t="shared" si="31"/>
        <v/>
      </c>
      <c r="AG54" s="5" t="str">
        <f>IF(F54="女",data_kyogisha!A46,"")</f>
        <v/>
      </c>
      <c r="AH54" s="1">
        <f t="shared" si="18"/>
        <v>0</v>
      </c>
      <c r="AI54" s="1" t="str">
        <f t="shared" si="12"/>
        <v/>
      </c>
      <c r="AJ54" s="1">
        <f t="shared" si="19"/>
        <v>0</v>
      </c>
      <c r="AK54" s="1" t="str">
        <f t="shared" si="20"/>
        <v/>
      </c>
      <c r="AL54" s="1">
        <f t="shared" si="21"/>
        <v>0</v>
      </c>
      <c r="AM54" s="1" t="str">
        <f t="shared" si="13"/>
        <v/>
      </c>
      <c r="AN54" s="1">
        <f t="shared" si="34"/>
        <v>0</v>
      </c>
      <c r="AO54" s="1" t="str">
        <f t="shared" si="32"/>
        <v/>
      </c>
      <c r="AP54" s="1">
        <f t="shared" si="35"/>
        <v>0</v>
      </c>
      <c r="AQ54" s="1" t="str">
        <f t="shared" si="33"/>
        <v/>
      </c>
      <c r="AR54" s="1">
        <f t="shared" si="36"/>
        <v>0</v>
      </c>
      <c r="AS54" s="1" t="str">
        <f t="shared" si="17"/>
        <v/>
      </c>
    </row>
    <row r="55" spans="1:45">
      <c r="A55" s="35">
        <v>46</v>
      </c>
      <c r="B55" s="60"/>
      <c r="C55" s="60"/>
      <c r="D55" s="60"/>
      <c r="E55" s="256"/>
      <c r="F55" s="60"/>
      <c r="G55" s="61"/>
      <c r="H55" s="62"/>
      <c r="I55" s="191"/>
      <c r="J55" s="62"/>
      <c r="K55" s="191"/>
      <c r="L55" s="62"/>
      <c r="M55" s="213"/>
      <c r="N55" s="63"/>
      <c r="O55" s="63"/>
      <c r="P55" s="223"/>
      <c r="V55" s="5" t="str">
        <f t="shared" si="22"/>
        <v/>
      </c>
      <c r="W55" s="5" t="str">
        <f t="shared" si="23"/>
        <v/>
      </c>
      <c r="X55" s="5" t="str">
        <f t="shared" si="24"/>
        <v/>
      </c>
      <c r="Y55" s="5" t="str">
        <f t="shared" si="25"/>
        <v/>
      </c>
      <c r="Z55" s="5" t="str">
        <f t="shared" si="26"/>
        <v/>
      </c>
      <c r="AA55" s="10" t="str">
        <f>IF(F55="男",data_kyogisha!A47,"")</f>
        <v/>
      </c>
      <c r="AB55" s="5" t="str">
        <f t="shared" si="27"/>
        <v/>
      </c>
      <c r="AC55" s="5" t="str">
        <f t="shared" si="28"/>
        <v/>
      </c>
      <c r="AD55" s="5" t="str">
        <f t="shared" si="29"/>
        <v/>
      </c>
      <c r="AE55" s="5" t="str">
        <f t="shared" si="30"/>
        <v/>
      </c>
      <c r="AF55" s="5" t="str">
        <f t="shared" si="31"/>
        <v/>
      </c>
      <c r="AG55" s="5" t="str">
        <f>IF(F55="女",data_kyogisha!A47,"")</f>
        <v/>
      </c>
      <c r="AH55" s="1">
        <f t="shared" si="18"/>
        <v>0</v>
      </c>
      <c r="AI55" s="1" t="str">
        <f t="shared" si="12"/>
        <v/>
      </c>
      <c r="AJ55" s="1">
        <f t="shared" si="19"/>
        <v>0</v>
      </c>
      <c r="AK55" s="1" t="str">
        <f t="shared" si="20"/>
        <v/>
      </c>
      <c r="AL55" s="1">
        <f t="shared" si="21"/>
        <v>0</v>
      </c>
      <c r="AM55" s="1" t="str">
        <f t="shared" si="13"/>
        <v/>
      </c>
      <c r="AN55" s="1">
        <f t="shared" si="34"/>
        <v>0</v>
      </c>
      <c r="AO55" s="1" t="str">
        <f t="shared" si="32"/>
        <v/>
      </c>
      <c r="AP55" s="1">
        <f t="shared" si="35"/>
        <v>0</v>
      </c>
      <c r="AQ55" s="1" t="str">
        <f t="shared" si="33"/>
        <v/>
      </c>
      <c r="AR55" s="1">
        <f t="shared" si="36"/>
        <v>0</v>
      </c>
      <c r="AS55" s="1" t="str">
        <f t="shared" si="17"/>
        <v/>
      </c>
    </row>
    <row r="56" spans="1:45">
      <c r="A56" s="35">
        <v>47</v>
      </c>
      <c r="B56" s="60"/>
      <c r="C56" s="60"/>
      <c r="D56" s="60"/>
      <c r="E56" s="256"/>
      <c r="F56" s="60"/>
      <c r="G56" s="61"/>
      <c r="H56" s="62"/>
      <c r="I56" s="191"/>
      <c r="J56" s="62"/>
      <c r="K56" s="191"/>
      <c r="L56" s="62"/>
      <c r="M56" s="213"/>
      <c r="N56" s="63"/>
      <c r="O56" s="63"/>
      <c r="P56" s="223"/>
      <c r="V56" s="5" t="str">
        <f t="shared" si="22"/>
        <v/>
      </c>
      <c r="W56" s="5" t="str">
        <f t="shared" si="23"/>
        <v/>
      </c>
      <c r="X56" s="5" t="str">
        <f t="shared" si="24"/>
        <v/>
      </c>
      <c r="Y56" s="5" t="str">
        <f t="shared" si="25"/>
        <v/>
      </c>
      <c r="Z56" s="5" t="str">
        <f t="shared" si="26"/>
        <v/>
      </c>
      <c r="AA56" s="10" t="str">
        <f>IF(F56="男",data_kyogisha!A48,"")</f>
        <v/>
      </c>
      <c r="AB56" s="5" t="str">
        <f t="shared" si="27"/>
        <v/>
      </c>
      <c r="AC56" s="5" t="str">
        <f t="shared" si="28"/>
        <v/>
      </c>
      <c r="AD56" s="5" t="str">
        <f t="shared" si="29"/>
        <v/>
      </c>
      <c r="AE56" s="5" t="str">
        <f t="shared" si="30"/>
        <v/>
      </c>
      <c r="AF56" s="5" t="str">
        <f t="shared" si="31"/>
        <v/>
      </c>
      <c r="AG56" s="5" t="str">
        <f>IF(F56="女",data_kyogisha!A48,"")</f>
        <v/>
      </c>
      <c r="AH56" s="1">
        <f t="shared" si="18"/>
        <v>0</v>
      </c>
      <c r="AI56" s="1" t="str">
        <f t="shared" si="12"/>
        <v/>
      </c>
      <c r="AJ56" s="1">
        <f t="shared" si="19"/>
        <v>0</v>
      </c>
      <c r="AK56" s="1" t="str">
        <f t="shared" si="20"/>
        <v/>
      </c>
      <c r="AL56" s="1">
        <f t="shared" si="21"/>
        <v>0</v>
      </c>
      <c r="AM56" s="1" t="str">
        <f t="shared" si="13"/>
        <v/>
      </c>
      <c r="AN56" s="1">
        <f t="shared" si="34"/>
        <v>0</v>
      </c>
      <c r="AO56" s="1" t="str">
        <f t="shared" si="32"/>
        <v/>
      </c>
      <c r="AP56" s="1">
        <f t="shared" si="35"/>
        <v>0</v>
      </c>
      <c r="AQ56" s="1" t="str">
        <f t="shared" si="33"/>
        <v/>
      </c>
      <c r="AR56" s="1">
        <f t="shared" si="36"/>
        <v>0</v>
      </c>
      <c r="AS56" s="1" t="str">
        <f t="shared" si="17"/>
        <v/>
      </c>
    </row>
    <row r="57" spans="1:45">
      <c r="A57" s="35">
        <v>48</v>
      </c>
      <c r="B57" s="60"/>
      <c r="C57" s="60"/>
      <c r="D57" s="60"/>
      <c r="E57" s="256"/>
      <c r="F57" s="60"/>
      <c r="G57" s="61"/>
      <c r="H57" s="62"/>
      <c r="I57" s="191"/>
      <c r="J57" s="62"/>
      <c r="K57" s="191"/>
      <c r="L57" s="62"/>
      <c r="M57" s="213"/>
      <c r="N57" s="63"/>
      <c r="O57" s="63"/>
      <c r="P57" s="223"/>
      <c r="V57" s="5" t="str">
        <f t="shared" si="22"/>
        <v/>
      </c>
      <c r="W57" s="5" t="str">
        <f t="shared" si="23"/>
        <v/>
      </c>
      <c r="X57" s="5" t="str">
        <f t="shared" si="24"/>
        <v/>
      </c>
      <c r="Y57" s="5" t="str">
        <f t="shared" si="25"/>
        <v/>
      </c>
      <c r="Z57" s="5" t="str">
        <f t="shared" si="26"/>
        <v/>
      </c>
      <c r="AA57" s="10" t="str">
        <f>IF(F57="男",data_kyogisha!A49,"")</f>
        <v/>
      </c>
      <c r="AB57" s="5" t="str">
        <f t="shared" si="27"/>
        <v/>
      </c>
      <c r="AC57" s="5" t="str">
        <f t="shared" si="28"/>
        <v/>
      </c>
      <c r="AD57" s="5" t="str">
        <f t="shared" si="29"/>
        <v/>
      </c>
      <c r="AE57" s="5" t="str">
        <f t="shared" si="30"/>
        <v/>
      </c>
      <c r="AF57" s="5" t="str">
        <f t="shared" si="31"/>
        <v/>
      </c>
      <c r="AG57" s="5" t="str">
        <f>IF(F57="女",data_kyogisha!A49,"")</f>
        <v/>
      </c>
      <c r="AH57" s="1">
        <f t="shared" si="18"/>
        <v>0</v>
      </c>
      <c r="AI57" s="1" t="str">
        <f t="shared" si="12"/>
        <v/>
      </c>
      <c r="AJ57" s="1">
        <f t="shared" si="19"/>
        <v>0</v>
      </c>
      <c r="AK57" s="1" t="str">
        <f t="shared" si="20"/>
        <v/>
      </c>
      <c r="AL57" s="1">
        <f t="shared" si="21"/>
        <v>0</v>
      </c>
      <c r="AM57" s="1" t="str">
        <f t="shared" si="13"/>
        <v/>
      </c>
      <c r="AN57" s="1">
        <f t="shared" si="34"/>
        <v>0</v>
      </c>
      <c r="AO57" s="1" t="str">
        <f t="shared" si="32"/>
        <v/>
      </c>
      <c r="AP57" s="1">
        <f t="shared" si="35"/>
        <v>0</v>
      </c>
      <c r="AQ57" s="1" t="str">
        <f t="shared" si="33"/>
        <v/>
      </c>
      <c r="AR57" s="1">
        <f t="shared" si="36"/>
        <v>0</v>
      </c>
      <c r="AS57" s="1" t="str">
        <f t="shared" si="17"/>
        <v/>
      </c>
    </row>
    <row r="58" spans="1:45">
      <c r="A58" s="35">
        <v>49</v>
      </c>
      <c r="B58" s="60"/>
      <c r="C58" s="60"/>
      <c r="D58" s="60"/>
      <c r="E58" s="256"/>
      <c r="F58" s="60"/>
      <c r="G58" s="61"/>
      <c r="H58" s="62"/>
      <c r="I58" s="191"/>
      <c r="J58" s="62"/>
      <c r="K58" s="191"/>
      <c r="L58" s="62"/>
      <c r="M58" s="213"/>
      <c r="N58" s="63"/>
      <c r="O58" s="63"/>
      <c r="P58" s="223"/>
      <c r="V58" s="5" t="str">
        <f t="shared" si="22"/>
        <v/>
      </c>
      <c r="W58" s="5" t="str">
        <f t="shared" si="23"/>
        <v/>
      </c>
      <c r="X58" s="5" t="str">
        <f t="shared" si="24"/>
        <v/>
      </c>
      <c r="Y58" s="5" t="str">
        <f t="shared" si="25"/>
        <v/>
      </c>
      <c r="Z58" s="5" t="str">
        <f t="shared" si="26"/>
        <v/>
      </c>
      <c r="AA58" s="10" t="str">
        <f>IF(F58="男",data_kyogisha!A50,"")</f>
        <v/>
      </c>
      <c r="AB58" s="5" t="str">
        <f t="shared" si="27"/>
        <v/>
      </c>
      <c r="AC58" s="5" t="str">
        <f t="shared" si="28"/>
        <v/>
      </c>
      <c r="AD58" s="5" t="str">
        <f t="shared" si="29"/>
        <v/>
      </c>
      <c r="AE58" s="5" t="str">
        <f t="shared" si="30"/>
        <v/>
      </c>
      <c r="AF58" s="5" t="str">
        <f t="shared" si="31"/>
        <v/>
      </c>
      <c r="AG58" s="5" t="str">
        <f>IF(F58="女",data_kyogisha!A50,"")</f>
        <v/>
      </c>
      <c r="AH58" s="1">
        <f t="shared" si="18"/>
        <v>0</v>
      </c>
      <c r="AI58" s="1" t="str">
        <f t="shared" si="12"/>
        <v/>
      </c>
      <c r="AJ58" s="1">
        <f t="shared" si="19"/>
        <v>0</v>
      </c>
      <c r="AK58" s="1" t="str">
        <f t="shared" si="20"/>
        <v/>
      </c>
      <c r="AL58" s="1">
        <f t="shared" si="21"/>
        <v>0</v>
      </c>
      <c r="AM58" s="1" t="str">
        <f t="shared" si="13"/>
        <v/>
      </c>
      <c r="AN58" s="1">
        <f t="shared" si="34"/>
        <v>0</v>
      </c>
      <c r="AO58" s="1" t="str">
        <f t="shared" si="32"/>
        <v/>
      </c>
      <c r="AP58" s="1">
        <f t="shared" si="35"/>
        <v>0</v>
      </c>
      <c r="AQ58" s="1" t="str">
        <f t="shared" si="33"/>
        <v/>
      </c>
      <c r="AR58" s="1">
        <f t="shared" si="36"/>
        <v>0</v>
      </c>
      <c r="AS58" s="1" t="str">
        <f t="shared" si="17"/>
        <v/>
      </c>
    </row>
    <row r="59" spans="1:45">
      <c r="A59" s="35">
        <v>50</v>
      </c>
      <c r="B59" s="60"/>
      <c r="C59" s="60"/>
      <c r="D59" s="60"/>
      <c r="E59" s="256"/>
      <c r="F59" s="60"/>
      <c r="G59" s="61"/>
      <c r="H59" s="62"/>
      <c r="I59" s="191"/>
      <c r="J59" s="62"/>
      <c r="K59" s="191"/>
      <c r="L59" s="62"/>
      <c r="M59" s="213"/>
      <c r="N59" s="63"/>
      <c r="O59" s="63"/>
      <c r="P59" s="223"/>
      <c r="V59" s="5" t="str">
        <f t="shared" si="22"/>
        <v/>
      </c>
      <c r="W59" s="5" t="str">
        <f t="shared" si="23"/>
        <v/>
      </c>
      <c r="X59" s="5" t="str">
        <f t="shared" si="24"/>
        <v/>
      </c>
      <c r="Y59" s="5" t="str">
        <f t="shared" si="25"/>
        <v/>
      </c>
      <c r="Z59" s="5" t="str">
        <f t="shared" si="26"/>
        <v/>
      </c>
      <c r="AA59" s="10" t="str">
        <f>IF(F59="男",data_kyogisha!A51,"")</f>
        <v/>
      </c>
      <c r="AB59" s="5" t="str">
        <f t="shared" si="27"/>
        <v/>
      </c>
      <c r="AC59" s="5" t="str">
        <f t="shared" si="28"/>
        <v/>
      </c>
      <c r="AD59" s="5" t="str">
        <f t="shared" si="29"/>
        <v/>
      </c>
      <c r="AE59" s="5" t="str">
        <f t="shared" si="30"/>
        <v/>
      </c>
      <c r="AF59" s="5" t="str">
        <f t="shared" si="31"/>
        <v/>
      </c>
      <c r="AG59" s="5" t="str">
        <f>IF(F59="女",data_kyogisha!A51,"")</f>
        <v/>
      </c>
      <c r="AH59" s="1">
        <f t="shared" si="18"/>
        <v>0</v>
      </c>
      <c r="AI59" s="1" t="str">
        <f t="shared" si="12"/>
        <v/>
      </c>
      <c r="AJ59" s="1">
        <f t="shared" si="19"/>
        <v>0</v>
      </c>
      <c r="AK59" s="1" t="str">
        <f t="shared" si="20"/>
        <v/>
      </c>
      <c r="AL59" s="1">
        <f t="shared" si="21"/>
        <v>0</v>
      </c>
      <c r="AM59" s="1" t="str">
        <f t="shared" si="13"/>
        <v/>
      </c>
      <c r="AN59" s="1">
        <f t="shared" si="34"/>
        <v>0</v>
      </c>
      <c r="AO59" s="1" t="str">
        <f t="shared" si="32"/>
        <v/>
      </c>
      <c r="AP59" s="1">
        <f t="shared" si="35"/>
        <v>0</v>
      </c>
      <c r="AQ59" s="1" t="str">
        <f t="shared" si="33"/>
        <v/>
      </c>
      <c r="AR59" s="1">
        <f t="shared" si="36"/>
        <v>0</v>
      </c>
      <c r="AS59" s="1" t="str">
        <f t="shared" si="17"/>
        <v/>
      </c>
    </row>
    <row r="60" spans="1:45">
      <c r="A60" s="35">
        <v>51</v>
      </c>
      <c r="B60" s="60"/>
      <c r="C60" s="60"/>
      <c r="D60" s="60"/>
      <c r="E60" s="256"/>
      <c r="F60" s="60"/>
      <c r="G60" s="61"/>
      <c r="H60" s="62"/>
      <c r="I60" s="191"/>
      <c r="J60" s="62"/>
      <c r="K60" s="191"/>
      <c r="L60" s="62"/>
      <c r="M60" s="213"/>
      <c r="N60" s="63"/>
      <c r="O60" s="63"/>
      <c r="P60" s="223"/>
      <c r="V60" s="5" t="str">
        <f t="shared" si="22"/>
        <v/>
      </c>
      <c r="W60" s="5" t="str">
        <f t="shared" si="23"/>
        <v/>
      </c>
      <c r="X60" s="5" t="str">
        <f t="shared" si="24"/>
        <v/>
      </c>
      <c r="Y60" s="5" t="str">
        <f t="shared" si="25"/>
        <v/>
      </c>
      <c r="Z60" s="5" t="str">
        <f t="shared" si="26"/>
        <v/>
      </c>
      <c r="AA60" s="10" t="str">
        <f>IF(F60="男",data_kyogisha!A52,"")</f>
        <v/>
      </c>
      <c r="AB60" s="5" t="str">
        <f t="shared" si="27"/>
        <v/>
      </c>
      <c r="AC60" s="5" t="str">
        <f t="shared" si="28"/>
        <v/>
      </c>
      <c r="AD60" s="5" t="str">
        <f t="shared" si="29"/>
        <v/>
      </c>
      <c r="AE60" s="5" t="str">
        <f t="shared" si="30"/>
        <v/>
      </c>
      <c r="AF60" s="5" t="str">
        <f t="shared" si="31"/>
        <v/>
      </c>
      <c r="AG60" s="5" t="str">
        <f>IF(F60="女",data_kyogisha!A52,"")</f>
        <v/>
      </c>
      <c r="AH60" s="1">
        <f t="shared" si="18"/>
        <v>0</v>
      </c>
      <c r="AI60" s="1" t="str">
        <f t="shared" si="12"/>
        <v/>
      </c>
      <c r="AJ60" s="1">
        <f t="shared" si="19"/>
        <v>0</v>
      </c>
      <c r="AK60" s="1" t="str">
        <f t="shared" si="20"/>
        <v/>
      </c>
      <c r="AL60" s="1">
        <f t="shared" si="21"/>
        <v>0</v>
      </c>
      <c r="AM60" s="1" t="str">
        <f t="shared" si="13"/>
        <v/>
      </c>
      <c r="AN60" s="1">
        <f t="shared" si="34"/>
        <v>0</v>
      </c>
      <c r="AO60" s="1" t="str">
        <f t="shared" si="32"/>
        <v/>
      </c>
      <c r="AP60" s="1">
        <f t="shared" si="35"/>
        <v>0</v>
      </c>
      <c r="AQ60" s="1" t="str">
        <f t="shared" si="33"/>
        <v/>
      </c>
      <c r="AR60" s="1">
        <f t="shared" si="36"/>
        <v>0</v>
      </c>
      <c r="AS60" s="1" t="str">
        <f t="shared" si="17"/>
        <v/>
      </c>
    </row>
    <row r="61" spans="1:45">
      <c r="A61" s="35">
        <v>52</v>
      </c>
      <c r="B61" s="60"/>
      <c r="C61" s="60"/>
      <c r="D61" s="60"/>
      <c r="E61" s="256"/>
      <c r="F61" s="60"/>
      <c r="G61" s="61"/>
      <c r="H61" s="62"/>
      <c r="I61" s="191"/>
      <c r="J61" s="62"/>
      <c r="K61" s="191"/>
      <c r="L61" s="62"/>
      <c r="M61" s="213"/>
      <c r="N61" s="63"/>
      <c r="O61" s="63"/>
      <c r="P61" s="223"/>
      <c r="V61" s="5" t="str">
        <f t="shared" si="22"/>
        <v/>
      </c>
      <c r="W61" s="5" t="str">
        <f t="shared" si="23"/>
        <v/>
      </c>
      <c r="X61" s="5" t="str">
        <f t="shared" si="24"/>
        <v/>
      </c>
      <c r="Y61" s="5" t="str">
        <f t="shared" si="25"/>
        <v/>
      </c>
      <c r="Z61" s="5" t="str">
        <f t="shared" si="26"/>
        <v/>
      </c>
      <c r="AA61" s="10" t="str">
        <f>IF(F61="男",data_kyogisha!A53,"")</f>
        <v/>
      </c>
      <c r="AB61" s="5" t="str">
        <f t="shared" si="27"/>
        <v/>
      </c>
      <c r="AC61" s="5" t="str">
        <f t="shared" si="28"/>
        <v/>
      </c>
      <c r="AD61" s="5" t="str">
        <f t="shared" si="29"/>
        <v/>
      </c>
      <c r="AE61" s="5" t="str">
        <f t="shared" si="30"/>
        <v/>
      </c>
      <c r="AF61" s="5" t="str">
        <f t="shared" si="31"/>
        <v/>
      </c>
      <c r="AG61" s="5" t="str">
        <f>IF(F61="女",data_kyogisha!A53,"")</f>
        <v/>
      </c>
      <c r="AH61" s="1">
        <f t="shared" si="18"/>
        <v>0</v>
      </c>
      <c r="AI61" s="1" t="str">
        <f t="shared" si="12"/>
        <v/>
      </c>
      <c r="AJ61" s="1">
        <f t="shared" si="19"/>
        <v>0</v>
      </c>
      <c r="AK61" s="1" t="str">
        <f t="shared" si="20"/>
        <v/>
      </c>
      <c r="AL61" s="1">
        <f t="shared" si="21"/>
        <v>0</v>
      </c>
      <c r="AM61" s="1" t="str">
        <f t="shared" si="13"/>
        <v/>
      </c>
      <c r="AN61" s="1">
        <f t="shared" si="34"/>
        <v>0</v>
      </c>
      <c r="AO61" s="1" t="str">
        <f t="shared" si="32"/>
        <v/>
      </c>
      <c r="AP61" s="1">
        <f t="shared" si="35"/>
        <v>0</v>
      </c>
      <c r="AQ61" s="1" t="str">
        <f t="shared" si="33"/>
        <v/>
      </c>
      <c r="AR61" s="1">
        <f t="shared" si="36"/>
        <v>0</v>
      </c>
      <c r="AS61" s="1" t="str">
        <f t="shared" si="17"/>
        <v/>
      </c>
    </row>
    <row r="62" spans="1:45">
      <c r="A62" s="35">
        <v>53</v>
      </c>
      <c r="B62" s="60"/>
      <c r="C62" s="60"/>
      <c r="D62" s="60"/>
      <c r="E62" s="256"/>
      <c r="F62" s="60"/>
      <c r="G62" s="61"/>
      <c r="H62" s="62"/>
      <c r="I62" s="191"/>
      <c r="J62" s="62"/>
      <c r="K62" s="191"/>
      <c r="L62" s="62"/>
      <c r="M62" s="213"/>
      <c r="N62" s="63"/>
      <c r="O62" s="63"/>
      <c r="P62" s="223"/>
      <c r="V62" s="5" t="str">
        <f t="shared" si="22"/>
        <v/>
      </c>
      <c r="W62" s="5" t="str">
        <f t="shared" si="23"/>
        <v/>
      </c>
      <c r="X62" s="5" t="str">
        <f t="shared" si="24"/>
        <v/>
      </c>
      <c r="Y62" s="5" t="str">
        <f t="shared" si="25"/>
        <v/>
      </c>
      <c r="Z62" s="5" t="str">
        <f t="shared" si="26"/>
        <v/>
      </c>
      <c r="AA62" s="10" t="str">
        <f>IF(F62="男",data_kyogisha!A54,"")</f>
        <v/>
      </c>
      <c r="AB62" s="5" t="str">
        <f t="shared" si="27"/>
        <v/>
      </c>
      <c r="AC62" s="5" t="str">
        <f t="shared" si="28"/>
        <v/>
      </c>
      <c r="AD62" s="5" t="str">
        <f t="shared" si="29"/>
        <v/>
      </c>
      <c r="AE62" s="5" t="str">
        <f t="shared" si="30"/>
        <v/>
      </c>
      <c r="AF62" s="5" t="str">
        <f t="shared" si="31"/>
        <v/>
      </c>
      <c r="AG62" s="5" t="str">
        <f>IF(F62="女",data_kyogisha!A54,"")</f>
        <v/>
      </c>
      <c r="AH62" s="1">
        <f t="shared" si="18"/>
        <v>0</v>
      </c>
      <c r="AI62" s="1" t="str">
        <f t="shared" si="12"/>
        <v/>
      </c>
      <c r="AJ62" s="1">
        <f t="shared" si="19"/>
        <v>0</v>
      </c>
      <c r="AK62" s="1" t="str">
        <f t="shared" si="20"/>
        <v/>
      </c>
      <c r="AL62" s="1">
        <f t="shared" si="21"/>
        <v>0</v>
      </c>
      <c r="AM62" s="1" t="str">
        <f t="shared" si="13"/>
        <v/>
      </c>
      <c r="AN62" s="1">
        <f t="shared" si="34"/>
        <v>0</v>
      </c>
      <c r="AO62" s="1" t="str">
        <f t="shared" si="32"/>
        <v/>
      </c>
      <c r="AP62" s="1">
        <f t="shared" si="35"/>
        <v>0</v>
      </c>
      <c r="AQ62" s="1" t="str">
        <f t="shared" si="33"/>
        <v/>
      </c>
      <c r="AR62" s="1">
        <f t="shared" si="36"/>
        <v>0</v>
      </c>
      <c r="AS62" s="1" t="str">
        <f t="shared" si="17"/>
        <v/>
      </c>
    </row>
    <row r="63" spans="1:45">
      <c r="A63" s="35">
        <v>54</v>
      </c>
      <c r="B63" s="60"/>
      <c r="C63" s="60"/>
      <c r="D63" s="60"/>
      <c r="E63" s="256"/>
      <c r="F63" s="60"/>
      <c r="G63" s="61"/>
      <c r="H63" s="62"/>
      <c r="I63" s="191"/>
      <c r="J63" s="62"/>
      <c r="K63" s="191"/>
      <c r="L63" s="62"/>
      <c r="M63" s="213"/>
      <c r="N63" s="63"/>
      <c r="O63" s="63"/>
      <c r="P63" s="223"/>
      <c r="V63" s="5" t="str">
        <f t="shared" si="22"/>
        <v/>
      </c>
      <c r="W63" s="5" t="str">
        <f t="shared" si="23"/>
        <v/>
      </c>
      <c r="X63" s="5" t="str">
        <f t="shared" si="24"/>
        <v/>
      </c>
      <c r="Y63" s="5" t="str">
        <f t="shared" si="25"/>
        <v/>
      </c>
      <c r="Z63" s="5" t="str">
        <f t="shared" si="26"/>
        <v/>
      </c>
      <c r="AA63" s="10" t="str">
        <f>IF(F63="男",data_kyogisha!A55,"")</f>
        <v/>
      </c>
      <c r="AB63" s="5" t="str">
        <f t="shared" si="27"/>
        <v/>
      </c>
      <c r="AC63" s="5" t="str">
        <f t="shared" si="28"/>
        <v/>
      </c>
      <c r="AD63" s="5" t="str">
        <f t="shared" si="29"/>
        <v/>
      </c>
      <c r="AE63" s="5" t="str">
        <f t="shared" si="30"/>
        <v/>
      </c>
      <c r="AF63" s="5" t="str">
        <f t="shared" si="31"/>
        <v/>
      </c>
      <c r="AG63" s="5" t="str">
        <f>IF(F63="女",data_kyogisha!A55,"")</f>
        <v/>
      </c>
      <c r="AH63" s="1">
        <f t="shared" si="18"/>
        <v>0</v>
      </c>
      <c r="AI63" s="1" t="str">
        <f t="shared" si="12"/>
        <v/>
      </c>
      <c r="AJ63" s="1">
        <f t="shared" si="19"/>
        <v>0</v>
      </c>
      <c r="AK63" s="1" t="str">
        <f t="shared" si="20"/>
        <v/>
      </c>
      <c r="AL63" s="1">
        <f t="shared" si="21"/>
        <v>0</v>
      </c>
      <c r="AM63" s="1" t="str">
        <f t="shared" si="13"/>
        <v/>
      </c>
      <c r="AN63" s="1">
        <f t="shared" si="34"/>
        <v>0</v>
      </c>
      <c r="AO63" s="1" t="str">
        <f t="shared" si="32"/>
        <v/>
      </c>
      <c r="AP63" s="1">
        <f t="shared" si="35"/>
        <v>0</v>
      </c>
      <c r="AQ63" s="1" t="str">
        <f t="shared" si="33"/>
        <v/>
      </c>
      <c r="AR63" s="1">
        <f t="shared" si="36"/>
        <v>0</v>
      </c>
      <c r="AS63" s="1" t="str">
        <f t="shared" si="17"/>
        <v/>
      </c>
    </row>
    <row r="64" spans="1:45">
      <c r="A64" s="35">
        <v>55</v>
      </c>
      <c r="B64" s="60"/>
      <c r="C64" s="60"/>
      <c r="D64" s="60"/>
      <c r="E64" s="256"/>
      <c r="F64" s="60"/>
      <c r="G64" s="61"/>
      <c r="H64" s="62"/>
      <c r="I64" s="191"/>
      <c r="J64" s="62"/>
      <c r="K64" s="191"/>
      <c r="L64" s="62"/>
      <c r="M64" s="213"/>
      <c r="N64" s="63"/>
      <c r="O64" s="63"/>
      <c r="P64" s="223"/>
      <c r="V64" s="5" t="str">
        <f t="shared" si="22"/>
        <v/>
      </c>
      <c r="W64" s="5" t="str">
        <f t="shared" si="23"/>
        <v/>
      </c>
      <c r="X64" s="5" t="str">
        <f t="shared" si="24"/>
        <v/>
      </c>
      <c r="Y64" s="5" t="str">
        <f t="shared" si="25"/>
        <v/>
      </c>
      <c r="Z64" s="5" t="str">
        <f t="shared" si="26"/>
        <v/>
      </c>
      <c r="AA64" s="10" t="str">
        <f>IF(F64="男",data_kyogisha!A56,"")</f>
        <v/>
      </c>
      <c r="AB64" s="5" t="str">
        <f t="shared" si="27"/>
        <v/>
      </c>
      <c r="AC64" s="5" t="str">
        <f t="shared" si="28"/>
        <v/>
      </c>
      <c r="AD64" s="5" t="str">
        <f t="shared" si="29"/>
        <v/>
      </c>
      <c r="AE64" s="5" t="str">
        <f t="shared" si="30"/>
        <v/>
      </c>
      <c r="AF64" s="5" t="str">
        <f t="shared" si="31"/>
        <v/>
      </c>
      <c r="AG64" s="5" t="str">
        <f>IF(F64="女",data_kyogisha!A56,"")</f>
        <v/>
      </c>
      <c r="AH64" s="1">
        <f t="shared" si="18"/>
        <v>0</v>
      </c>
      <c r="AI64" s="1" t="str">
        <f t="shared" si="12"/>
        <v/>
      </c>
      <c r="AJ64" s="1">
        <f t="shared" si="19"/>
        <v>0</v>
      </c>
      <c r="AK64" s="1" t="str">
        <f t="shared" si="20"/>
        <v/>
      </c>
      <c r="AL64" s="1">
        <f t="shared" si="21"/>
        <v>0</v>
      </c>
      <c r="AM64" s="1" t="str">
        <f t="shared" si="13"/>
        <v/>
      </c>
      <c r="AN64" s="1">
        <f t="shared" si="34"/>
        <v>0</v>
      </c>
      <c r="AO64" s="1" t="str">
        <f t="shared" si="32"/>
        <v/>
      </c>
      <c r="AP64" s="1">
        <f t="shared" si="35"/>
        <v>0</v>
      </c>
      <c r="AQ64" s="1" t="str">
        <f t="shared" si="33"/>
        <v/>
      </c>
      <c r="AR64" s="1">
        <f t="shared" si="36"/>
        <v>0</v>
      </c>
      <c r="AS64" s="1" t="str">
        <f t="shared" si="17"/>
        <v/>
      </c>
    </row>
    <row r="65" spans="1:45">
      <c r="A65" s="35">
        <v>56</v>
      </c>
      <c r="B65" s="60"/>
      <c r="C65" s="60"/>
      <c r="D65" s="60"/>
      <c r="E65" s="256"/>
      <c r="F65" s="60"/>
      <c r="G65" s="61"/>
      <c r="H65" s="62"/>
      <c r="I65" s="191"/>
      <c r="J65" s="62"/>
      <c r="K65" s="191"/>
      <c r="L65" s="62"/>
      <c r="M65" s="213"/>
      <c r="N65" s="63"/>
      <c r="O65" s="63"/>
      <c r="P65" s="223"/>
      <c r="V65" s="5" t="str">
        <f t="shared" si="22"/>
        <v/>
      </c>
      <c r="W65" s="5" t="str">
        <f t="shared" si="23"/>
        <v/>
      </c>
      <c r="X65" s="5" t="str">
        <f t="shared" si="24"/>
        <v/>
      </c>
      <c r="Y65" s="5" t="str">
        <f t="shared" si="25"/>
        <v/>
      </c>
      <c r="Z65" s="5" t="str">
        <f t="shared" si="26"/>
        <v/>
      </c>
      <c r="AA65" s="10" t="str">
        <f>IF(F65="男",data_kyogisha!A57,"")</f>
        <v/>
      </c>
      <c r="AB65" s="5" t="str">
        <f t="shared" si="27"/>
        <v/>
      </c>
      <c r="AC65" s="5" t="str">
        <f t="shared" si="28"/>
        <v/>
      </c>
      <c r="AD65" s="5" t="str">
        <f t="shared" si="29"/>
        <v/>
      </c>
      <c r="AE65" s="5" t="str">
        <f t="shared" si="30"/>
        <v/>
      </c>
      <c r="AF65" s="5" t="str">
        <f t="shared" si="31"/>
        <v/>
      </c>
      <c r="AG65" s="5" t="str">
        <f>IF(F65="女",data_kyogisha!A57,"")</f>
        <v/>
      </c>
      <c r="AH65" s="1">
        <f t="shared" si="18"/>
        <v>0</v>
      </c>
      <c r="AI65" s="1" t="str">
        <f t="shared" si="12"/>
        <v/>
      </c>
      <c r="AJ65" s="1">
        <f t="shared" si="19"/>
        <v>0</v>
      </c>
      <c r="AK65" s="1" t="str">
        <f t="shared" si="20"/>
        <v/>
      </c>
      <c r="AL65" s="1">
        <f t="shared" si="21"/>
        <v>0</v>
      </c>
      <c r="AM65" s="1" t="str">
        <f t="shared" si="13"/>
        <v/>
      </c>
      <c r="AN65" s="1">
        <f t="shared" si="34"/>
        <v>0</v>
      </c>
      <c r="AO65" s="1" t="str">
        <f t="shared" si="32"/>
        <v/>
      </c>
      <c r="AP65" s="1">
        <f t="shared" si="35"/>
        <v>0</v>
      </c>
      <c r="AQ65" s="1" t="str">
        <f t="shared" si="33"/>
        <v/>
      </c>
      <c r="AR65" s="1">
        <f t="shared" si="36"/>
        <v>0</v>
      </c>
      <c r="AS65" s="1" t="str">
        <f t="shared" si="17"/>
        <v/>
      </c>
    </row>
    <row r="66" spans="1:45">
      <c r="A66" s="35">
        <v>57</v>
      </c>
      <c r="B66" s="60"/>
      <c r="C66" s="60"/>
      <c r="D66" s="60"/>
      <c r="E66" s="256"/>
      <c r="F66" s="60"/>
      <c r="G66" s="61"/>
      <c r="H66" s="62"/>
      <c r="I66" s="191"/>
      <c r="J66" s="62"/>
      <c r="K66" s="191"/>
      <c r="L66" s="62"/>
      <c r="M66" s="213"/>
      <c r="N66" s="63"/>
      <c r="O66" s="63"/>
      <c r="P66" s="223"/>
      <c r="V66" s="5" t="str">
        <f t="shared" si="22"/>
        <v/>
      </c>
      <c r="W66" s="5" t="str">
        <f t="shared" si="23"/>
        <v/>
      </c>
      <c r="X66" s="5" t="str">
        <f t="shared" si="24"/>
        <v/>
      </c>
      <c r="Y66" s="5" t="str">
        <f t="shared" si="25"/>
        <v/>
      </c>
      <c r="Z66" s="5" t="str">
        <f t="shared" si="26"/>
        <v/>
      </c>
      <c r="AA66" s="10" t="str">
        <f>IF(F66="男",data_kyogisha!A58,"")</f>
        <v/>
      </c>
      <c r="AB66" s="5" t="str">
        <f t="shared" si="27"/>
        <v/>
      </c>
      <c r="AC66" s="5" t="str">
        <f t="shared" si="28"/>
        <v/>
      </c>
      <c r="AD66" s="5" t="str">
        <f t="shared" si="29"/>
        <v/>
      </c>
      <c r="AE66" s="5" t="str">
        <f t="shared" si="30"/>
        <v/>
      </c>
      <c r="AF66" s="5" t="str">
        <f t="shared" si="31"/>
        <v/>
      </c>
      <c r="AG66" s="5" t="str">
        <f>IF(F66="女",data_kyogisha!A58,"")</f>
        <v/>
      </c>
      <c r="AH66" s="1">
        <f t="shared" si="18"/>
        <v>0</v>
      </c>
      <c r="AI66" s="1" t="str">
        <f t="shared" si="12"/>
        <v/>
      </c>
      <c r="AJ66" s="1">
        <f t="shared" si="19"/>
        <v>0</v>
      </c>
      <c r="AK66" s="1" t="str">
        <f t="shared" si="20"/>
        <v/>
      </c>
      <c r="AL66" s="1">
        <f t="shared" si="21"/>
        <v>0</v>
      </c>
      <c r="AM66" s="1" t="str">
        <f t="shared" si="13"/>
        <v/>
      </c>
      <c r="AN66" s="1">
        <f t="shared" si="34"/>
        <v>0</v>
      </c>
      <c r="AO66" s="1" t="str">
        <f t="shared" si="32"/>
        <v/>
      </c>
      <c r="AP66" s="1">
        <f t="shared" si="35"/>
        <v>0</v>
      </c>
      <c r="AQ66" s="1" t="str">
        <f t="shared" si="33"/>
        <v/>
      </c>
      <c r="AR66" s="1">
        <f t="shared" si="36"/>
        <v>0</v>
      </c>
      <c r="AS66" s="1" t="str">
        <f t="shared" si="17"/>
        <v/>
      </c>
    </row>
    <row r="67" spans="1:45">
      <c r="A67" s="35">
        <v>58</v>
      </c>
      <c r="B67" s="60"/>
      <c r="C67" s="60"/>
      <c r="D67" s="60"/>
      <c r="E67" s="256"/>
      <c r="F67" s="60"/>
      <c r="G67" s="61"/>
      <c r="H67" s="62"/>
      <c r="I67" s="191"/>
      <c r="J67" s="62"/>
      <c r="K67" s="191"/>
      <c r="L67" s="62"/>
      <c r="M67" s="213"/>
      <c r="N67" s="63"/>
      <c r="O67" s="63"/>
      <c r="P67" s="223"/>
      <c r="V67" s="5" t="str">
        <f t="shared" si="22"/>
        <v/>
      </c>
      <c r="W67" s="5" t="str">
        <f t="shared" si="23"/>
        <v/>
      </c>
      <c r="X67" s="5" t="str">
        <f t="shared" si="24"/>
        <v/>
      </c>
      <c r="Y67" s="5" t="str">
        <f t="shared" si="25"/>
        <v/>
      </c>
      <c r="Z67" s="5" t="str">
        <f t="shared" si="26"/>
        <v/>
      </c>
      <c r="AA67" s="10" t="str">
        <f>IF(F67="男",data_kyogisha!A59,"")</f>
        <v/>
      </c>
      <c r="AB67" s="5" t="str">
        <f t="shared" si="27"/>
        <v/>
      </c>
      <c r="AC67" s="5" t="str">
        <f t="shared" si="28"/>
        <v/>
      </c>
      <c r="AD67" s="5" t="str">
        <f t="shared" si="29"/>
        <v/>
      </c>
      <c r="AE67" s="5" t="str">
        <f t="shared" si="30"/>
        <v/>
      </c>
      <c r="AF67" s="5" t="str">
        <f t="shared" si="31"/>
        <v/>
      </c>
      <c r="AG67" s="5" t="str">
        <f>IF(F67="女",data_kyogisha!A59,"")</f>
        <v/>
      </c>
      <c r="AH67" s="1">
        <f t="shared" si="18"/>
        <v>0</v>
      </c>
      <c r="AI67" s="1" t="str">
        <f t="shared" si="12"/>
        <v/>
      </c>
      <c r="AJ67" s="1">
        <f t="shared" si="19"/>
        <v>0</v>
      </c>
      <c r="AK67" s="1" t="str">
        <f t="shared" si="20"/>
        <v/>
      </c>
      <c r="AL67" s="1">
        <f t="shared" si="21"/>
        <v>0</v>
      </c>
      <c r="AM67" s="1" t="str">
        <f t="shared" si="13"/>
        <v/>
      </c>
      <c r="AN67" s="1">
        <f t="shared" si="34"/>
        <v>0</v>
      </c>
      <c r="AO67" s="1" t="str">
        <f t="shared" si="32"/>
        <v/>
      </c>
      <c r="AP67" s="1">
        <f t="shared" si="35"/>
        <v>0</v>
      </c>
      <c r="AQ67" s="1" t="str">
        <f t="shared" si="33"/>
        <v/>
      </c>
      <c r="AR67" s="1">
        <f t="shared" si="36"/>
        <v>0</v>
      </c>
      <c r="AS67" s="1" t="str">
        <f t="shared" si="17"/>
        <v/>
      </c>
    </row>
    <row r="68" spans="1:45">
      <c r="A68" s="35">
        <v>59</v>
      </c>
      <c r="B68" s="60"/>
      <c r="C68" s="60"/>
      <c r="D68" s="60"/>
      <c r="E68" s="256"/>
      <c r="F68" s="60"/>
      <c r="G68" s="61"/>
      <c r="H68" s="62"/>
      <c r="I68" s="191"/>
      <c r="J68" s="62"/>
      <c r="K68" s="191"/>
      <c r="L68" s="62"/>
      <c r="M68" s="213"/>
      <c r="N68" s="63"/>
      <c r="O68" s="63"/>
      <c r="P68" s="223"/>
      <c r="V68" s="5" t="str">
        <f t="shared" si="22"/>
        <v/>
      </c>
      <c r="W68" s="5" t="str">
        <f t="shared" si="23"/>
        <v/>
      </c>
      <c r="X68" s="5" t="str">
        <f t="shared" si="24"/>
        <v/>
      </c>
      <c r="Y68" s="5" t="str">
        <f t="shared" si="25"/>
        <v/>
      </c>
      <c r="Z68" s="5" t="str">
        <f t="shared" si="26"/>
        <v/>
      </c>
      <c r="AA68" s="10" t="str">
        <f>IF(F68="男",data_kyogisha!A60,"")</f>
        <v/>
      </c>
      <c r="AB68" s="5" t="str">
        <f t="shared" si="27"/>
        <v/>
      </c>
      <c r="AC68" s="5" t="str">
        <f t="shared" si="28"/>
        <v/>
      </c>
      <c r="AD68" s="5" t="str">
        <f t="shared" si="29"/>
        <v/>
      </c>
      <c r="AE68" s="5" t="str">
        <f t="shared" si="30"/>
        <v/>
      </c>
      <c r="AF68" s="5" t="str">
        <f t="shared" si="31"/>
        <v/>
      </c>
      <c r="AG68" s="5" t="str">
        <f>IF(F68="女",data_kyogisha!A60,"")</f>
        <v/>
      </c>
      <c r="AH68" s="1">
        <f t="shared" si="18"/>
        <v>0</v>
      </c>
      <c r="AI68" s="1" t="str">
        <f t="shared" si="12"/>
        <v/>
      </c>
      <c r="AJ68" s="1">
        <f t="shared" si="19"/>
        <v>0</v>
      </c>
      <c r="AK68" s="1" t="str">
        <f t="shared" si="20"/>
        <v/>
      </c>
      <c r="AL68" s="1">
        <f t="shared" si="21"/>
        <v>0</v>
      </c>
      <c r="AM68" s="1" t="str">
        <f t="shared" si="13"/>
        <v/>
      </c>
      <c r="AN68" s="1">
        <f t="shared" si="34"/>
        <v>0</v>
      </c>
      <c r="AO68" s="1" t="str">
        <f t="shared" si="32"/>
        <v/>
      </c>
      <c r="AP68" s="1">
        <f t="shared" si="35"/>
        <v>0</v>
      </c>
      <c r="AQ68" s="1" t="str">
        <f t="shared" si="33"/>
        <v/>
      </c>
      <c r="AR68" s="1">
        <f t="shared" si="36"/>
        <v>0</v>
      </c>
      <c r="AS68" s="1" t="str">
        <f t="shared" si="17"/>
        <v/>
      </c>
    </row>
    <row r="69" spans="1:45">
      <c r="A69" s="35">
        <v>60</v>
      </c>
      <c r="B69" s="60"/>
      <c r="C69" s="60"/>
      <c r="D69" s="60"/>
      <c r="E69" s="256"/>
      <c r="F69" s="60"/>
      <c r="G69" s="61"/>
      <c r="H69" s="62"/>
      <c r="I69" s="191"/>
      <c r="J69" s="62"/>
      <c r="K69" s="191"/>
      <c r="L69" s="62"/>
      <c r="M69" s="213"/>
      <c r="N69" s="63"/>
      <c r="O69" s="63"/>
      <c r="P69" s="223"/>
      <c r="V69" s="5" t="str">
        <f t="shared" si="22"/>
        <v/>
      </c>
      <c r="W69" s="5" t="str">
        <f t="shared" si="23"/>
        <v/>
      </c>
      <c r="X69" s="5" t="str">
        <f t="shared" si="24"/>
        <v/>
      </c>
      <c r="Y69" s="5" t="str">
        <f t="shared" si="25"/>
        <v/>
      </c>
      <c r="Z69" s="5" t="str">
        <f t="shared" si="26"/>
        <v/>
      </c>
      <c r="AA69" s="10" t="str">
        <f>IF(F69="男",data_kyogisha!A61,"")</f>
        <v/>
      </c>
      <c r="AB69" s="5" t="str">
        <f t="shared" si="27"/>
        <v/>
      </c>
      <c r="AC69" s="5" t="str">
        <f t="shared" si="28"/>
        <v/>
      </c>
      <c r="AD69" s="5" t="str">
        <f t="shared" si="29"/>
        <v/>
      </c>
      <c r="AE69" s="5" t="str">
        <f t="shared" si="30"/>
        <v/>
      </c>
      <c r="AF69" s="5" t="str">
        <f t="shared" si="31"/>
        <v/>
      </c>
      <c r="AG69" s="5" t="str">
        <f>IF(F69="女",data_kyogisha!A61,"")</f>
        <v/>
      </c>
      <c r="AH69" s="1">
        <f t="shared" si="18"/>
        <v>0</v>
      </c>
      <c r="AI69" s="1" t="str">
        <f t="shared" si="12"/>
        <v/>
      </c>
      <c r="AJ69" s="1">
        <f t="shared" si="19"/>
        <v>0</v>
      </c>
      <c r="AK69" s="1" t="str">
        <f t="shared" si="20"/>
        <v/>
      </c>
      <c r="AL69" s="1">
        <f t="shared" si="21"/>
        <v>0</v>
      </c>
      <c r="AM69" s="1" t="str">
        <f t="shared" si="13"/>
        <v/>
      </c>
      <c r="AN69" s="1">
        <f t="shared" si="34"/>
        <v>0</v>
      </c>
      <c r="AO69" s="1" t="str">
        <f t="shared" si="32"/>
        <v/>
      </c>
      <c r="AP69" s="1">
        <f t="shared" si="35"/>
        <v>0</v>
      </c>
      <c r="AQ69" s="1" t="str">
        <f t="shared" si="33"/>
        <v/>
      </c>
      <c r="AR69" s="1">
        <f t="shared" si="36"/>
        <v>0</v>
      </c>
      <c r="AS69" s="1" t="str">
        <f t="shared" si="17"/>
        <v/>
      </c>
    </row>
    <row r="70" spans="1:45">
      <c r="A70" s="35">
        <v>61</v>
      </c>
      <c r="B70" s="60"/>
      <c r="C70" s="60"/>
      <c r="D70" s="60"/>
      <c r="E70" s="256"/>
      <c r="F70" s="60"/>
      <c r="G70" s="61"/>
      <c r="H70" s="62"/>
      <c r="I70" s="191"/>
      <c r="J70" s="62"/>
      <c r="K70" s="191"/>
      <c r="L70" s="62"/>
      <c r="M70" s="213"/>
      <c r="N70" s="63"/>
      <c r="O70" s="63"/>
      <c r="P70" s="223"/>
      <c r="V70" s="5" t="str">
        <f t="shared" si="22"/>
        <v/>
      </c>
      <c r="W70" s="5" t="str">
        <f t="shared" si="23"/>
        <v/>
      </c>
      <c r="X70" s="5" t="str">
        <f t="shared" si="24"/>
        <v/>
      </c>
      <c r="Y70" s="5" t="str">
        <f t="shared" si="25"/>
        <v/>
      </c>
      <c r="Z70" s="5" t="str">
        <f t="shared" si="26"/>
        <v/>
      </c>
      <c r="AA70" s="10" t="str">
        <f>IF(F70="男",data_kyogisha!A62,"")</f>
        <v/>
      </c>
      <c r="AB70" s="5" t="str">
        <f t="shared" si="27"/>
        <v/>
      </c>
      <c r="AC70" s="5" t="str">
        <f t="shared" si="28"/>
        <v/>
      </c>
      <c r="AD70" s="5" t="str">
        <f t="shared" si="29"/>
        <v/>
      </c>
      <c r="AE70" s="5" t="str">
        <f t="shared" si="30"/>
        <v/>
      </c>
      <c r="AF70" s="5" t="str">
        <f t="shared" si="31"/>
        <v/>
      </c>
      <c r="AG70" s="5" t="str">
        <f>IF(F70="女",data_kyogisha!A62,"")</f>
        <v/>
      </c>
      <c r="AH70" s="1">
        <f t="shared" si="18"/>
        <v>0</v>
      </c>
      <c r="AI70" s="1" t="str">
        <f t="shared" si="12"/>
        <v/>
      </c>
      <c r="AJ70" s="1">
        <f t="shared" si="19"/>
        <v>0</v>
      </c>
      <c r="AK70" s="1" t="str">
        <f t="shared" si="20"/>
        <v/>
      </c>
      <c r="AL70" s="1">
        <f t="shared" si="21"/>
        <v>0</v>
      </c>
      <c r="AM70" s="1" t="str">
        <f t="shared" si="13"/>
        <v/>
      </c>
      <c r="AN70" s="1">
        <f t="shared" si="34"/>
        <v>0</v>
      </c>
      <c r="AO70" s="1" t="str">
        <f t="shared" si="32"/>
        <v/>
      </c>
      <c r="AP70" s="1">
        <f t="shared" si="35"/>
        <v>0</v>
      </c>
      <c r="AQ70" s="1" t="str">
        <f t="shared" si="33"/>
        <v/>
      </c>
      <c r="AR70" s="1">
        <f t="shared" si="36"/>
        <v>0</v>
      </c>
      <c r="AS70" s="1" t="str">
        <f t="shared" si="17"/>
        <v/>
      </c>
    </row>
    <row r="71" spans="1:45">
      <c r="A71" s="35">
        <v>62</v>
      </c>
      <c r="B71" s="60"/>
      <c r="C71" s="60"/>
      <c r="D71" s="60"/>
      <c r="E71" s="256"/>
      <c r="F71" s="60"/>
      <c r="G71" s="61"/>
      <c r="H71" s="62"/>
      <c r="I71" s="191"/>
      <c r="J71" s="62"/>
      <c r="K71" s="191"/>
      <c r="L71" s="62"/>
      <c r="M71" s="213"/>
      <c r="N71" s="63"/>
      <c r="O71" s="63"/>
      <c r="P71" s="223"/>
      <c r="V71" s="5" t="str">
        <f t="shared" si="22"/>
        <v/>
      </c>
      <c r="W71" s="5" t="str">
        <f t="shared" si="23"/>
        <v/>
      </c>
      <c r="X71" s="5" t="str">
        <f t="shared" si="24"/>
        <v/>
      </c>
      <c r="Y71" s="5" t="str">
        <f t="shared" si="25"/>
        <v/>
      </c>
      <c r="Z71" s="5" t="str">
        <f t="shared" si="26"/>
        <v/>
      </c>
      <c r="AA71" s="10" t="str">
        <f>IF(F71="男",data_kyogisha!A63,"")</f>
        <v/>
      </c>
      <c r="AB71" s="5" t="str">
        <f t="shared" si="27"/>
        <v/>
      </c>
      <c r="AC71" s="5" t="str">
        <f t="shared" si="28"/>
        <v/>
      </c>
      <c r="AD71" s="5" t="str">
        <f t="shared" si="29"/>
        <v/>
      </c>
      <c r="AE71" s="5" t="str">
        <f t="shared" si="30"/>
        <v/>
      </c>
      <c r="AF71" s="5" t="str">
        <f t="shared" si="31"/>
        <v/>
      </c>
      <c r="AG71" s="5" t="str">
        <f>IF(F71="女",data_kyogisha!A63,"")</f>
        <v/>
      </c>
      <c r="AH71" s="1">
        <f t="shared" si="18"/>
        <v>0</v>
      </c>
      <c r="AI71" s="1" t="str">
        <f t="shared" si="12"/>
        <v/>
      </c>
      <c r="AJ71" s="1">
        <f t="shared" si="19"/>
        <v>0</v>
      </c>
      <c r="AK71" s="1" t="str">
        <f t="shared" si="20"/>
        <v/>
      </c>
      <c r="AL71" s="1">
        <f t="shared" si="21"/>
        <v>0</v>
      </c>
      <c r="AM71" s="1" t="str">
        <f t="shared" si="13"/>
        <v/>
      </c>
      <c r="AN71" s="1">
        <f t="shared" si="34"/>
        <v>0</v>
      </c>
      <c r="AO71" s="1" t="str">
        <f t="shared" si="32"/>
        <v/>
      </c>
      <c r="AP71" s="1">
        <f t="shared" si="35"/>
        <v>0</v>
      </c>
      <c r="AQ71" s="1" t="str">
        <f t="shared" si="33"/>
        <v/>
      </c>
      <c r="AR71" s="1">
        <f t="shared" si="36"/>
        <v>0</v>
      </c>
      <c r="AS71" s="1" t="str">
        <f t="shared" si="17"/>
        <v/>
      </c>
    </row>
    <row r="72" spans="1:45">
      <c r="A72" s="35">
        <v>63</v>
      </c>
      <c r="B72" s="60"/>
      <c r="C72" s="60"/>
      <c r="D72" s="60"/>
      <c r="E72" s="256"/>
      <c r="F72" s="60"/>
      <c r="G72" s="61"/>
      <c r="H72" s="62"/>
      <c r="I72" s="191"/>
      <c r="J72" s="62"/>
      <c r="K72" s="191"/>
      <c r="L72" s="62"/>
      <c r="M72" s="213"/>
      <c r="N72" s="63"/>
      <c r="O72" s="63"/>
      <c r="P72" s="223"/>
      <c r="V72" s="5" t="str">
        <f t="shared" si="22"/>
        <v/>
      </c>
      <c r="W72" s="5" t="str">
        <f t="shared" si="23"/>
        <v/>
      </c>
      <c r="X72" s="5" t="str">
        <f t="shared" si="24"/>
        <v/>
      </c>
      <c r="Y72" s="5" t="str">
        <f t="shared" si="25"/>
        <v/>
      </c>
      <c r="Z72" s="5" t="str">
        <f t="shared" si="26"/>
        <v/>
      </c>
      <c r="AA72" s="10" t="str">
        <f>IF(F72="男",data_kyogisha!A64,"")</f>
        <v/>
      </c>
      <c r="AB72" s="5" t="str">
        <f t="shared" si="27"/>
        <v/>
      </c>
      <c r="AC72" s="5" t="str">
        <f t="shared" si="28"/>
        <v/>
      </c>
      <c r="AD72" s="5" t="str">
        <f t="shared" si="29"/>
        <v/>
      </c>
      <c r="AE72" s="5" t="str">
        <f t="shared" si="30"/>
        <v/>
      </c>
      <c r="AF72" s="5" t="str">
        <f t="shared" si="31"/>
        <v/>
      </c>
      <c r="AG72" s="5" t="str">
        <f>IF(F72="女",data_kyogisha!A64,"")</f>
        <v/>
      </c>
      <c r="AH72" s="1">
        <f t="shared" si="18"/>
        <v>0</v>
      </c>
      <c r="AI72" s="1" t="str">
        <f t="shared" si="12"/>
        <v/>
      </c>
      <c r="AJ72" s="1">
        <f t="shared" si="19"/>
        <v>0</v>
      </c>
      <c r="AK72" s="1" t="str">
        <f t="shared" si="20"/>
        <v/>
      </c>
      <c r="AL72" s="1">
        <f t="shared" si="21"/>
        <v>0</v>
      </c>
      <c r="AM72" s="1" t="str">
        <f t="shared" si="13"/>
        <v/>
      </c>
      <c r="AN72" s="1">
        <f t="shared" si="34"/>
        <v>0</v>
      </c>
      <c r="AO72" s="1" t="str">
        <f t="shared" si="32"/>
        <v/>
      </c>
      <c r="AP72" s="1">
        <f t="shared" si="35"/>
        <v>0</v>
      </c>
      <c r="AQ72" s="1" t="str">
        <f t="shared" si="33"/>
        <v/>
      </c>
      <c r="AR72" s="1">
        <f t="shared" si="36"/>
        <v>0</v>
      </c>
      <c r="AS72" s="1" t="str">
        <f t="shared" si="17"/>
        <v/>
      </c>
    </row>
    <row r="73" spans="1:45">
      <c r="A73" s="35">
        <v>64</v>
      </c>
      <c r="B73" s="60"/>
      <c r="C73" s="60"/>
      <c r="D73" s="60"/>
      <c r="E73" s="256"/>
      <c r="F73" s="60"/>
      <c r="G73" s="61"/>
      <c r="H73" s="62"/>
      <c r="I73" s="191"/>
      <c r="J73" s="62"/>
      <c r="K73" s="191"/>
      <c r="L73" s="62"/>
      <c r="M73" s="213"/>
      <c r="N73" s="63"/>
      <c r="O73" s="63"/>
      <c r="P73" s="223"/>
      <c r="V73" s="5" t="str">
        <f t="shared" si="22"/>
        <v/>
      </c>
      <c r="W73" s="5" t="str">
        <f t="shared" si="23"/>
        <v/>
      </c>
      <c r="X73" s="5" t="str">
        <f t="shared" si="24"/>
        <v/>
      </c>
      <c r="Y73" s="5" t="str">
        <f t="shared" si="25"/>
        <v/>
      </c>
      <c r="Z73" s="5" t="str">
        <f t="shared" si="26"/>
        <v/>
      </c>
      <c r="AA73" s="10" t="str">
        <f>IF(F73="男",data_kyogisha!A65,"")</f>
        <v/>
      </c>
      <c r="AB73" s="5" t="str">
        <f t="shared" si="27"/>
        <v/>
      </c>
      <c r="AC73" s="5" t="str">
        <f t="shared" si="28"/>
        <v/>
      </c>
      <c r="AD73" s="5" t="str">
        <f t="shared" si="29"/>
        <v/>
      </c>
      <c r="AE73" s="5" t="str">
        <f t="shared" si="30"/>
        <v/>
      </c>
      <c r="AF73" s="5" t="str">
        <f t="shared" si="31"/>
        <v/>
      </c>
      <c r="AG73" s="5" t="str">
        <f>IF(F73="女",data_kyogisha!A65,"")</f>
        <v/>
      </c>
      <c r="AH73" s="1">
        <f t="shared" si="18"/>
        <v>0</v>
      </c>
      <c r="AI73" s="1" t="str">
        <f t="shared" si="12"/>
        <v/>
      </c>
      <c r="AJ73" s="1">
        <f t="shared" si="19"/>
        <v>0</v>
      </c>
      <c r="AK73" s="1" t="str">
        <f t="shared" si="20"/>
        <v/>
      </c>
      <c r="AL73" s="1">
        <f t="shared" si="21"/>
        <v>0</v>
      </c>
      <c r="AM73" s="1" t="str">
        <f t="shared" si="13"/>
        <v/>
      </c>
      <c r="AN73" s="1">
        <f t="shared" si="34"/>
        <v>0</v>
      </c>
      <c r="AO73" s="1" t="str">
        <f t="shared" si="32"/>
        <v/>
      </c>
      <c r="AP73" s="1">
        <f t="shared" si="35"/>
        <v>0</v>
      </c>
      <c r="AQ73" s="1" t="str">
        <f t="shared" si="33"/>
        <v/>
      </c>
      <c r="AR73" s="1">
        <f t="shared" si="36"/>
        <v>0</v>
      </c>
      <c r="AS73" s="1" t="str">
        <f t="shared" si="17"/>
        <v/>
      </c>
    </row>
    <row r="74" spans="1:45">
      <c r="A74" s="35">
        <v>65</v>
      </c>
      <c r="B74" s="60"/>
      <c r="C74" s="60"/>
      <c r="D74" s="60"/>
      <c r="E74" s="256"/>
      <c r="F74" s="60"/>
      <c r="G74" s="61"/>
      <c r="H74" s="62"/>
      <c r="I74" s="191"/>
      <c r="J74" s="62"/>
      <c r="K74" s="191"/>
      <c r="L74" s="62"/>
      <c r="M74" s="213"/>
      <c r="N74" s="63"/>
      <c r="O74" s="63"/>
      <c r="P74" s="223"/>
      <c r="V74" s="5" t="str">
        <f t="shared" si="22"/>
        <v/>
      </c>
      <c r="W74" s="5" t="str">
        <f t="shared" si="23"/>
        <v/>
      </c>
      <c r="X74" s="5" t="str">
        <f t="shared" si="24"/>
        <v/>
      </c>
      <c r="Y74" s="5" t="str">
        <f t="shared" si="25"/>
        <v/>
      </c>
      <c r="Z74" s="5" t="str">
        <f t="shared" si="26"/>
        <v/>
      </c>
      <c r="AA74" s="10" t="str">
        <f>IF(F74="男",data_kyogisha!A66,"")</f>
        <v/>
      </c>
      <c r="AB74" s="5" t="str">
        <f t="shared" ref="AB74:AB99" si="37">IF(F74="女",B74,"")</f>
        <v/>
      </c>
      <c r="AC74" s="5" t="str">
        <f t="shared" ref="AC74:AC99" si="38">IF(F74="女",C74,"")</f>
        <v/>
      </c>
      <c r="AD74" s="5" t="str">
        <f t="shared" si="29"/>
        <v/>
      </c>
      <c r="AE74" s="5" t="str">
        <f t="shared" ref="AE74:AE99" si="39">IF(F74="女",F74,"")</f>
        <v/>
      </c>
      <c r="AF74" s="5" t="str">
        <f t="shared" si="31"/>
        <v/>
      </c>
      <c r="AG74" s="5" t="str">
        <f>IF(F74="女",data_kyogisha!A66,"")</f>
        <v/>
      </c>
      <c r="AH74" s="1">
        <f t="shared" si="18"/>
        <v>0</v>
      </c>
      <c r="AI74" s="1" t="str">
        <f t="shared" ref="AI74:AI99" si="40">IF(AND(F74="男",N74="○"),B74,"")</f>
        <v/>
      </c>
      <c r="AJ74" s="1">
        <f t="shared" si="19"/>
        <v>0</v>
      </c>
      <c r="AK74" s="1" t="str">
        <f t="shared" si="20"/>
        <v/>
      </c>
      <c r="AL74" s="1">
        <f t="shared" si="21"/>
        <v>0</v>
      </c>
      <c r="AM74" s="1" t="str">
        <f t="shared" si="13"/>
        <v/>
      </c>
      <c r="AN74" s="1">
        <f t="shared" si="34"/>
        <v>0</v>
      </c>
      <c r="AO74" s="1" t="str">
        <f t="shared" ref="AO74:AO83" si="41">IF(AND(F74="女",N74="○"),B74,"")</f>
        <v/>
      </c>
      <c r="AP74" s="1">
        <f t="shared" si="35"/>
        <v>0</v>
      </c>
      <c r="AQ74" s="1" t="str">
        <f t="shared" ref="AQ74:AQ99" si="42">IF(AND(F74="女",O74="○"),B74,"")</f>
        <v/>
      </c>
      <c r="AR74" s="1">
        <f t="shared" si="36"/>
        <v>0</v>
      </c>
      <c r="AS74" s="1" t="str">
        <f t="shared" si="17"/>
        <v/>
      </c>
    </row>
    <row r="75" spans="1:45">
      <c r="A75" s="35">
        <v>66</v>
      </c>
      <c r="B75" s="60"/>
      <c r="C75" s="60"/>
      <c r="D75" s="60"/>
      <c r="E75" s="256"/>
      <c r="F75" s="60"/>
      <c r="G75" s="61"/>
      <c r="H75" s="62"/>
      <c r="I75" s="191"/>
      <c r="J75" s="62"/>
      <c r="K75" s="191"/>
      <c r="L75" s="62"/>
      <c r="M75" s="213"/>
      <c r="N75" s="63"/>
      <c r="O75" s="63"/>
      <c r="P75" s="223"/>
      <c r="V75" s="5" t="str">
        <f t="shared" ref="V75:V99" si="43">IF(F75="男",B75,"")</f>
        <v/>
      </c>
      <c r="W75" s="5" t="str">
        <f t="shared" ref="W75:W99" si="44">IF(F75="男",C75,"")</f>
        <v/>
      </c>
      <c r="X75" s="5" t="str">
        <f t="shared" ref="X75:X99" si="45">IF(F75="男",D75,"")</f>
        <v/>
      </c>
      <c r="Y75" s="5" t="str">
        <f t="shared" ref="Y75:Y99" si="46">IF(F75="男",F75,"")</f>
        <v/>
      </c>
      <c r="Z75" s="5" t="str">
        <f t="shared" ref="Z75:Z99" si="47">IF(F75="男",IF(G75="","",G75),"")</f>
        <v/>
      </c>
      <c r="AA75" s="10" t="str">
        <f>IF(F75="男",data_kyogisha!A67,"")</f>
        <v/>
      </c>
      <c r="AB75" s="5" t="str">
        <f t="shared" si="37"/>
        <v/>
      </c>
      <c r="AC75" s="5" t="str">
        <f t="shared" si="38"/>
        <v/>
      </c>
      <c r="AD75" s="5" t="str">
        <f t="shared" ref="AD75:AD99" si="48">IF(F75="女",D75,"")</f>
        <v/>
      </c>
      <c r="AE75" s="5" t="str">
        <f t="shared" si="39"/>
        <v/>
      </c>
      <c r="AF75" s="5" t="str">
        <f t="shared" ref="AF75:AF99" si="49">IF(F75="女",IF(G75="","",G75),"")</f>
        <v/>
      </c>
      <c r="AG75" s="5" t="str">
        <f>IF(F75="女",data_kyogisha!A67,"")</f>
        <v/>
      </c>
      <c r="AH75" s="1">
        <f t="shared" ref="AH75:AH99" si="50">IF(AND(F75="男",N75="○"),AH74+1,AH74)</f>
        <v>0</v>
      </c>
      <c r="AI75" s="1" t="str">
        <f t="shared" si="40"/>
        <v/>
      </c>
      <c r="AJ75" s="1">
        <f t="shared" si="19"/>
        <v>0</v>
      </c>
      <c r="AK75" s="1" t="str">
        <f t="shared" ref="AK75:AK99" si="51">IF(AND(F75="男",O75="○"),B75,"")</f>
        <v/>
      </c>
      <c r="AL75" s="1">
        <f t="shared" si="21"/>
        <v>0</v>
      </c>
      <c r="AM75" s="1" t="str">
        <f t="shared" ref="AM75:AM99" si="52">IF(AND(F75="男",P75="○"),B75,"")</f>
        <v/>
      </c>
      <c r="AN75" s="1">
        <f t="shared" ref="AN75:AN99" si="53">IF(AND(F75="女",N75="○"),AN74+1,AN74)</f>
        <v>0</v>
      </c>
      <c r="AO75" s="1" t="str">
        <f t="shared" si="41"/>
        <v/>
      </c>
      <c r="AP75" s="1">
        <f t="shared" ref="AP75:AP99" si="54">IF(AND(F75="女",O75="○"),AP74+1,AP74)</f>
        <v>0</v>
      </c>
      <c r="AQ75" s="1" t="str">
        <f t="shared" si="42"/>
        <v/>
      </c>
      <c r="AR75" s="1">
        <f t="shared" ref="AR75:AR99" si="55">IF(AND(F75="女",P75="○"),AR74+1,AR74)</f>
        <v>0</v>
      </c>
      <c r="AS75" s="1" t="str">
        <f t="shared" ref="AS75:AS99" si="56">IF(AND(F75="女",P75="○"),B75,"")</f>
        <v/>
      </c>
    </row>
    <row r="76" spans="1:45">
      <c r="A76" s="35">
        <v>67</v>
      </c>
      <c r="B76" s="60"/>
      <c r="C76" s="60"/>
      <c r="D76" s="60"/>
      <c r="E76" s="256"/>
      <c r="F76" s="60"/>
      <c r="G76" s="61"/>
      <c r="H76" s="62"/>
      <c r="I76" s="191"/>
      <c r="J76" s="62"/>
      <c r="K76" s="191"/>
      <c r="L76" s="62"/>
      <c r="M76" s="213"/>
      <c r="N76" s="63"/>
      <c r="O76" s="63"/>
      <c r="P76" s="223"/>
      <c r="V76" s="5" t="str">
        <f t="shared" si="43"/>
        <v/>
      </c>
      <c r="W76" s="5" t="str">
        <f t="shared" si="44"/>
        <v/>
      </c>
      <c r="X76" s="5" t="str">
        <f t="shared" si="45"/>
        <v/>
      </c>
      <c r="Y76" s="5" t="str">
        <f t="shared" si="46"/>
        <v/>
      </c>
      <c r="Z76" s="5" t="str">
        <f t="shared" si="47"/>
        <v/>
      </c>
      <c r="AA76" s="10" t="str">
        <f>IF(F76="男",data_kyogisha!A68,"")</f>
        <v/>
      </c>
      <c r="AB76" s="5" t="str">
        <f t="shared" si="37"/>
        <v/>
      </c>
      <c r="AC76" s="5" t="str">
        <f t="shared" si="38"/>
        <v/>
      </c>
      <c r="AD76" s="5" t="str">
        <f t="shared" si="48"/>
        <v/>
      </c>
      <c r="AE76" s="5" t="str">
        <f t="shared" si="39"/>
        <v/>
      </c>
      <c r="AF76" s="5" t="str">
        <f t="shared" si="49"/>
        <v/>
      </c>
      <c r="AG76" s="5" t="str">
        <f>IF(F76="女",data_kyogisha!A68,"")</f>
        <v/>
      </c>
      <c r="AH76" s="1">
        <f t="shared" si="50"/>
        <v>0</v>
      </c>
      <c r="AI76" s="1" t="str">
        <f t="shared" si="40"/>
        <v/>
      </c>
      <c r="AJ76" s="1">
        <f t="shared" ref="AJ76:AJ99" si="57">IF(AND(F76="男",O76="○"),AJ75+1,AJ75)</f>
        <v>0</v>
      </c>
      <c r="AK76" s="1" t="str">
        <f t="shared" si="51"/>
        <v/>
      </c>
      <c r="AL76" s="1">
        <f t="shared" ref="AL76:AL99" si="58">IF(AND(F76="男",P76="○"),AL75+1,AL75)</f>
        <v>0</v>
      </c>
      <c r="AM76" s="1" t="str">
        <f t="shared" si="52"/>
        <v/>
      </c>
      <c r="AN76" s="1">
        <f t="shared" si="53"/>
        <v>0</v>
      </c>
      <c r="AO76" s="1" t="str">
        <f t="shared" si="41"/>
        <v/>
      </c>
      <c r="AP76" s="1">
        <f t="shared" si="54"/>
        <v>0</v>
      </c>
      <c r="AQ76" s="1" t="str">
        <f t="shared" si="42"/>
        <v/>
      </c>
      <c r="AR76" s="1">
        <f t="shared" si="55"/>
        <v>0</v>
      </c>
      <c r="AS76" s="1" t="str">
        <f t="shared" si="56"/>
        <v/>
      </c>
    </row>
    <row r="77" spans="1:45">
      <c r="A77" s="35">
        <v>68</v>
      </c>
      <c r="B77" s="60"/>
      <c r="C77" s="60"/>
      <c r="D77" s="60"/>
      <c r="E77" s="256"/>
      <c r="F77" s="60"/>
      <c r="G77" s="61"/>
      <c r="H77" s="62"/>
      <c r="I77" s="191"/>
      <c r="J77" s="62"/>
      <c r="K77" s="191"/>
      <c r="L77" s="62"/>
      <c r="M77" s="213"/>
      <c r="N77" s="63"/>
      <c r="O77" s="63"/>
      <c r="P77" s="223"/>
      <c r="V77" s="5" t="str">
        <f t="shared" si="43"/>
        <v/>
      </c>
      <c r="W77" s="5" t="str">
        <f t="shared" si="44"/>
        <v/>
      </c>
      <c r="X77" s="5" t="str">
        <f t="shared" si="45"/>
        <v/>
      </c>
      <c r="Y77" s="5" t="str">
        <f t="shared" si="46"/>
        <v/>
      </c>
      <c r="Z77" s="5" t="str">
        <f t="shared" si="47"/>
        <v/>
      </c>
      <c r="AA77" s="10" t="str">
        <f>IF(F77="男",data_kyogisha!A69,"")</f>
        <v/>
      </c>
      <c r="AB77" s="5" t="str">
        <f t="shared" si="37"/>
        <v/>
      </c>
      <c r="AC77" s="5" t="str">
        <f t="shared" si="38"/>
        <v/>
      </c>
      <c r="AD77" s="5" t="str">
        <f t="shared" si="48"/>
        <v/>
      </c>
      <c r="AE77" s="5" t="str">
        <f t="shared" si="39"/>
        <v/>
      </c>
      <c r="AF77" s="5" t="str">
        <f t="shared" si="49"/>
        <v/>
      </c>
      <c r="AG77" s="5" t="str">
        <f>IF(F77="女",data_kyogisha!A69,"")</f>
        <v/>
      </c>
      <c r="AH77" s="1">
        <f t="shared" si="50"/>
        <v>0</v>
      </c>
      <c r="AI77" s="1" t="str">
        <f t="shared" si="40"/>
        <v/>
      </c>
      <c r="AJ77" s="1">
        <f t="shared" si="57"/>
        <v>0</v>
      </c>
      <c r="AK77" s="1" t="str">
        <f t="shared" si="51"/>
        <v/>
      </c>
      <c r="AL77" s="1">
        <f t="shared" si="58"/>
        <v>0</v>
      </c>
      <c r="AM77" s="1" t="str">
        <f t="shared" si="52"/>
        <v/>
      </c>
      <c r="AN77" s="1">
        <f t="shared" si="53"/>
        <v>0</v>
      </c>
      <c r="AO77" s="1" t="str">
        <f t="shared" si="41"/>
        <v/>
      </c>
      <c r="AP77" s="1">
        <f t="shared" si="54"/>
        <v>0</v>
      </c>
      <c r="AQ77" s="1" t="str">
        <f t="shared" si="42"/>
        <v/>
      </c>
      <c r="AR77" s="1">
        <f t="shared" si="55"/>
        <v>0</v>
      </c>
      <c r="AS77" s="1" t="str">
        <f t="shared" si="56"/>
        <v/>
      </c>
    </row>
    <row r="78" spans="1:45">
      <c r="A78" s="35">
        <v>69</v>
      </c>
      <c r="B78" s="60"/>
      <c r="C78" s="60"/>
      <c r="D78" s="60"/>
      <c r="E78" s="256"/>
      <c r="F78" s="60"/>
      <c r="G78" s="61"/>
      <c r="H78" s="62"/>
      <c r="I78" s="191"/>
      <c r="J78" s="62"/>
      <c r="K78" s="191"/>
      <c r="L78" s="62"/>
      <c r="M78" s="213"/>
      <c r="N78" s="63"/>
      <c r="O78" s="63"/>
      <c r="P78" s="223"/>
      <c r="V78" s="5" t="str">
        <f t="shared" si="43"/>
        <v/>
      </c>
      <c r="W78" s="5" t="str">
        <f t="shared" si="44"/>
        <v/>
      </c>
      <c r="X78" s="5" t="str">
        <f t="shared" si="45"/>
        <v/>
      </c>
      <c r="Y78" s="5" t="str">
        <f t="shared" si="46"/>
        <v/>
      </c>
      <c r="Z78" s="5" t="str">
        <f t="shared" si="47"/>
        <v/>
      </c>
      <c r="AA78" s="10" t="str">
        <f>IF(F78="男",data_kyogisha!A70,"")</f>
        <v/>
      </c>
      <c r="AB78" s="5" t="str">
        <f t="shared" si="37"/>
        <v/>
      </c>
      <c r="AC78" s="5" t="str">
        <f t="shared" si="38"/>
        <v/>
      </c>
      <c r="AD78" s="5" t="str">
        <f t="shared" si="48"/>
        <v/>
      </c>
      <c r="AE78" s="5" t="str">
        <f t="shared" si="39"/>
        <v/>
      </c>
      <c r="AF78" s="5" t="str">
        <f t="shared" si="49"/>
        <v/>
      </c>
      <c r="AG78" s="5" t="str">
        <f>IF(F78="女",data_kyogisha!A70,"")</f>
        <v/>
      </c>
      <c r="AH78" s="1">
        <f t="shared" si="50"/>
        <v>0</v>
      </c>
      <c r="AI78" s="1" t="str">
        <f t="shared" si="40"/>
        <v/>
      </c>
      <c r="AJ78" s="1">
        <f t="shared" si="57"/>
        <v>0</v>
      </c>
      <c r="AK78" s="1" t="str">
        <f t="shared" si="51"/>
        <v/>
      </c>
      <c r="AL78" s="1">
        <f t="shared" si="58"/>
        <v>0</v>
      </c>
      <c r="AM78" s="1" t="str">
        <f t="shared" si="52"/>
        <v/>
      </c>
      <c r="AN78" s="1">
        <f t="shared" si="53"/>
        <v>0</v>
      </c>
      <c r="AO78" s="1" t="str">
        <f t="shared" si="41"/>
        <v/>
      </c>
      <c r="AP78" s="1">
        <f t="shared" si="54"/>
        <v>0</v>
      </c>
      <c r="AQ78" s="1" t="str">
        <f t="shared" si="42"/>
        <v/>
      </c>
      <c r="AR78" s="1">
        <f t="shared" si="55"/>
        <v>0</v>
      </c>
      <c r="AS78" s="1" t="str">
        <f t="shared" si="56"/>
        <v/>
      </c>
    </row>
    <row r="79" spans="1:45">
      <c r="A79" s="35">
        <v>70</v>
      </c>
      <c r="B79" s="60"/>
      <c r="C79" s="60"/>
      <c r="D79" s="60"/>
      <c r="E79" s="256"/>
      <c r="F79" s="60"/>
      <c r="G79" s="61"/>
      <c r="H79" s="62"/>
      <c r="I79" s="191"/>
      <c r="J79" s="62"/>
      <c r="K79" s="191"/>
      <c r="L79" s="62"/>
      <c r="M79" s="213"/>
      <c r="N79" s="63"/>
      <c r="O79" s="63"/>
      <c r="P79" s="223"/>
      <c r="V79" s="5" t="str">
        <f t="shared" si="43"/>
        <v/>
      </c>
      <c r="W79" s="5" t="str">
        <f t="shared" si="44"/>
        <v/>
      </c>
      <c r="X79" s="5" t="str">
        <f t="shared" si="45"/>
        <v/>
      </c>
      <c r="Y79" s="5" t="str">
        <f t="shared" si="46"/>
        <v/>
      </c>
      <c r="Z79" s="5" t="str">
        <f t="shared" si="47"/>
        <v/>
      </c>
      <c r="AA79" s="10" t="str">
        <f>IF(F79="男",data_kyogisha!A71,"")</f>
        <v/>
      </c>
      <c r="AB79" s="5" t="str">
        <f t="shared" si="37"/>
        <v/>
      </c>
      <c r="AC79" s="5" t="str">
        <f t="shared" si="38"/>
        <v/>
      </c>
      <c r="AD79" s="5" t="str">
        <f t="shared" si="48"/>
        <v/>
      </c>
      <c r="AE79" s="5" t="str">
        <f t="shared" si="39"/>
        <v/>
      </c>
      <c r="AF79" s="5" t="str">
        <f t="shared" si="49"/>
        <v/>
      </c>
      <c r="AG79" s="5" t="str">
        <f>IF(F79="女",data_kyogisha!A71,"")</f>
        <v/>
      </c>
      <c r="AH79" s="1">
        <f t="shared" si="50"/>
        <v>0</v>
      </c>
      <c r="AI79" s="1" t="str">
        <f t="shared" si="40"/>
        <v/>
      </c>
      <c r="AJ79" s="1">
        <f t="shared" si="57"/>
        <v>0</v>
      </c>
      <c r="AK79" s="1" t="str">
        <f t="shared" si="51"/>
        <v/>
      </c>
      <c r="AL79" s="1">
        <f t="shared" si="58"/>
        <v>0</v>
      </c>
      <c r="AM79" s="1" t="str">
        <f t="shared" si="52"/>
        <v/>
      </c>
      <c r="AN79" s="1">
        <f t="shared" si="53"/>
        <v>0</v>
      </c>
      <c r="AO79" s="1" t="str">
        <f t="shared" si="41"/>
        <v/>
      </c>
      <c r="AP79" s="1">
        <f t="shared" si="54"/>
        <v>0</v>
      </c>
      <c r="AQ79" s="1" t="str">
        <f t="shared" si="42"/>
        <v/>
      </c>
      <c r="AR79" s="1">
        <f t="shared" si="55"/>
        <v>0</v>
      </c>
      <c r="AS79" s="1" t="str">
        <f t="shared" si="56"/>
        <v/>
      </c>
    </row>
    <row r="80" spans="1:45">
      <c r="A80" s="35">
        <v>71</v>
      </c>
      <c r="B80" s="60"/>
      <c r="C80" s="60"/>
      <c r="D80" s="60"/>
      <c r="E80" s="256"/>
      <c r="F80" s="60"/>
      <c r="G80" s="61"/>
      <c r="H80" s="62"/>
      <c r="I80" s="191"/>
      <c r="J80" s="62"/>
      <c r="K80" s="191"/>
      <c r="L80" s="62"/>
      <c r="M80" s="213"/>
      <c r="N80" s="63"/>
      <c r="O80" s="63"/>
      <c r="P80" s="223"/>
      <c r="V80" s="5" t="str">
        <f t="shared" si="43"/>
        <v/>
      </c>
      <c r="W80" s="5" t="str">
        <f t="shared" si="44"/>
        <v/>
      </c>
      <c r="X80" s="5" t="str">
        <f t="shared" si="45"/>
        <v/>
      </c>
      <c r="Y80" s="5" t="str">
        <f t="shared" si="46"/>
        <v/>
      </c>
      <c r="Z80" s="5" t="str">
        <f t="shared" si="47"/>
        <v/>
      </c>
      <c r="AA80" s="10" t="str">
        <f>IF(F80="男",data_kyogisha!A72,"")</f>
        <v/>
      </c>
      <c r="AB80" s="5" t="str">
        <f t="shared" si="37"/>
        <v/>
      </c>
      <c r="AC80" s="5" t="str">
        <f t="shared" si="38"/>
        <v/>
      </c>
      <c r="AD80" s="5" t="str">
        <f t="shared" si="48"/>
        <v/>
      </c>
      <c r="AE80" s="5" t="str">
        <f t="shared" si="39"/>
        <v/>
      </c>
      <c r="AF80" s="5" t="str">
        <f t="shared" si="49"/>
        <v/>
      </c>
      <c r="AG80" s="5" t="str">
        <f>IF(F80="女",data_kyogisha!A72,"")</f>
        <v/>
      </c>
      <c r="AH80" s="1">
        <f t="shared" si="50"/>
        <v>0</v>
      </c>
      <c r="AI80" s="1" t="str">
        <f t="shared" si="40"/>
        <v/>
      </c>
      <c r="AJ80" s="1">
        <f t="shared" si="57"/>
        <v>0</v>
      </c>
      <c r="AK80" s="1" t="str">
        <f t="shared" si="51"/>
        <v/>
      </c>
      <c r="AL80" s="1">
        <f t="shared" si="58"/>
        <v>0</v>
      </c>
      <c r="AM80" s="1" t="str">
        <f t="shared" si="52"/>
        <v/>
      </c>
      <c r="AN80" s="1">
        <f t="shared" si="53"/>
        <v>0</v>
      </c>
      <c r="AO80" s="1" t="str">
        <f t="shared" si="41"/>
        <v/>
      </c>
      <c r="AP80" s="1">
        <f t="shared" si="54"/>
        <v>0</v>
      </c>
      <c r="AQ80" s="1" t="str">
        <f t="shared" si="42"/>
        <v/>
      </c>
      <c r="AR80" s="1">
        <f t="shared" si="55"/>
        <v>0</v>
      </c>
      <c r="AS80" s="1" t="str">
        <f t="shared" si="56"/>
        <v/>
      </c>
    </row>
    <row r="81" spans="1:45">
      <c r="A81" s="35">
        <v>72</v>
      </c>
      <c r="B81" s="60"/>
      <c r="C81" s="60"/>
      <c r="D81" s="60"/>
      <c r="E81" s="256"/>
      <c r="F81" s="60"/>
      <c r="G81" s="61"/>
      <c r="H81" s="62"/>
      <c r="I81" s="191"/>
      <c r="J81" s="62"/>
      <c r="K81" s="191"/>
      <c r="L81" s="62"/>
      <c r="M81" s="213"/>
      <c r="N81" s="63"/>
      <c r="O81" s="63"/>
      <c r="P81" s="223"/>
      <c r="V81" s="5" t="str">
        <f t="shared" si="43"/>
        <v/>
      </c>
      <c r="W81" s="5" t="str">
        <f t="shared" si="44"/>
        <v/>
      </c>
      <c r="X81" s="5" t="str">
        <f t="shared" si="45"/>
        <v/>
      </c>
      <c r="Y81" s="5" t="str">
        <f t="shared" si="46"/>
        <v/>
      </c>
      <c r="Z81" s="5" t="str">
        <f t="shared" si="47"/>
        <v/>
      </c>
      <c r="AA81" s="10" t="str">
        <f>IF(F81="男",data_kyogisha!A73,"")</f>
        <v/>
      </c>
      <c r="AB81" s="5" t="str">
        <f t="shared" si="37"/>
        <v/>
      </c>
      <c r="AC81" s="5" t="str">
        <f t="shared" si="38"/>
        <v/>
      </c>
      <c r="AD81" s="5" t="str">
        <f t="shared" si="48"/>
        <v/>
      </c>
      <c r="AE81" s="5" t="str">
        <f t="shared" si="39"/>
        <v/>
      </c>
      <c r="AF81" s="5" t="str">
        <f t="shared" si="49"/>
        <v/>
      </c>
      <c r="AG81" s="5" t="str">
        <f>IF(F81="女",data_kyogisha!A73,"")</f>
        <v/>
      </c>
      <c r="AH81" s="1">
        <f t="shared" si="50"/>
        <v>0</v>
      </c>
      <c r="AI81" s="1" t="str">
        <f t="shared" si="40"/>
        <v/>
      </c>
      <c r="AJ81" s="1">
        <f t="shared" si="57"/>
        <v>0</v>
      </c>
      <c r="AK81" s="1" t="str">
        <f t="shared" si="51"/>
        <v/>
      </c>
      <c r="AL81" s="1">
        <f t="shared" si="58"/>
        <v>0</v>
      </c>
      <c r="AM81" s="1" t="str">
        <f t="shared" si="52"/>
        <v/>
      </c>
      <c r="AN81" s="1">
        <f t="shared" si="53"/>
        <v>0</v>
      </c>
      <c r="AO81" s="1" t="str">
        <f t="shared" si="41"/>
        <v/>
      </c>
      <c r="AP81" s="1">
        <f t="shared" si="54"/>
        <v>0</v>
      </c>
      <c r="AQ81" s="1" t="str">
        <f t="shared" si="42"/>
        <v/>
      </c>
      <c r="AR81" s="1">
        <f t="shared" si="55"/>
        <v>0</v>
      </c>
      <c r="AS81" s="1" t="str">
        <f t="shared" si="56"/>
        <v/>
      </c>
    </row>
    <row r="82" spans="1:45">
      <c r="A82" s="35">
        <v>73</v>
      </c>
      <c r="B82" s="60"/>
      <c r="C82" s="60"/>
      <c r="D82" s="60"/>
      <c r="E82" s="256"/>
      <c r="F82" s="60"/>
      <c r="G82" s="61"/>
      <c r="H82" s="62"/>
      <c r="I82" s="191"/>
      <c r="J82" s="62"/>
      <c r="K82" s="191"/>
      <c r="L82" s="62"/>
      <c r="M82" s="213"/>
      <c r="N82" s="63"/>
      <c r="O82" s="63"/>
      <c r="P82" s="223"/>
      <c r="V82" s="5" t="str">
        <f t="shared" si="43"/>
        <v/>
      </c>
      <c r="W82" s="5" t="str">
        <f t="shared" si="44"/>
        <v/>
      </c>
      <c r="X82" s="5" t="str">
        <f t="shared" si="45"/>
        <v/>
      </c>
      <c r="Y82" s="5" t="str">
        <f t="shared" si="46"/>
        <v/>
      </c>
      <c r="Z82" s="5" t="str">
        <f t="shared" si="47"/>
        <v/>
      </c>
      <c r="AA82" s="10" t="str">
        <f>IF(F82="男",data_kyogisha!A74,"")</f>
        <v/>
      </c>
      <c r="AB82" s="5" t="str">
        <f t="shared" si="37"/>
        <v/>
      </c>
      <c r="AC82" s="5" t="str">
        <f t="shared" si="38"/>
        <v/>
      </c>
      <c r="AD82" s="5" t="str">
        <f t="shared" si="48"/>
        <v/>
      </c>
      <c r="AE82" s="5" t="str">
        <f t="shared" si="39"/>
        <v/>
      </c>
      <c r="AF82" s="5" t="str">
        <f t="shared" si="49"/>
        <v/>
      </c>
      <c r="AG82" s="5" t="str">
        <f>IF(F82="女",data_kyogisha!A74,"")</f>
        <v/>
      </c>
      <c r="AH82" s="1">
        <f t="shared" si="50"/>
        <v>0</v>
      </c>
      <c r="AI82" s="1" t="str">
        <f t="shared" si="40"/>
        <v/>
      </c>
      <c r="AJ82" s="1">
        <f t="shared" si="57"/>
        <v>0</v>
      </c>
      <c r="AK82" s="1" t="str">
        <f t="shared" si="51"/>
        <v/>
      </c>
      <c r="AL82" s="1">
        <f t="shared" si="58"/>
        <v>0</v>
      </c>
      <c r="AM82" s="1" t="str">
        <f t="shared" si="52"/>
        <v/>
      </c>
      <c r="AN82" s="1">
        <f t="shared" si="53"/>
        <v>0</v>
      </c>
      <c r="AO82" s="1" t="str">
        <f t="shared" si="41"/>
        <v/>
      </c>
      <c r="AP82" s="1">
        <f t="shared" si="54"/>
        <v>0</v>
      </c>
      <c r="AQ82" s="1" t="str">
        <f t="shared" si="42"/>
        <v/>
      </c>
      <c r="AR82" s="1">
        <f t="shared" si="55"/>
        <v>0</v>
      </c>
      <c r="AS82" s="1" t="str">
        <f t="shared" si="56"/>
        <v/>
      </c>
    </row>
    <row r="83" spans="1:45">
      <c r="A83" s="35">
        <v>74</v>
      </c>
      <c r="B83" s="60"/>
      <c r="C83" s="60"/>
      <c r="D83" s="60"/>
      <c r="E83" s="256"/>
      <c r="F83" s="60"/>
      <c r="G83" s="61"/>
      <c r="H83" s="62"/>
      <c r="I83" s="191"/>
      <c r="J83" s="62"/>
      <c r="K83" s="191"/>
      <c r="L83" s="62"/>
      <c r="M83" s="213"/>
      <c r="N83" s="63"/>
      <c r="O83" s="63"/>
      <c r="P83" s="223"/>
      <c r="V83" s="5" t="str">
        <f t="shared" si="43"/>
        <v/>
      </c>
      <c r="W83" s="5" t="str">
        <f t="shared" si="44"/>
        <v/>
      </c>
      <c r="X83" s="5" t="str">
        <f t="shared" si="45"/>
        <v/>
      </c>
      <c r="Y83" s="5" t="str">
        <f t="shared" si="46"/>
        <v/>
      </c>
      <c r="Z83" s="5" t="str">
        <f t="shared" si="47"/>
        <v/>
      </c>
      <c r="AA83" s="10" t="str">
        <f>IF(F83="男",data_kyogisha!A75,"")</f>
        <v/>
      </c>
      <c r="AB83" s="5" t="str">
        <f t="shared" si="37"/>
        <v/>
      </c>
      <c r="AC83" s="5" t="str">
        <f t="shared" si="38"/>
        <v/>
      </c>
      <c r="AD83" s="5" t="str">
        <f t="shared" si="48"/>
        <v/>
      </c>
      <c r="AE83" s="5" t="str">
        <f t="shared" si="39"/>
        <v/>
      </c>
      <c r="AF83" s="5" t="str">
        <f t="shared" si="49"/>
        <v/>
      </c>
      <c r="AG83" s="5" t="str">
        <f>IF(F83="女",data_kyogisha!A75,"")</f>
        <v/>
      </c>
      <c r="AH83" s="1">
        <f t="shared" si="50"/>
        <v>0</v>
      </c>
      <c r="AI83" s="1" t="str">
        <f t="shared" si="40"/>
        <v/>
      </c>
      <c r="AJ83" s="1">
        <f t="shared" si="57"/>
        <v>0</v>
      </c>
      <c r="AK83" s="1" t="str">
        <f t="shared" si="51"/>
        <v/>
      </c>
      <c r="AL83" s="1">
        <f t="shared" si="58"/>
        <v>0</v>
      </c>
      <c r="AM83" s="1" t="str">
        <f t="shared" si="52"/>
        <v/>
      </c>
      <c r="AN83" s="1">
        <f t="shared" si="53"/>
        <v>0</v>
      </c>
      <c r="AO83" s="1" t="str">
        <f t="shared" si="41"/>
        <v/>
      </c>
      <c r="AP83" s="1">
        <f t="shared" si="54"/>
        <v>0</v>
      </c>
      <c r="AQ83" s="1" t="str">
        <f t="shared" si="42"/>
        <v/>
      </c>
      <c r="AR83" s="1">
        <f t="shared" si="55"/>
        <v>0</v>
      </c>
      <c r="AS83" s="1" t="str">
        <f t="shared" si="56"/>
        <v/>
      </c>
    </row>
    <row r="84" spans="1:45">
      <c r="A84" s="35">
        <v>75</v>
      </c>
      <c r="B84" s="60"/>
      <c r="C84" s="60"/>
      <c r="D84" s="60"/>
      <c r="E84" s="256"/>
      <c r="F84" s="60"/>
      <c r="G84" s="61"/>
      <c r="H84" s="62"/>
      <c r="I84" s="191"/>
      <c r="J84" s="62"/>
      <c r="K84" s="191"/>
      <c r="L84" s="62"/>
      <c r="M84" s="213"/>
      <c r="N84" s="63"/>
      <c r="O84" s="63"/>
      <c r="P84" s="223"/>
      <c r="V84" s="5" t="str">
        <f t="shared" si="43"/>
        <v/>
      </c>
      <c r="W84" s="5" t="str">
        <f t="shared" si="44"/>
        <v/>
      </c>
      <c r="X84" s="5" t="str">
        <f t="shared" si="45"/>
        <v/>
      </c>
      <c r="Y84" s="5" t="str">
        <f t="shared" si="46"/>
        <v/>
      </c>
      <c r="Z84" s="5" t="str">
        <f t="shared" si="47"/>
        <v/>
      </c>
      <c r="AA84" s="10" t="str">
        <f>IF(F84="男",data_kyogisha!A76,"")</f>
        <v/>
      </c>
      <c r="AB84" s="5" t="str">
        <f t="shared" si="37"/>
        <v/>
      </c>
      <c r="AC84" s="5" t="str">
        <f t="shared" si="38"/>
        <v/>
      </c>
      <c r="AD84" s="5" t="str">
        <f t="shared" si="48"/>
        <v/>
      </c>
      <c r="AE84" s="5" t="str">
        <f t="shared" si="39"/>
        <v/>
      </c>
      <c r="AF84" s="5" t="str">
        <f t="shared" si="49"/>
        <v/>
      </c>
      <c r="AG84" s="5" t="str">
        <f>IF(F84="女",data_kyogisha!A76,"")</f>
        <v/>
      </c>
      <c r="AH84" s="1">
        <f t="shared" si="50"/>
        <v>0</v>
      </c>
      <c r="AI84" s="1" t="str">
        <f t="shared" si="40"/>
        <v/>
      </c>
      <c r="AJ84" s="1">
        <f t="shared" si="57"/>
        <v>0</v>
      </c>
      <c r="AK84" s="1" t="str">
        <f t="shared" si="51"/>
        <v/>
      </c>
      <c r="AL84" s="1">
        <f t="shared" si="58"/>
        <v>0</v>
      </c>
      <c r="AM84" s="1" t="str">
        <f t="shared" si="52"/>
        <v/>
      </c>
      <c r="AN84" s="1">
        <f t="shared" si="53"/>
        <v>0</v>
      </c>
      <c r="AO84" s="1" t="str">
        <f t="shared" ref="AO84:AO99" si="59">IF(AND(F84="女",N84="○"),B84,"")</f>
        <v/>
      </c>
      <c r="AP84" s="1">
        <f t="shared" si="54"/>
        <v>0</v>
      </c>
      <c r="AQ84" s="1" t="str">
        <f t="shared" si="42"/>
        <v/>
      </c>
      <c r="AR84" s="1">
        <f t="shared" si="55"/>
        <v>0</v>
      </c>
      <c r="AS84" s="1" t="str">
        <f t="shared" si="56"/>
        <v/>
      </c>
    </row>
    <row r="85" spans="1:45">
      <c r="A85" s="35">
        <v>76</v>
      </c>
      <c r="B85" s="60"/>
      <c r="C85" s="60"/>
      <c r="D85" s="60"/>
      <c r="E85" s="256"/>
      <c r="F85" s="60"/>
      <c r="G85" s="61"/>
      <c r="H85" s="62"/>
      <c r="I85" s="191"/>
      <c r="J85" s="62"/>
      <c r="K85" s="191"/>
      <c r="L85" s="62"/>
      <c r="M85" s="213"/>
      <c r="N85" s="63"/>
      <c r="O85" s="63"/>
      <c r="P85" s="223"/>
      <c r="V85" s="5" t="str">
        <f t="shared" si="43"/>
        <v/>
      </c>
      <c r="W85" s="5" t="str">
        <f t="shared" si="44"/>
        <v/>
      </c>
      <c r="X85" s="5" t="str">
        <f t="shared" si="45"/>
        <v/>
      </c>
      <c r="Y85" s="5" t="str">
        <f t="shared" si="46"/>
        <v/>
      </c>
      <c r="Z85" s="5" t="str">
        <f t="shared" si="47"/>
        <v/>
      </c>
      <c r="AA85" s="10" t="str">
        <f>IF(F85="男",data_kyogisha!A77,"")</f>
        <v/>
      </c>
      <c r="AB85" s="5" t="str">
        <f t="shared" si="37"/>
        <v/>
      </c>
      <c r="AC85" s="5" t="str">
        <f t="shared" si="38"/>
        <v/>
      </c>
      <c r="AD85" s="5" t="str">
        <f t="shared" si="48"/>
        <v/>
      </c>
      <c r="AE85" s="5" t="str">
        <f t="shared" si="39"/>
        <v/>
      </c>
      <c r="AF85" s="5" t="str">
        <f t="shared" si="49"/>
        <v/>
      </c>
      <c r="AG85" s="5" t="str">
        <f>IF(F85="女",data_kyogisha!A77,"")</f>
        <v/>
      </c>
      <c r="AH85" s="1">
        <f t="shared" si="50"/>
        <v>0</v>
      </c>
      <c r="AI85" s="1" t="str">
        <f t="shared" si="40"/>
        <v/>
      </c>
      <c r="AJ85" s="1">
        <f t="shared" si="57"/>
        <v>0</v>
      </c>
      <c r="AK85" s="1" t="str">
        <f t="shared" si="51"/>
        <v/>
      </c>
      <c r="AL85" s="1">
        <f t="shared" si="58"/>
        <v>0</v>
      </c>
      <c r="AM85" s="1" t="str">
        <f t="shared" si="52"/>
        <v/>
      </c>
      <c r="AN85" s="1">
        <f t="shared" si="53"/>
        <v>0</v>
      </c>
      <c r="AO85" s="1" t="str">
        <f t="shared" si="59"/>
        <v/>
      </c>
      <c r="AP85" s="1">
        <f t="shared" si="54"/>
        <v>0</v>
      </c>
      <c r="AQ85" s="1" t="str">
        <f t="shared" si="42"/>
        <v/>
      </c>
      <c r="AR85" s="1">
        <f t="shared" si="55"/>
        <v>0</v>
      </c>
      <c r="AS85" s="1" t="str">
        <f t="shared" si="56"/>
        <v/>
      </c>
    </row>
    <row r="86" spans="1:45">
      <c r="A86" s="35">
        <v>77</v>
      </c>
      <c r="B86" s="60"/>
      <c r="C86" s="60"/>
      <c r="D86" s="60"/>
      <c r="E86" s="256"/>
      <c r="F86" s="60"/>
      <c r="G86" s="61"/>
      <c r="H86" s="62"/>
      <c r="I86" s="191"/>
      <c r="J86" s="62"/>
      <c r="K86" s="191"/>
      <c r="L86" s="62"/>
      <c r="M86" s="213"/>
      <c r="N86" s="63"/>
      <c r="O86" s="63"/>
      <c r="P86" s="223"/>
      <c r="V86" s="5" t="str">
        <f t="shared" si="43"/>
        <v/>
      </c>
      <c r="W86" s="5" t="str">
        <f t="shared" si="44"/>
        <v/>
      </c>
      <c r="X86" s="5" t="str">
        <f t="shared" si="45"/>
        <v/>
      </c>
      <c r="Y86" s="5" t="str">
        <f t="shared" si="46"/>
        <v/>
      </c>
      <c r="Z86" s="5" t="str">
        <f t="shared" si="47"/>
        <v/>
      </c>
      <c r="AA86" s="10" t="str">
        <f>IF(F86="男",data_kyogisha!A78,"")</f>
        <v/>
      </c>
      <c r="AB86" s="5" t="str">
        <f t="shared" si="37"/>
        <v/>
      </c>
      <c r="AC86" s="5" t="str">
        <f t="shared" si="38"/>
        <v/>
      </c>
      <c r="AD86" s="5" t="str">
        <f t="shared" si="48"/>
        <v/>
      </c>
      <c r="AE86" s="5" t="str">
        <f t="shared" si="39"/>
        <v/>
      </c>
      <c r="AF86" s="5" t="str">
        <f t="shared" si="49"/>
        <v/>
      </c>
      <c r="AG86" s="5" t="str">
        <f>IF(F86="女",data_kyogisha!A78,"")</f>
        <v/>
      </c>
      <c r="AH86" s="1">
        <f t="shared" si="50"/>
        <v>0</v>
      </c>
      <c r="AI86" s="1" t="str">
        <f t="shared" si="40"/>
        <v/>
      </c>
      <c r="AJ86" s="1">
        <f t="shared" si="57"/>
        <v>0</v>
      </c>
      <c r="AK86" s="1" t="str">
        <f t="shared" si="51"/>
        <v/>
      </c>
      <c r="AL86" s="1">
        <f t="shared" si="58"/>
        <v>0</v>
      </c>
      <c r="AM86" s="1" t="str">
        <f t="shared" si="52"/>
        <v/>
      </c>
      <c r="AN86" s="1">
        <f t="shared" si="53"/>
        <v>0</v>
      </c>
      <c r="AO86" s="1" t="str">
        <f t="shared" si="59"/>
        <v/>
      </c>
      <c r="AP86" s="1">
        <f t="shared" si="54"/>
        <v>0</v>
      </c>
      <c r="AQ86" s="1" t="str">
        <f t="shared" si="42"/>
        <v/>
      </c>
      <c r="AR86" s="1">
        <f t="shared" si="55"/>
        <v>0</v>
      </c>
      <c r="AS86" s="1" t="str">
        <f t="shared" si="56"/>
        <v/>
      </c>
    </row>
    <row r="87" spans="1:45">
      <c r="A87" s="35">
        <v>78</v>
      </c>
      <c r="B87" s="60"/>
      <c r="C87" s="60"/>
      <c r="D87" s="60"/>
      <c r="E87" s="256"/>
      <c r="F87" s="60"/>
      <c r="G87" s="61"/>
      <c r="H87" s="62"/>
      <c r="I87" s="191"/>
      <c r="J87" s="62"/>
      <c r="K87" s="191"/>
      <c r="L87" s="62"/>
      <c r="M87" s="213"/>
      <c r="N87" s="63"/>
      <c r="O87" s="63"/>
      <c r="P87" s="223"/>
      <c r="V87" s="5" t="str">
        <f t="shared" si="43"/>
        <v/>
      </c>
      <c r="W87" s="5" t="str">
        <f t="shared" si="44"/>
        <v/>
      </c>
      <c r="X87" s="5" t="str">
        <f t="shared" si="45"/>
        <v/>
      </c>
      <c r="Y87" s="5" t="str">
        <f t="shared" si="46"/>
        <v/>
      </c>
      <c r="Z87" s="5" t="str">
        <f t="shared" si="47"/>
        <v/>
      </c>
      <c r="AA87" s="10" t="str">
        <f>IF(F87="男",data_kyogisha!A79,"")</f>
        <v/>
      </c>
      <c r="AB87" s="5" t="str">
        <f t="shared" si="37"/>
        <v/>
      </c>
      <c r="AC87" s="5" t="str">
        <f t="shared" si="38"/>
        <v/>
      </c>
      <c r="AD87" s="5" t="str">
        <f t="shared" si="48"/>
        <v/>
      </c>
      <c r="AE87" s="5" t="str">
        <f t="shared" si="39"/>
        <v/>
      </c>
      <c r="AF87" s="5" t="str">
        <f t="shared" si="49"/>
        <v/>
      </c>
      <c r="AG87" s="5" t="str">
        <f>IF(F87="女",data_kyogisha!A79,"")</f>
        <v/>
      </c>
      <c r="AH87" s="1">
        <f t="shared" si="50"/>
        <v>0</v>
      </c>
      <c r="AI87" s="1" t="str">
        <f t="shared" si="40"/>
        <v/>
      </c>
      <c r="AJ87" s="1">
        <f t="shared" si="57"/>
        <v>0</v>
      </c>
      <c r="AK87" s="1" t="str">
        <f t="shared" si="51"/>
        <v/>
      </c>
      <c r="AL87" s="1">
        <f t="shared" si="58"/>
        <v>0</v>
      </c>
      <c r="AM87" s="1" t="str">
        <f t="shared" si="52"/>
        <v/>
      </c>
      <c r="AN87" s="1">
        <f t="shared" si="53"/>
        <v>0</v>
      </c>
      <c r="AO87" s="1" t="str">
        <f t="shared" si="59"/>
        <v/>
      </c>
      <c r="AP87" s="1">
        <f t="shared" si="54"/>
        <v>0</v>
      </c>
      <c r="AQ87" s="1" t="str">
        <f t="shared" si="42"/>
        <v/>
      </c>
      <c r="AR87" s="1">
        <f t="shared" si="55"/>
        <v>0</v>
      </c>
      <c r="AS87" s="1" t="str">
        <f t="shared" si="56"/>
        <v/>
      </c>
    </row>
    <row r="88" spans="1:45">
      <c r="A88" s="35">
        <v>79</v>
      </c>
      <c r="B88" s="60"/>
      <c r="C88" s="60"/>
      <c r="D88" s="60"/>
      <c r="E88" s="256"/>
      <c r="F88" s="60"/>
      <c r="G88" s="61"/>
      <c r="H88" s="62"/>
      <c r="I88" s="191"/>
      <c r="J88" s="62"/>
      <c r="K88" s="191"/>
      <c r="L88" s="62"/>
      <c r="M88" s="213"/>
      <c r="N88" s="63"/>
      <c r="O88" s="63"/>
      <c r="P88" s="223"/>
      <c r="V88" s="5" t="str">
        <f t="shared" si="43"/>
        <v/>
      </c>
      <c r="W88" s="5" t="str">
        <f t="shared" si="44"/>
        <v/>
      </c>
      <c r="X88" s="5" t="str">
        <f t="shared" si="45"/>
        <v/>
      </c>
      <c r="Y88" s="5" t="str">
        <f t="shared" si="46"/>
        <v/>
      </c>
      <c r="Z88" s="5" t="str">
        <f t="shared" si="47"/>
        <v/>
      </c>
      <c r="AA88" s="10" t="str">
        <f>IF(F88="男",data_kyogisha!A80,"")</f>
        <v/>
      </c>
      <c r="AB88" s="5" t="str">
        <f t="shared" si="37"/>
        <v/>
      </c>
      <c r="AC88" s="5" t="str">
        <f t="shared" si="38"/>
        <v/>
      </c>
      <c r="AD88" s="5" t="str">
        <f t="shared" si="48"/>
        <v/>
      </c>
      <c r="AE88" s="5" t="str">
        <f t="shared" si="39"/>
        <v/>
      </c>
      <c r="AF88" s="5" t="str">
        <f t="shared" si="49"/>
        <v/>
      </c>
      <c r="AG88" s="5" t="str">
        <f>IF(F88="女",data_kyogisha!A80,"")</f>
        <v/>
      </c>
      <c r="AH88" s="1">
        <f t="shared" si="50"/>
        <v>0</v>
      </c>
      <c r="AI88" s="1" t="str">
        <f t="shared" si="40"/>
        <v/>
      </c>
      <c r="AJ88" s="1">
        <f t="shared" si="57"/>
        <v>0</v>
      </c>
      <c r="AK88" s="1" t="str">
        <f t="shared" si="51"/>
        <v/>
      </c>
      <c r="AL88" s="1">
        <f t="shared" si="58"/>
        <v>0</v>
      </c>
      <c r="AM88" s="1" t="str">
        <f t="shared" si="52"/>
        <v/>
      </c>
      <c r="AN88" s="1">
        <f t="shared" si="53"/>
        <v>0</v>
      </c>
      <c r="AO88" s="1" t="str">
        <f t="shared" si="59"/>
        <v/>
      </c>
      <c r="AP88" s="1">
        <f t="shared" si="54"/>
        <v>0</v>
      </c>
      <c r="AQ88" s="1" t="str">
        <f t="shared" si="42"/>
        <v/>
      </c>
      <c r="AR88" s="1">
        <f t="shared" si="55"/>
        <v>0</v>
      </c>
      <c r="AS88" s="1" t="str">
        <f t="shared" si="56"/>
        <v/>
      </c>
    </row>
    <row r="89" spans="1:45">
      <c r="A89" s="35">
        <v>80</v>
      </c>
      <c r="B89" s="60"/>
      <c r="C89" s="60"/>
      <c r="D89" s="60"/>
      <c r="E89" s="256"/>
      <c r="F89" s="60"/>
      <c r="G89" s="61"/>
      <c r="H89" s="62"/>
      <c r="I89" s="191"/>
      <c r="J89" s="62"/>
      <c r="K89" s="191"/>
      <c r="L89" s="62"/>
      <c r="M89" s="213"/>
      <c r="N89" s="63"/>
      <c r="O89" s="63"/>
      <c r="P89" s="223"/>
      <c r="V89" s="5" t="str">
        <f t="shared" si="43"/>
        <v/>
      </c>
      <c r="W89" s="5" t="str">
        <f t="shared" si="44"/>
        <v/>
      </c>
      <c r="X89" s="5" t="str">
        <f t="shared" si="45"/>
        <v/>
      </c>
      <c r="Y89" s="5" t="str">
        <f t="shared" si="46"/>
        <v/>
      </c>
      <c r="Z89" s="5" t="str">
        <f t="shared" si="47"/>
        <v/>
      </c>
      <c r="AA89" s="10" t="str">
        <f>IF(F89="男",data_kyogisha!A81,"")</f>
        <v/>
      </c>
      <c r="AB89" s="5" t="str">
        <f t="shared" si="37"/>
        <v/>
      </c>
      <c r="AC89" s="5" t="str">
        <f t="shared" si="38"/>
        <v/>
      </c>
      <c r="AD89" s="5" t="str">
        <f t="shared" si="48"/>
        <v/>
      </c>
      <c r="AE89" s="5" t="str">
        <f t="shared" si="39"/>
        <v/>
      </c>
      <c r="AF89" s="5" t="str">
        <f t="shared" si="49"/>
        <v/>
      </c>
      <c r="AG89" s="5" t="str">
        <f>IF(F89="女",data_kyogisha!A81,"")</f>
        <v/>
      </c>
      <c r="AH89" s="1">
        <f t="shared" si="50"/>
        <v>0</v>
      </c>
      <c r="AI89" s="1" t="str">
        <f t="shared" si="40"/>
        <v/>
      </c>
      <c r="AJ89" s="1">
        <f t="shared" si="57"/>
        <v>0</v>
      </c>
      <c r="AK89" s="1" t="str">
        <f t="shared" si="51"/>
        <v/>
      </c>
      <c r="AL89" s="1">
        <f t="shared" si="58"/>
        <v>0</v>
      </c>
      <c r="AM89" s="1" t="str">
        <f t="shared" si="52"/>
        <v/>
      </c>
      <c r="AN89" s="1">
        <f t="shared" si="53"/>
        <v>0</v>
      </c>
      <c r="AO89" s="1" t="str">
        <f t="shared" si="59"/>
        <v/>
      </c>
      <c r="AP89" s="1">
        <f t="shared" si="54"/>
        <v>0</v>
      </c>
      <c r="AQ89" s="1" t="str">
        <f t="shared" si="42"/>
        <v/>
      </c>
      <c r="AR89" s="1">
        <f t="shared" si="55"/>
        <v>0</v>
      </c>
      <c r="AS89" s="1" t="str">
        <f t="shared" si="56"/>
        <v/>
      </c>
    </row>
    <row r="90" spans="1:45">
      <c r="A90" s="35">
        <v>81</v>
      </c>
      <c r="B90" s="60"/>
      <c r="C90" s="60"/>
      <c r="D90" s="60"/>
      <c r="E90" s="256"/>
      <c r="F90" s="60"/>
      <c r="G90" s="61"/>
      <c r="H90" s="62"/>
      <c r="I90" s="191"/>
      <c r="J90" s="62"/>
      <c r="K90" s="191"/>
      <c r="L90" s="62"/>
      <c r="M90" s="213"/>
      <c r="N90" s="63"/>
      <c r="O90" s="63"/>
      <c r="P90" s="223"/>
      <c r="V90" s="5" t="str">
        <f t="shared" si="43"/>
        <v/>
      </c>
      <c r="W90" s="5" t="str">
        <f t="shared" si="44"/>
        <v/>
      </c>
      <c r="X90" s="5" t="str">
        <f t="shared" si="45"/>
        <v/>
      </c>
      <c r="Y90" s="5" t="str">
        <f t="shared" si="46"/>
        <v/>
      </c>
      <c r="Z90" s="5" t="str">
        <f t="shared" si="47"/>
        <v/>
      </c>
      <c r="AA90" s="10" t="str">
        <f>IF(F90="男",data_kyogisha!A82,"")</f>
        <v/>
      </c>
      <c r="AB90" s="5" t="str">
        <f t="shared" si="37"/>
        <v/>
      </c>
      <c r="AC90" s="5" t="str">
        <f t="shared" si="38"/>
        <v/>
      </c>
      <c r="AD90" s="5" t="str">
        <f t="shared" si="48"/>
        <v/>
      </c>
      <c r="AE90" s="5" t="str">
        <f t="shared" si="39"/>
        <v/>
      </c>
      <c r="AF90" s="5" t="str">
        <f t="shared" si="49"/>
        <v/>
      </c>
      <c r="AG90" s="5" t="str">
        <f>IF(F90="女",data_kyogisha!A82,"")</f>
        <v/>
      </c>
      <c r="AH90" s="1">
        <f t="shared" si="50"/>
        <v>0</v>
      </c>
      <c r="AI90" s="1" t="str">
        <f t="shared" si="40"/>
        <v/>
      </c>
      <c r="AJ90" s="1">
        <f t="shared" si="57"/>
        <v>0</v>
      </c>
      <c r="AK90" s="1" t="str">
        <f t="shared" si="51"/>
        <v/>
      </c>
      <c r="AL90" s="1">
        <f t="shared" si="58"/>
        <v>0</v>
      </c>
      <c r="AM90" s="1" t="str">
        <f t="shared" si="52"/>
        <v/>
      </c>
      <c r="AN90" s="1">
        <f t="shared" si="53"/>
        <v>0</v>
      </c>
      <c r="AO90" s="1" t="str">
        <f t="shared" si="59"/>
        <v/>
      </c>
      <c r="AP90" s="1">
        <f t="shared" si="54"/>
        <v>0</v>
      </c>
      <c r="AQ90" s="1" t="str">
        <f t="shared" si="42"/>
        <v/>
      </c>
      <c r="AR90" s="1">
        <f t="shared" si="55"/>
        <v>0</v>
      </c>
      <c r="AS90" s="1" t="str">
        <f t="shared" si="56"/>
        <v/>
      </c>
    </row>
    <row r="91" spans="1:45">
      <c r="A91" s="35">
        <v>82</v>
      </c>
      <c r="B91" s="60"/>
      <c r="C91" s="60"/>
      <c r="D91" s="60"/>
      <c r="E91" s="256"/>
      <c r="F91" s="60"/>
      <c r="G91" s="61"/>
      <c r="H91" s="62"/>
      <c r="I91" s="191"/>
      <c r="J91" s="62"/>
      <c r="K91" s="191"/>
      <c r="L91" s="62"/>
      <c r="M91" s="213"/>
      <c r="N91" s="63"/>
      <c r="O91" s="63"/>
      <c r="P91" s="223"/>
      <c r="V91" s="5" t="str">
        <f t="shared" si="43"/>
        <v/>
      </c>
      <c r="W91" s="5" t="str">
        <f t="shared" si="44"/>
        <v/>
      </c>
      <c r="X91" s="5" t="str">
        <f t="shared" si="45"/>
        <v/>
      </c>
      <c r="Y91" s="5" t="str">
        <f t="shared" si="46"/>
        <v/>
      </c>
      <c r="Z91" s="5" t="str">
        <f t="shared" si="47"/>
        <v/>
      </c>
      <c r="AA91" s="10" t="str">
        <f>IF(F91="男",data_kyogisha!A83,"")</f>
        <v/>
      </c>
      <c r="AB91" s="5" t="str">
        <f t="shared" si="37"/>
        <v/>
      </c>
      <c r="AC91" s="5" t="str">
        <f t="shared" si="38"/>
        <v/>
      </c>
      <c r="AD91" s="5" t="str">
        <f t="shared" si="48"/>
        <v/>
      </c>
      <c r="AE91" s="5" t="str">
        <f t="shared" si="39"/>
        <v/>
      </c>
      <c r="AF91" s="5" t="str">
        <f t="shared" si="49"/>
        <v/>
      </c>
      <c r="AG91" s="5" t="str">
        <f>IF(F91="女",data_kyogisha!A83,"")</f>
        <v/>
      </c>
      <c r="AH91" s="1">
        <f t="shared" si="50"/>
        <v>0</v>
      </c>
      <c r="AI91" s="1" t="str">
        <f t="shared" si="40"/>
        <v/>
      </c>
      <c r="AJ91" s="1">
        <f t="shared" si="57"/>
        <v>0</v>
      </c>
      <c r="AK91" s="1" t="str">
        <f t="shared" si="51"/>
        <v/>
      </c>
      <c r="AL91" s="1">
        <f t="shared" si="58"/>
        <v>0</v>
      </c>
      <c r="AM91" s="1" t="str">
        <f t="shared" si="52"/>
        <v/>
      </c>
      <c r="AN91" s="1">
        <f t="shared" si="53"/>
        <v>0</v>
      </c>
      <c r="AO91" s="1" t="str">
        <f t="shared" si="59"/>
        <v/>
      </c>
      <c r="AP91" s="1">
        <f t="shared" si="54"/>
        <v>0</v>
      </c>
      <c r="AQ91" s="1" t="str">
        <f t="shared" si="42"/>
        <v/>
      </c>
      <c r="AR91" s="1">
        <f t="shared" si="55"/>
        <v>0</v>
      </c>
      <c r="AS91" s="1" t="str">
        <f t="shared" si="56"/>
        <v/>
      </c>
    </row>
    <row r="92" spans="1:45">
      <c r="A92" s="35">
        <v>83</v>
      </c>
      <c r="B92" s="60"/>
      <c r="C92" s="60"/>
      <c r="D92" s="60"/>
      <c r="E92" s="256"/>
      <c r="F92" s="60"/>
      <c r="G92" s="61"/>
      <c r="H92" s="62"/>
      <c r="I92" s="191"/>
      <c r="J92" s="62"/>
      <c r="K92" s="191"/>
      <c r="L92" s="62"/>
      <c r="M92" s="213"/>
      <c r="N92" s="63"/>
      <c r="O92" s="63"/>
      <c r="P92" s="223"/>
      <c r="V92" s="5" t="str">
        <f t="shared" si="43"/>
        <v/>
      </c>
      <c r="W92" s="5" t="str">
        <f t="shared" si="44"/>
        <v/>
      </c>
      <c r="X92" s="5" t="str">
        <f t="shared" si="45"/>
        <v/>
      </c>
      <c r="Y92" s="5" t="str">
        <f t="shared" si="46"/>
        <v/>
      </c>
      <c r="Z92" s="5" t="str">
        <f t="shared" si="47"/>
        <v/>
      </c>
      <c r="AA92" s="10" t="str">
        <f>IF(F92="男",data_kyogisha!A84,"")</f>
        <v/>
      </c>
      <c r="AB92" s="5" t="str">
        <f t="shared" si="37"/>
        <v/>
      </c>
      <c r="AC92" s="5" t="str">
        <f t="shared" si="38"/>
        <v/>
      </c>
      <c r="AD92" s="5" t="str">
        <f t="shared" si="48"/>
        <v/>
      </c>
      <c r="AE92" s="5" t="str">
        <f t="shared" si="39"/>
        <v/>
      </c>
      <c r="AF92" s="5" t="str">
        <f t="shared" si="49"/>
        <v/>
      </c>
      <c r="AG92" s="5" t="str">
        <f>IF(F92="女",data_kyogisha!A84,"")</f>
        <v/>
      </c>
      <c r="AH92" s="1">
        <f t="shared" si="50"/>
        <v>0</v>
      </c>
      <c r="AI92" s="1" t="str">
        <f t="shared" si="40"/>
        <v/>
      </c>
      <c r="AJ92" s="1">
        <f t="shared" si="57"/>
        <v>0</v>
      </c>
      <c r="AK92" s="1" t="str">
        <f t="shared" si="51"/>
        <v/>
      </c>
      <c r="AL92" s="1">
        <f t="shared" si="58"/>
        <v>0</v>
      </c>
      <c r="AM92" s="1" t="str">
        <f t="shared" si="52"/>
        <v/>
      </c>
      <c r="AN92" s="1">
        <f t="shared" si="53"/>
        <v>0</v>
      </c>
      <c r="AO92" s="1" t="str">
        <f t="shared" si="59"/>
        <v/>
      </c>
      <c r="AP92" s="1">
        <f t="shared" si="54"/>
        <v>0</v>
      </c>
      <c r="AQ92" s="1" t="str">
        <f t="shared" si="42"/>
        <v/>
      </c>
      <c r="AR92" s="1">
        <f t="shared" si="55"/>
        <v>0</v>
      </c>
      <c r="AS92" s="1" t="str">
        <f t="shared" si="56"/>
        <v/>
      </c>
    </row>
    <row r="93" spans="1:45">
      <c r="A93" s="35">
        <v>84</v>
      </c>
      <c r="B93" s="60"/>
      <c r="C93" s="60"/>
      <c r="D93" s="60"/>
      <c r="E93" s="256"/>
      <c r="F93" s="60"/>
      <c r="G93" s="61"/>
      <c r="H93" s="62"/>
      <c r="I93" s="191"/>
      <c r="J93" s="62"/>
      <c r="K93" s="191"/>
      <c r="L93" s="62"/>
      <c r="M93" s="213"/>
      <c r="N93" s="63"/>
      <c r="O93" s="63"/>
      <c r="P93" s="223"/>
      <c r="V93" s="5" t="str">
        <f t="shared" si="43"/>
        <v/>
      </c>
      <c r="W93" s="5" t="str">
        <f t="shared" si="44"/>
        <v/>
      </c>
      <c r="X93" s="5" t="str">
        <f t="shared" si="45"/>
        <v/>
      </c>
      <c r="Y93" s="5" t="str">
        <f t="shared" si="46"/>
        <v/>
      </c>
      <c r="Z93" s="5" t="str">
        <f t="shared" si="47"/>
        <v/>
      </c>
      <c r="AA93" s="10" t="str">
        <f>IF(F93="男",data_kyogisha!A85,"")</f>
        <v/>
      </c>
      <c r="AB93" s="5" t="str">
        <f t="shared" si="37"/>
        <v/>
      </c>
      <c r="AC93" s="5" t="str">
        <f t="shared" si="38"/>
        <v/>
      </c>
      <c r="AD93" s="5" t="str">
        <f t="shared" si="48"/>
        <v/>
      </c>
      <c r="AE93" s="5" t="str">
        <f t="shared" si="39"/>
        <v/>
      </c>
      <c r="AF93" s="5" t="str">
        <f t="shared" si="49"/>
        <v/>
      </c>
      <c r="AG93" s="5" t="str">
        <f>IF(F93="女",data_kyogisha!A85,"")</f>
        <v/>
      </c>
      <c r="AH93" s="1">
        <f t="shared" si="50"/>
        <v>0</v>
      </c>
      <c r="AI93" s="1" t="str">
        <f t="shared" si="40"/>
        <v/>
      </c>
      <c r="AJ93" s="1">
        <f t="shared" si="57"/>
        <v>0</v>
      </c>
      <c r="AK93" s="1" t="str">
        <f t="shared" si="51"/>
        <v/>
      </c>
      <c r="AL93" s="1">
        <f t="shared" si="58"/>
        <v>0</v>
      </c>
      <c r="AM93" s="1" t="str">
        <f t="shared" si="52"/>
        <v/>
      </c>
      <c r="AN93" s="1">
        <f t="shared" si="53"/>
        <v>0</v>
      </c>
      <c r="AO93" s="1" t="str">
        <f t="shared" si="59"/>
        <v/>
      </c>
      <c r="AP93" s="1">
        <f t="shared" si="54"/>
        <v>0</v>
      </c>
      <c r="AQ93" s="1" t="str">
        <f t="shared" si="42"/>
        <v/>
      </c>
      <c r="AR93" s="1">
        <f t="shared" si="55"/>
        <v>0</v>
      </c>
      <c r="AS93" s="1" t="str">
        <f t="shared" si="56"/>
        <v/>
      </c>
    </row>
    <row r="94" spans="1:45">
      <c r="A94" s="35">
        <v>85</v>
      </c>
      <c r="B94" s="60"/>
      <c r="C94" s="60"/>
      <c r="D94" s="60"/>
      <c r="E94" s="256"/>
      <c r="F94" s="60"/>
      <c r="G94" s="61"/>
      <c r="H94" s="62"/>
      <c r="I94" s="191"/>
      <c r="J94" s="62"/>
      <c r="K94" s="191"/>
      <c r="L94" s="62"/>
      <c r="M94" s="213"/>
      <c r="N94" s="63"/>
      <c r="O94" s="63"/>
      <c r="P94" s="223"/>
      <c r="V94" s="5" t="str">
        <f t="shared" si="43"/>
        <v/>
      </c>
      <c r="W94" s="5" t="str">
        <f t="shared" si="44"/>
        <v/>
      </c>
      <c r="X94" s="5" t="str">
        <f t="shared" si="45"/>
        <v/>
      </c>
      <c r="Y94" s="5" t="str">
        <f t="shared" si="46"/>
        <v/>
      </c>
      <c r="Z94" s="5" t="str">
        <f t="shared" si="47"/>
        <v/>
      </c>
      <c r="AA94" s="10" t="str">
        <f>IF(F94="男",data_kyogisha!A86,"")</f>
        <v/>
      </c>
      <c r="AB94" s="5" t="str">
        <f t="shared" si="37"/>
        <v/>
      </c>
      <c r="AC94" s="5" t="str">
        <f t="shared" si="38"/>
        <v/>
      </c>
      <c r="AD94" s="5" t="str">
        <f t="shared" si="48"/>
        <v/>
      </c>
      <c r="AE94" s="5" t="str">
        <f t="shared" si="39"/>
        <v/>
      </c>
      <c r="AF94" s="5" t="str">
        <f t="shared" si="49"/>
        <v/>
      </c>
      <c r="AG94" s="5" t="str">
        <f>IF(F94="女",data_kyogisha!A86,"")</f>
        <v/>
      </c>
      <c r="AH94" s="1">
        <f t="shared" si="50"/>
        <v>0</v>
      </c>
      <c r="AI94" s="1" t="str">
        <f t="shared" si="40"/>
        <v/>
      </c>
      <c r="AJ94" s="1">
        <f t="shared" si="57"/>
        <v>0</v>
      </c>
      <c r="AK94" s="1" t="str">
        <f t="shared" si="51"/>
        <v/>
      </c>
      <c r="AL94" s="1">
        <f t="shared" si="58"/>
        <v>0</v>
      </c>
      <c r="AM94" s="1" t="str">
        <f t="shared" si="52"/>
        <v/>
      </c>
      <c r="AN94" s="1">
        <f t="shared" si="53"/>
        <v>0</v>
      </c>
      <c r="AO94" s="1" t="str">
        <f t="shared" si="59"/>
        <v/>
      </c>
      <c r="AP94" s="1">
        <f t="shared" si="54"/>
        <v>0</v>
      </c>
      <c r="AQ94" s="1" t="str">
        <f t="shared" si="42"/>
        <v/>
      </c>
      <c r="AR94" s="1">
        <f t="shared" si="55"/>
        <v>0</v>
      </c>
      <c r="AS94" s="1" t="str">
        <f t="shared" si="56"/>
        <v/>
      </c>
    </row>
    <row r="95" spans="1:45">
      <c r="A95" s="35">
        <v>86</v>
      </c>
      <c r="B95" s="60"/>
      <c r="C95" s="60"/>
      <c r="D95" s="60"/>
      <c r="E95" s="256"/>
      <c r="F95" s="60"/>
      <c r="G95" s="61"/>
      <c r="H95" s="62"/>
      <c r="I95" s="191"/>
      <c r="J95" s="62"/>
      <c r="K95" s="191"/>
      <c r="L95" s="62"/>
      <c r="M95" s="213"/>
      <c r="N95" s="63"/>
      <c r="O95" s="63"/>
      <c r="P95" s="223"/>
      <c r="V95" s="5" t="str">
        <f t="shared" si="43"/>
        <v/>
      </c>
      <c r="W95" s="5" t="str">
        <f t="shared" si="44"/>
        <v/>
      </c>
      <c r="X95" s="5" t="str">
        <f t="shared" si="45"/>
        <v/>
      </c>
      <c r="Y95" s="5" t="str">
        <f t="shared" si="46"/>
        <v/>
      </c>
      <c r="Z95" s="5" t="str">
        <f t="shared" si="47"/>
        <v/>
      </c>
      <c r="AA95" s="10" t="str">
        <f>IF(F95="男",data_kyogisha!A87,"")</f>
        <v/>
      </c>
      <c r="AB95" s="5" t="str">
        <f t="shared" si="37"/>
        <v/>
      </c>
      <c r="AC95" s="5" t="str">
        <f t="shared" si="38"/>
        <v/>
      </c>
      <c r="AD95" s="5" t="str">
        <f t="shared" si="48"/>
        <v/>
      </c>
      <c r="AE95" s="5" t="str">
        <f t="shared" si="39"/>
        <v/>
      </c>
      <c r="AF95" s="5" t="str">
        <f t="shared" si="49"/>
        <v/>
      </c>
      <c r="AG95" s="5" t="str">
        <f>IF(F95="女",data_kyogisha!A87,"")</f>
        <v/>
      </c>
      <c r="AH95" s="1">
        <f t="shared" si="50"/>
        <v>0</v>
      </c>
      <c r="AI95" s="1" t="str">
        <f t="shared" si="40"/>
        <v/>
      </c>
      <c r="AJ95" s="1">
        <f t="shared" si="57"/>
        <v>0</v>
      </c>
      <c r="AK95" s="1" t="str">
        <f t="shared" si="51"/>
        <v/>
      </c>
      <c r="AL95" s="1">
        <f t="shared" si="58"/>
        <v>0</v>
      </c>
      <c r="AM95" s="1" t="str">
        <f t="shared" si="52"/>
        <v/>
      </c>
      <c r="AN95" s="1">
        <f t="shared" si="53"/>
        <v>0</v>
      </c>
      <c r="AO95" s="1" t="str">
        <f t="shared" si="59"/>
        <v/>
      </c>
      <c r="AP95" s="1">
        <f t="shared" si="54"/>
        <v>0</v>
      </c>
      <c r="AQ95" s="1" t="str">
        <f t="shared" si="42"/>
        <v/>
      </c>
      <c r="AR95" s="1">
        <f t="shared" si="55"/>
        <v>0</v>
      </c>
      <c r="AS95" s="1" t="str">
        <f t="shared" si="56"/>
        <v/>
      </c>
    </row>
    <row r="96" spans="1:45">
      <c r="A96" s="35">
        <v>87</v>
      </c>
      <c r="B96" s="60"/>
      <c r="C96" s="60"/>
      <c r="D96" s="60"/>
      <c r="E96" s="256"/>
      <c r="F96" s="60"/>
      <c r="G96" s="61"/>
      <c r="H96" s="62"/>
      <c r="I96" s="191"/>
      <c r="J96" s="62"/>
      <c r="K96" s="191"/>
      <c r="L96" s="62"/>
      <c r="M96" s="213"/>
      <c r="N96" s="63"/>
      <c r="O96" s="63"/>
      <c r="P96" s="223"/>
      <c r="V96" s="5" t="str">
        <f t="shared" si="43"/>
        <v/>
      </c>
      <c r="W96" s="5" t="str">
        <f t="shared" si="44"/>
        <v/>
      </c>
      <c r="X96" s="5" t="str">
        <f t="shared" si="45"/>
        <v/>
      </c>
      <c r="Y96" s="5" t="str">
        <f t="shared" si="46"/>
        <v/>
      </c>
      <c r="Z96" s="5" t="str">
        <f t="shared" si="47"/>
        <v/>
      </c>
      <c r="AA96" s="10" t="str">
        <f>IF(F96="男",data_kyogisha!A88,"")</f>
        <v/>
      </c>
      <c r="AB96" s="5" t="str">
        <f t="shared" si="37"/>
        <v/>
      </c>
      <c r="AC96" s="5" t="str">
        <f t="shared" si="38"/>
        <v/>
      </c>
      <c r="AD96" s="5" t="str">
        <f t="shared" si="48"/>
        <v/>
      </c>
      <c r="AE96" s="5" t="str">
        <f t="shared" si="39"/>
        <v/>
      </c>
      <c r="AF96" s="5" t="str">
        <f t="shared" si="49"/>
        <v/>
      </c>
      <c r="AG96" s="5" t="str">
        <f>IF(F96="女",data_kyogisha!A88,"")</f>
        <v/>
      </c>
      <c r="AH96" s="1">
        <f t="shared" si="50"/>
        <v>0</v>
      </c>
      <c r="AI96" s="1" t="str">
        <f t="shared" si="40"/>
        <v/>
      </c>
      <c r="AJ96" s="1">
        <f t="shared" si="57"/>
        <v>0</v>
      </c>
      <c r="AK96" s="1" t="str">
        <f t="shared" si="51"/>
        <v/>
      </c>
      <c r="AL96" s="1">
        <f t="shared" si="58"/>
        <v>0</v>
      </c>
      <c r="AM96" s="1" t="str">
        <f t="shared" si="52"/>
        <v/>
      </c>
      <c r="AN96" s="1">
        <f t="shared" si="53"/>
        <v>0</v>
      </c>
      <c r="AO96" s="1" t="str">
        <f t="shared" si="59"/>
        <v/>
      </c>
      <c r="AP96" s="1">
        <f t="shared" si="54"/>
        <v>0</v>
      </c>
      <c r="AQ96" s="1" t="str">
        <f t="shared" si="42"/>
        <v/>
      </c>
      <c r="AR96" s="1">
        <f t="shared" si="55"/>
        <v>0</v>
      </c>
      <c r="AS96" s="1" t="str">
        <f t="shared" si="56"/>
        <v/>
      </c>
    </row>
    <row r="97" spans="1:45">
      <c r="A97" s="35">
        <v>88</v>
      </c>
      <c r="B97" s="60"/>
      <c r="C97" s="60"/>
      <c r="D97" s="60"/>
      <c r="E97" s="256"/>
      <c r="F97" s="60"/>
      <c r="G97" s="61"/>
      <c r="H97" s="62"/>
      <c r="I97" s="191"/>
      <c r="J97" s="62"/>
      <c r="K97" s="191"/>
      <c r="L97" s="62"/>
      <c r="M97" s="213"/>
      <c r="N97" s="63"/>
      <c r="O97" s="63"/>
      <c r="P97" s="223"/>
      <c r="V97" s="5" t="str">
        <f t="shared" si="43"/>
        <v/>
      </c>
      <c r="W97" s="5" t="str">
        <f t="shared" si="44"/>
        <v/>
      </c>
      <c r="X97" s="5" t="str">
        <f t="shared" si="45"/>
        <v/>
      </c>
      <c r="Y97" s="5" t="str">
        <f t="shared" si="46"/>
        <v/>
      </c>
      <c r="Z97" s="5" t="str">
        <f t="shared" si="47"/>
        <v/>
      </c>
      <c r="AA97" s="10" t="str">
        <f>IF(F97="男",data_kyogisha!A89,"")</f>
        <v/>
      </c>
      <c r="AB97" s="5" t="str">
        <f t="shared" si="37"/>
        <v/>
      </c>
      <c r="AC97" s="5" t="str">
        <f t="shared" si="38"/>
        <v/>
      </c>
      <c r="AD97" s="5" t="str">
        <f t="shared" si="48"/>
        <v/>
      </c>
      <c r="AE97" s="5" t="str">
        <f t="shared" si="39"/>
        <v/>
      </c>
      <c r="AF97" s="5" t="str">
        <f t="shared" si="49"/>
        <v/>
      </c>
      <c r="AG97" s="5" t="str">
        <f>IF(F97="女",data_kyogisha!A89,"")</f>
        <v/>
      </c>
      <c r="AH97" s="1">
        <f t="shared" si="50"/>
        <v>0</v>
      </c>
      <c r="AI97" s="1" t="str">
        <f t="shared" si="40"/>
        <v/>
      </c>
      <c r="AJ97" s="1">
        <f t="shared" si="57"/>
        <v>0</v>
      </c>
      <c r="AK97" s="1" t="str">
        <f t="shared" si="51"/>
        <v/>
      </c>
      <c r="AL97" s="1">
        <f t="shared" si="58"/>
        <v>0</v>
      </c>
      <c r="AM97" s="1" t="str">
        <f t="shared" si="52"/>
        <v/>
      </c>
      <c r="AN97" s="1">
        <f t="shared" si="53"/>
        <v>0</v>
      </c>
      <c r="AO97" s="1" t="str">
        <f t="shared" si="59"/>
        <v/>
      </c>
      <c r="AP97" s="1">
        <f t="shared" si="54"/>
        <v>0</v>
      </c>
      <c r="AQ97" s="1" t="str">
        <f t="shared" si="42"/>
        <v/>
      </c>
      <c r="AR97" s="1">
        <f t="shared" si="55"/>
        <v>0</v>
      </c>
      <c r="AS97" s="1" t="str">
        <f t="shared" si="56"/>
        <v/>
      </c>
    </row>
    <row r="98" spans="1:45">
      <c r="A98" s="35">
        <v>89</v>
      </c>
      <c r="B98" s="60"/>
      <c r="C98" s="60"/>
      <c r="D98" s="60"/>
      <c r="E98" s="256"/>
      <c r="F98" s="60"/>
      <c r="G98" s="61"/>
      <c r="H98" s="62"/>
      <c r="I98" s="191"/>
      <c r="J98" s="62"/>
      <c r="K98" s="191"/>
      <c r="L98" s="62"/>
      <c r="M98" s="213"/>
      <c r="N98" s="63"/>
      <c r="O98" s="63"/>
      <c r="P98" s="223"/>
      <c r="V98" s="5" t="str">
        <f t="shared" si="43"/>
        <v/>
      </c>
      <c r="W98" s="5" t="str">
        <f t="shared" si="44"/>
        <v/>
      </c>
      <c r="X98" s="5" t="str">
        <f t="shared" si="45"/>
        <v/>
      </c>
      <c r="Y98" s="5" t="str">
        <f t="shared" si="46"/>
        <v/>
      </c>
      <c r="Z98" s="5" t="str">
        <f t="shared" si="47"/>
        <v/>
      </c>
      <c r="AA98" s="10" t="str">
        <f>IF(F98="男",data_kyogisha!A90,"")</f>
        <v/>
      </c>
      <c r="AB98" s="5" t="str">
        <f t="shared" si="37"/>
        <v/>
      </c>
      <c r="AC98" s="5" t="str">
        <f t="shared" si="38"/>
        <v/>
      </c>
      <c r="AD98" s="5" t="str">
        <f t="shared" si="48"/>
        <v/>
      </c>
      <c r="AE98" s="5" t="str">
        <f t="shared" si="39"/>
        <v/>
      </c>
      <c r="AF98" s="5" t="str">
        <f t="shared" si="49"/>
        <v/>
      </c>
      <c r="AG98" s="5" t="str">
        <f>IF(F98="女",data_kyogisha!A90,"")</f>
        <v/>
      </c>
      <c r="AH98" s="1">
        <f t="shared" si="50"/>
        <v>0</v>
      </c>
      <c r="AI98" s="1" t="str">
        <f t="shared" si="40"/>
        <v/>
      </c>
      <c r="AJ98" s="1">
        <f t="shared" si="57"/>
        <v>0</v>
      </c>
      <c r="AK98" s="1" t="str">
        <f t="shared" si="51"/>
        <v/>
      </c>
      <c r="AL98" s="1">
        <f t="shared" si="58"/>
        <v>0</v>
      </c>
      <c r="AM98" s="1" t="str">
        <f t="shared" si="52"/>
        <v/>
      </c>
      <c r="AN98" s="1">
        <f t="shared" si="53"/>
        <v>0</v>
      </c>
      <c r="AO98" s="1" t="str">
        <f t="shared" si="59"/>
        <v/>
      </c>
      <c r="AP98" s="1">
        <f t="shared" si="54"/>
        <v>0</v>
      </c>
      <c r="AQ98" s="1" t="str">
        <f t="shared" si="42"/>
        <v/>
      </c>
      <c r="AR98" s="1">
        <f t="shared" si="55"/>
        <v>0</v>
      </c>
      <c r="AS98" s="1" t="str">
        <f t="shared" si="56"/>
        <v/>
      </c>
    </row>
    <row r="99" spans="1:45" ht="14.25" thickBot="1">
      <c r="A99" s="24">
        <v>90</v>
      </c>
      <c r="B99" s="64"/>
      <c r="C99" s="64"/>
      <c r="D99" s="64"/>
      <c r="E99" s="257"/>
      <c r="F99" s="64"/>
      <c r="G99" s="65"/>
      <c r="H99" s="66"/>
      <c r="I99" s="192"/>
      <c r="J99" s="66"/>
      <c r="K99" s="192"/>
      <c r="L99" s="66"/>
      <c r="M99" s="214"/>
      <c r="N99" s="67"/>
      <c r="O99" s="67"/>
      <c r="P99" s="224"/>
      <c r="V99" s="132" t="str">
        <f t="shared" si="43"/>
        <v/>
      </c>
      <c r="W99" s="132" t="str">
        <f t="shared" si="44"/>
        <v/>
      </c>
      <c r="X99" s="132" t="str">
        <f t="shared" si="45"/>
        <v/>
      </c>
      <c r="Y99" s="132" t="str">
        <f t="shared" si="46"/>
        <v/>
      </c>
      <c r="Z99" s="132" t="str">
        <f t="shared" si="47"/>
        <v/>
      </c>
      <c r="AA99" s="133" t="str">
        <f>IF(F99="男",data_kyogisha!A91,"")</f>
        <v/>
      </c>
      <c r="AB99" s="132" t="str">
        <f t="shared" si="37"/>
        <v/>
      </c>
      <c r="AC99" s="132" t="str">
        <f t="shared" si="38"/>
        <v/>
      </c>
      <c r="AD99" s="132" t="str">
        <f t="shared" si="48"/>
        <v/>
      </c>
      <c r="AE99" s="132" t="str">
        <f t="shared" si="39"/>
        <v/>
      </c>
      <c r="AF99" s="132" t="str">
        <f t="shared" si="49"/>
        <v/>
      </c>
      <c r="AG99" s="132" t="str">
        <f>IF(F99="女",data_kyogisha!A91,"")</f>
        <v/>
      </c>
      <c r="AH99" s="132">
        <f t="shared" si="50"/>
        <v>0</v>
      </c>
      <c r="AI99" s="132" t="str">
        <f t="shared" si="40"/>
        <v/>
      </c>
      <c r="AJ99" s="132">
        <f t="shared" si="57"/>
        <v>0</v>
      </c>
      <c r="AK99" s="132" t="str">
        <f t="shared" si="51"/>
        <v/>
      </c>
      <c r="AL99" s="1">
        <f t="shared" si="58"/>
        <v>0</v>
      </c>
      <c r="AM99" s="1" t="str">
        <f t="shared" si="52"/>
        <v/>
      </c>
      <c r="AN99" s="132">
        <f t="shared" si="53"/>
        <v>0</v>
      </c>
      <c r="AO99" s="132" t="str">
        <f t="shared" si="59"/>
        <v/>
      </c>
      <c r="AP99" s="132">
        <f t="shared" si="54"/>
        <v>0</v>
      </c>
      <c r="AQ99" s="132" t="str">
        <f t="shared" si="42"/>
        <v/>
      </c>
      <c r="AR99" s="132">
        <f t="shared" si="55"/>
        <v>0</v>
      </c>
      <c r="AS99" s="1" t="str">
        <f t="shared" si="56"/>
        <v/>
      </c>
    </row>
    <row r="100" spans="1:45" hidden="1">
      <c r="E100" s="258" t="s">
        <v>161</v>
      </c>
      <c r="F100" s="78">
        <f>SUM(H100:L100)</f>
        <v>0</v>
      </c>
      <c r="H100" s="1">
        <f>COUNTA(H10:H99)</f>
        <v>0</v>
      </c>
      <c r="J100" s="1">
        <f>COUNTA(J10:J99)</f>
        <v>0</v>
      </c>
      <c r="L100" s="1">
        <f>COUNTA(L10:L99)</f>
        <v>0</v>
      </c>
    </row>
    <row r="101" spans="1:45" hidden="1">
      <c r="E101" s="258" t="s">
        <v>165</v>
      </c>
      <c r="F101" s="78">
        <f>③リレー情報確認!F14+③リレー情報確認!L14+③リレー情報確認!R14+③リレー情報確認!X14+③リレー情報確認!F26+③リレー情報確認!L26</f>
        <v>0</v>
      </c>
    </row>
    <row r="102" spans="1:45" hidden="1">
      <c r="E102" s="258" t="s">
        <v>166</v>
      </c>
      <c r="F102" s="78">
        <f>COUNTIF(F10:F99,"男")</f>
        <v>0</v>
      </c>
    </row>
    <row r="103" spans="1:45" hidden="1">
      <c r="E103" s="1" t="s">
        <v>167</v>
      </c>
      <c r="F103" s="1">
        <f>COUNTIF(F10:F99,"女")</f>
        <v>0</v>
      </c>
    </row>
    <row r="104" spans="1:45" hidden="1">
      <c r="E104" s="1" t="s">
        <v>270</v>
      </c>
      <c r="F104" s="1">
        <f>SUM(F102:F103)</f>
        <v>0</v>
      </c>
    </row>
  </sheetData>
  <sheetProtection sheet="1" objects="1" scenarios="1" deleteColumns="0" deleteRows="0" selectLockedCells="1"/>
  <mergeCells count="1">
    <mergeCell ref="M3:P3"/>
  </mergeCells>
  <phoneticPr fontId="2"/>
  <dataValidations count="9">
    <dataValidation type="list" allowBlank="1" showInputMessage="1" showErrorMessage="1" sqref="L10:L99">
      <formula1>IF(F10="","",IF(F10="男",$S$10:$S$36,$T$10:$T$36))</formula1>
    </dataValidation>
    <dataValidation imeMode="off" allowBlank="1" showInputMessage="1" showErrorMessage="1" sqref="M10:M99 I10:I99 K10:K99 N5:P6 B10:B99 E10:E99 G10:G99"/>
    <dataValidation type="list" allowBlank="1" showInputMessage="1" showErrorMessage="1" sqref="N10:O99">
      <formula1>$U$11</formula1>
    </dataValidation>
    <dataValidation type="list" imeMode="on" allowBlank="1" showInputMessage="1" showErrorMessage="1" sqref="F10:F99">
      <formula1>$R$11:$R$12</formula1>
    </dataValidation>
    <dataValidation imeMode="on" allowBlank="1" showInputMessage="1" showErrorMessage="1" sqref="C10:C99"/>
    <dataValidation imeMode="halfKatakana" allowBlank="1" showInputMessage="1" showErrorMessage="1" sqref="D9:D99 E9"/>
    <dataValidation type="list" allowBlank="1" showInputMessage="1" showErrorMessage="1" sqref="P10:P99">
      <formula1>"○"</formula1>
    </dataValidation>
    <dataValidation type="list" allowBlank="1" showInputMessage="1" showErrorMessage="1" sqref="H10:H99">
      <formula1>IF(F10="","",IF(F10="男",$S$10:$S$17,$T$10:$T$17))</formula1>
    </dataValidation>
    <dataValidation type="list" allowBlank="1" showInputMessage="1" showErrorMessage="1" sqref="J10:J99">
      <formula1>IF(F10="","",IF(F10="男",$S$18:$S$18,$T$18:$T$18))</formula1>
    </dataValidation>
  </dataValidations>
  <pageMargins left="0.7" right="0.7" top="0.75" bottom="0.75" header="0.3" footer="0.3"/>
  <pageSetup paperSize="9" orientation="portrait" verticalDpi="0" r:id="rId1"/>
  <ignoredErrors>
    <ignoredError sqref="AK11 AL10"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AE26"/>
  <sheetViews>
    <sheetView zoomScaleNormal="100" workbookViewId="0">
      <selection activeCell="L15" sqref="L15"/>
    </sheetView>
  </sheetViews>
  <sheetFormatPr defaultColWidth="9" defaultRowHeight="13.5"/>
  <cols>
    <col min="1" max="1" width="1.875" style="39" customWidth="1"/>
    <col min="2" max="2" width="2.5" style="39" customWidth="1"/>
    <col min="3" max="3" width="6.5" style="39" bestFit="1" customWidth="1"/>
    <col min="4" max="4" width="12.25" style="39" bestFit="1" customWidth="1"/>
    <col min="5" max="5" width="4.25" style="39" customWidth="1"/>
    <col min="6" max="6" width="8.5" style="39" bestFit="1" customWidth="1"/>
    <col min="7" max="7" width="4.875" style="40" customWidth="1"/>
    <col min="8" max="8" width="3.375" style="39" customWidth="1"/>
    <col min="9" max="9" width="6.5" style="39" customWidth="1"/>
    <col min="10" max="10" width="12.25" style="39" customWidth="1"/>
    <col min="11" max="11" width="2.875" style="39" customWidth="1"/>
    <col min="12" max="12" width="8.5" style="39" bestFit="1" customWidth="1"/>
    <col min="13" max="13" width="5" style="42" customWidth="1"/>
    <col min="14" max="14" width="2.5" style="39" customWidth="1"/>
    <col min="15" max="15" width="6.5" style="39" bestFit="1" customWidth="1"/>
    <col min="16" max="16" width="12.25" style="39" customWidth="1"/>
    <col min="17" max="17" width="6.625" style="39" customWidth="1"/>
    <col min="18" max="18" width="8.5" style="39" bestFit="1" customWidth="1"/>
    <col min="19" max="19" width="5" style="42" customWidth="1"/>
    <col min="20" max="20" width="4.25" style="39" customWidth="1"/>
    <col min="21" max="21" width="6.5" style="39" bestFit="1" customWidth="1"/>
    <col min="22" max="22" width="12.25" style="39" customWidth="1"/>
    <col min="23" max="23" width="3.25" style="39" customWidth="1"/>
    <col min="24" max="24" width="8.5" style="39" bestFit="1" customWidth="1"/>
    <col min="25" max="25" width="9" style="39"/>
    <col min="26" max="26" width="9" style="39" customWidth="1"/>
    <col min="27" max="16384" width="9" style="39"/>
  </cols>
  <sheetData>
    <row r="1" spans="1:31" ht="18" thickBot="1">
      <c r="A1" s="38" t="s">
        <v>155</v>
      </c>
      <c r="H1" s="41"/>
      <c r="I1" s="69" t="s">
        <v>72</v>
      </c>
      <c r="J1" s="349" t="str">
        <f>IF(①学校情報入力!D5="","",①学校情報入力!D5)</f>
        <v/>
      </c>
      <c r="K1" s="350"/>
      <c r="L1" s="351"/>
      <c r="M1" s="37"/>
      <c r="O1" s="69" t="s">
        <v>120</v>
      </c>
      <c r="P1" s="349" t="str">
        <f>IF(①学校情報入力!D6="","",①学校情報入力!D6)</f>
        <v/>
      </c>
      <c r="Q1" s="350"/>
      <c r="R1" s="351"/>
      <c r="T1" s="41"/>
      <c r="W1" s="140"/>
    </row>
    <row r="2" spans="1:31">
      <c r="H2" s="41"/>
      <c r="N2" s="41"/>
      <c r="T2" s="41"/>
    </row>
    <row r="3" spans="1:31" s="147" customFormat="1">
      <c r="A3" s="148"/>
      <c r="B3" s="144"/>
      <c r="C3" s="145" t="s">
        <v>154</v>
      </c>
      <c r="D3" s="146"/>
      <c r="E3" s="146"/>
      <c r="F3" s="146"/>
      <c r="G3" s="146"/>
      <c r="H3" s="146"/>
      <c r="I3" s="146"/>
      <c r="J3" s="146"/>
      <c r="K3" s="146"/>
      <c r="L3" s="146"/>
      <c r="M3" s="146"/>
      <c r="N3" s="146"/>
      <c r="O3" s="146"/>
      <c r="P3" s="162"/>
      <c r="Q3" s="162"/>
      <c r="R3" s="162"/>
      <c r="S3" s="162"/>
      <c r="T3" s="162"/>
      <c r="U3" s="162"/>
      <c r="V3" s="162"/>
      <c r="W3" s="162"/>
    </row>
    <row r="4" spans="1:31" s="147" customFormat="1">
      <c r="A4" s="148"/>
      <c r="B4" s="144"/>
      <c r="C4" s="145" t="s">
        <v>156</v>
      </c>
      <c r="D4" s="146"/>
      <c r="E4" s="146"/>
      <c r="F4" s="146"/>
      <c r="G4" s="146"/>
      <c r="H4" s="146"/>
      <c r="I4" s="146"/>
      <c r="J4" s="146"/>
      <c r="K4" s="146"/>
      <c r="L4" s="146"/>
      <c r="M4" s="146"/>
      <c r="N4" s="146"/>
      <c r="O4" s="146"/>
      <c r="P4" s="162"/>
      <c r="Q4" s="162"/>
      <c r="R4" s="162"/>
      <c r="S4" s="162"/>
      <c r="T4" s="162"/>
      <c r="U4" s="162"/>
      <c r="V4" s="162"/>
      <c r="W4" s="162"/>
    </row>
    <row r="5" spans="1:31">
      <c r="H5" s="148"/>
      <c r="N5" s="148"/>
      <c r="T5" s="148"/>
    </row>
    <row r="6" spans="1:31" s="149" customFormat="1">
      <c r="A6" s="159"/>
      <c r="B6" s="353" t="s">
        <v>218</v>
      </c>
      <c r="C6" s="354"/>
      <c r="D6" s="354"/>
      <c r="E6" s="354"/>
      <c r="F6" s="355"/>
      <c r="G6" s="160"/>
      <c r="H6" s="353" t="s">
        <v>219</v>
      </c>
      <c r="I6" s="354"/>
      <c r="J6" s="354"/>
      <c r="K6" s="354"/>
      <c r="L6" s="355"/>
      <c r="M6" s="161"/>
      <c r="N6" s="353" t="s">
        <v>217</v>
      </c>
      <c r="O6" s="354"/>
      <c r="P6" s="354"/>
      <c r="Q6" s="354"/>
      <c r="R6" s="355"/>
      <c r="S6" s="161"/>
      <c r="T6" s="356" t="s">
        <v>220</v>
      </c>
      <c r="U6" s="356"/>
      <c r="V6" s="356"/>
      <c r="W6" s="356"/>
      <c r="X6" s="356"/>
      <c r="AE6" s="161"/>
    </row>
    <row r="7" spans="1:31">
      <c r="B7" s="150" t="s">
        <v>93</v>
      </c>
      <c r="C7" s="150" t="s">
        <v>0</v>
      </c>
      <c r="D7" s="150" t="s">
        <v>97</v>
      </c>
      <c r="E7" s="150" t="s">
        <v>146</v>
      </c>
      <c r="F7" s="150" t="s">
        <v>39</v>
      </c>
      <c r="H7" s="151" t="s">
        <v>93</v>
      </c>
      <c r="I7" s="151" t="s">
        <v>0</v>
      </c>
      <c r="J7" s="150" t="s">
        <v>97</v>
      </c>
      <c r="K7" s="150" t="s">
        <v>146</v>
      </c>
      <c r="L7" s="150" t="s">
        <v>39</v>
      </c>
      <c r="N7" s="151" t="s">
        <v>93</v>
      </c>
      <c r="O7" s="151" t="s">
        <v>0</v>
      </c>
      <c r="P7" s="150" t="s">
        <v>97</v>
      </c>
      <c r="Q7" s="150" t="s">
        <v>146</v>
      </c>
      <c r="R7" s="150" t="s">
        <v>39</v>
      </c>
      <c r="T7" s="151" t="s">
        <v>93</v>
      </c>
      <c r="U7" s="151" t="s">
        <v>0</v>
      </c>
      <c r="V7" s="150" t="s">
        <v>97</v>
      </c>
      <c r="W7" s="150" t="s">
        <v>146</v>
      </c>
      <c r="X7" s="150" t="s">
        <v>39</v>
      </c>
      <c r="AE7" s="42"/>
    </row>
    <row r="8" spans="1:31">
      <c r="B8" s="152">
        <v>1</v>
      </c>
      <c r="C8" s="152" t="str">
        <f>IF(②選手情報入力!$AI$9&lt;1,"",VLOOKUP(B8,②選手情報入力!$AH$10:$AI$99,2,FALSE))</f>
        <v/>
      </c>
      <c r="D8" s="124" t="str">
        <f>IF(C8="","",VLOOKUP(C8,②選手情報入力!$V$10:$W$99,2,FALSE))</f>
        <v/>
      </c>
      <c r="E8" s="124" t="str">
        <f>IF(C8="","",VLOOKUP(C8,②選手情報入力!$V$10:$AB$99,6,FALSE))</f>
        <v/>
      </c>
      <c r="F8" s="352" t="str">
        <f>IF(②選手情報入力!N5="","",②選手情報入力!N5)</f>
        <v/>
      </c>
      <c r="H8" s="152">
        <v>1</v>
      </c>
      <c r="I8" s="152" t="str">
        <f>IF(②選手情報入力!$AK$9&lt;1,"",VLOOKUP(H8,②選手情報入力!$AJ$10:$AK$99,2,FALSE))</f>
        <v/>
      </c>
      <c r="J8" s="124" t="str">
        <f>IF(I8="","",VLOOKUP(I8,②選手情報入力!$V$10:$W$99,2,FALSE))</f>
        <v/>
      </c>
      <c r="K8" s="124" t="str">
        <f>IF(I8="","",VLOOKUP(I8,②選手情報入力!$V$10:$AB$99,6,FALSE))</f>
        <v/>
      </c>
      <c r="L8" s="357" t="str">
        <f>IF(②選手情報入力!O5="","",②選手情報入力!O5)</f>
        <v/>
      </c>
      <c r="N8" s="152">
        <v>1</v>
      </c>
      <c r="O8" s="152" t="str">
        <f>IF(②選手情報入力!$AM$9&lt;1,"",VLOOKUP(N8,②選手情報入力!$AL$10:$AM$99,2,FALSE))</f>
        <v/>
      </c>
      <c r="P8" s="124" t="str">
        <f>IF(O8="","",VLOOKUP(O8,②選手情報入力!$V$10:$AC$99,2,FALSE))</f>
        <v/>
      </c>
      <c r="Q8" s="124" t="str">
        <f>IF(O8="","",VLOOKUP(O8,②選手情報入力!$V$10:$AA$99,6,FALSE))</f>
        <v/>
      </c>
      <c r="R8" s="352" t="str">
        <f>IF(②選手情報入力!P5="","",②選手情報入力!P5)</f>
        <v/>
      </c>
      <c r="T8" s="152">
        <v>1</v>
      </c>
      <c r="U8" s="152" t="str">
        <f>IF(②選手情報入力!$AO$9&lt;1,"",VLOOKUP(T8,②選手情報入力!$AN$10:$AO$99,2,FALSE))</f>
        <v/>
      </c>
      <c r="V8" s="124" t="str">
        <f>IF(U8="","",VLOOKUP(U8,②選手情報入力!$AB$10:$AC$99,2,FALSE))</f>
        <v/>
      </c>
      <c r="W8" s="124" t="str">
        <f>IF(U8="","",VLOOKUP(U8,②選手情報入力!$AB$10:$AI$99,6,FALSE))</f>
        <v/>
      </c>
      <c r="X8" s="352" t="str">
        <f>IF(②選手情報入力!N6="","",②選手情報入力!N6)</f>
        <v/>
      </c>
      <c r="AE8" s="42"/>
    </row>
    <row r="9" spans="1:31">
      <c r="B9" s="153">
        <v>2</v>
      </c>
      <c r="C9" s="153" t="str">
        <f>IF(②選手情報入力!$AI$9&lt;2,"",VLOOKUP(B9,②選手情報入力!$AH$10:$AI$99,2,FALSE))</f>
        <v/>
      </c>
      <c r="D9" s="125" t="str">
        <f>IF(C9="","",VLOOKUP(C9,②選手情報入力!$V$10:$W$99,2,FALSE))</f>
        <v/>
      </c>
      <c r="E9" s="125" t="str">
        <f>IF(C9="","",VLOOKUP(C9,②選手情報入力!$V$10:$AB$99,6,FALSE))</f>
        <v/>
      </c>
      <c r="F9" s="352"/>
      <c r="H9" s="153">
        <v>2</v>
      </c>
      <c r="I9" s="153" t="str">
        <f>IF(②選手情報入力!$AK$9&lt;2,"",VLOOKUP(H9,②選手情報入力!$AJ$10:$AK$99,2,FALSE))</f>
        <v/>
      </c>
      <c r="J9" s="125" t="str">
        <f>IF(I9="","",VLOOKUP(I9,②選手情報入力!$V$10:$W$99,2,FALSE))</f>
        <v/>
      </c>
      <c r="K9" s="125" t="str">
        <f>IF(I9="","",VLOOKUP(I9,②選手情報入力!$V$10:$AB$99,6,FALSE))</f>
        <v/>
      </c>
      <c r="L9" s="358"/>
      <c r="N9" s="153">
        <v>2</v>
      </c>
      <c r="O9" s="153" t="str">
        <f>IF(②選手情報入力!$AM$9&lt;2,"",VLOOKUP(N9,②選手情報入力!$AL$10:$AM$99,2,FALSE))</f>
        <v/>
      </c>
      <c r="P9" s="125" t="str">
        <f>IF(O9="","",VLOOKUP(O9,②選手情報入力!$V$10:$AC$99,2,FALSE))</f>
        <v/>
      </c>
      <c r="Q9" s="125" t="str">
        <f>IF(O9="","",VLOOKUP(O9,②選手情報入力!$V$10:$AA$99,6,FALSE))</f>
        <v/>
      </c>
      <c r="R9" s="352"/>
      <c r="T9" s="153">
        <v>2</v>
      </c>
      <c r="U9" s="153" t="str">
        <f>IF(②選手情報入力!$AO$9&lt;2,"",VLOOKUP(T9,②選手情報入力!$AN$10:$AO$99,2,FALSE))</f>
        <v/>
      </c>
      <c r="V9" s="125" t="str">
        <f>IF(U9="","",VLOOKUP(U9,②選手情報入力!$AB$10:$AC$99,2,FALSE))</f>
        <v/>
      </c>
      <c r="W9" s="125" t="str">
        <f>IF(U9="","",VLOOKUP(U9,②選手情報入力!$AB$10:$AI$99,6,FALSE))</f>
        <v/>
      </c>
      <c r="X9" s="352"/>
      <c r="AE9" s="42"/>
    </row>
    <row r="10" spans="1:31">
      <c r="B10" s="153">
        <v>3</v>
      </c>
      <c r="C10" s="153" t="str">
        <f>IF(②選手情報入力!$AI$9&lt;3,"",VLOOKUP(B10,②選手情報入力!$AH$10:$AI$99,2,FALSE))</f>
        <v/>
      </c>
      <c r="D10" s="125" t="str">
        <f>IF(C10="","",VLOOKUP(C10,②選手情報入力!$V$10:$W$99,2,FALSE))</f>
        <v/>
      </c>
      <c r="E10" s="125" t="str">
        <f>IF(C10="","",VLOOKUP(C10,②選手情報入力!$V$10:$AB$99,6,FALSE))</f>
        <v/>
      </c>
      <c r="F10" s="352"/>
      <c r="H10" s="153">
        <v>3</v>
      </c>
      <c r="I10" s="153" t="str">
        <f>IF(②選手情報入力!$AK$9&lt;3,"",VLOOKUP(H10,②選手情報入力!$AJ$10:$AK$99,2,FALSE))</f>
        <v/>
      </c>
      <c r="J10" s="125" t="str">
        <f>IF(I10="","",VLOOKUP(I10,②選手情報入力!$V$10:$W$99,2,FALSE))</f>
        <v/>
      </c>
      <c r="K10" s="125" t="str">
        <f>IF(I10="","",VLOOKUP(I10,②選手情報入力!$V$10:$AB$99,6,FALSE))</f>
        <v/>
      </c>
      <c r="L10" s="358"/>
      <c r="N10" s="153">
        <v>3</v>
      </c>
      <c r="O10" s="153" t="str">
        <f>IF(②選手情報入力!$AM$9&lt;3,"",VLOOKUP(N10,②選手情報入力!$AL$10:$AM$99,2,FALSE))</f>
        <v/>
      </c>
      <c r="P10" s="125" t="str">
        <f>IF(O10="","",VLOOKUP(O10,②選手情報入力!$V$10:$AC$99,2,FALSE))</f>
        <v/>
      </c>
      <c r="Q10" s="125" t="str">
        <f>IF(O10="","",VLOOKUP(O10,②選手情報入力!$V$10:$AA$99,6,FALSE))</f>
        <v/>
      </c>
      <c r="R10" s="352"/>
      <c r="T10" s="153">
        <v>3</v>
      </c>
      <c r="U10" s="153" t="str">
        <f>IF(②選手情報入力!$AO$9&lt;3,"",VLOOKUP(T10,②選手情報入力!$AN$10:$AO$99,2,FALSE))</f>
        <v/>
      </c>
      <c r="V10" s="125" t="str">
        <f>IF(U10="","",VLOOKUP(U10,②選手情報入力!$AB$10:$AC$99,2,FALSE))</f>
        <v/>
      </c>
      <c r="W10" s="125" t="str">
        <f>IF(U10="","",VLOOKUP(U10,②選手情報入力!$AB$10:$AI$99,6,FALSE))</f>
        <v/>
      </c>
      <c r="X10" s="352"/>
      <c r="AE10" s="42"/>
    </row>
    <row r="11" spans="1:31">
      <c r="B11" s="153">
        <v>4</v>
      </c>
      <c r="C11" s="153" t="str">
        <f>IF(②選手情報入力!$AI$9&lt;4,"",VLOOKUP(B11,②選手情報入力!$AH$10:$AI$99,2,FALSE))</f>
        <v/>
      </c>
      <c r="D11" s="125" t="str">
        <f>IF(C11="","",VLOOKUP(C11,②選手情報入力!$V$10:$W$99,2,FALSE))</f>
        <v/>
      </c>
      <c r="E11" s="125" t="str">
        <f>IF(C11="","",VLOOKUP(C11,②選手情報入力!$V$10:$AB$99,6,FALSE))</f>
        <v/>
      </c>
      <c r="F11" s="352"/>
      <c r="H11" s="153">
        <v>4</v>
      </c>
      <c r="I11" s="153" t="str">
        <f>IF(②選手情報入力!$AK$9&lt;4,"",VLOOKUP(H11,②選手情報入力!$AJ$10:$AK$99,2,FALSE))</f>
        <v/>
      </c>
      <c r="J11" s="125" t="str">
        <f>IF(I11="","",VLOOKUP(I11,②選手情報入力!$V$10:$W$99,2,FALSE))</f>
        <v/>
      </c>
      <c r="K11" s="125" t="str">
        <f>IF(I11="","",VLOOKUP(I11,②選手情報入力!$V$10:$AB$99,6,FALSE))</f>
        <v/>
      </c>
      <c r="L11" s="358"/>
      <c r="N11" s="153">
        <v>4</v>
      </c>
      <c r="O11" s="153" t="str">
        <f>IF(②選手情報入力!$AM$9&lt;4,"",VLOOKUP(N11,②選手情報入力!$AL$10:$AM$99,2,FALSE))</f>
        <v/>
      </c>
      <c r="P11" s="125" t="str">
        <f>IF(O11="","",VLOOKUP(O11,②選手情報入力!$V$10:$AC$99,2,FALSE))</f>
        <v/>
      </c>
      <c r="Q11" s="125" t="str">
        <f>IF(O11="","",VLOOKUP(O11,②選手情報入力!$V$10:$AA$99,6,FALSE))</f>
        <v/>
      </c>
      <c r="R11" s="352"/>
      <c r="T11" s="153">
        <v>4</v>
      </c>
      <c r="U11" s="153" t="str">
        <f>IF(②選手情報入力!$AO$9&lt;4,"",VLOOKUP(T11,②選手情報入力!$AN$10:$AO$99,2,FALSE))</f>
        <v/>
      </c>
      <c r="V11" s="125" t="str">
        <f>IF(U11="","",VLOOKUP(U11,②選手情報入力!$AB$10:$AC$99,2,FALSE))</f>
        <v/>
      </c>
      <c r="W11" s="125" t="str">
        <f>IF(U11="","",VLOOKUP(U11,②選手情報入力!$AB$10:$AI$99,6,FALSE))</f>
        <v/>
      </c>
      <c r="X11" s="352"/>
      <c r="AE11" s="42"/>
    </row>
    <row r="12" spans="1:31">
      <c r="B12" s="153">
        <v>5</v>
      </c>
      <c r="C12" s="153" t="str">
        <f>IF(②選手情報入力!$AI$9&lt;5,"",VLOOKUP(B12,②選手情報入力!$AH$10:$AI$99,2,FALSE))</f>
        <v/>
      </c>
      <c r="D12" s="125" t="str">
        <f>IF(C12="","",VLOOKUP(C12,②選手情報入力!$V$10:$W$99,2,FALSE))</f>
        <v/>
      </c>
      <c r="E12" s="125" t="str">
        <f>IF(C12="","",VLOOKUP(C12,②選手情報入力!$V$10:$AB$99,6,FALSE))</f>
        <v/>
      </c>
      <c r="F12" s="352"/>
      <c r="H12" s="153">
        <v>5</v>
      </c>
      <c r="I12" s="153" t="str">
        <f>IF(②選手情報入力!$AK$9&lt;5,"",VLOOKUP(H12,②選手情報入力!$AJ$10:$AK$99,2,FALSE))</f>
        <v/>
      </c>
      <c r="J12" s="125" t="str">
        <f>IF(I12="","",VLOOKUP(I12,②選手情報入力!$V$10:$W$99,2,FALSE))</f>
        <v/>
      </c>
      <c r="K12" s="125" t="str">
        <f>IF(I12="","",VLOOKUP(I12,②選手情報入力!$V$10:$AB$99,6,FALSE))</f>
        <v/>
      </c>
      <c r="L12" s="358"/>
      <c r="N12" s="153">
        <v>5</v>
      </c>
      <c r="O12" s="153" t="str">
        <f>IF(②選手情報入力!$AM$9&lt;5,"",VLOOKUP(N12,②選手情報入力!$AL$10:$AM$99,2,FALSE))</f>
        <v/>
      </c>
      <c r="P12" s="125" t="str">
        <f>IF(O12="","",VLOOKUP(O12,②選手情報入力!$V$10:$AC$99,2,FALSE))</f>
        <v/>
      </c>
      <c r="Q12" s="125" t="str">
        <f>IF(O12="","",VLOOKUP(O12,②選手情報入力!$V$10:$AA$99,6,FALSE))</f>
        <v/>
      </c>
      <c r="R12" s="352"/>
      <c r="T12" s="153">
        <v>5</v>
      </c>
      <c r="U12" s="153" t="str">
        <f>IF(②選手情報入力!$AO$9&lt;5,"",VLOOKUP(T12,②選手情報入力!$AN$10:$AO$99,2,FALSE))</f>
        <v/>
      </c>
      <c r="V12" s="125" t="str">
        <f>IF(U12="","",VLOOKUP(U12,②選手情報入力!$AB$10:$AC$99,2,FALSE))</f>
        <v/>
      </c>
      <c r="W12" s="125" t="str">
        <f>IF(U12="","",VLOOKUP(U12,②選手情報入力!$AB$10:$AI$99,6,FALSE))</f>
        <v/>
      </c>
      <c r="X12" s="352"/>
      <c r="AE12" s="42"/>
    </row>
    <row r="13" spans="1:31">
      <c r="B13" s="154">
        <v>6</v>
      </c>
      <c r="C13" s="154" t="str">
        <f>IF(②選手情報入力!$AI$9&lt;6,"",VLOOKUP(B13,②選手情報入力!$AH$10:$AI$99,2,FALSE))</f>
        <v/>
      </c>
      <c r="D13" s="126" t="str">
        <f>IF(C13="","",VLOOKUP(C13,②選手情報入力!$V$10:$W$99,2,FALSE))</f>
        <v/>
      </c>
      <c r="E13" s="126" t="str">
        <f>IF(C13="","",VLOOKUP(C13,②選手情報入力!$V$10:$AB$99,6,FALSE))</f>
        <v/>
      </c>
      <c r="F13" s="352"/>
      <c r="H13" s="154">
        <v>6</v>
      </c>
      <c r="I13" s="154" t="str">
        <f>IF(②選手情報入力!$AK$9&lt;6,"",VLOOKUP(H13,②選手情報入力!$AJ$10:$AK$99,2,FALSE))</f>
        <v/>
      </c>
      <c r="J13" s="126" t="str">
        <f>IF(I13="","",VLOOKUP(I13,②選手情報入力!$V$10:$W$99,2,FALSE))</f>
        <v/>
      </c>
      <c r="K13" s="126" t="str">
        <f>IF(I13="","",VLOOKUP(I13,②選手情報入力!$V$10:$AB$99,6,FALSE))</f>
        <v/>
      </c>
      <c r="L13" s="359"/>
      <c r="N13" s="154">
        <v>6</v>
      </c>
      <c r="O13" s="154" t="str">
        <f>IF(②選手情報入力!$AM$9&lt;6,"",VLOOKUP(N13,②選手情報入力!$AL$10:$AM$99,2,FALSE))</f>
        <v/>
      </c>
      <c r="P13" s="126" t="str">
        <f>IF(O13="","",VLOOKUP(O13,②選手情報入力!$V$10:$AC$99,2,FALSE))</f>
        <v/>
      </c>
      <c r="Q13" s="126" t="str">
        <f>IF(O13="","",VLOOKUP(O13,②選手情報入力!$V$10:$AA$99,6,FALSE))</f>
        <v/>
      </c>
      <c r="R13" s="352"/>
      <c r="T13" s="154">
        <v>6</v>
      </c>
      <c r="U13" s="154" t="str">
        <f>IF(②選手情報入力!$AO$9&lt;6,"",VLOOKUP(T13,②選手情報入力!$AN$10:$AO$99,2,FALSE))</f>
        <v/>
      </c>
      <c r="V13" s="126" t="str">
        <f>IF(U13="","",VLOOKUP(U13,②選手情報入力!$AB$10:$AC$99,2,FALSE))</f>
        <v/>
      </c>
      <c r="W13" s="126" t="str">
        <f>IF(U13="","",VLOOKUP(U13,②選手情報入力!$AB$10:$AI$99,6,FALSE))</f>
        <v/>
      </c>
      <c r="X13" s="352"/>
      <c r="AE13" s="42"/>
    </row>
    <row r="14" spans="1:31">
      <c r="C14" s="155"/>
      <c r="D14" s="156" t="s">
        <v>68</v>
      </c>
      <c r="E14" s="157"/>
      <c r="F14" s="158">
        <f>IF(②選手情報入力!AI9&gt;=4,1,0)</f>
        <v>0</v>
      </c>
      <c r="H14" s="155"/>
      <c r="I14" s="155"/>
      <c r="J14" s="156" t="s">
        <v>68</v>
      </c>
      <c r="K14" s="157"/>
      <c r="L14" s="158">
        <f>IF(②選手情報入力!AK9&gt;=4,1,0)</f>
        <v>0</v>
      </c>
      <c r="N14" s="155"/>
      <c r="O14" s="155"/>
      <c r="P14" s="156" t="s">
        <v>68</v>
      </c>
      <c r="Q14" s="157"/>
      <c r="R14" s="158">
        <f>IF(②選手情報入力!AM9&gt;=4,1,0)</f>
        <v>0</v>
      </c>
      <c r="T14" s="155"/>
      <c r="U14" s="155"/>
      <c r="V14" s="156" t="s">
        <v>68</v>
      </c>
      <c r="W14" s="157"/>
      <c r="X14" s="158">
        <f>IF(②選手情報入力!AO9&gt;=4,1,0)</f>
        <v>0</v>
      </c>
      <c r="AE14" s="42"/>
    </row>
    <row r="18" spans="2:12">
      <c r="B18" s="356" t="s">
        <v>222</v>
      </c>
      <c r="C18" s="356"/>
      <c r="D18" s="356"/>
      <c r="E18" s="356"/>
      <c r="F18" s="356"/>
      <c r="H18" s="356" t="s">
        <v>223</v>
      </c>
      <c r="I18" s="356"/>
      <c r="J18" s="356"/>
      <c r="K18" s="356"/>
      <c r="L18" s="356"/>
    </row>
    <row r="19" spans="2:12">
      <c r="B19" s="219" t="s">
        <v>93</v>
      </c>
      <c r="C19" s="219" t="s">
        <v>0</v>
      </c>
      <c r="D19" s="220" t="s">
        <v>42</v>
      </c>
      <c r="E19" s="220" t="s">
        <v>146</v>
      </c>
      <c r="F19" s="220" t="s">
        <v>39</v>
      </c>
      <c r="H19" s="219" t="s">
        <v>93</v>
      </c>
      <c r="I19" s="219" t="s">
        <v>0</v>
      </c>
      <c r="J19" s="220" t="s">
        <v>42</v>
      </c>
      <c r="K19" s="220" t="s">
        <v>146</v>
      </c>
      <c r="L19" s="220" t="s">
        <v>39</v>
      </c>
    </row>
    <row r="20" spans="2:12">
      <c r="B20" s="152">
        <v>1</v>
      </c>
      <c r="C20" s="152" t="str">
        <f>IF(②選手情報入力!$AQ$9&lt;1,"",VLOOKUP(B20,②選手情報入力!$AP$10:$AQ$99,2,FALSE))</f>
        <v/>
      </c>
      <c r="D20" s="124" t="str">
        <f>IF(C20="","",VLOOKUP(C20,②選手情報入力!$AB$10:$AC$99,2,FALSE))</f>
        <v/>
      </c>
      <c r="E20" s="124" t="str">
        <f>IF(C20="","",VLOOKUP(C20,②選手情報入力!$AB$10:$AI$99,6,FALSE))</f>
        <v/>
      </c>
      <c r="F20" s="352" t="str">
        <f>IF(②選手情報入力!O6="","",②選手情報入力!O6)</f>
        <v/>
      </c>
      <c r="H20" s="152">
        <v>1</v>
      </c>
      <c r="I20" s="152" t="str">
        <f>IF(②選手情報入力!$AS$9&lt;1,"",VLOOKUP(H20,②選手情報入力!$AR$10:$AS$99,2,FALSE))</f>
        <v/>
      </c>
      <c r="J20" s="124" t="str">
        <f>IF(I20="","",VLOOKUP(I20,②選手情報入力!$AB$10:$AC$99,2,FALSE))</f>
        <v/>
      </c>
      <c r="K20" s="124" t="str">
        <f>IF(I20="","",VLOOKUP(I20,②選手情報入力!$AB$10:$AI$99,6,FALSE))</f>
        <v/>
      </c>
      <c r="L20" s="352" t="str">
        <f>IF(②選手情報入力!P6="","",②選手情報入力!P6)</f>
        <v/>
      </c>
    </row>
    <row r="21" spans="2:12">
      <c r="B21" s="153">
        <v>2</v>
      </c>
      <c r="C21" s="153" t="str">
        <f>IF(②選手情報入力!$AQ$9&lt;2,"",VLOOKUP(B21,②選手情報入力!$AP$10:$AQ$99,2,FALSE))</f>
        <v/>
      </c>
      <c r="D21" s="125" t="str">
        <f>IF(C21="","",VLOOKUP(C21,②選手情報入力!$AB$10:$AC$99,2,FALSE))</f>
        <v/>
      </c>
      <c r="E21" s="125" t="str">
        <f>IF(C21="","",VLOOKUP(C21,②選手情報入力!$AB$10:$AI$99,6,FALSE))</f>
        <v/>
      </c>
      <c r="F21" s="352"/>
      <c r="H21" s="153">
        <v>2</v>
      </c>
      <c r="I21" s="153" t="str">
        <f>IF(②選手情報入力!$AS$9&lt;2,"",VLOOKUP(H21,②選手情報入力!$AR$10:$AS$99,2,FALSE))</f>
        <v/>
      </c>
      <c r="J21" s="125" t="str">
        <f>IF(I21="","",VLOOKUP(I21,②選手情報入力!$AB$10:$AC$99,2,FALSE))</f>
        <v/>
      </c>
      <c r="K21" s="125" t="str">
        <f>IF(I21="","",VLOOKUP(I21,②選手情報入力!$AB$10:$AI$99,6,FALSE))</f>
        <v/>
      </c>
      <c r="L21" s="352"/>
    </row>
    <row r="22" spans="2:12">
      <c r="B22" s="153">
        <v>3</v>
      </c>
      <c r="C22" s="153" t="str">
        <f>IF(②選手情報入力!$AQ$9&lt;3,"",VLOOKUP(B22,②選手情報入力!$AP$10:$AQ$99,2,FALSE))</f>
        <v/>
      </c>
      <c r="D22" s="125" t="str">
        <f>IF(C22="","",VLOOKUP(C22,②選手情報入力!$AB$10:$AC$99,2,FALSE))</f>
        <v/>
      </c>
      <c r="E22" s="125" t="str">
        <f>IF(C22="","",VLOOKUP(C22,②選手情報入力!$AB$10:$AI$99,6,FALSE))</f>
        <v/>
      </c>
      <c r="F22" s="352"/>
      <c r="H22" s="153">
        <v>3</v>
      </c>
      <c r="I22" s="153" t="str">
        <f>IF(②選手情報入力!$AS$9&lt;3,"",VLOOKUP(H22,②選手情報入力!$AR$10:$AS$99,2,FALSE))</f>
        <v/>
      </c>
      <c r="J22" s="125" t="str">
        <f>IF(I22="","",VLOOKUP(I22,②選手情報入力!$AB$10:$AC$99,2,FALSE))</f>
        <v/>
      </c>
      <c r="K22" s="125" t="str">
        <f>IF(I22="","",VLOOKUP(I22,②選手情報入力!$AB$10:$AI$99,6,FALSE))</f>
        <v/>
      </c>
      <c r="L22" s="352"/>
    </row>
    <row r="23" spans="2:12">
      <c r="B23" s="153">
        <v>4</v>
      </c>
      <c r="C23" s="153" t="str">
        <f>IF(②選手情報入力!$AQ$9&lt;4,"",VLOOKUP(B23,②選手情報入力!$AP$10:$AQ$99,2,FALSE))</f>
        <v/>
      </c>
      <c r="D23" s="125" t="str">
        <f>IF(C23="","",VLOOKUP(C23,②選手情報入力!$AB$10:$AC$99,2,FALSE))</f>
        <v/>
      </c>
      <c r="E23" s="125" t="str">
        <f>IF(C23="","",VLOOKUP(C23,②選手情報入力!$AB$10:$AI$99,6,FALSE))</f>
        <v/>
      </c>
      <c r="F23" s="352"/>
      <c r="H23" s="153">
        <v>4</v>
      </c>
      <c r="I23" s="153" t="str">
        <f>IF(②選手情報入力!$AS$9&lt;4,"",VLOOKUP(H23,②選手情報入力!$AR$10:$AS$99,2,FALSE))</f>
        <v/>
      </c>
      <c r="J23" s="125" t="str">
        <f>IF(I23="","",VLOOKUP(I23,②選手情報入力!$AB$10:$AC$99,2,FALSE))</f>
        <v/>
      </c>
      <c r="K23" s="125" t="str">
        <f>IF(I23="","",VLOOKUP(I23,②選手情報入力!$AB$10:$AI$99,6,FALSE))</f>
        <v/>
      </c>
      <c r="L23" s="352"/>
    </row>
    <row r="24" spans="2:12">
      <c r="B24" s="153">
        <v>5</v>
      </c>
      <c r="C24" s="153" t="str">
        <f>IF(②選手情報入力!$AQ$9&lt;5,"",VLOOKUP(B24,②選手情報入力!$AP$10:$AQ$99,2,FALSE))</f>
        <v/>
      </c>
      <c r="D24" s="125" t="str">
        <f>IF(C24="","",VLOOKUP(C24,②選手情報入力!$AB$10:$AC$99,2,FALSE))</f>
        <v/>
      </c>
      <c r="E24" s="125" t="str">
        <f>IF(C24="","",VLOOKUP(C24,②選手情報入力!$AB$10:$AI$99,6,FALSE))</f>
        <v/>
      </c>
      <c r="F24" s="352"/>
      <c r="H24" s="153">
        <v>5</v>
      </c>
      <c r="I24" s="153" t="str">
        <f>IF(②選手情報入力!$AS$9&lt;5,"",VLOOKUP(H24,②選手情報入力!$AR$10:$AS$99,2,FALSE))</f>
        <v/>
      </c>
      <c r="J24" s="125" t="str">
        <f>IF(I24="","",VLOOKUP(I24,②選手情報入力!$AB$10:$AC$99,2,FALSE))</f>
        <v/>
      </c>
      <c r="K24" s="125" t="str">
        <f>IF(I24="","",VLOOKUP(I24,②選手情報入力!$AB$10:$AI$99,6,FALSE))</f>
        <v/>
      </c>
      <c r="L24" s="352"/>
    </row>
    <row r="25" spans="2:12">
      <c r="B25" s="154">
        <v>6</v>
      </c>
      <c r="C25" s="154" t="str">
        <f>IF(②選手情報入力!$AQ$9&lt;6,"",VLOOKUP(B25,②選手情報入力!$AP$10:$AQ$99,2,FALSE))</f>
        <v/>
      </c>
      <c r="D25" s="126" t="str">
        <f>IF(C25="","",VLOOKUP(C25,②選手情報入力!$AB$10:$AC$99,2,FALSE))</f>
        <v/>
      </c>
      <c r="E25" s="126" t="str">
        <f>IF(C25="","",VLOOKUP(C25,②選手情報入力!$AB$10:$AI$99,6,FALSE))</f>
        <v/>
      </c>
      <c r="F25" s="352"/>
      <c r="H25" s="154">
        <v>6</v>
      </c>
      <c r="I25" s="154" t="str">
        <f>IF(②選手情報入力!$AS$9&lt;6,"",VLOOKUP(H25,②選手情報入力!$AR$10:$AS$99,2,FALSE))</f>
        <v/>
      </c>
      <c r="J25" s="126" t="str">
        <f>IF(I25="","",VLOOKUP(I25,②選手情報入力!$AB$10:$AC$99,2,FALSE))</f>
        <v/>
      </c>
      <c r="K25" s="126" t="str">
        <f>IF(I25="","",VLOOKUP(I25,②選手情報入力!$AB$10:$AI$99,6,FALSE))</f>
        <v/>
      </c>
      <c r="L25" s="352"/>
    </row>
    <row r="26" spans="2:12">
      <c r="B26" s="155"/>
      <c r="C26" s="155"/>
      <c r="D26" s="156" t="s">
        <v>68</v>
      </c>
      <c r="E26" s="157"/>
      <c r="F26" s="158">
        <f>IF(②選手情報入力!AQ9&gt;=4,1,0)</f>
        <v>0</v>
      </c>
      <c r="H26" s="155"/>
      <c r="I26" s="155"/>
      <c r="J26" s="156" t="s">
        <v>68</v>
      </c>
      <c r="K26" s="157"/>
      <c r="L26" s="158">
        <f>IF(②選手情報入力!AS9&gt;=4,1,0)</f>
        <v>0</v>
      </c>
    </row>
  </sheetData>
  <sheetProtection sheet="1" selectLockedCells="1" selectUnlockedCells="1"/>
  <mergeCells count="14">
    <mergeCell ref="B18:F18"/>
    <mergeCell ref="H18:L18"/>
    <mergeCell ref="F20:F25"/>
    <mergeCell ref="L20:L25"/>
    <mergeCell ref="J1:L1"/>
    <mergeCell ref="P1:R1"/>
    <mergeCell ref="R8:R13"/>
    <mergeCell ref="F8:F13"/>
    <mergeCell ref="B6:F6"/>
    <mergeCell ref="X8:X13"/>
    <mergeCell ref="N6:R6"/>
    <mergeCell ref="T6:X6"/>
    <mergeCell ref="H6:L6"/>
    <mergeCell ref="L8:L13"/>
  </mergeCells>
  <phoneticPr fontId="2"/>
  <dataValidations count="1">
    <dataValidation imeMode="off" allowBlank="1" showInputMessage="1" showErrorMessage="1" sqref="C8:F13 O8:R13 I8:L13 U8:X13 C20:F25 I20:L25"/>
  </dataValidations>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48"/>
  <sheetViews>
    <sheetView zoomScaleNormal="100" workbookViewId="0">
      <pane ySplit="2" topLeftCell="A3" activePane="bottomLeft" state="frozen"/>
      <selection pane="bottomLeft" activeCell="I24" sqref="I24"/>
    </sheetView>
  </sheetViews>
  <sheetFormatPr defaultColWidth="9" defaultRowHeight="13.5"/>
  <cols>
    <col min="1" max="1" width="3.75" style="165" customWidth="1"/>
    <col min="2" max="2" width="26.25" style="165" customWidth="1"/>
    <col min="3" max="3" width="10" style="165" customWidth="1"/>
    <col min="4" max="4" width="4.875" style="165" customWidth="1"/>
    <col min="5" max="5" width="10.875" style="165" customWidth="1"/>
    <col min="6" max="6" width="26.25" style="165" customWidth="1"/>
    <col min="7" max="7" width="15.5" style="165" customWidth="1"/>
    <col min="8" max="8" width="3.75" style="165" customWidth="1"/>
    <col min="9" max="9" width="9" style="165"/>
    <col min="10" max="10" width="9" style="165" customWidth="1"/>
    <col min="11" max="14" width="9" style="165" hidden="1" customWidth="1"/>
    <col min="15" max="16" width="9" style="165" customWidth="1"/>
    <col min="17" max="16384" width="9" style="165"/>
  </cols>
  <sheetData>
    <row r="1" spans="1:14" ht="17.25">
      <c r="A1" s="38" t="s">
        <v>70</v>
      </c>
      <c r="B1" s="163"/>
      <c r="C1" s="164"/>
      <c r="D1" s="360" t="s">
        <v>170</v>
      </c>
      <c r="E1" s="360"/>
      <c r="F1" s="360"/>
      <c r="G1" s="360"/>
      <c r="H1" s="360"/>
    </row>
    <row r="2" spans="1:14" ht="24.75" customHeight="1">
      <c r="A2" s="361" t="s">
        <v>71</v>
      </c>
      <c r="B2" s="361"/>
      <c r="C2" s="361"/>
      <c r="D2" s="361"/>
      <c r="E2" s="361"/>
      <c r="F2" s="361"/>
      <c r="G2" s="361"/>
      <c r="H2" s="361"/>
    </row>
    <row r="3" spans="1:14" ht="31.15" customHeight="1">
      <c r="A3" s="367"/>
      <c r="B3" s="367"/>
      <c r="C3" s="367"/>
      <c r="D3" s="367"/>
      <c r="E3" s="367"/>
      <c r="G3" s="196" t="str">
        <f>IF(①学校情報入力!D3="","",①学校情報入力!D3)</f>
        <v/>
      </c>
      <c r="H3" s="166"/>
    </row>
    <row r="4" spans="1:14" ht="18.75">
      <c r="A4" s="362" t="str">
        <f>注意事項!C2&amp;注意事項!F2</f>
        <v>2017年　名古屋市民スポーツ祭陸上競技大会</v>
      </c>
      <c r="B4" s="362"/>
      <c r="C4" s="362"/>
      <c r="D4" s="362"/>
      <c r="E4" s="362"/>
      <c r="F4" s="362"/>
      <c r="G4" s="362"/>
      <c r="H4" s="362"/>
    </row>
    <row r="5" spans="1:14" ht="19.5" thickBot="1">
      <c r="A5" s="363" t="s">
        <v>51</v>
      </c>
      <c r="B5" s="363"/>
      <c r="C5" s="363"/>
      <c r="D5" s="363"/>
      <c r="E5" s="363"/>
      <c r="F5" s="363"/>
      <c r="G5" s="363"/>
      <c r="H5" s="363"/>
    </row>
    <row r="6" spans="1:14" ht="19.5" customHeight="1" thickBot="1">
      <c r="A6" s="167"/>
      <c r="B6" s="216" t="s">
        <v>168</v>
      </c>
      <c r="C6" s="368" t="str">
        <f>IF(①学校情報入力!D7="","",①学校情報入力!D7)</f>
        <v/>
      </c>
      <c r="D6" s="369"/>
      <c r="E6" s="369"/>
      <c r="F6" s="370"/>
      <c r="G6" s="168" t="s">
        <v>43</v>
      </c>
      <c r="H6" s="164"/>
    </row>
    <row r="7" spans="1:14" ht="22.5" customHeight="1" thickBot="1">
      <c r="A7" s="164"/>
      <c r="B7" s="206" t="str">
        <f>IF(①学校情報入力!D8="","",①学校情報入力!D8)</f>
        <v/>
      </c>
      <c r="C7" s="207" t="s">
        <v>119</v>
      </c>
      <c r="D7" s="371" t="str">
        <f>IF(①学校情報入力!D4="","",①学校情報入力!D4)</f>
        <v/>
      </c>
      <c r="E7" s="372"/>
      <c r="F7" s="372"/>
      <c r="G7" s="373"/>
      <c r="H7" s="169"/>
    </row>
    <row r="8" spans="1:14" ht="16.5" customHeight="1" thickBot="1">
      <c r="A8" s="164"/>
      <c r="B8" s="364" t="s">
        <v>44</v>
      </c>
      <c r="C8" s="365"/>
      <c r="D8" s="200"/>
      <c r="E8" s="170"/>
      <c r="F8" s="366" t="s">
        <v>45</v>
      </c>
      <c r="G8" s="366"/>
      <c r="H8" s="164"/>
    </row>
    <row r="9" spans="1:14" ht="16.5" customHeight="1">
      <c r="A9" s="164"/>
      <c r="B9" s="204" t="s">
        <v>46</v>
      </c>
      <c r="C9" s="378" t="s">
        <v>47</v>
      </c>
      <c r="D9" s="379"/>
      <c r="E9" s="171"/>
      <c r="F9" s="172" t="s">
        <v>48</v>
      </c>
      <c r="G9" s="173" t="s">
        <v>47</v>
      </c>
      <c r="H9" s="164"/>
      <c r="L9" s="164" t="s">
        <v>49</v>
      </c>
      <c r="N9" s="164" t="s">
        <v>50</v>
      </c>
    </row>
    <row r="10" spans="1:14" ht="21" customHeight="1">
      <c r="A10" s="174"/>
      <c r="B10" s="203" t="s">
        <v>228</v>
      </c>
      <c r="C10" s="380">
        <f>IF(L10=0,0,L10)</f>
        <v>0</v>
      </c>
      <c r="D10" s="381"/>
      <c r="E10" s="176"/>
      <c r="F10" s="205" t="s">
        <v>235</v>
      </c>
      <c r="G10" s="175">
        <f>IF(N10=0,0,N10)</f>
        <v>0</v>
      </c>
      <c r="H10" s="174"/>
      <c r="K10" s="165" t="str">
        <f>種目情報!A4</f>
        <v>小4年男50m</v>
      </c>
      <c r="L10" s="177">
        <f>COUNTIF(②選手情報入力!$H$10:$M$99,K10)</f>
        <v>0</v>
      </c>
      <c r="M10" s="165" t="str">
        <f>種目情報!E4</f>
        <v>小4年女50m</v>
      </c>
      <c r="N10" s="177">
        <f>COUNTIF(②選手情報入力!$H$10:$M$99,M10)</f>
        <v>0</v>
      </c>
    </row>
    <row r="11" spans="1:14" ht="21" customHeight="1">
      <c r="A11" s="174"/>
      <c r="B11" s="205" t="s">
        <v>229</v>
      </c>
      <c r="C11" s="380">
        <f t="shared" ref="C11:C16" si="0">IF(L11=0,0,L11)</f>
        <v>0</v>
      </c>
      <c r="D11" s="381"/>
      <c r="E11" s="176"/>
      <c r="F11" s="205" t="s">
        <v>236</v>
      </c>
      <c r="G11" s="175">
        <f t="shared" ref="G11:G23" si="1">IF(N11=0,0,N11)</f>
        <v>0</v>
      </c>
      <c r="H11" s="174"/>
      <c r="K11" s="165" t="str">
        <f>種目情報!A5</f>
        <v>小5年男100m</v>
      </c>
      <c r="L11" s="177">
        <f>COUNTIF(②選手情報入力!$H$10:$M$99,K11)</f>
        <v>0</v>
      </c>
      <c r="M11" s="165" t="str">
        <f>種目情報!E5</f>
        <v>小5年女100m</v>
      </c>
      <c r="N11" s="177">
        <f>COUNTIF(②選手情報入力!$H$10:$M$99,M11)</f>
        <v>0</v>
      </c>
    </row>
    <row r="12" spans="1:14" ht="21" customHeight="1">
      <c r="A12" s="174"/>
      <c r="B12" s="205" t="s">
        <v>230</v>
      </c>
      <c r="C12" s="380">
        <f t="shared" si="0"/>
        <v>0</v>
      </c>
      <c r="D12" s="381"/>
      <c r="E12" s="176"/>
      <c r="F12" s="205" t="s">
        <v>237</v>
      </c>
      <c r="G12" s="175">
        <f t="shared" si="1"/>
        <v>0</v>
      </c>
      <c r="H12" s="174"/>
      <c r="K12" s="165" t="str">
        <f>種目情報!A6</f>
        <v>小6年男100m</v>
      </c>
      <c r="L12" s="177">
        <f>COUNTIF(②選手情報入力!$H$10:$M$99,K12)</f>
        <v>0</v>
      </c>
      <c r="M12" s="165" t="str">
        <f>種目情報!E6</f>
        <v>小6年女100m</v>
      </c>
      <c r="N12" s="177">
        <f>COUNTIF(②選手情報入力!$H$10:$M$99,M12)</f>
        <v>0</v>
      </c>
    </row>
    <row r="13" spans="1:14" ht="21" customHeight="1">
      <c r="A13" s="174"/>
      <c r="B13" s="203" t="s">
        <v>302</v>
      </c>
      <c r="C13" s="380">
        <f t="shared" si="0"/>
        <v>0</v>
      </c>
      <c r="D13" s="381"/>
      <c r="E13" s="176"/>
      <c r="F13" s="203" t="s">
        <v>312</v>
      </c>
      <c r="G13" s="175">
        <f t="shared" si="1"/>
        <v>0</v>
      </c>
      <c r="H13" s="174"/>
      <c r="K13" s="165" t="str">
        <f>種目情報!A7</f>
        <v>小男50mH(0.650m)</v>
      </c>
      <c r="L13" s="177">
        <f>COUNTIF(②選手情報入力!$H$10:$M$99,K13)</f>
        <v>0</v>
      </c>
      <c r="M13" s="165" t="str">
        <f>種目情報!E7</f>
        <v>小女50mH(0.650m)</v>
      </c>
      <c r="N13" s="177">
        <f>COUNTIF(②選手情報入力!$H$10:$M$99,M13)</f>
        <v>0</v>
      </c>
    </row>
    <row r="14" spans="1:14" ht="21" customHeight="1">
      <c r="A14" s="174"/>
      <c r="B14" s="205" t="s">
        <v>303</v>
      </c>
      <c r="C14" s="380">
        <f t="shared" si="0"/>
        <v>0</v>
      </c>
      <c r="D14" s="381"/>
      <c r="E14" s="176"/>
      <c r="F14" s="205" t="s">
        <v>284</v>
      </c>
      <c r="G14" s="175">
        <f t="shared" si="1"/>
        <v>0</v>
      </c>
      <c r="H14" s="174"/>
      <c r="K14" s="165" t="str">
        <f>種目情報!A8</f>
        <v>小4男走高跳</v>
      </c>
      <c r="L14" s="177">
        <f>COUNTIF(②選手情報入力!$H$10:$M$99,K14)</f>
        <v>0</v>
      </c>
      <c r="M14" s="165" t="str">
        <f>種目情報!E8</f>
        <v>小4女走高跳</v>
      </c>
      <c r="N14" s="177">
        <f>COUNTIF(②選手情報入力!$H$10:$M$99,M14)</f>
        <v>0</v>
      </c>
    </row>
    <row r="15" spans="1:14" ht="21" customHeight="1">
      <c r="A15" s="174"/>
      <c r="B15" s="205" t="s">
        <v>304</v>
      </c>
      <c r="C15" s="380">
        <f t="shared" si="0"/>
        <v>0</v>
      </c>
      <c r="D15" s="381"/>
      <c r="E15" s="176"/>
      <c r="F15" s="205" t="s">
        <v>290</v>
      </c>
      <c r="G15" s="175">
        <f t="shared" si="1"/>
        <v>0</v>
      </c>
      <c r="H15" s="174"/>
      <c r="K15" s="165" t="str">
        <f>種目情報!A9</f>
        <v>小5男走高跳</v>
      </c>
      <c r="L15" s="177">
        <f>COUNTIF(②選手情報入力!$H$10:$M$99,K15)</f>
        <v>0</v>
      </c>
      <c r="M15" s="165" t="str">
        <f>種目情報!E9</f>
        <v>小5女走高跳</v>
      </c>
      <c r="N15" s="177">
        <f>COUNTIF(②選手情報入力!$H$10:$M$99,M15)</f>
        <v>0</v>
      </c>
    </row>
    <row r="16" spans="1:14" ht="21" customHeight="1">
      <c r="A16" s="174"/>
      <c r="B16" s="203" t="s">
        <v>305</v>
      </c>
      <c r="C16" s="380">
        <f t="shared" si="0"/>
        <v>0</v>
      </c>
      <c r="D16" s="381"/>
      <c r="E16" s="176"/>
      <c r="F16" s="197" t="s">
        <v>292</v>
      </c>
      <c r="G16" s="175">
        <f t="shared" si="1"/>
        <v>0</v>
      </c>
      <c r="H16" s="174"/>
      <c r="K16" s="165" t="str">
        <f>種目情報!A10</f>
        <v>小6男走高跳</v>
      </c>
      <c r="L16" s="177">
        <f>COUNTIF(②選手情報入力!$H$10:$M$99,K16)</f>
        <v>0</v>
      </c>
      <c r="M16" s="165" t="str">
        <f>種目情報!E10</f>
        <v>小6女走高跳</v>
      </c>
      <c r="N16" s="177">
        <f>COUNTIF(②選手情報入力!$H$10:$M$99,M16)</f>
        <v>0</v>
      </c>
    </row>
    <row r="17" spans="1:14" ht="21" customHeight="1">
      <c r="A17" s="174"/>
      <c r="B17" s="217" t="s">
        <v>306</v>
      </c>
      <c r="C17" s="380">
        <f t="shared" ref="C17" si="2">IF(L17=0,0,L17)</f>
        <v>0</v>
      </c>
      <c r="D17" s="381"/>
      <c r="E17" s="218"/>
      <c r="F17" s="217" t="s">
        <v>285</v>
      </c>
      <c r="G17" s="247">
        <f t="shared" si="1"/>
        <v>0</v>
      </c>
      <c r="H17" s="174"/>
      <c r="K17" s="165" t="str">
        <f>種目情報!A11</f>
        <v>小4男走幅跳</v>
      </c>
      <c r="L17" s="177">
        <f>COUNTIF(②選手情報入力!$H$10:$M$99,K17)</f>
        <v>0</v>
      </c>
      <c r="M17" s="165" t="str">
        <f>種目情報!E11</f>
        <v>小4女走幅跳</v>
      </c>
      <c r="N17" s="177">
        <f>COUNTIF(②選手情報入力!$H$10:$M$99,M17)</f>
        <v>0</v>
      </c>
    </row>
    <row r="18" spans="1:14" ht="21" customHeight="1">
      <c r="A18" s="174"/>
      <c r="B18" s="217" t="s">
        <v>307</v>
      </c>
      <c r="C18" s="380">
        <f t="shared" ref="C18:C23" si="3">IF(L18=0,0,L18)</f>
        <v>0</v>
      </c>
      <c r="D18" s="381"/>
      <c r="E18" s="218"/>
      <c r="F18" s="217" t="s">
        <v>295</v>
      </c>
      <c r="G18" s="259">
        <f t="shared" si="1"/>
        <v>0</v>
      </c>
      <c r="H18" s="174"/>
      <c r="K18" s="165" t="str">
        <f>種目情報!A12</f>
        <v>小5男走幅跳</v>
      </c>
      <c r="L18" s="177">
        <f>COUNTIF(②選手情報入力!$H$10:$M$99,K18)</f>
        <v>0</v>
      </c>
      <c r="M18" s="165" t="str">
        <f>種目情報!E12</f>
        <v>小5女走幅跳</v>
      </c>
      <c r="N18" s="177">
        <f>COUNTIF(②選手情報入力!$H$10:$M$99,M18)</f>
        <v>0</v>
      </c>
    </row>
    <row r="19" spans="1:14" ht="21" customHeight="1">
      <c r="A19" s="174"/>
      <c r="B19" s="217" t="s">
        <v>308</v>
      </c>
      <c r="C19" s="380">
        <f t="shared" si="3"/>
        <v>0</v>
      </c>
      <c r="D19" s="381"/>
      <c r="E19" s="218"/>
      <c r="F19" s="217" t="s">
        <v>297</v>
      </c>
      <c r="G19" s="259">
        <f t="shared" si="1"/>
        <v>0</v>
      </c>
      <c r="H19" s="174"/>
      <c r="K19" s="165" t="str">
        <f>種目情報!A13</f>
        <v>小6男走幅跳</v>
      </c>
      <c r="L19" s="177">
        <f>COUNTIF(②選手情報入力!$H$10:$M$99,K19)</f>
        <v>0</v>
      </c>
      <c r="M19" s="165" t="str">
        <f>種目情報!E13</f>
        <v>小6女走幅跳</v>
      </c>
      <c r="N19" s="177">
        <f>COUNTIF(②選手情報入力!$H$10:$M$99,M19)</f>
        <v>0</v>
      </c>
    </row>
    <row r="20" spans="1:14" ht="21" customHeight="1">
      <c r="A20" s="174"/>
      <c r="B20" s="217" t="s">
        <v>309</v>
      </c>
      <c r="C20" s="380">
        <f t="shared" si="3"/>
        <v>0</v>
      </c>
      <c r="D20" s="381"/>
      <c r="E20" s="218"/>
      <c r="F20" s="217" t="s">
        <v>282</v>
      </c>
      <c r="G20" s="259">
        <f t="shared" si="1"/>
        <v>0</v>
      </c>
      <c r="H20" s="174"/>
      <c r="K20" s="165" t="str">
        <f>種目情報!A14</f>
        <v>小4男ｼﾞｬﾍﾞﾘｯｸﾎﾞｰﾙ投</v>
      </c>
      <c r="L20" s="177">
        <f>COUNTIF(②選手情報入力!$H$10:$M$99,K20)</f>
        <v>0</v>
      </c>
      <c r="M20" s="165" t="str">
        <f>種目情報!E14</f>
        <v>小4女ｼﾞｬﾍﾞﾘｯｸﾎﾞｰﾙ投</v>
      </c>
      <c r="N20" s="177">
        <f>COUNTIF(②選手情報入力!$H$10:$M$99,M20)</f>
        <v>0</v>
      </c>
    </row>
    <row r="21" spans="1:14" ht="21" customHeight="1">
      <c r="A21" s="174"/>
      <c r="B21" s="217" t="s">
        <v>310</v>
      </c>
      <c r="C21" s="380">
        <f t="shared" si="3"/>
        <v>0</v>
      </c>
      <c r="D21" s="381"/>
      <c r="E21" s="218"/>
      <c r="F21" s="217" t="s">
        <v>283</v>
      </c>
      <c r="G21" s="259">
        <f t="shared" si="1"/>
        <v>0</v>
      </c>
      <c r="H21" s="174"/>
      <c r="K21" s="165" t="str">
        <f>種目情報!A15</f>
        <v>小5男ｼﾞｬﾍﾞﾘｯｸﾎﾞｰﾙ投</v>
      </c>
      <c r="L21" s="177">
        <f>COUNTIF(②選手情報入力!$H$10:$M$99,K21)</f>
        <v>0</v>
      </c>
      <c r="M21" s="165" t="str">
        <f>種目情報!E15</f>
        <v>小5女ｼﾞｬﾍﾞﾘｯｸﾎﾞｰﾙ投</v>
      </c>
      <c r="N21" s="177">
        <f>COUNTIF(②選手情報入力!$H$10:$M$99,M21)</f>
        <v>0</v>
      </c>
    </row>
    <row r="22" spans="1:14" ht="21" customHeight="1">
      <c r="A22" s="174"/>
      <c r="B22" s="217" t="s">
        <v>311</v>
      </c>
      <c r="C22" s="380">
        <f t="shared" si="3"/>
        <v>0</v>
      </c>
      <c r="D22" s="381"/>
      <c r="E22" s="218"/>
      <c r="F22" s="217" t="s">
        <v>301</v>
      </c>
      <c r="G22" s="259">
        <f t="shared" si="1"/>
        <v>0</v>
      </c>
      <c r="H22" s="174"/>
      <c r="K22" s="165" t="str">
        <f>種目情報!A16</f>
        <v>小6男ｼﾞｬﾍﾞﾘｯｸﾎﾞｰﾙ投</v>
      </c>
      <c r="L22" s="177">
        <f>COUNTIF(②選手情報入力!$H$10:$M$99,K22)</f>
        <v>0</v>
      </c>
      <c r="M22" s="165" t="str">
        <f>種目情報!E16</f>
        <v>小6女ｼﾞｬﾍﾞﾘｯｸﾎﾞｰﾙ投</v>
      </c>
      <c r="N22" s="177">
        <f>COUNTIF(②選手情報入力!$H$10:$M$99,M22)</f>
        <v>0</v>
      </c>
    </row>
    <row r="23" spans="1:14" ht="21" customHeight="1" thickBot="1">
      <c r="A23" s="174"/>
      <c r="B23" s="217" t="s">
        <v>234</v>
      </c>
      <c r="C23" s="380">
        <f t="shared" si="3"/>
        <v>0</v>
      </c>
      <c r="D23" s="381"/>
      <c r="E23" s="218"/>
      <c r="F23" s="217" t="s">
        <v>241</v>
      </c>
      <c r="G23" s="259">
        <f t="shared" si="1"/>
        <v>0</v>
      </c>
      <c r="H23" s="174"/>
      <c r="I23" s="199"/>
      <c r="K23" s="165" t="str">
        <f>種目情報!A17</f>
        <v>小男1000m</v>
      </c>
      <c r="L23" s="177">
        <f>COUNTIF(②選手情報入力!$H$10:$M$99,K23)</f>
        <v>0</v>
      </c>
      <c r="M23" s="165" t="str">
        <f>種目情報!E17</f>
        <v>小女1000m</v>
      </c>
      <c r="N23" s="177">
        <f>COUNTIF(②選手情報入力!$H$10:$M$99,M23)</f>
        <v>0</v>
      </c>
    </row>
    <row r="24" spans="1:14" ht="21" customHeight="1">
      <c r="A24" s="174"/>
      <c r="B24" s="178" t="s">
        <v>224</v>
      </c>
      <c r="C24" s="383" t="str">
        <f>IF(③リレー情報確認!F14=0,"",③リレー情報確認!F14)</f>
        <v/>
      </c>
      <c r="D24" s="384"/>
      <c r="E24" s="176"/>
      <c r="F24" s="178" t="s">
        <v>224</v>
      </c>
      <c r="G24" s="245" t="str">
        <f>IF(③リレー情報確認!X14=0,"",③リレー情報確認!X14)</f>
        <v/>
      </c>
      <c r="H24" s="174"/>
      <c r="K24" s="165">
        <f>種目情報!A26</f>
        <v>0</v>
      </c>
      <c r="L24" s="177">
        <f>COUNTIF(②選手情報入力!$H$10:$M$99,K24)</f>
        <v>0</v>
      </c>
      <c r="M24" s="165">
        <f>種目情報!E26</f>
        <v>0</v>
      </c>
      <c r="N24" s="177">
        <f>COUNTIF(②選手情報入力!$H$10:$M$99,M24)</f>
        <v>0</v>
      </c>
    </row>
    <row r="25" spans="1:14" ht="21" customHeight="1">
      <c r="A25" s="174"/>
      <c r="B25" s="244" t="s">
        <v>225</v>
      </c>
      <c r="C25" s="376" t="str">
        <f>IF(③リレー情報確認!L14=0,"",③リレー情報確認!L14)</f>
        <v/>
      </c>
      <c r="D25" s="377"/>
      <c r="E25" s="176"/>
      <c r="F25" s="244" t="s">
        <v>225</v>
      </c>
      <c r="G25" s="175" t="str">
        <f>IF(③リレー情報確認!F26=0,"",③リレー情報確認!F26)</f>
        <v/>
      </c>
      <c r="H25" s="174"/>
      <c r="K25" s="165">
        <f>種目情報!A27</f>
        <v>0</v>
      </c>
      <c r="L25" s="177">
        <f>COUNTIF(②選手情報入力!$H$10:$M$99,K25)</f>
        <v>0</v>
      </c>
      <c r="M25" s="165">
        <f>種目情報!E27</f>
        <v>0</v>
      </c>
      <c r="N25" s="177">
        <f>COUNTIF(②選手情報入力!$H$10:$M$99,M25)</f>
        <v>0</v>
      </c>
    </row>
    <row r="26" spans="1:14" ht="21" customHeight="1" thickBot="1">
      <c r="A26" s="174"/>
      <c r="B26" s="179" t="s">
        <v>226</v>
      </c>
      <c r="C26" s="374" t="str">
        <f>IF(③リレー情報確認!R14=0,"",③リレー情報確認!R14)</f>
        <v/>
      </c>
      <c r="D26" s="375"/>
      <c r="E26" s="176"/>
      <c r="F26" s="179" t="s">
        <v>226</v>
      </c>
      <c r="G26" s="180" t="str">
        <f>IF(③リレー情報確認!L26=0,"",③リレー情報確認!L26)</f>
        <v/>
      </c>
      <c r="H26" s="174"/>
      <c r="K26" s="165">
        <f>種目情報!A28</f>
        <v>0</v>
      </c>
      <c r="L26" s="177">
        <f>COUNTIF(②選手情報入力!$H$10:$M$99,K26)</f>
        <v>0</v>
      </c>
      <c r="M26" s="165">
        <f>種目情報!E28</f>
        <v>0</v>
      </c>
      <c r="N26" s="177">
        <f>COUNTIF(②選手情報入力!$H$10:$M$99,M26)</f>
        <v>0</v>
      </c>
    </row>
    <row r="27" spans="1:14" ht="21" customHeight="1">
      <c r="A27" s="174"/>
      <c r="B27" s="181"/>
      <c r="C27" s="182"/>
      <c r="D27" s="182"/>
      <c r="E27" s="176"/>
      <c r="H27" s="174"/>
      <c r="K27" s="165">
        <f>種目情報!A29</f>
        <v>0</v>
      </c>
      <c r="L27" s="177">
        <f>COUNTIF(②選手情報入力!$H$10:$M$99,K27)</f>
        <v>0</v>
      </c>
      <c r="M27" s="165">
        <f>種目情報!E29</f>
        <v>0</v>
      </c>
      <c r="N27" s="177">
        <f>COUNTIF(②選手情報入力!$H$10:$M$99,M27)</f>
        <v>0</v>
      </c>
    </row>
    <row r="28" spans="1:14" ht="21" customHeight="1" thickBot="1">
      <c r="A28" s="248" t="s">
        <v>140</v>
      </c>
      <c r="B28" s="366" t="s">
        <v>160</v>
      </c>
      <c r="C28" s="385"/>
      <c r="D28" s="201"/>
      <c r="E28" s="176"/>
      <c r="F28" s="366"/>
      <c r="G28" s="366"/>
      <c r="H28" s="248"/>
    </row>
    <row r="29" spans="1:14" ht="21" customHeight="1" thickBot="1">
      <c r="A29" s="164"/>
      <c r="B29" s="183" t="s">
        <v>162</v>
      </c>
      <c r="C29" s="386">
        <f>②選手情報入力!F100</f>
        <v>0</v>
      </c>
      <c r="D29" s="387"/>
      <c r="E29" s="176"/>
      <c r="F29" s="262" t="s">
        <v>314</v>
      </c>
      <c r="G29" s="254" t="s">
        <v>221</v>
      </c>
      <c r="H29" s="164"/>
    </row>
    <row r="30" spans="1:14" ht="21" customHeight="1" thickTop="1" thickBot="1">
      <c r="A30" s="164"/>
      <c r="B30" s="184" t="s">
        <v>163</v>
      </c>
      <c r="C30" s="388">
        <f>②選手情報入力!F101</f>
        <v>0</v>
      </c>
      <c r="D30" s="389"/>
      <c r="E30" s="176"/>
      <c r="F30" s="198" t="s">
        <v>268</v>
      </c>
      <c r="G30" s="255">
        <f>IF(②選手情報入力!F104="","",②選手情報入力!F104)</f>
        <v>0</v>
      </c>
      <c r="H30" s="164"/>
    </row>
    <row r="31" spans="1:14" ht="21" customHeight="1" thickTop="1" thickBot="1">
      <c r="A31" s="164"/>
      <c r="B31" s="261" t="s">
        <v>313</v>
      </c>
      <c r="C31" s="210">
        <f>IF(①学校情報入力!D9="","",①学校情報入力!D9)</f>
        <v>0</v>
      </c>
      <c r="D31" s="202" t="s">
        <v>267</v>
      </c>
      <c r="F31" s="382">
        <f ca="1">TODAY()</f>
        <v>42919</v>
      </c>
      <c r="G31" s="382"/>
      <c r="H31" s="164"/>
    </row>
    <row r="32" spans="1:14" ht="18.75" customHeight="1">
      <c r="A32" s="164"/>
      <c r="B32" s="248"/>
      <c r="C32" s="248"/>
      <c r="D32" s="248"/>
      <c r="E32" s="248"/>
      <c r="H32" s="164"/>
    </row>
    <row r="33" spans="1:8" ht="18.75" customHeight="1">
      <c r="A33" s="187"/>
      <c r="B33" s="186"/>
      <c r="C33" s="134"/>
      <c r="D33" s="134"/>
      <c r="E33" s="185"/>
      <c r="H33" s="187"/>
    </row>
    <row r="34" spans="1:8" ht="18.75" customHeight="1">
      <c r="A34" s="164"/>
      <c r="C34" s="174"/>
      <c r="D34" s="174"/>
      <c r="E34" s="185"/>
      <c r="H34" s="164"/>
    </row>
    <row r="35" spans="1:8" ht="18.75" customHeight="1">
      <c r="A35" s="164"/>
      <c r="E35" s="185"/>
      <c r="F35" s="187"/>
      <c r="G35" s="187"/>
      <c r="H35" s="164"/>
    </row>
    <row r="36" spans="1:8" ht="14.25">
      <c r="A36" s="164"/>
      <c r="B36" s="185"/>
      <c r="C36" s="185"/>
      <c r="D36" s="185"/>
      <c r="E36" s="185"/>
      <c r="H36" s="164"/>
    </row>
    <row r="37" spans="1:8" ht="14.25">
      <c r="A37" s="164"/>
      <c r="B37" s="187"/>
      <c r="C37" s="187"/>
      <c r="D37" s="187"/>
      <c r="E37" s="187"/>
      <c r="H37" s="164"/>
    </row>
    <row r="38" spans="1:8" ht="18.75">
      <c r="A38" s="164"/>
      <c r="B38" s="185"/>
      <c r="C38" s="185"/>
      <c r="D38" s="185"/>
      <c r="E38" s="185"/>
      <c r="F38" s="188"/>
      <c r="G38" s="188"/>
      <c r="H38" s="164"/>
    </row>
    <row r="39" spans="1:8" ht="18.75">
      <c r="A39" s="164"/>
      <c r="B39" s="188"/>
      <c r="C39" s="188"/>
      <c r="D39" s="188"/>
      <c r="E39" s="188"/>
      <c r="F39" s="190"/>
      <c r="G39" s="185"/>
      <c r="H39" s="164"/>
    </row>
    <row r="40" spans="1:8" ht="18.75">
      <c r="A40" s="164"/>
      <c r="B40" s="188"/>
      <c r="C40" s="188"/>
      <c r="D40" s="188"/>
      <c r="E40" s="188"/>
      <c r="F40" s="190"/>
      <c r="G40" s="185"/>
      <c r="H40" s="164"/>
    </row>
    <row r="41" spans="1:8" ht="14.25">
      <c r="A41" s="164"/>
      <c r="B41" s="189"/>
      <c r="C41" s="185"/>
      <c r="D41" s="185"/>
      <c r="E41" s="185"/>
      <c r="F41" s="190"/>
      <c r="G41" s="185"/>
      <c r="H41" s="164"/>
    </row>
    <row r="42" spans="1:8" ht="14.25">
      <c r="A42" s="164"/>
      <c r="B42" s="189"/>
      <c r="C42" s="185"/>
      <c r="D42" s="185"/>
      <c r="E42" s="185"/>
      <c r="F42" s="190"/>
      <c r="G42" s="185"/>
      <c r="H42" s="164"/>
    </row>
    <row r="43" spans="1:8" ht="14.25">
      <c r="A43" s="164"/>
      <c r="B43" s="189"/>
      <c r="C43" s="185"/>
      <c r="D43" s="185"/>
      <c r="E43" s="185"/>
      <c r="F43" s="190"/>
      <c r="G43" s="185"/>
      <c r="H43" s="164"/>
    </row>
    <row r="44" spans="1:8" ht="14.25">
      <c r="A44" s="164"/>
      <c r="B44" s="189"/>
      <c r="C44" s="185"/>
      <c r="D44" s="185"/>
      <c r="E44" s="185"/>
      <c r="F44" s="190"/>
      <c r="G44" s="185"/>
      <c r="H44" s="164"/>
    </row>
    <row r="45" spans="1:8" ht="14.25">
      <c r="B45" s="189"/>
      <c r="C45" s="185"/>
      <c r="D45" s="185"/>
      <c r="E45" s="185"/>
      <c r="F45" s="190"/>
      <c r="G45" s="185"/>
    </row>
    <row r="46" spans="1:8" ht="14.25">
      <c r="B46" s="189"/>
      <c r="C46" s="185"/>
      <c r="D46" s="185"/>
      <c r="E46" s="185"/>
      <c r="F46" s="190"/>
      <c r="G46" s="185"/>
    </row>
    <row r="47" spans="1:8" ht="14.25">
      <c r="B47" s="189"/>
      <c r="C47" s="185"/>
      <c r="D47" s="185"/>
      <c r="E47" s="185"/>
    </row>
    <row r="48" spans="1:8" ht="14.25">
      <c r="B48" s="189"/>
      <c r="C48" s="185"/>
      <c r="D48" s="185"/>
      <c r="E48" s="185"/>
    </row>
  </sheetData>
  <sheetProtection selectLockedCells="1"/>
  <mergeCells count="32">
    <mergeCell ref="F31:G31"/>
    <mergeCell ref="F28:G28"/>
    <mergeCell ref="C14:D14"/>
    <mergeCell ref="C15:D15"/>
    <mergeCell ref="C16:D16"/>
    <mergeCell ref="C17:D17"/>
    <mergeCell ref="C24:D24"/>
    <mergeCell ref="B28:C28"/>
    <mergeCell ref="C18:D18"/>
    <mergeCell ref="C19:D19"/>
    <mergeCell ref="C20:D20"/>
    <mergeCell ref="C21:D21"/>
    <mergeCell ref="C22:D22"/>
    <mergeCell ref="C23:D23"/>
    <mergeCell ref="C29:D29"/>
    <mergeCell ref="C30:D30"/>
    <mergeCell ref="C26:D26"/>
    <mergeCell ref="C25:D25"/>
    <mergeCell ref="C9:D9"/>
    <mergeCell ref="C10:D10"/>
    <mergeCell ref="C11:D11"/>
    <mergeCell ref="C12:D12"/>
    <mergeCell ref="C13:D13"/>
    <mergeCell ref="D1:H1"/>
    <mergeCell ref="A2:H2"/>
    <mergeCell ref="A4:H4"/>
    <mergeCell ref="A5:H5"/>
    <mergeCell ref="B8:C8"/>
    <mergeCell ref="F8:G8"/>
    <mergeCell ref="A3:E3"/>
    <mergeCell ref="C6:F6"/>
    <mergeCell ref="D7:G7"/>
  </mergeCells>
  <phoneticPr fontId="2"/>
  <printOptions horizontalCentered="1" verticalCentered="1"/>
  <pageMargins left="0.39370078740157483" right="0.39370078740157483" top="0.59055118110236227" bottom="0.59055118110236227" header="0.31496062992125984" footer="0.31496062992125984"/>
  <pageSetup paperSize="9" scale="95" orientation="portrait" horizontalDpi="4294967293" verticalDpi="300" r:id="rId1"/>
  <ignoredErrors>
    <ignoredError sqref="G2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98"/>
  <sheetViews>
    <sheetView zoomScaleNormal="100" workbookViewId="0">
      <pane ySplit="8" topLeftCell="A9" activePane="bottomLeft" state="frozen"/>
      <selection pane="bottomLeft" activeCell="F5" sqref="F5"/>
    </sheetView>
  </sheetViews>
  <sheetFormatPr defaultColWidth="9" defaultRowHeight="13.5"/>
  <cols>
    <col min="1" max="1" width="3.625" style="13" bestFit="1" customWidth="1"/>
    <col min="2" max="2" width="6" style="1" bestFit="1" customWidth="1"/>
    <col min="3" max="3" width="15" style="1" customWidth="1"/>
    <col min="4" max="5" width="3.75" style="1" customWidth="1"/>
    <col min="6" max="6" width="13.75" style="13" customWidth="1"/>
    <col min="7" max="7" width="9.375" style="1" customWidth="1"/>
    <col min="8" max="8" width="13.75" style="13" customWidth="1"/>
    <col min="9" max="9" width="9.375" style="1" customWidth="1"/>
    <col min="10" max="10" width="11.625" style="13" customWidth="1"/>
    <col min="11" max="11" width="11.625" style="1" customWidth="1"/>
    <col min="12" max="12" width="11.625" style="13" customWidth="1"/>
    <col min="13" max="16384" width="9" style="13"/>
  </cols>
  <sheetData>
    <row r="1" spans="1:12" ht="17.25">
      <c r="A1" s="9" t="s">
        <v>129</v>
      </c>
    </row>
    <row r="2" spans="1:12" ht="14.25">
      <c r="A2" s="397" t="s">
        <v>138</v>
      </c>
      <c r="B2" s="397"/>
      <c r="C2" s="396" t="str">
        <f>注意事項!C2&amp;注意事項!F2</f>
        <v>2017年　名古屋市民スポーツ祭陸上競技大会</v>
      </c>
      <c r="D2" s="396"/>
      <c r="E2" s="396"/>
      <c r="F2" s="396"/>
      <c r="G2" s="396"/>
      <c r="H2" s="396"/>
      <c r="K2" s="120" t="str">
        <f>IF(①学校情報入力!D3="","",①学校情報入力!D3)</f>
        <v/>
      </c>
    </row>
    <row r="3" spans="1:12" ht="14.25">
      <c r="A3" s="1"/>
      <c r="C3" s="231"/>
      <c r="D3" s="231"/>
      <c r="E3" s="231"/>
      <c r="F3" s="231"/>
      <c r="G3" s="231"/>
      <c r="H3" s="231"/>
      <c r="I3" s="15"/>
      <c r="J3" s="231"/>
      <c r="K3" s="231"/>
    </row>
    <row r="4" spans="1:12" ht="18" customHeight="1" thickBot="1">
      <c r="D4" s="15"/>
      <c r="E4" s="231"/>
      <c r="F4" s="231"/>
      <c r="G4" s="231"/>
      <c r="H4" s="231"/>
      <c r="I4" s="15"/>
      <c r="J4" s="231"/>
      <c r="K4" s="231"/>
    </row>
    <row r="5" spans="1:12" ht="14.25" thickBot="1">
      <c r="J5" s="232" t="s">
        <v>212</v>
      </c>
      <c r="K5" s="233" t="s">
        <v>213</v>
      </c>
      <c r="L5" s="141" t="s">
        <v>214</v>
      </c>
    </row>
    <row r="6" spans="1:12" s="96" customFormat="1" ht="16.5" customHeight="1">
      <c r="B6" s="390" t="s">
        <v>132</v>
      </c>
      <c r="C6" s="115" t="s">
        <v>133</v>
      </c>
      <c r="D6" s="392">
        <f>②選手情報入力!F102</f>
        <v>0</v>
      </c>
      <c r="E6" s="393"/>
      <c r="H6" s="390" t="s">
        <v>124</v>
      </c>
      <c r="I6" s="97" t="s">
        <v>108</v>
      </c>
      <c r="J6" s="227" t="str">
        <f>IF(③リレー情報確認!F8="","",③リレー情報確認!F8)</f>
        <v/>
      </c>
      <c r="K6" s="229" t="str">
        <f>IF(③リレー情報確認!L8="","",③リレー情報確認!L8)</f>
        <v/>
      </c>
      <c r="L6" s="98" t="str">
        <f>IF(③リレー情報確認!R8="","",③リレー情報確認!R8)</f>
        <v/>
      </c>
    </row>
    <row r="7" spans="1:12" s="96" customFormat="1" ht="16.5" customHeight="1" thickBot="1">
      <c r="B7" s="391"/>
      <c r="C7" s="116" t="s">
        <v>134</v>
      </c>
      <c r="D7" s="394">
        <f>②選手情報入力!F103</f>
        <v>0</v>
      </c>
      <c r="E7" s="395"/>
      <c r="H7" s="391"/>
      <c r="I7" s="99" t="s">
        <v>123</v>
      </c>
      <c r="J7" s="228" t="str">
        <f>IF(③リレー情報確認!X8="","",③リレー情報確認!X8)</f>
        <v/>
      </c>
      <c r="K7" s="230" t="str">
        <f>IF(③リレー情報確認!F20="","",③リレー情報確認!F20)</f>
        <v/>
      </c>
      <c r="L7" s="100" t="str">
        <f>IF(③リレー情報確認!L20="","",③リレー情報確認!L20)</f>
        <v/>
      </c>
    </row>
    <row r="8" spans="1:12" s="96" customFormat="1" ht="16.5" customHeight="1">
      <c r="A8" s="101"/>
      <c r="B8" s="102" t="s">
        <v>125</v>
      </c>
      <c r="C8" s="102" t="s">
        <v>126</v>
      </c>
      <c r="D8" s="102" t="s">
        <v>127</v>
      </c>
      <c r="E8" s="102" t="s">
        <v>128</v>
      </c>
      <c r="F8" s="102" t="s">
        <v>259</v>
      </c>
      <c r="G8" s="102" t="s">
        <v>39</v>
      </c>
      <c r="H8" s="102" t="s">
        <v>260</v>
      </c>
      <c r="I8" s="102" t="s">
        <v>39</v>
      </c>
      <c r="J8" s="102" t="s">
        <v>263</v>
      </c>
      <c r="K8" s="102" t="s">
        <v>264</v>
      </c>
      <c r="L8" s="102" t="s">
        <v>265</v>
      </c>
    </row>
    <row r="9" spans="1:12" s="96" customFormat="1" ht="18" customHeight="1">
      <c r="A9" s="103">
        <v>1</v>
      </c>
      <c r="B9" s="104" t="str">
        <f>IF(②選手情報入力!B10="","",②選手情報入力!B10)</f>
        <v/>
      </c>
      <c r="C9" s="127" t="str">
        <f>IF(②選手情報入力!C10="","",②選手情報入力!C10)</f>
        <v/>
      </c>
      <c r="D9" s="104" t="str">
        <f>IF(②選手情報入力!F10="","",②選手情報入力!F10)</f>
        <v/>
      </c>
      <c r="E9" s="104" t="str">
        <f>IF(②選手情報入力!G10="","",②選手情報入力!G10)</f>
        <v/>
      </c>
      <c r="F9" s="103" t="str">
        <f>IF(②選手情報入力!H10="","",②選手情報入力!H10)</f>
        <v/>
      </c>
      <c r="G9" s="104" t="str">
        <f>IF(②選手情報入力!I10="","",②選手情報入力!I10)</f>
        <v/>
      </c>
      <c r="H9" s="103" t="str">
        <f>IF(②選手情報入力!J10="","",②選手情報入力!J10)</f>
        <v/>
      </c>
      <c r="I9" s="104" t="str">
        <f>IF(②選手情報入力!K10="","",②選手情報入力!K10)</f>
        <v/>
      </c>
      <c r="J9" s="104" t="str">
        <f>IF(②選手情報入力!N10="","",②選手情報入力!N10)</f>
        <v/>
      </c>
      <c r="K9" s="104" t="str">
        <f>IF(②選手情報入力!O10="","",②選手情報入力!O10)</f>
        <v/>
      </c>
      <c r="L9" s="104" t="str">
        <f>IF(②選手情報入力!P10="","",②選手情報入力!P10)</f>
        <v/>
      </c>
    </row>
    <row r="10" spans="1:12" s="96" customFormat="1" ht="18" customHeight="1">
      <c r="A10" s="105">
        <v>2</v>
      </c>
      <c r="B10" s="106" t="str">
        <f>IF(②選手情報入力!B11="","",②選手情報入力!B11)</f>
        <v/>
      </c>
      <c r="C10" s="128" t="str">
        <f>IF(②選手情報入力!C11="","",②選手情報入力!C11)</f>
        <v/>
      </c>
      <c r="D10" s="106" t="str">
        <f>IF(②選手情報入力!F11="","",②選手情報入力!F11)</f>
        <v/>
      </c>
      <c r="E10" s="106" t="str">
        <f>IF(②選手情報入力!G11="","",②選手情報入力!G11)</f>
        <v/>
      </c>
      <c r="F10" s="105" t="str">
        <f>IF(②選手情報入力!H11="","",②選手情報入力!H11)</f>
        <v/>
      </c>
      <c r="G10" s="106" t="str">
        <f>IF(②選手情報入力!I11="","",②選手情報入力!I11)</f>
        <v/>
      </c>
      <c r="H10" s="105" t="str">
        <f>IF(②選手情報入力!J11="","",②選手情報入力!J11)</f>
        <v/>
      </c>
      <c r="I10" s="106" t="str">
        <f>IF(②選手情報入力!K11="","",②選手情報入力!K11)</f>
        <v/>
      </c>
      <c r="J10" s="106" t="str">
        <f>IF(②選手情報入力!N11="","",②選手情報入力!N11)</f>
        <v/>
      </c>
      <c r="K10" s="106" t="str">
        <f>IF(②選手情報入力!O11="","",②選手情報入力!O11)</f>
        <v/>
      </c>
      <c r="L10" s="106" t="str">
        <f>IF(②選手情報入力!P11="","",②選手情報入力!P11)</f>
        <v/>
      </c>
    </row>
    <row r="11" spans="1:12" s="96" customFormat="1" ht="18" customHeight="1">
      <c r="A11" s="105">
        <v>3</v>
      </c>
      <c r="B11" s="106" t="str">
        <f>IF(②選手情報入力!B12="","",②選手情報入力!B12)</f>
        <v/>
      </c>
      <c r="C11" s="128" t="str">
        <f>IF(②選手情報入力!C12="","",②選手情報入力!C12)</f>
        <v/>
      </c>
      <c r="D11" s="106" t="str">
        <f>IF(②選手情報入力!F12="","",②選手情報入力!F12)</f>
        <v/>
      </c>
      <c r="E11" s="106" t="str">
        <f>IF(②選手情報入力!G12="","",②選手情報入力!G12)</f>
        <v/>
      </c>
      <c r="F11" s="105" t="str">
        <f>IF(②選手情報入力!H12="","",②選手情報入力!H12)</f>
        <v/>
      </c>
      <c r="G11" s="106" t="str">
        <f>IF(②選手情報入力!I12="","",②選手情報入力!I12)</f>
        <v/>
      </c>
      <c r="H11" s="105" t="str">
        <f>IF(②選手情報入力!J12="","",②選手情報入力!J12)</f>
        <v/>
      </c>
      <c r="I11" s="106" t="str">
        <f>IF(②選手情報入力!K12="","",②選手情報入力!K12)</f>
        <v/>
      </c>
      <c r="J11" s="106" t="str">
        <f>IF(②選手情報入力!N12="","",②選手情報入力!N12)</f>
        <v/>
      </c>
      <c r="K11" s="106" t="str">
        <f>IF(②選手情報入力!O12="","",②選手情報入力!O12)</f>
        <v/>
      </c>
      <c r="L11" s="106" t="str">
        <f>IF(②選手情報入力!P12="","",②選手情報入力!P12)</f>
        <v/>
      </c>
    </row>
    <row r="12" spans="1:12" s="96" customFormat="1" ht="18" customHeight="1">
      <c r="A12" s="105">
        <v>4</v>
      </c>
      <c r="B12" s="106" t="str">
        <f>IF(②選手情報入力!B13="","",②選手情報入力!B13)</f>
        <v/>
      </c>
      <c r="C12" s="128" t="str">
        <f>IF(②選手情報入力!C13="","",②選手情報入力!C13)</f>
        <v/>
      </c>
      <c r="D12" s="106" t="str">
        <f>IF(②選手情報入力!F13="","",②選手情報入力!F13)</f>
        <v/>
      </c>
      <c r="E12" s="106" t="str">
        <f>IF(②選手情報入力!G13="","",②選手情報入力!G13)</f>
        <v/>
      </c>
      <c r="F12" s="105" t="str">
        <f>IF(②選手情報入力!H13="","",②選手情報入力!H13)</f>
        <v/>
      </c>
      <c r="G12" s="106" t="str">
        <f>IF(②選手情報入力!I13="","",②選手情報入力!I13)</f>
        <v/>
      </c>
      <c r="H12" s="105" t="str">
        <f>IF(②選手情報入力!J13="","",②選手情報入力!J13)</f>
        <v/>
      </c>
      <c r="I12" s="106" t="str">
        <f>IF(②選手情報入力!K13="","",②選手情報入力!K13)</f>
        <v/>
      </c>
      <c r="J12" s="106" t="str">
        <f>IF(②選手情報入力!N13="","",②選手情報入力!N13)</f>
        <v/>
      </c>
      <c r="K12" s="106" t="str">
        <f>IF(②選手情報入力!O13="","",②選手情報入力!O13)</f>
        <v/>
      </c>
      <c r="L12" s="106" t="str">
        <f>IF(②選手情報入力!P13="","",②選手情報入力!P13)</f>
        <v/>
      </c>
    </row>
    <row r="13" spans="1:12" s="96" customFormat="1" ht="18" customHeight="1">
      <c r="A13" s="109">
        <v>5</v>
      </c>
      <c r="B13" s="110" t="str">
        <f>IF(②選手情報入力!B14="","",②選手情報入力!B14)</f>
        <v/>
      </c>
      <c r="C13" s="129" t="str">
        <f>IF(②選手情報入力!C14="","",②選手情報入力!C14)</f>
        <v/>
      </c>
      <c r="D13" s="110" t="str">
        <f>IF(②選手情報入力!F14="","",②選手情報入力!F14)</f>
        <v/>
      </c>
      <c r="E13" s="110" t="str">
        <f>IF(②選手情報入力!G14="","",②選手情報入力!G14)</f>
        <v/>
      </c>
      <c r="F13" s="109" t="str">
        <f>IF(②選手情報入力!H14="","",②選手情報入力!H14)</f>
        <v/>
      </c>
      <c r="G13" s="110" t="str">
        <f>IF(②選手情報入力!I14="","",②選手情報入力!I14)</f>
        <v/>
      </c>
      <c r="H13" s="109" t="str">
        <f>IF(②選手情報入力!J14="","",②選手情報入力!J14)</f>
        <v/>
      </c>
      <c r="I13" s="110" t="str">
        <f>IF(②選手情報入力!K14="","",②選手情報入力!K14)</f>
        <v/>
      </c>
      <c r="J13" s="110" t="str">
        <f>IF(②選手情報入力!N14="","",②選手情報入力!N14)</f>
        <v/>
      </c>
      <c r="K13" s="110" t="str">
        <f>IF(②選手情報入力!O14="","",②選手情報入力!O14)</f>
        <v/>
      </c>
      <c r="L13" s="110" t="str">
        <f>IF(②選手情報入力!P14="","",②選手情報入力!P14)</f>
        <v/>
      </c>
    </row>
    <row r="14" spans="1:12" s="96" customFormat="1" ht="18" customHeight="1">
      <c r="A14" s="103">
        <v>6</v>
      </c>
      <c r="B14" s="104" t="str">
        <f>IF(②選手情報入力!B15="","",②選手情報入力!B15)</f>
        <v/>
      </c>
      <c r="C14" s="127" t="str">
        <f>IF(②選手情報入力!C15="","",②選手情報入力!C15)</f>
        <v/>
      </c>
      <c r="D14" s="104" t="str">
        <f>IF(②選手情報入力!F15="","",②選手情報入力!F15)</f>
        <v/>
      </c>
      <c r="E14" s="104" t="str">
        <f>IF(②選手情報入力!G15="","",②選手情報入力!G15)</f>
        <v/>
      </c>
      <c r="F14" s="103" t="str">
        <f>IF(②選手情報入力!H15="","",②選手情報入力!H15)</f>
        <v/>
      </c>
      <c r="G14" s="104" t="str">
        <f>IF(②選手情報入力!I15="","",②選手情報入力!I15)</f>
        <v/>
      </c>
      <c r="H14" s="103" t="str">
        <f>IF(②選手情報入力!J15="","",②選手情報入力!J15)</f>
        <v/>
      </c>
      <c r="I14" s="104" t="str">
        <f>IF(②選手情報入力!K15="","",②選手情報入力!K15)</f>
        <v/>
      </c>
      <c r="J14" s="104" t="str">
        <f>IF(②選手情報入力!N15="","",②選手情報入力!N15)</f>
        <v/>
      </c>
      <c r="K14" s="104" t="str">
        <f>IF(②選手情報入力!O15="","",②選手情報入力!O15)</f>
        <v/>
      </c>
      <c r="L14" s="104" t="str">
        <f>IF(②選手情報入力!P15="","",②選手情報入力!P15)</f>
        <v/>
      </c>
    </row>
    <row r="15" spans="1:12" s="96" customFormat="1" ht="18" customHeight="1">
      <c r="A15" s="105">
        <v>7</v>
      </c>
      <c r="B15" s="106" t="str">
        <f>IF(②選手情報入力!B16="","",②選手情報入力!B16)</f>
        <v/>
      </c>
      <c r="C15" s="128" t="str">
        <f>IF(②選手情報入力!C16="","",②選手情報入力!C16)</f>
        <v/>
      </c>
      <c r="D15" s="106" t="str">
        <f>IF(②選手情報入力!F16="","",②選手情報入力!F16)</f>
        <v/>
      </c>
      <c r="E15" s="106" t="str">
        <f>IF(②選手情報入力!G16="","",②選手情報入力!G16)</f>
        <v/>
      </c>
      <c r="F15" s="105" t="str">
        <f>IF(②選手情報入力!H16="","",②選手情報入力!H16)</f>
        <v/>
      </c>
      <c r="G15" s="106" t="str">
        <f>IF(②選手情報入力!I16="","",②選手情報入力!I16)</f>
        <v/>
      </c>
      <c r="H15" s="105" t="str">
        <f>IF(②選手情報入力!J16="","",②選手情報入力!J16)</f>
        <v/>
      </c>
      <c r="I15" s="106" t="str">
        <f>IF(②選手情報入力!K16="","",②選手情報入力!K16)</f>
        <v/>
      </c>
      <c r="J15" s="106" t="str">
        <f>IF(②選手情報入力!N16="","",②選手情報入力!N16)</f>
        <v/>
      </c>
      <c r="K15" s="106" t="str">
        <f>IF(②選手情報入力!O16="","",②選手情報入力!O16)</f>
        <v/>
      </c>
      <c r="L15" s="106" t="str">
        <f>IF(②選手情報入力!P16="","",②選手情報入力!P16)</f>
        <v/>
      </c>
    </row>
    <row r="16" spans="1:12" s="96" customFormat="1" ht="18" customHeight="1">
      <c r="A16" s="105">
        <v>8</v>
      </c>
      <c r="B16" s="106" t="str">
        <f>IF(②選手情報入力!B17="","",②選手情報入力!B17)</f>
        <v/>
      </c>
      <c r="C16" s="128" t="str">
        <f>IF(②選手情報入力!C17="","",②選手情報入力!C17)</f>
        <v/>
      </c>
      <c r="D16" s="106" t="str">
        <f>IF(②選手情報入力!F17="","",②選手情報入力!F17)</f>
        <v/>
      </c>
      <c r="E16" s="106" t="str">
        <f>IF(②選手情報入力!G17="","",②選手情報入力!G17)</f>
        <v/>
      </c>
      <c r="F16" s="105" t="str">
        <f>IF(②選手情報入力!H17="","",②選手情報入力!H17)</f>
        <v/>
      </c>
      <c r="G16" s="106" t="str">
        <f>IF(②選手情報入力!I17="","",②選手情報入力!I17)</f>
        <v/>
      </c>
      <c r="H16" s="105" t="str">
        <f>IF(②選手情報入力!J17="","",②選手情報入力!J17)</f>
        <v/>
      </c>
      <c r="I16" s="106" t="str">
        <f>IF(②選手情報入力!K17="","",②選手情報入力!K17)</f>
        <v/>
      </c>
      <c r="J16" s="106" t="str">
        <f>IF(②選手情報入力!N17="","",②選手情報入力!N17)</f>
        <v/>
      </c>
      <c r="K16" s="106" t="str">
        <f>IF(②選手情報入力!O17="","",②選手情報入力!O17)</f>
        <v/>
      </c>
      <c r="L16" s="106" t="str">
        <f>IF(②選手情報入力!P17="","",②選手情報入力!P17)</f>
        <v/>
      </c>
    </row>
    <row r="17" spans="1:12" s="96" customFormat="1" ht="18" customHeight="1">
      <c r="A17" s="105">
        <v>9</v>
      </c>
      <c r="B17" s="106" t="str">
        <f>IF(②選手情報入力!B18="","",②選手情報入力!B18)</f>
        <v/>
      </c>
      <c r="C17" s="128" t="str">
        <f>IF(②選手情報入力!C18="","",②選手情報入力!C18)</f>
        <v/>
      </c>
      <c r="D17" s="106" t="str">
        <f>IF(②選手情報入力!F18="","",②選手情報入力!F18)</f>
        <v/>
      </c>
      <c r="E17" s="106" t="str">
        <f>IF(②選手情報入力!G18="","",②選手情報入力!G18)</f>
        <v/>
      </c>
      <c r="F17" s="105" t="str">
        <f>IF(②選手情報入力!H18="","",②選手情報入力!H18)</f>
        <v/>
      </c>
      <c r="G17" s="106" t="str">
        <f>IF(②選手情報入力!I18="","",②選手情報入力!I18)</f>
        <v/>
      </c>
      <c r="H17" s="105" t="str">
        <f>IF(②選手情報入力!J18="","",②選手情報入力!J18)</f>
        <v/>
      </c>
      <c r="I17" s="106" t="str">
        <f>IF(②選手情報入力!K18="","",②選手情報入力!K18)</f>
        <v/>
      </c>
      <c r="J17" s="106" t="str">
        <f>IF(②選手情報入力!N18="","",②選手情報入力!N18)</f>
        <v/>
      </c>
      <c r="K17" s="106" t="str">
        <f>IF(②選手情報入力!O18="","",②選手情報入力!O18)</f>
        <v/>
      </c>
      <c r="L17" s="106" t="str">
        <f>IF(②選手情報入力!P18="","",②選手情報入力!P18)</f>
        <v/>
      </c>
    </row>
    <row r="18" spans="1:12" s="96" customFormat="1" ht="18" customHeight="1">
      <c r="A18" s="107">
        <v>10</v>
      </c>
      <c r="B18" s="108" t="str">
        <f>IF(②選手情報入力!B19="","",②選手情報入力!B19)</f>
        <v/>
      </c>
      <c r="C18" s="130" t="str">
        <f>IF(②選手情報入力!C19="","",②選手情報入力!C19)</f>
        <v/>
      </c>
      <c r="D18" s="108" t="str">
        <f>IF(②選手情報入力!F19="","",②選手情報入力!F19)</f>
        <v/>
      </c>
      <c r="E18" s="108" t="str">
        <f>IF(②選手情報入力!G19="","",②選手情報入力!G19)</f>
        <v/>
      </c>
      <c r="F18" s="107" t="str">
        <f>IF(②選手情報入力!H19="","",②選手情報入力!H19)</f>
        <v/>
      </c>
      <c r="G18" s="108" t="str">
        <f>IF(②選手情報入力!I19="","",②選手情報入力!I19)</f>
        <v/>
      </c>
      <c r="H18" s="107" t="str">
        <f>IF(②選手情報入力!J19="","",②選手情報入力!J19)</f>
        <v/>
      </c>
      <c r="I18" s="108" t="str">
        <f>IF(②選手情報入力!K19="","",②選手情報入力!K19)</f>
        <v/>
      </c>
      <c r="J18" s="108" t="str">
        <f>IF(②選手情報入力!N19="","",②選手情報入力!N19)</f>
        <v/>
      </c>
      <c r="K18" s="108" t="str">
        <f>IF(②選手情報入力!O19="","",②選手情報入力!O19)</f>
        <v/>
      </c>
      <c r="L18" s="108" t="str">
        <f>IF(②選手情報入力!P19="","",②選手情報入力!P19)</f>
        <v/>
      </c>
    </row>
    <row r="19" spans="1:12" s="96" customFormat="1" ht="18" customHeight="1">
      <c r="A19" s="111">
        <v>11</v>
      </c>
      <c r="B19" s="112" t="str">
        <f>IF(②選手情報入力!B20="","",②選手情報入力!B20)</f>
        <v/>
      </c>
      <c r="C19" s="131" t="str">
        <f>IF(②選手情報入力!C20="","",②選手情報入力!C20)</f>
        <v/>
      </c>
      <c r="D19" s="112" t="str">
        <f>IF(②選手情報入力!F20="","",②選手情報入力!F20)</f>
        <v/>
      </c>
      <c r="E19" s="112" t="str">
        <f>IF(②選手情報入力!G20="","",②選手情報入力!G20)</f>
        <v/>
      </c>
      <c r="F19" s="111" t="str">
        <f>IF(②選手情報入力!H20="","",②選手情報入力!H20)</f>
        <v/>
      </c>
      <c r="G19" s="112" t="str">
        <f>IF(②選手情報入力!I20="","",②選手情報入力!I20)</f>
        <v/>
      </c>
      <c r="H19" s="111" t="str">
        <f>IF(②選手情報入力!J20="","",②選手情報入力!J20)</f>
        <v/>
      </c>
      <c r="I19" s="112" t="str">
        <f>IF(②選手情報入力!K20="","",②選手情報入力!K20)</f>
        <v/>
      </c>
      <c r="J19" s="112" t="str">
        <f>IF(②選手情報入力!N20="","",②選手情報入力!N20)</f>
        <v/>
      </c>
      <c r="K19" s="112" t="str">
        <f>IF(②選手情報入力!O20="","",②選手情報入力!O20)</f>
        <v/>
      </c>
      <c r="L19" s="112" t="str">
        <f>IF(②選手情報入力!P20="","",②選手情報入力!P20)</f>
        <v/>
      </c>
    </row>
    <row r="20" spans="1:12" s="96" customFormat="1" ht="18" customHeight="1">
      <c r="A20" s="105">
        <v>12</v>
      </c>
      <c r="B20" s="106" t="str">
        <f>IF(②選手情報入力!B21="","",②選手情報入力!B21)</f>
        <v/>
      </c>
      <c r="C20" s="128" t="str">
        <f>IF(②選手情報入力!C21="","",②選手情報入力!C21)</f>
        <v/>
      </c>
      <c r="D20" s="106" t="str">
        <f>IF(②選手情報入力!F21="","",②選手情報入力!F21)</f>
        <v/>
      </c>
      <c r="E20" s="106" t="str">
        <f>IF(②選手情報入力!G21="","",②選手情報入力!G21)</f>
        <v/>
      </c>
      <c r="F20" s="105" t="str">
        <f>IF(②選手情報入力!H21="","",②選手情報入力!H21)</f>
        <v/>
      </c>
      <c r="G20" s="106" t="str">
        <f>IF(②選手情報入力!I21="","",②選手情報入力!I21)</f>
        <v/>
      </c>
      <c r="H20" s="105" t="str">
        <f>IF(②選手情報入力!J21="","",②選手情報入力!J21)</f>
        <v/>
      </c>
      <c r="I20" s="106" t="str">
        <f>IF(②選手情報入力!K21="","",②選手情報入力!K21)</f>
        <v/>
      </c>
      <c r="J20" s="106" t="str">
        <f>IF(②選手情報入力!N21="","",②選手情報入力!N21)</f>
        <v/>
      </c>
      <c r="K20" s="106" t="str">
        <f>IF(②選手情報入力!O21="","",②選手情報入力!O21)</f>
        <v/>
      </c>
      <c r="L20" s="106" t="str">
        <f>IF(②選手情報入力!P21="","",②選手情報入力!P21)</f>
        <v/>
      </c>
    </row>
    <row r="21" spans="1:12" s="96" customFormat="1" ht="18" customHeight="1">
      <c r="A21" s="105">
        <v>13</v>
      </c>
      <c r="B21" s="106" t="str">
        <f>IF(②選手情報入力!B22="","",②選手情報入力!B22)</f>
        <v/>
      </c>
      <c r="C21" s="128" t="str">
        <f>IF(②選手情報入力!C22="","",②選手情報入力!C22)</f>
        <v/>
      </c>
      <c r="D21" s="106" t="str">
        <f>IF(②選手情報入力!F22="","",②選手情報入力!F22)</f>
        <v/>
      </c>
      <c r="E21" s="106" t="str">
        <f>IF(②選手情報入力!G22="","",②選手情報入力!G22)</f>
        <v/>
      </c>
      <c r="F21" s="105" t="str">
        <f>IF(②選手情報入力!H22="","",②選手情報入力!H22)</f>
        <v/>
      </c>
      <c r="G21" s="106" t="str">
        <f>IF(②選手情報入力!I22="","",②選手情報入力!I22)</f>
        <v/>
      </c>
      <c r="H21" s="105" t="str">
        <f>IF(②選手情報入力!J22="","",②選手情報入力!J22)</f>
        <v/>
      </c>
      <c r="I21" s="106" t="str">
        <f>IF(②選手情報入力!K22="","",②選手情報入力!K22)</f>
        <v/>
      </c>
      <c r="J21" s="106" t="str">
        <f>IF(②選手情報入力!N22="","",②選手情報入力!N22)</f>
        <v/>
      </c>
      <c r="K21" s="106" t="str">
        <f>IF(②選手情報入力!O22="","",②選手情報入力!O22)</f>
        <v/>
      </c>
      <c r="L21" s="106" t="str">
        <f>IF(②選手情報入力!P22="","",②選手情報入力!P22)</f>
        <v/>
      </c>
    </row>
    <row r="22" spans="1:12" s="96" customFormat="1" ht="18" customHeight="1">
      <c r="A22" s="105">
        <v>14</v>
      </c>
      <c r="B22" s="106" t="str">
        <f>IF(②選手情報入力!B23="","",②選手情報入力!B23)</f>
        <v/>
      </c>
      <c r="C22" s="128" t="str">
        <f>IF(②選手情報入力!C23="","",②選手情報入力!C23)</f>
        <v/>
      </c>
      <c r="D22" s="106" t="str">
        <f>IF(②選手情報入力!F23="","",②選手情報入力!F23)</f>
        <v/>
      </c>
      <c r="E22" s="106" t="str">
        <f>IF(②選手情報入力!G23="","",②選手情報入力!G23)</f>
        <v/>
      </c>
      <c r="F22" s="105" t="str">
        <f>IF(②選手情報入力!H23="","",②選手情報入力!H23)</f>
        <v/>
      </c>
      <c r="G22" s="106" t="str">
        <f>IF(②選手情報入力!I23="","",②選手情報入力!I23)</f>
        <v/>
      </c>
      <c r="H22" s="105" t="str">
        <f>IF(②選手情報入力!J23="","",②選手情報入力!J23)</f>
        <v/>
      </c>
      <c r="I22" s="106" t="str">
        <f>IF(②選手情報入力!K23="","",②選手情報入力!K23)</f>
        <v/>
      </c>
      <c r="J22" s="106" t="str">
        <f>IF(②選手情報入力!N23="","",②選手情報入力!N23)</f>
        <v/>
      </c>
      <c r="K22" s="106" t="str">
        <f>IF(②選手情報入力!O23="","",②選手情報入力!O23)</f>
        <v/>
      </c>
      <c r="L22" s="106" t="str">
        <f>IF(②選手情報入力!P23="","",②選手情報入力!P23)</f>
        <v/>
      </c>
    </row>
    <row r="23" spans="1:12" s="96" customFormat="1" ht="18" customHeight="1">
      <c r="A23" s="109">
        <v>15</v>
      </c>
      <c r="B23" s="110" t="str">
        <f>IF(②選手情報入力!B24="","",②選手情報入力!B24)</f>
        <v/>
      </c>
      <c r="C23" s="129" t="str">
        <f>IF(②選手情報入力!C24="","",②選手情報入力!C24)</f>
        <v/>
      </c>
      <c r="D23" s="110" t="str">
        <f>IF(②選手情報入力!F24="","",②選手情報入力!F24)</f>
        <v/>
      </c>
      <c r="E23" s="110" t="str">
        <f>IF(②選手情報入力!G24="","",②選手情報入力!G24)</f>
        <v/>
      </c>
      <c r="F23" s="109" t="str">
        <f>IF(②選手情報入力!H24="","",②選手情報入力!H24)</f>
        <v/>
      </c>
      <c r="G23" s="110" t="str">
        <f>IF(②選手情報入力!I24="","",②選手情報入力!I24)</f>
        <v/>
      </c>
      <c r="H23" s="109" t="str">
        <f>IF(②選手情報入力!J24="","",②選手情報入力!J24)</f>
        <v/>
      </c>
      <c r="I23" s="110" t="str">
        <f>IF(②選手情報入力!K24="","",②選手情報入力!K24)</f>
        <v/>
      </c>
      <c r="J23" s="110" t="str">
        <f>IF(②選手情報入力!N24="","",②選手情報入力!N24)</f>
        <v/>
      </c>
      <c r="K23" s="110" t="str">
        <f>IF(②選手情報入力!O24="","",②選手情報入力!O24)</f>
        <v/>
      </c>
      <c r="L23" s="110" t="str">
        <f>IF(②選手情報入力!P24="","",②選手情報入力!P24)</f>
        <v/>
      </c>
    </row>
    <row r="24" spans="1:12" s="96" customFormat="1" ht="18" customHeight="1">
      <c r="A24" s="103">
        <v>16</v>
      </c>
      <c r="B24" s="104" t="str">
        <f>IF(②選手情報入力!B25="","",②選手情報入力!B25)</f>
        <v/>
      </c>
      <c r="C24" s="127" t="str">
        <f>IF(②選手情報入力!C25="","",②選手情報入力!C25)</f>
        <v/>
      </c>
      <c r="D24" s="104" t="str">
        <f>IF(②選手情報入力!F25="","",②選手情報入力!F25)</f>
        <v/>
      </c>
      <c r="E24" s="104" t="str">
        <f>IF(②選手情報入力!G25="","",②選手情報入力!G25)</f>
        <v/>
      </c>
      <c r="F24" s="103" t="str">
        <f>IF(②選手情報入力!H25="","",②選手情報入力!H25)</f>
        <v/>
      </c>
      <c r="G24" s="104" t="str">
        <f>IF(②選手情報入力!I25="","",②選手情報入力!I25)</f>
        <v/>
      </c>
      <c r="H24" s="103" t="str">
        <f>IF(②選手情報入力!J25="","",②選手情報入力!J25)</f>
        <v/>
      </c>
      <c r="I24" s="104" t="str">
        <f>IF(②選手情報入力!K25="","",②選手情報入力!K25)</f>
        <v/>
      </c>
      <c r="J24" s="104" t="str">
        <f>IF(②選手情報入力!N25="","",②選手情報入力!N25)</f>
        <v/>
      </c>
      <c r="K24" s="104" t="str">
        <f>IF(②選手情報入力!O25="","",②選手情報入力!O25)</f>
        <v/>
      </c>
      <c r="L24" s="104" t="str">
        <f>IF(②選手情報入力!P25="","",②選手情報入力!P25)</f>
        <v/>
      </c>
    </row>
    <row r="25" spans="1:12" s="96" customFormat="1" ht="18" customHeight="1">
      <c r="A25" s="105">
        <v>17</v>
      </c>
      <c r="B25" s="106" t="str">
        <f>IF(②選手情報入力!B26="","",②選手情報入力!B26)</f>
        <v/>
      </c>
      <c r="C25" s="128" t="str">
        <f>IF(②選手情報入力!C26="","",②選手情報入力!C26)</f>
        <v/>
      </c>
      <c r="D25" s="106" t="str">
        <f>IF(②選手情報入力!F26="","",②選手情報入力!F26)</f>
        <v/>
      </c>
      <c r="E25" s="106" t="str">
        <f>IF(②選手情報入力!G26="","",②選手情報入力!G26)</f>
        <v/>
      </c>
      <c r="F25" s="105" t="str">
        <f>IF(②選手情報入力!H26="","",②選手情報入力!H26)</f>
        <v/>
      </c>
      <c r="G25" s="106" t="str">
        <f>IF(②選手情報入力!I26="","",②選手情報入力!I26)</f>
        <v/>
      </c>
      <c r="H25" s="105" t="str">
        <f>IF(②選手情報入力!J26="","",②選手情報入力!J26)</f>
        <v/>
      </c>
      <c r="I25" s="106" t="str">
        <f>IF(②選手情報入力!K26="","",②選手情報入力!K26)</f>
        <v/>
      </c>
      <c r="J25" s="106" t="str">
        <f>IF(②選手情報入力!N26="","",②選手情報入力!N26)</f>
        <v/>
      </c>
      <c r="K25" s="106" t="str">
        <f>IF(②選手情報入力!O26="","",②選手情報入力!O26)</f>
        <v/>
      </c>
      <c r="L25" s="106" t="str">
        <f>IF(②選手情報入力!P26="","",②選手情報入力!P26)</f>
        <v/>
      </c>
    </row>
    <row r="26" spans="1:12" s="96" customFormat="1" ht="18" customHeight="1">
      <c r="A26" s="105">
        <v>18</v>
      </c>
      <c r="B26" s="106" t="str">
        <f>IF(②選手情報入力!B27="","",②選手情報入力!B27)</f>
        <v/>
      </c>
      <c r="C26" s="128" t="str">
        <f>IF(②選手情報入力!C27="","",②選手情報入力!C27)</f>
        <v/>
      </c>
      <c r="D26" s="106" t="str">
        <f>IF(②選手情報入力!F27="","",②選手情報入力!F27)</f>
        <v/>
      </c>
      <c r="E26" s="106" t="str">
        <f>IF(②選手情報入力!G27="","",②選手情報入力!G27)</f>
        <v/>
      </c>
      <c r="F26" s="105" t="str">
        <f>IF(②選手情報入力!H27="","",②選手情報入力!H27)</f>
        <v/>
      </c>
      <c r="G26" s="106" t="str">
        <f>IF(②選手情報入力!I27="","",②選手情報入力!I27)</f>
        <v/>
      </c>
      <c r="H26" s="105" t="str">
        <f>IF(②選手情報入力!J27="","",②選手情報入力!J27)</f>
        <v/>
      </c>
      <c r="I26" s="106" t="str">
        <f>IF(②選手情報入力!K27="","",②選手情報入力!K27)</f>
        <v/>
      </c>
      <c r="J26" s="106" t="str">
        <f>IF(②選手情報入力!N27="","",②選手情報入力!N27)</f>
        <v/>
      </c>
      <c r="K26" s="106" t="str">
        <f>IF(②選手情報入力!O27="","",②選手情報入力!O27)</f>
        <v/>
      </c>
      <c r="L26" s="106" t="str">
        <f>IF(②選手情報入力!P27="","",②選手情報入力!P27)</f>
        <v/>
      </c>
    </row>
    <row r="27" spans="1:12" s="96" customFormat="1" ht="18" customHeight="1">
      <c r="A27" s="105">
        <v>19</v>
      </c>
      <c r="B27" s="106" t="str">
        <f>IF(②選手情報入力!B28="","",②選手情報入力!B28)</f>
        <v/>
      </c>
      <c r="C27" s="128" t="str">
        <f>IF(②選手情報入力!C28="","",②選手情報入力!C28)</f>
        <v/>
      </c>
      <c r="D27" s="106" t="str">
        <f>IF(②選手情報入力!F28="","",②選手情報入力!F28)</f>
        <v/>
      </c>
      <c r="E27" s="106" t="str">
        <f>IF(②選手情報入力!G28="","",②選手情報入力!G28)</f>
        <v/>
      </c>
      <c r="F27" s="105" t="str">
        <f>IF(②選手情報入力!H28="","",②選手情報入力!H28)</f>
        <v/>
      </c>
      <c r="G27" s="106" t="str">
        <f>IF(②選手情報入力!I28="","",②選手情報入力!I28)</f>
        <v/>
      </c>
      <c r="H27" s="105" t="str">
        <f>IF(②選手情報入力!J28="","",②選手情報入力!J28)</f>
        <v/>
      </c>
      <c r="I27" s="106" t="str">
        <f>IF(②選手情報入力!K28="","",②選手情報入力!K28)</f>
        <v/>
      </c>
      <c r="J27" s="106" t="str">
        <f>IF(②選手情報入力!N28="","",②選手情報入力!N28)</f>
        <v/>
      </c>
      <c r="K27" s="106" t="str">
        <f>IF(②選手情報入力!O28="","",②選手情報入力!O28)</f>
        <v/>
      </c>
      <c r="L27" s="106" t="str">
        <f>IF(②選手情報入力!P28="","",②選手情報入力!P28)</f>
        <v/>
      </c>
    </row>
    <row r="28" spans="1:12" s="96" customFormat="1" ht="18" customHeight="1">
      <c r="A28" s="107">
        <v>20</v>
      </c>
      <c r="B28" s="108" t="str">
        <f>IF(②選手情報入力!B29="","",②選手情報入力!B29)</f>
        <v/>
      </c>
      <c r="C28" s="130" t="str">
        <f>IF(②選手情報入力!C29="","",②選手情報入力!C29)</f>
        <v/>
      </c>
      <c r="D28" s="108" t="str">
        <f>IF(②選手情報入力!F29="","",②選手情報入力!F29)</f>
        <v/>
      </c>
      <c r="E28" s="108" t="str">
        <f>IF(②選手情報入力!G29="","",②選手情報入力!G29)</f>
        <v/>
      </c>
      <c r="F28" s="107" t="str">
        <f>IF(②選手情報入力!H29="","",②選手情報入力!H29)</f>
        <v/>
      </c>
      <c r="G28" s="108" t="str">
        <f>IF(②選手情報入力!I29="","",②選手情報入力!I29)</f>
        <v/>
      </c>
      <c r="H28" s="107" t="str">
        <f>IF(②選手情報入力!J29="","",②選手情報入力!J29)</f>
        <v/>
      </c>
      <c r="I28" s="108" t="str">
        <f>IF(②選手情報入力!K29="","",②選手情報入力!K29)</f>
        <v/>
      </c>
      <c r="J28" s="108" t="str">
        <f>IF(②選手情報入力!N29="","",②選手情報入力!N29)</f>
        <v/>
      </c>
      <c r="K28" s="108" t="str">
        <f>IF(②選手情報入力!O29="","",②選手情報入力!O29)</f>
        <v/>
      </c>
      <c r="L28" s="108" t="str">
        <f>IF(②選手情報入力!P29="","",②選手情報入力!P29)</f>
        <v/>
      </c>
    </row>
    <row r="29" spans="1:12" s="96" customFormat="1" ht="18" customHeight="1">
      <c r="A29" s="111">
        <v>21</v>
      </c>
      <c r="B29" s="112" t="str">
        <f>IF(②選手情報入力!B30="","",②選手情報入力!B30)</f>
        <v/>
      </c>
      <c r="C29" s="131" t="str">
        <f>IF(②選手情報入力!C30="","",②選手情報入力!C30)</f>
        <v/>
      </c>
      <c r="D29" s="112" t="str">
        <f>IF(②選手情報入力!F30="","",②選手情報入力!F30)</f>
        <v/>
      </c>
      <c r="E29" s="112" t="str">
        <f>IF(②選手情報入力!G30="","",②選手情報入力!G30)</f>
        <v/>
      </c>
      <c r="F29" s="111" t="str">
        <f>IF(②選手情報入力!H30="","",②選手情報入力!H30)</f>
        <v/>
      </c>
      <c r="G29" s="112" t="str">
        <f>IF(②選手情報入力!I30="","",②選手情報入力!I30)</f>
        <v/>
      </c>
      <c r="H29" s="111" t="str">
        <f>IF(②選手情報入力!J30="","",②選手情報入力!J30)</f>
        <v/>
      </c>
      <c r="I29" s="112" t="str">
        <f>IF(②選手情報入力!K30="","",②選手情報入力!K30)</f>
        <v/>
      </c>
      <c r="J29" s="112" t="str">
        <f>IF(②選手情報入力!N30="","",②選手情報入力!N30)</f>
        <v/>
      </c>
      <c r="K29" s="112" t="str">
        <f>IF(②選手情報入力!O30="","",②選手情報入力!O30)</f>
        <v/>
      </c>
      <c r="L29" s="112" t="str">
        <f>IF(②選手情報入力!P30="","",②選手情報入力!P30)</f>
        <v/>
      </c>
    </row>
    <row r="30" spans="1:12" s="96" customFormat="1" ht="18" customHeight="1">
      <c r="A30" s="105">
        <v>22</v>
      </c>
      <c r="B30" s="106" t="str">
        <f>IF(②選手情報入力!B31="","",②選手情報入力!B31)</f>
        <v/>
      </c>
      <c r="C30" s="128" t="str">
        <f>IF(②選手情報入力!C31="","",②選手情報入力!C31)</f>
        <v/>
      </c>
      <c r="D30" s="106" t="str">
        <f>IF(②選手情報入力!F31="","",②選手情報入力!F31)</f>
        <v/>
      </c>
      <c r="E30" s="106" t="str">
        <f>IF(②選手情報入力!G31="","",②選手情報入力!G31)</f>
        <v/>
      </c>
      <c r="F30" s="105" t="str">
        <f>IF(②選手情報入力!H31="","",②選手情報入力!H31)</f>
        <v/>
      </c>
      <c r="G30" s="106" t="str">
        <f>IF(②選手情報入力!I31="","",②選手情報入力!I31)</f>
        <v/>
      </c>
      <c r="H30" s="105" t="str">
        <f>IF(②選手情報入力!J31="","",②選手情報入力!J31)</f>
        <v/>
      </c>
      <c r="I30" s="106" t="str">
        <f>IF(②選手情報入力!K31="","",②選手情報入力!K31)</f>
        <v/>
      </c>
      <c r="J30" s="106" t="str">
        <f>IF(②選手情報入力!N31="","",②選手情報入力!N31)</f>
        <v/>
      </c>
      <c r="K30" s="106" t="str">
        <f>IF(②選手情報入力!O31="","",②選手情報入力!O31)</f>
        <v/>
      </c>
      <c r="L30" s="106" t="str">
        <f>IF(②選手情報入力!P31="","",②選手情報入力!P31)</f>
        <v/>
      </c>
    </row>
    <row r="31" spans="1:12" s="96" customFormat="1" ht="18" customHeight="1">
      <c r="A31" s="105">
        <v>23</v>
      </c>
      <c r="B31" s="106" t="str">
        <f>IF(②選手情報入力!B32="","",②選手情報入力!B32)</f>
        <v/>
      </c>
      <c r="C31" s="128" t="str">
        <f>IF(②選手情報入力!C32="","",②選手情報入力!C32)</f>
        <v/>
      </c>
      <c r="D31" s="106" t="str">
        <f>IF(②選手情報入力!F32="","",②選手情報入力!F32)</f>
        <v/>
      </c>
      <c r="E31" s="106" t="str">
        <f>IF(②選手情報入力!G32="","",②選手情報入力!G32)</f>
        <v/>
      </c>
      <c r="F31" s="105" t="str">
        <f>IF(②選手情報入力!H32="","",②選手情報入力!H32)</f>
        <v/>
      </c>
      <c r="G31" s="106" t="str">
        <f>IF(②選手情報入力!I32="","",②選手情報入力!I32)</f>
        <v/>
      </c>
      <c r="H31" s="105" t="str">
        <f>IF(②選手情報入力!J32="","",②選手情報入力!J32)</f>
        <v/>
      </c>
      <c r="I31" s="106" t="str">
        <f>IF(②選手情報入力!K32="","",②選手情報入力!K32)</f>
        <v/>
      </c>
      <c r="J31" s="106" t="str">
        <f>IF(②選手情報入力!N32="","",②選手情報入力!N32)</f>
        <v/>
      </c>
      <c r="K31" s="106" t="str">
        <f>IF(②選手情報入力!O32="","",②選手情報入力!O32)</f>
        <v/>
      </c>
      <c r="L31" s="106" t="str">
        <f>IF(②選手情報入力!P32="","",②選手情報入力!P32)</f>
        <v/>
      </c>
    </row>
    <row r="32" spans="1:12" s="96" customFormat="1" ht="18" customHeight="1">
      <c r="A32" s="105">
        <v>24</v>
      </c>
      <c r="B32" s="106" t="str">
        <f>IF(②選手情報入力!B33="","",②選手情報入力!B33)</f>
        <v/>
      </c>
      <c r="C32" s="128" t="str">
        <f>IF(②選手情報入力!C33="","",②選手情報入力!C33)</f>
        <v/>
      </c>
      <c r="D32" s="106" t="str">
        <f>IF(②選手情報入力!F33="","",②選手情報入力!F33)</f>
        <v/>
      </c>
      <c r="E32" s="106" t="str">
        <f>IF(②選手情報入力!G33="","",②選手情報入力!G33)</f>
        <v/>
      </c>
      <c r="F32" s="105" t="str">
        <f>IF(②選手情報入力!H33="","",②選手情報入力!H33)</f>
        <v/>
      </c>
      <c r="G32" s="106" t="str">
        <f>IF(②選手情報入力!I33="","",②選手情報入力!I33)</f>
        <v/>
      </c>
      <c r="H32" s="105" t="str">
        <f>IF(②選手情報入力!J33="","",②選手情報入力!J33)</f>
        <v/>
      </c>
      <c r="I32" s="106" t="str">
        <f>IF(②選手情報入力!K33="","",②選手情報入力!K33)</f>
        <v/>
      </c>
      <c r="J32" s="106" t="str">
        <f>IF(②選手情報入力!N33="","",②選手情報入力!N33)</f>
        <v/>
      </c>
      <c r="K32" s="106" t="str">
        <f>IF(②選手情報入力!O33="","",②選手情報入力!O33)</f>
        <v/>
      </c>
      <c r="L32" s="106" t="str">
        <f>IF(②選手情報入力!P33="","",②選手情報入力!P33)</f>
        <v/>
      </c>
    </row>
    <row r="33" spans="1:12" s="96" customFormat="1" ht="18" customHeight="1">
      <c r="A33" s="109">
        <v>25</v>
      </c>
      <c r="B33" s="110" t="str">
        <f>IF(②選手情報入力!B34="","",②選手情報入力!B34)</f>
        <v/>
      </c>
      <c r="C33" s="129" t="str">
        <f>IF(②選手情報入力!C34="","",②選手情報入力!C34)</f>
        <v/>
      </c>
      <c r="D33" s="110" t="str">
        <f>IF(②選手情報入力!F34="","",②選手情報入力!F34)</f>
        <v/>
      </c>
      <c r="E33" s="110" t="str">
        <f>IF(②選手情報入力!G34="","",②選手情報入力!G34)</f>
        <v/>
      </c>
      <c r="F33" s="109" t="str">
        <f>IF(②選手情報入力!H34="","",②選手情報入力!H34)</f>
        <v/>
      </c>
      <c r="G33" s="110" t="str">
        <f>IF(②選手情報入力!I34="","",②選手情報入力!I34)</f>
        <v/>
      </c>
      <c r="H33" s="109" t="str">
        <f>IF(②選手情報入力!J34="","",②選手情報入力!J34)</f>
        <v/>
      </c>
      <c r="I33" s="110" t="str">
        <f>IF(②選手情報入力!K34="","",②選手情報入力!K34)</f>
        <v/>
      </c>
      <c r="J33" s="110" t="str">
        <f>IF(②選手情報入力!N34="","",②選手情報入力!N34)</f>
        <v/>
      </c>
      <c r="K33" s="110" t="str">
        <f>IF(②選手情報入力!O34="","",②選手情報入力!O34)</f>
        <v/>
      </c>
      <c r="L33" s="110" t="str">
        <f>IF(②選手情報入力!P34="","",②選手情報入力!P34)</f>
        <v/>
      </c>
    </row>
    <row r="34" spans="1:12" s="96" customFormat="1" ht="18" customHeight="1">
      <c r="A34" s="103">
        <v>26</v>
      </c>
      <c r="B34" s="104" t="str">
        <f>IF(②選手情報入力!B35="","",②選手情報入力!B35)</f>
        <v/>
      </c>
      <c r="C34" s="127" t="str">
        <f>IF(②選手情報入力!C35="","",②選手情報入力!C35)</f>
        <v/>
      </c>
      <c r="D34" s="104" t="str">
        <f>IF(②選手情報入力!F35="","",②選手情報入力!F35)</f>
        <v/>
      </c>
      <c r="E34" s="104" t="str">
        <f>IF(②選手情報入力!G35="","",②選手情報入力!G35)</f>
        <v/>
      </c>
      <c r="F34" s="103" t="str">
        <f>IF(②選手情報入力!H35="","",②選手情報入力!H35)</f>
        <v/>
      </c>
      <c r="G34" s="104" t="str">
        <f>IF(②選手情報入力!I35="","",②選手情報入力!I35)</f>
        <v/>
      </c>
      <c r="H34" s="103" t="str">
        <f>IF(②選手情報入力!J35="","",②選手情報入力!J35)</f>
        <v/>
      </c>
      <c r="I34" s="104" t="str">
        <f>IF(②選手情報入力!K35="","",②選手情報入力!K35)</f>
        <v/>
      </c>
      <c r="J34" s="104" t="str">
        <f>IF(②選手情報入力!N35="","",②選手情報入力!N35)</f>
        <v/>
      </c>
      <c r="K34" s="104" t="str">
        <f>IF(②選手情報入力!O35="","",②選手情報入力!O35)</f>
        <v/>
      </c>
      <c r="L34" s="104" t="str">
        <f>IF(②選手情報入力!P35="","",②選手情報入力!P35)</f>
        <v/>
      </c>
    </row>
    <row r="35" spans="1:12" s="96" customFormat="1" ht="18" customHeight="1">
      <c r="A35" s="105">
        <v>27</v>
      </c>
      <c r="B35" s="106" t="str">
        <f>IF(②選手情報入力!B36="","",②選手情報入力!B36)</f>
        <v/>
      </c>
      <c r="C35" s="128" t="str">
        <f>IF(②選手情報入力!C36="","",②選手情報入力!C36)</f>
        <v/>
      </c>
      <c r="D35" s="106" t="str">
        <f>IF(②選手情報入力!F36="","",②選手情報入力!F36)</f>
        <v/>
      </c>
      <c r="E35" s="106" t="str">
        <f>IF(②選手情報入力!G36="","",②選手情報入力!G36)</f>
        <v/>
      </c>
      <c r="F35" s="105" t="str">
        <f>IF(②選手情報入力!H36="","",②選手情報入力!H36)</f>
        <v/>
      </c>
      <c r="G35" s="106" t="str">
        <f>IF(②選手情報入力!I36="","",②選手情報入力!I36)</f>
        <v/>
      </c>
      <c r="H35" s="105" t="str">
        <f>IF(②選手情報入力!J36="","",②選手情報入力!J36)</f>
        <v/>
      </c>
      <c r="I35" s="106" t="str">
        <f>IF(②選手情報入力!K36="","",②選手情報入力!K36)</f>
        <v/>
      </c>
      <c r="J35" s="106" t="str">
        <f>IF(②選手情報入力!N36="","",②選手情報入力!N36)</f>
        <v/>
      </c>
      <c r="K35" s="106" t="str">
        <f>IF(②選手情報入力!O36="","",②選手情報入力!O36)</f>
        <v/>
      </c>
      <c r="L35" s="106" t="str">
        <f>IF(②選手情報入力!P36="","",②選手情報入力!P36)</f>
        <v/>
      </c>
    </row>
    <row r="36" spans="1:12" s="96" customFormat="1" ht="18" customHeight="1">
      <c r="A36" s="105">
        <v>28</v>
      </c>
      <c r="B36" s="106" t="str">
        <f>IF(②選手情報入力!B37="","",②選手情報入力!B37)</f>
        <v/>
      </c>
      <c r="C36" s="128" t="str">
        <f>IF(②選手情報入力!C37="","",②選手情報入力!C37)</f>
        <v/>
      </c>
      <c r="D36" s="106" t="str">
        <f>IF(②選手情報入力!F37="","",②選手情報入力!F37)</f>
        <v/>
      </c>
      <c r="E36" s="106" t="str">
        <f>IF(②選手情報入力!G37="","",②選手情報入力!G37)</f>
        <v/>
      </c>
      <c r="F36" s="105" t="str">
        <f>IF(②選手情報入力!H37="","",②選手情報入力!H37)</f>
        <v/>
      </c>
      <c r="G36" s="106" t="str">
        <f>IF(②選手情報入力!I37="","",②選手情報入力!I37)</f>
        <v/>
      </c>
      <c r="H36" s="105" t="str">
        <f>IF(②選手情報入力!J37="","",②選手情報入力!J37)</f>
        <v/>
      </c>
      <c r="I36" s="106" t="str">
        <f>IF(②選手情報入力!K37="","",②選手情報入力!K37)</f>
        <v/>
      </c>
      <c r="J36" s="106" t="str">
        <f>IF(②選手情報入力!N37="","",②選手情報入力!N37)</f>
        <v/>
      </c>
      <c r="K36" s="106" t="str">
        <f>IF(②選手情報入力!O37="","",②選手情報入力!O37)</f>
        <v/>
      </c>
      <c r="L36" s="106" t="str">
        <f>IF(②選手情報入力!P37="","",②選手情報入力!P37)</f>
        <v/>
      </c>
    </row>
    <row r="37" spans="1:12" s="96" customFormat="1" ht="18" customHeight="1">
      <c r="A37" s="105">
        <v>29</v>
      </c>
      <c r="B37" s="106" t="str">
        <f>IF(②選手情報入力!B38="","",②選手情報入力!B38)</f>
        <v/>
      </c>
      <c r="C37" s="128" t="str">
        <f>IF(②選手情報入力!C38="","",②選手情報入力!C38)</f>
        <v/>
      </c>
      <c r="D37" s="106" t="str">
        <f>IF(②選手情報入力!F38="","",②選手情報入力!F38)</f>
        <v/>
      </c>
      <c r="E37" s="106" t="str">
        <f>IF(②選手情報入力!G38="","",②選手情報入力!G38)</f>
        <v/>
      </c>
      <c r="F37" s="105" t="str">
        <f>IF(②選手情報入力!H38="","",②選手情報入力!H38)</f>
        <v/>
      </c>
      <c r="G37" s="106" t="str">
        <f>IF(②選手情報入力!I38="","",②選手情報入力!I38)</f>
        <v/>
      </c>
      <c r="H37" s="105" t="str">
        <f>IF(②選手情報入力!J38="","",②選手情報入力!J38)</f>
        <v/>
      </c>
      <c r="I37" s="106" t="str">
        <f>IF(②選手情報入力!K38="","",②選手情報入力!K38)</f>
        <v/>
      </c>
      <c r="J37" s="106" t="str">
        <f>IF(②選手情報入力!N38="","",②選手情報入力!N38)</f>
        <v/>
      </c>
      <c r="K37" s="106" t="str">
        <f>IF(②選手情報入力!O38="","",②選手情報入力!O38)</f>
        <v/>
      </c>
      <c r="L37" s="106" t="str">
        <f>IF(②選手情報入力!P38="","",②選手情報入力!P38)</f>
        <v/>
      </c>
    </row>
    <row r="38" spans="1:12" s="96" customFormat="1" ht="18" customHeight="1">
      <c r="A38" s="107">
        <v>30</v>
      </c>
      <c r="B38" s="108" t="str">
        <f>IF(②選手情報入力!B39="","",②選手情報入力!B39)</f>
        <v/>
      </c>
      <c r="C38" s="130" t="str">
        <f>IF(②選手情報入力!C39="","",②選手情報入力!C39)</f>
        <v/>
      </c>
      <c r="D38" s="108" t="str">
        <f>IF(②選手情報入力!F39="","",②選手情報入力!F39)</f>
        <v/>
      </c>
      <c r="E38" s="108" t="str">
        <f>IF(②選手情報入力!G39="","",②選手情報入力!G39)</f>
        <v/>
      </c>
      <c r="F38" s="107" t="str">
        <f>IF(②選手情報入力!H39="","",②選手情報入力!H39)</f>
        <v/>
      </c>
      <c r="G38" s="108" t="str">
        <f>IF(②選手情報入力!I39="","",②選手情報入力!I39)</f>
        <v/>
      </c>
      <c r="H38" s="107" t="str">
        <f>IF(②選手情報入力!J39="","",②選手情報入力!J39)</f>
        <v/>
      </c>
      <c r="I38" s="108" t="str">
        <f>IF(②選手情報入力!K39="","",②選手情報入力!K39)</f>
        <v/>
      </c>
      <c r="J38" s="108" t="str">
        <f>IF(②選手情報入力!N39="","",②選手情報入力!N39)</f>
        <v/>
      </c>
      <c r="K38" s="108" t="str">
        <f>IF(②選手情報入力!O39="","",②選手情報入力!O39)</f>
        <v/>
      </c>
      <c r="L38" s="108" t="str">
        <f>IF(②選手情報入力!P39="","",②選手情報入力!P39)</f>
        <v/>
      </c>
    </row>
    <row r="39" spans="1:12" s="96" customFormat="1" ht="18" customHeight="1">
      <c r="A39" s="111">
        <v>31</v>
      </c>
      <c r="B39" s="112" t="str">
        <f>IF(②選手情報入力!B40="","",②選手情報入力!B40)</f>
        <v/>
      </c>
      <c r="C39" s="131" t="str">
        <f>IF(②選手情報入力!C40="","",②選手情報入力!C40)</f>
        <v/>
      </c>
      <c r="D39" s="112" t="str">
        <f>IF(②選手情報入力!F40="","",②選手情報入力!F40)</f>
        <v/>
      </c>
      <c r="E39" s="112" t="str">
        <f>IF(②選手情報入力!G40="","",②選手情報入力!G40)</f>
        <v/>
      </c>
      <c r="F39" s="111" t="str">
        <f>IF(②選手情報入力!H40="","",②選手情報入力!H40)</f>
        <v/>
      </c>
      <c r="G39" s="112" t="str">
        <f>IF(②選手情報入力!I40="","",②選手情報入力!I40)</f>
        <v/>
      </c>
      <c r="H39" s="111" t="str">
        <f>IF(②選手情報入力!J40="","",②選手情報入力!J40)</f>
        <v/>
      </c>
      <c r="I39" s="112" t="str">
        <f>IF(②選手情報入力!K40="","",②選手情報入力!K40)</f>
        <v/>
      </c>
      <c r="J39" s="112" t="str">
        <f>IF(②選手情報入力!N40="","",②選手情報入力!N40)</f>
        <v/>
      </c>
      <c r="K39" s="112" t="str">
        <f>IF(②選手情報入力!O40="","",②選手情報入力!O40)</f>
        <v/>
      </c>
      <c r="L39" s="112" t="str">
        <f>IF(②選手情報入力!P40="","",②選手情報入力!P40)</f>
        <v/>
      </c>
    </row>
    <row r="40" spans="1:12" s="96" customFormat="1" ht="18" customHeight="1">
      <c r="A40" s="105">
        <v>32</v>
      </c>
      <c r="B40" s="106" t="str">
        <f>IF(②選手情報入力!B41="","",②選手情報入力!B41)</f>
        <v/>
      </c>
      <c r="C40" s="128" t="str">
        <f>IF(②選手情報入力!C41="","",②選手情報入力!C41)</f>
        <v/>
      </c>
      <c r="D40" s="106" t="str">
        <f>IF(②選手情報入力!F41="","",②選手情報入力!F41)</f>
        <v/>
      </c>
      <c r="E40" s="106" t="str">
        <f>IF(②選手情報入力!G41="","",②選手情報入力!G41)</f>
        <v/>
      </c>
      <c r="F40" s="105" t="str">
        <f>IF(②選手情報入力!H41="","",②選手情報入力!H41)</f>
        <v/>
      </c>
      <c r="G40" s="106" t="str">
        <f>IF(②選手情報入力!I41="","",②選手情報入力!I41)</f>
        <v/>
      </c>
      <c r="H40" s="105" t="str">
        <f>IF(②選手情報入力!J41="","",②選手情報入力!J41)</f>
        <v/>
      </c>
      <c r="I40" s="106" t="str">
        <f>IF(②選手情報入力!K41="","",②選手情報入力!K41)</f>
        <v/>
      </c>
      <c r="J40" s="106" t="str">
        <f>IF(②選手情報入力!N41="","",②選手情報入力!N41)</f>
        <v/>
      </c>
      <c r="K40" s="106" t="str">
        <f>IF(②選手情報入力!O41="","",②選手情報入力!O41)</f>
        <v/>
      </c>
      <c r="L40" s="106" t="str">
        <f>IF(②選手情報入力!P41="","",②選手情報入力!P41)</f>
        <v/>
      </c>
    </row>
    <row r="41" spans="1:12" s="96" customFormat="1" ht="18" customHeight="1">
      <c r="A41" s="105">
        <v>33</v>
      </c>
      <c r="B41" s="106" t="str">
        <f>IF(②選手情報入力!B42="","",②選手情報入力!B42)</f>
        <v/>
      </c>
      <c r="C41" s="128" t="str">
        <f>IF(②選手情報入力!C42="","",②選手情報入力!C42)</f>
        <v/>
      </c>
      <c r="D41" s="106" t="str">
        <f>IF(②選手情報入力!F42="","",②選手情報入力!F42)</f>
        <v/>
      </c>
      <c r="E41" s="106" t="str">
        <f>IF(②選手情報入力!G42="","",②選手情報入力!G42)</f>
        <v/>
      </c>
      <c r="F41" s="105" t="str">
        <f>IF(②選手情報入力!H42="","",②選手情報入力!H42)</f>
        <v/>
      </c>
      <c r="G41" s="106" t="str">
        <f>IF(②選手情報入力!I42="","",②選手情報入力!I42)</f>
        <v/>
      </c>
      <c r="H41" s="105" t="str">
        <f>IF(②選手情報入力!J42="","",②選手情報入力!J42)</f>
        <v/>
      </c>
      <c r="I41" s="106" t="str">
        <f>IF(②選手情報入力!K42="","",②選手情報入力!K42)</f>
        <v/>
      </c>
      <c r="J41" s="106" t="str">
        <f>IF(②選手情報入力!N42="","",②選手情報入力!N42)</f>
        <v/>
      </c>
      <c r="K41" s="106" t="str">
        <f>IF(②選手情報入力!O42="","",②選手情報入力!O42)</f>
        <v/>
      </c>
      <c r="L41" s="106" t="str">
        <f>IF(②選手情報入力!P42="","",②選手情報入力!P42)</f>
        <v/>
      </c>
    </row>
    <row r="42" spans="1:12" s="96" customFormat="1" ht="18" customHeight="1">
      <c r="A42" s="105">
        <v>34</v>
      </c>
      <c r="B42" s="106" t="str">
        <f>IF(②選手情報入力!B43="","",②選手情報入力!B43)</f>
        <v/>
      </c>
      <c r="C42" s="128" t="str">
        <f>IF(②選手情報入力!C43="","",②選手情報入力!C43)</f>
        <v/>
      </c>
      <c r="D42" s="106" t="str">
        <f>IF(②選手情報入力!F43="","",②選手情報入力!F43)</f>
        <v/>
      </c>
      <c r="E42" s="106" t="str">
        <f>IF(②選手情報入力!G43="","",②選手情報入力!G43)</f>
        <v/>
      </c>
      <c r="F42" s="105" t="str">
        <f>IF(②選手情報入力!H43="","",②選手情報入力!H43)</f>
        <v/>
      </c>
      <c r="G42" s="106" t="str">
        <f>IF(②選手情報入力!I43="","",②選手情報入力!I43)</f>
        <v/>
      </c>
      <c r="H42" s="105" t="str">
        <f>IF(②選手情報入力!J43="","",②選手情報入力!J43)</f>
        <v/>
      </c>
      <c r="I42" s="106" t="str">
        <f>IF(②選手情報入力!K43="","",②選手情報入力!K43)</f>
        <v/>
      </c>
      <c r="J42" s="106" t="str">
        <f>IF(②選手情報入力!N43="","",②選手情報入力!N43)</f>
        <v/>
      </c>
      <c r="K42" s="106" t="str">
        <f>IF(②選手情報入力!O43="","",②選手情報入力!O43)</f>
        <v/>
      </c>
      <c r="L42" s="106" t="str">
        <f>IF(②選手情報入力!P43="","",②選手情報入力!P43)</f>
        <v/>
      </c>
    </row>
    <row r="43" spans="1:12" s="96" customFormat="1" ht="18" customHeight="1">
      <c r="A43" s="109">
        <v>35</v>
      </c>
      <c r="B43" s="110" t="str">
        <f>IF(②選手情報入力!B44="","",②選手情報入力!B44)</f>
        <v/>
      </c>
      <c r="C43" s="129" t="str">
        <f>IF(②選手情報入力!C44="","",②選手情報入力!C44)</f>
        <v/>
      </c>
      <c r="D43" s="110" t="str">
        <f>IF(②選手情報入力!F44="","",②選手情報入力!F44)</f>
        <v/>
      </c>
      <c r="E43" s="110" t="str">
        <f>IF(②選手情報入力!G44="","",②選手情報入力!G44)</f>
        <v/>
      </c>
      <c r="F43" s="109" t="str">
        <f>IF(②選手情報入力!H44="","",②選手情報入力!H44)</f>
        <v/>
      </c>
      <c r="G43" s="110" t="str">
        <f>IF(②選手情報入力!I44="","",②選手情報入力!I44)</f>
        <v/>
      </c>
      <c r="H43" s="109" t="str">
        <f>IF(②選手情報入力!J44="","",②選手情報入力!J44)</f>
        <v/>
      </c>
      <c r="I43" s="110" t="str">
        <f>IF(②選手情報入力!K44="","",②選手情報入力!K44)</f>
        <v/>
      </c>
      <c r="J43" s="110" t="str">
        <f>IF(②選手情報入力!N44="","",②選手情報入力!N44)</f>
        <v/>
      </c>
      <c r="K43" s="110" t="str">
        <f>IF(②選手情報入力!O44="","",②選手情報入力!O44)</f>
        <v/>
      </c>
      <c r="L43" s="110" t="str">
        <f>IF(②選手情報入力!P44="","",②選手情報入力!P44)</f>
        <v/>
      </c>
    </row>
    <row r="44" spans="1:12" s="96" customFormat="1" ht="18" customHeight="1">
      <c r="A44" s="103">
        <v>36</v>
      </c>
      <c r="B44" s="104" t="str">
        <f>IF(②選手情報入力!B45="","",②選手情報入力!B45)</f>
        <v/>
      </c>
      <c r="C44" s="127" t="str">
        <f>IF(②選手情報入力!C45="","",②選手情報入力!C45)</f>
        <v/>
      </c>
      <c r="D44" s="104" t="str">
        <f>IF(②選手情報入力!F45="","",②選手情報入力!F45)</f>
        <v/>
      </c>
      <c r="E44" s="104" t="str">
        <f>IF(②選手情報入力!G45="","",②選手情報入力!G45)</f>
        <v/>
      </c>
      <c r="F44" s="103" t="str">
        <f>IF(②選手情報入力!H45="","",②選手情報入力!H45)</f>
        <v/>
      </c>
      <c r="G44" s="104" t="str">
        <f>IF(②選手情報入力!I45="","",②選手情報入力!I45)</f>
        <v/>
      </c>
      <c r="H44" s="103" t="str">
        <f>IF(②選手情報入力!J45="","",②選手情報入力!J45)</f>
        <v/>
      </c>
      <c r="I44" s="104" t="str">
        <f>IF(②選手情報入力!K45="","",②選手情報入力!K45)</f>
        <v/>
      </c>
      <c r="J44" s="104" t="str">
        <f>IF(②選手情報入力!N45="","",②選手情報入力!N45)</f>
        <v/>
      </c>
      <c r="K44" s="104" t="str">
        <f>IF(②選手情報入力!O45="","",②選手情報入力!O45)</f>
        <v/>
      </c>
      <c r="L44" s="104" t="str">
        <f>IF(②選手情報入力!P45="","",②選手情報入力!P45)</f>
        <v/>
      </c>
    </row>
    <row r="45" spans="1:12" s="96" customFormat="1" ht="18" customHeight="1">
      <c r="A45" s="105">
        <v>37</v>
      </c>
      <c r="B45" s="106" t="str">
        <f>IF(②選手情報入力!B46="","",②選手情報入力!B46)</f>
        <v/>
      </c>
      <c r="C45" s="128" t="str">
        <f>IF(②選手情報入力!C46="","",②選手情報入力!C46)</f>
        <v/>
      </c>
      <c r="D45" s="106" t="str">
        <f>IF(②選手情報入力!F46="","",②選手情報入力!F46)</f>
        <v/>
      </c>
      <c r="E45" s="106" t="str">
        <f>IF(②選手情報入力!G46="","",②選手情報入力!G46)</f>
        <v/>
      </c>
      <c r="F45" s="105" t="str">
        <f>IF(②選手情報入力!H46="","",②選手情報入力!H46)</f>
        <v/>
      </c>
      <c r="G45" s="106" t="str">
        <f>IF(②選手情報入力!I46="","",②選手情報入力!I46)</f>
        <v/>
      </c>
      <c r="H45" s="105" t="str">
        <f>IF(②選手情報入力!J46="","",②選手情報入力!J46)</f>
        <v/>
      </c>
      <c r="I45" s="106" t="str">
        <f>IF(②選手情報入力!K46="","",②選手情報入力!K46)</f>
        <v/>
      </c>
      <c r="J45" s="106" t="str">
        <f>IF(②選手情報入力!N46="","",②選手情報入力!N46)</f>
        <v/>
      </c>
      <c r="K45" s="106" t="str">
        <f>IF(②選手情報入力!O46="","",②選手情報入力!O46)</f>
        <v/>
      </c>
      <c r="L45" s="106" t="str">
        <f>IF(②選手情報入力!P46="","",②選手情報入力!P46)</f>
        <v/>
      </c>
    </row>
    <row r="46" spans="1:12" s="96" customFormat="1" ht="18" customHeight="1">
      <c r="A46" s="105">
        <v>38</v>
      </c>
      <c r="B46" s="106" t="str">
        <f>IF(②選手情報入力!B47="","",②選手情報入力!B47)</f>
        <v/>
      </c>
      <c r="C46" s="128" t="str">
        <f>IF(②選手情報入力!C47="","",②選手情報入力!C47)</f>
        <v/>
      </c>
      <c r="D46" s="106" t="str">
        <f>IF(②選手情報入力!F47="","",②選手情報入力!F47)</f>
        <v/>
      </c>
      <c r="E46" s="106" t="str">
        <f>IF(②選手情報入力!G47="","",②選手情報入力!G47)</f>
        <v/>
      </c>
      <c r="F46" s="105" t="str">
        <f>IF(②選手情報入力!H47="","",②選手情報入力!H47)</f>
        <v/>
      </c>
      <c r="G46" s="106" t="str">
        <f>IF(②選手情報入力!I47="","",②選手情報入力!I47)</f>
        <v/>
      </c>
      <c r="H46" s="105" t="str">
        <f>IF(②選手情報入力!J47="","",②選手情報入力!J47)</f>
        <v/>
      </c>
      <c r="I46" s="106" t="str">
        <f>IF(②選手情報入力!K47="","",②選手情報入力!K47)</f>
        <v/>
      </c>
      <c r="J46" s="106" t="str">
        <f>IF(②選手情報入力!N47="","",②選手情報入力!N47)</f>
        <v/>
      </c>
      <c r="K46" s="106" t="str">
        <f>IF(②選手情報入力!O47="","",②選手情報入力!O47)</f>
        <v/>
      </c>
      <c r="L46" s="106" t="str">
        <f>IF(②選手情報入力!P47="","",②選手情報入力!P47)</f>
        <v/>
      </c>
    </row>
    <row r="47" spans="1:12" s="96" customFormat="1" ht="18" customHeight="1">
      <c r="A47" s="105">
        <v>39</v>
      </c>
      <c r="B47" s="106" t="str">
        <f>IF(②選手情報入力!B48="","",②選手情報入力!B48)</f>
        <v/>
      </c>
      <c r="C47" s="128" t="str">
        <f>IF(②選手情報入力!C48="","",②選手情報入力!C48)</f>
        <v/>
      </c>
      <c r="D47" s="106" t="str">
        <f>IF(②選手情報入力!F48="","",②選手情報入力!F48)</f>
        <v/>
      </c>
      <c r="E47" s="106" t="str">
        <f>IF(②選手情報入力!G48="","",②選手情報入力!G48)</f>
        <v/>
      </c>
      <c r="F47" s="105" t="str">
        <f>IF(②選手情報入力!H48="","",②選手情報入力!H48)</f>
        <v/>
      </c>
      <c r="G47" s="106" t="str">
        <f>IF(②選手情報入力!I48="","",②選手情報入力!I48)</f>
        <v/>
      </c>
      <c r="H47" s="105" t="str">
        <f>IF(②選手情報入力!J48="","",②選手情報入力!J48)</f>
        <v/>
      </c>
      <c r="I47" s="106" t="str">
        <f>IF(②選手情報入力!K48="","",②選手情報入力!K48)</f>
        <v/>
      </c>
      <c r="J47" s="106" t="str">
        <f>IF(②選手情報入力!N48="","",②選手情報入力!N48)</f>
        <v/>
      </c>
      <c r="K47" s="106" t="str">
        <f>IF(②選手情報入力!O48="","",②選手情報入力!O48)</f>
        <v/>
      </c>
      <c r="L47" s="106" t="str">
        <f>IF(②選手情報入力!P48="","",②選手情報入力!P48)</f>
        <v/>
      </c>
    </row>
    <row r="48" spans="1:12" s="96" customFormat="1" ht="18" customHeight="1">
      <c r="A48" s="107">
        <v>40</v>
      </c>
      <c r="B48" s="108" t="str">
        <f>IF(②選手情報入力!B49="","",②選手情報入力!B49)</f>
        <v/>
      </c>
      <c r="C48" s="130" t="str">
        <f>IF(②選手情報入力!C49="","",②選手情報入力!C49)</f>
        <v/>
      </c>
      <c r="D48" s="108" t="str">
        <f>IF(②選手情報入力!F49="","",②選手情報入力!F49)</f>
        <v/>
      </c>
      <c r="E48" s="108" t="str">
        <f>IF(②選手情報入力!G49="","",②選手情報入力!G49)</f>
        <v/>
      </c>
      <c r="F48" s="107" t="str">
        <f>IF(②選手情報入力!H49="","",②選手情報入力!H49)</f>
        <v/>
      </c>
      <c r="G48" s="108" t="str">
        <f>IF(②選手情報入力!I49="","",②選手情報入力!I49)</f>
        <v/>
      </c>
      <c r="H48" s="107" t="str">
        <f>IF(②選手情報入力!J49="","",②選手情報入力!J49)</f>
        <v/>
      </c>
      <c r="I48" s="108" t="str">
        <f>IF(②選手情報入力!K49="","",②選手情報入力!K49)</f>
        <v/>
      </c>
      <c r="J48" s="108" t="str">
        <f>IF(②選手情報入力!N49="","",②選手情報入力!N49)</f>
        <v/>
      </c>
      <c r="K48" s="108" t="str">
        <f>IF(②選手情報入力!O49="","",②選手情報入力!O49)</f>
        <v/>
      </c>
      <c r="L48" s="108" t="str">
        <f>IF(②選手情報入力!P49="","",②選手情報入力!P49)</f>
        <v/>
      </c>
    </row>
    <row r="49" spans="1:12" s="96" customFormat="1" ht="18" customHeight="1">
      <c r="A49" s="103">
        <v>41</v>
      </c>
      <c r="B49" s="104" t="str">
        <f>IF(②選手情報入力!B50="","",②選手情報入力!B50)</f>
        <v/>
      </c>
      <c r="C49" s="127" t="str">
        <f>IF(②選手情報入力!C50="","",②選手情報入力!C50)</f>
        <v/>
      </c>
      <c r="D49" s="104" t="str">
        <f>IF(②選手情報入力!F50="","",②選手情報入力!F50)</f>
        <v/>
      </c>
      <c r="E49" s="104" t="str">
        <f>IF(②選手情報入力!G50="","",②選手情報入力!G50)</f>
        <v/>
      </c>
      <c r="F49" s="103" t="str">
        <f>IF(②選手情報入力!H50="","",②選手情報入力!H50)</f>
        <v/>
      </c>
      <c r="G49" s="104" t="str">
        <f>IF(②選手情報入力!I50="","",②選手情報入力!I50)</f>
        <v/>
      </c>
      <c r="H49" s="103" t="str">
        <f>IF(②選手情報入力!J50="","",②選手情報入力!J50)</f>
        <v/>
      </c>
      <c r="I49" s="104" t="str">
        <f>IF(②選手情報入力!K50="","",②選手情報入力!K50)</f>
        <v/>
      </c>
      <c r="J49" s="104" t="str">
        <f>IF(②選手情報入力!N50="","",②選手情報入力!N50)</f>
        <v/>
      </c>
      <c r="K49" s="104" t="str">
        <f>IF(②選手情報入力!O50="","",②選手情報入力!O50)</f>
        <v/>
      </c>
      <c r="L49" s="104" t="str">
        <f>IF(②選手情報入力!P50="","",②選手情報入力!P50)</f>
        <v/>
      </c>
    </row>
    <row r="50" spans="1:12" s="96" customFormat="1" ht="18" customHeight="1">
      <c r="A50" s="105">
        <v>42</v>
      </c>
      <c r="B50" s="106" t="str">
        <f>IF(②選手情報入力!B51="","",②選手情報入力!B51)</f>
        <v/>
      </c>
      <c r="C50" s="128" t="str">
        <f>IF(②選手情報入力!C51="","",②選手情報入力!C51)</f>
        <v/>
      </c>
      <c r="D50" s="106" t="str">
        <f>IF(②選手情報入力!F51="","",②選手情報入力!F51)</f>
        <v/>
      </c>
      <c r="E50" s="106" t="str">
        <f>IF(②選手情報入力!G51="","",②選手情報入力!G51)</f>
        <v/>
      </c>
      <c r="F50" s="105" t="str">
        <f>IF(②選手情報入力!H51="","",②選手情報入力!H51)</f>
        <v/>
      </c>
      <c r="G50" s="106" t="str">
        <f>IF(②選手情報入力!I51="","",②選手情報入力!I51)</f>
        <v/>
      </c>
      <c r="H50" s="105" t="str">
        <f>IF(②選手情報入力!J51="","",②選手情報入力!J51)</f>
        <v/>
      </c>
      <c r="I50" s="106" t="str">
        <f>IF(②選手情報入力!K51="","",②選手情報入力!K51)</f>
        <v/>
      </c>
      <c r="J50" s="106" t="str">
        <f>IF(②選手情報入力!N51="","",②選手情報入力!N51)</f>
        <v/>
      </c>
      <c r="K50" s="106" t="str">
        <f>IF(②選手情報入力!O51="","",②選手情報入力!O51)</f>
        <v/>
      </c>
      <c r="L50" s="106" t="str">
        <f>IF(②選手情報入力!P51="","",②選手情報入力!P51)</f>
        <v/>
      </c>
    </row>
    <row r="51" spans="1:12" s="96" customFormat="1" ht="18" customHeight="1">
      <c r="A51" s="105">
        <v>43</v>
      </c>
      <c r="B51" s="106" t="str">
        <f>IF(②選手情報入力!B52="","",②選手情報入力!B52)</f>
        <v/>
      </c>
      <c r="C51" s="128" t="str">
        <f>IF(②選手情報入力!C52="","",②選手情報入力!C52)</f>
        <v/>
      </c>
      <c r="D51" s="106" t="str">
        <f>IF(②選手情報入力!F52="","",②選手情報入力!F52)</f>
        <v/>
      </c>
      <c r="E51" s="106" t="str">
        <f>IF(②選手情報入力!G52="","",②選手情報入力!G52)</f>
        <v/>
      </c>
      <c r="F51" s="105" t="str">
        <f>IF(②選手情報入力!H52="","",②選手情報入力!H52)</f>
        <v/>
      </c>
      <c r="G51" s="106" t="str">
        <f>IF(②選手情報入力!I52="","",②選手情報入力!I52)</f>
        <v/>
      </c>
      <c r="H51" s="105" t="str">
        <f>IF(②選手情報入力!J52="","",②選手情報入力!J52)</f>
        <v/>
      </c>
      <c r="I51" s="106" t="str">
        <f>IF(②選手情報入力!K52="","",②選手情報入力!K52)</f>
        <v/>
      </c>
      <c r="J51" s="106" t="str">
        <f>IF(②選手情報入力!N52="","",②選手情報入力!N52)</f>
        <v/>
      </c>
      <c r="K51" s="106" t="str">
        <f>IF(②選手情報入力!O52="","",②選手情報入力!O52)</f>
        <v/>
      </c>
      <c r="L51" s="106" t="str">
        <f>IF(②選手情報入力!P52="","",②選手情報入力!P52)</f>
        <v/>
      </c>
    </row>
    <row r="52" spans="1:12" s="96" customFormat="1" ht="18" customHeight="1">
      <c r="A52" s="105">
        <v>44</v>
      </c>
      <c r="B52" s="106" t="str">
        <f>IF(②選手情報入力!B53="","",②選手情報入力!B53)</f>
        <v/>
      </c>
      <c r="C52" s="128" t="str">
        <f>IF(②選手情報入力!C53="","",②選手情報入力!C53)</f>
        <v/>
      </c>
      <c r="D52" s="106" t="str">
        <f>IF(②選手情報入力!F53="","",②選手情報入力!F53)</f>
        <v/>
      </c>
      <c r="E52" s="106" t="str">
        <f>IF(②選手情報入力!G53="","",②選手情報入力!G53)</f>
        <v/>
      </c>
      <c r="F52" s="105" t="str">
        <f>IF(②選手情報入力!H53="","",②選手情報入力!H53)</f>
        <v/>
      </c>
      <c r="G52" s="106" t="str">
        <f>IF(②選手情報入力!I53="","",②選手情報入力!I53)</f>
        <v/>
      </c>
      <c r="H52" s="105" t="str">
        <f>IF(②選手情報入力!J53="","",②選手情報入力!J53)</f>
        <v/>
      </c>
      <c r="I52" s="106" t="str">
        <f>IF(②選手情報入力!K53="","",②選手情報入力!K53)</f>
        <v/>
      </c>
      <c r="J52" s="106" t="str">
        <f>IF(②選手情報入力!N53="","",②選手情報入力!N53)</f>
        <v/>
      </c>
      <c r="K52" s="106" t="str">
        <f>IF(②選手情報入力!O53="","",②選手情報入力!O53)</f>
        <v/>
      </c>
      <c r="L52" s="106" t="str">
        <f>IF(②選手情報入力!P53="","",②選手情報入力!P53)</f>
        <v/>
      </c>
    </row>
    <row r="53" spans="1:12" s="96" customFormat="1" ht="18" customHeight="1">
      <c r="A53" s="107">
        <v>45</v>
      </c>
      <c r="B53" s="108" t="str">
        <f>IF(②選手情報入力!B54="","",②選手情報入力!B54)</f>
        <v/>
      </c>
      <c r="C53" s="130" t="str">
        <f>IF(②選手情報入力!C54="","",②選手情報入力!C54)</f>
        <v/>
      </c>
      <c r="D53" s="108" t="str">
        <f>IF(②選手情報入力!F54="","",②選手情報入力!F54)</f>
        <v/>
      </c>
      <c r="E53" s="108" t="str">
        <f>IF(②選手情報入力!G54="","",②選手情報入力!G54)</f>
        <v/>
      </c>
      <c r="F53" s="107" t="str">
        <f>IF(②選手情報入力!H54="","",②選手情報入力!H54)</f>
        <v/>
      </c>
      <c r="G53" s="108" t="str">
        <f>IF(②選手情報入力!I54="","",②選手情報入力!I54)</f>
        <v/>
      </c>
      <c r="H53" s="107" t="str">
        <f>IF(②選手情報入力!J54="","",②選手情報入力!J54)</f>
        <v/>
      </c>
      <c r="I53" s="108" t="str">
        <f>IF(②選手情報入力!K54="","",②選手情報入力!K54)</f>
        <v/>
      </c>
      <c r="J53" s="108" t="str">
        <f>IF(②選手情報入力!N54="","",②選手情報入力!N54)</f>
        <v/>
      </c>
      <c r="K53" s="108" t="str">
        <f>IF(②選手情報入力!O54="","",②選手情報入力!O54)</f>
        <v/>
      </c>
      <c r="L53" s="108" t="str">
        <f>IF(②選手情報入力!P54="","",②選手情報入力!P54)</f>
        <v/>
      </c>
    </row>
    <row r="54" spans="1:12" s="96" customFormat="1" ht="18" customHeight="1">
      <c r="A54" s="103">
        <v>46</v>
      </c>
      <c r="B54" s="104" t="str">
        <f>IF(②選手情報入力!B55="","",②選手情報入力!B55)</f>
        <v/>
      </c>
      <c r="C54" s="127" t="str">
        <f>IF(②選手情報入力!C55="","",②選手情報入力!C55)</f>
        <v/>
      </c>
      <c r="D54" s="104" t="str">
        <f>IF(②選手情報入力!F55="","",②選手情報入力!F55)</f>
        <v/>
      </c>
      <c r="E54" s="104" t="str">
        <f>IF(②選手情報入力!G55="","",②選手情報入力!G55)</f>
        <v/>
      </c>
      <c r="F54" s="103" t="str">
        <f>IF(②選手情報入力!H55="","",②選手情報入力!H55)</f>
        <v/>
      </c>
      <c r="G54" s="104" t="str">
        <f>IF(②選手情報入力!I55="","",②選手情報入力!I55)</f>
        <v/>
      </c>
      <c r="H54" s="103" t="str">
        <f>IF(②選手情報入力!J55="","",②選手情報入力!J55)</f>
        <v/>
      </c>
      <c r="I54" s="104" t="str">
        <f>IF(②選手情報入力!K55="","",②選手情報入力!K55)</f>
        <v/>
      </c>
      <c r="J54" s="104" t="str">
        <f>IF(②選手情報入力!N55="","",②選手情報入力!N55)</f>
        <v/>
      </c>
      <c r="K54" s="104" t="str">
        <f>IF(②選手情報入力!O55="","",②選手情報入力!O55)</f>
        <v/>
      </c>
      <c r="L54" s="104" t="str">
        <f>IF(②選手情報入力!P55="","",②選手情報入力!P55)</f>
        <v/>
      </c>
    </row>
    <row r="55" spans="1:12" s="96" customFormat="1" ht="18" customHeight="1">
      <c r="A55" s="105">
        <v>47</v>
      </c>
      <c r="B55" s="106" t="str">
        <f>IF(②選手情報入力!B56="","",②選手情報入力!B56)</f>
        <v/>
      </c>
      <c r="C55" s="128" t="str">
        <f>IF(②選手情報入力!C56="","",②選手情報入力!C56)</f>
        <v/>
      </c>
      <c r="D55" s="106" t="str">
        <f>IF(②選手情報入力!F56="","",②選手情報入力!F56)</f>
        <v/>
      </c>
      <c r="E55" s="106" t="str">
        <f>IF(②選手情報入力!G56="","",②選手情報入力!G56)</f>
        <v/>
      </c>
      <c r="F55" s="105" t="str">
        <f>IF(②選手情報入力!H56="","",②選手情報入力!H56)</f>
        <v/>
      </c>
      <c r="G55" s="106" t="str">
        <f>IF(②選手情報入力!I56="","",②選手情報入力!I56)</f>
        <v/>
      </c>
      <c r="H55" s="105" t="str">
        <f>IF(②選手情報入力!J56="","",②選手情報入力!J56)</f>
        <v/>
      </c>
      <c r="I55" s="106" t="str">
        <f>IF(②選手情報入力!K56="","",②選手情報入力!K56)</f>
        <v/>
      </c>
      <c r="J55" s="106" t="str">
        <f>IF(②選手情報入力!N56="","",②選手情報入力!N56)</f>
        <v/>
      </c>
      <c r="K55" s="106" t="str">
        <f>IF(②選手情報入力!O56="","",②選手情報入力!O56)</f>
        <v/>
      </c>
      <c r="L55" s="106" t="str">
        <f>IF(②選手情報入力!P56="","",②選手情報入力!P56)</f>
        <v/>
      </c>
    </row>
    <row r="56" spans="1:12" s="96" customFormat="1" ht="18" customHeight="1">
      <c r="A56" s="105">
        <v>48</v>
      </c>
      <c r="B56" s="106" t="str">
        <f>IF(②選手情報入力!B57="","",②選手情報入力!B57)</f>
        <v/>
      </c>
      <c r="C56" s="128" t="str">
        <f>IF(②選手情報入力!C57="","",②選手情報入力!C57)</f>
        <v/>
      </c>
      <c r="D56" s="106" t="str">
        <f>IF(②選手情報入力!F57="","",②選手情報入力!F57)</f>
        <v/>
      </c>
      <c r="E56" s="106" t="str">
        <f>IF(②選手情報入力!G57="","",②選手情報入力!G57)</f>
        <v/>
      </c>
      <c r="F56" s="105" t="str">
        <f>IF(②選手情報入力!H57="","",②選手情報入力!H57)</f>
        <v/>
      </c>
      <c r="G56" s="106" t="str">
        <f>IF(②選手情報入力!I57="","",②選手情報入力!I57)</f>
        <v/>
      </c>
      <c r="H56" s="105" t="str">
        <f>IF(②選手情報入力!J57="","",②選手情報入力!J57)</f>
        <v/>
      </c>
      <c r="I56" s="106" t="str">
        <f>IF(②選手情報入力!K57="","",②選手情報入力!K57)</f>
        <v/>
      </c>
      <c r="J56" s="106" t="str">
        <f>IF(②選手情報入力!N57="","",②選手情報入力!N57)</f>
        <v/>
      </c>
      <c r="K56" s="106" t="str">
        <f>IF(②選手情報入力!O57="","",②選手情報入力!O57)</f>
        <v/>
      </c>
      <c r="L56" s="106" t="str">
        <f>IF(②選手情報入力!P57="","",②選手情報入力!P57)</f>
        <v/>
      </c>
    </row>
    <row r="57" spans="1:12" s="96" customFormat="1" ht="18" customHeight="1">
      <c r="A57" s="105">
        <v>49</v>
      </c>
      <c r="B57" s="106" t="str">
        <f>IF(②選手情報入力!B58="","",②選手情報入力!B58)</f>
        <v/>
      </c>
      <c r="C57" s="128" t="str">
        <f>IF(②選手情報入力!C58="","",②選手情報入力!C58)</f>
        <v/>
      </c>
      <c r="D57" s="106" t="str">
        <f>IF(②選手情報入力!F58="","",②選手情報入力!F58)</f>
        <v/>
      </c>
      <c r="E57" s="106" t="str">
        <f>IF(②選手情報入力!G58="","",②選手情報入力!G58)</f>
        <v/>
      </c>
      <c r="F57" s="105" t="str">
        <f>IF(②選手情報入力!H58="","",②選手情報入力!H58)</f>
        <v/>
      </c>
      <c r="G57" s="106" t="str">
        <f>IF(②選手情報入力!I58="","",②選手情報入力!I58)</f>
        <v/>
      </c>
      <c r="H57" s="105" t="str">
        <f>IF(②選手情報入力!J58="","",②選手情報入力!J58)</f>
        <v/>
      </c>
      <c r="I57" s="106" t="str">
        <f>IF(②選手情報入力!K58="","",②選手情報入力!K58)</f>
        <v/>
      </c>
      <c r="J57" s="106" t="str">
        <f>IF(②選手情報入力!N58="","",②選手情報入力!N58)</f>
        <v/>
      </c>
      <c r="K57" s="106" t="str">
        <f>IF(②選手情報入力!O58="","",②選手情報入力!O58)</f>
        <v/>
      </c>
      <c r="L57" s="106" t="str">
        <f>IF(②選手情報入力!P58="","",②選手情報入力!P58)</f>
        <v/>
      </c>
    </row>
    <row r="58" spans="1:12" s="96" customFormat="1" ht="18" customHeight="1">
      <c r="A58" s="107">
        <v>50</v>
      </c>
      <c r="B58" s="108" t="str">
        <f>IF(②選手情報入力!B59="","",②選手情報入力!B59)</f>
        <v/>
      </c>
      <c r="C58" s="130" t="str">
        <f>IF(②選手情報入力!C59="","",②選手情報入力!C59)</f>
        <v/>
      </c>
      <c r="D58" s="108" t="str">
        <f>IF(②選手情報入力!F59="","",②選手情報入力!F59)</f>
        <v/>
      </c>
      <c r="E58" s="108" t="str">
        <f>IF(②選手情報入力!G59="","",②選手情報入力!G59)</f>
        <v/>
      </c>
      <c r="F58" s="107" t="str">
        <f>IF(②選手情報入力!H59="","",②選手情報入力!H59)</f>
        <v/>
      </c>
      <c r="G58" s="108" t="str">
        <f>IF(②選手情報入力!I59="","",②選手情報入力!I59)</f>
        <v/>
      </c>
      <c r="H58" s="107" t="str">
        <f>IF(②選手情報入力!J59="","",②選手情報入力!J59)</f>
        <v/>
      </c>
      <c r="I58" s="108" t="str">
        <f>IF(②選手情報入力!K59="","",②選手情報入力!K59)</f>
        <v/>
      </c>
      <c r="J58" s="108" t="str">
        <f>IF(②選手情報入力!N59="","",②選手情報入力!N59)</f>
        <v/>
      </c>
      <c r="K58" s="108" t="str">
        <f>IF(②選手情報入力!O59="","",②選手情報入力!O59)</f>
        <v/>
      </c>
      <c r="L58" s="108" t="str">
        <f>IF(②選手情報入力!P59="","",②選手情報入力!P59)</f>
        <v/>
      </c>
    </row>
    <row r="59" spans="1:12" s="96" customFormat="1" ht="18" customHeight="1">
      <c r="A59" s="111">
        <v>51</v>
      </c>
      <c r="B59" s="112" t="str">
        <f>IF(②選手情報入力!B60="","",②選手情報入力!B60)</f>
        <v/>
      </c>
      <c r="C59" s="131" t="str">
        <f>IF(②選手情報入力!C60="","",②選手情報入力!C60)</f>
        <v/>
      </c>
      <c r="D59" s="112" t="str">
        <f>IF(②選手情報入力!F60="","",②選手情報入力!F60)</f>
        <v/>
      </c>
      <c r="E59" s="112" t="str">
        <f>IF(②選手情報入力!G60="","",②選手情報入力!G60)</f>
        <v/>
      </c>
      <c r="F59" s="111" t="str">
        <f>IF(②選手情報入力!H60="","",②選手情報入力!H60)</f>
        <v/>
      </c>
      <c r="G59" s="112" t="str">
        <f>IF(②選手情報入力!I60="","",②選手情報入力!I60)</f>
        <v/>
      </c>
      <c r="H59" s="111" t="str">
        <f>IF(②選手情報入力!J60="","",②選手情報入力!J60)</f>
        <v/>
      </c>
      <c r="I59" s="112" t="str">
        <f>IF(②選手情報入力!K60="","",②選手情報入力!K60)</f>
        <v/>
      </c>
      <c r="J59" s="112" t="str">
        <f>IF(②選手情報入力!N60="","",②選手情報入力!N60)</f>
        <v/>
      </c>
      <c r="K59" s="112" t="str">
        <f>IF(②選手情報入力!O60="","",②選手情報入力!O60)</f>
        <v/>
      </c>
      <c r="L59" s="112" t="str">
        <f>IF(②選手情報入力!P60="","",②選手情報入力!P60)</f>
        <v/>
      </c>
    </row>
    <row r="60" spans="1:12" s="96" customFormat="1" ht="18" customHeight="1">
      <c r="A60" s="105">
        <v>52</v>
      </c>
      <c r="B60" s="106" t="str">
        <f>IF(②選手情報入力!B61="","",②選手情報入力!B61)</f>
        <v/>
      </c>
      <c r="C60" s="128" t="str">
        <f>IF(②選手情報入力!C61="","",②選手情報入力!C61)</f>
        <v/>
      </c>
      <c r="D60" s="106" t="str">
        <f>IF(②選手情報入力!F61="","",②選手情報入力!F61)</f>
        <v/>
      </c>
      <c r="E60" s="106" t="str">
        <f>IF(②選手情報入力!G61="","",②選手情報入力!G61)</f>
        <v/>
      </c>
      <c r="F60" s="105" t="str">
        <f>IF(②選手情報入力!H61="","",②選手情報入力!H61)</f>
        <v/>
      </c>
      <c r="G60" s="106" t="str">
        <f>IF(②選手情報入力!I61="","",②選手情報入力!I61)</f>
        <v/>
      </c>
      <c r="H60" s="105" t="str">
        <f>IF(②選手情報入力!J61="","",②選手情報入力!J61)</f>
        <v/>
      </c>
      <c r="I60" s="106" t="str">
        <f>IF(②選手情報入力!K61="","",②選手情報入力!K61)</f>
        <v/>
      </c>
      <c r="J60" s="106" t="str">
        <f>IF(②選手情報入力!N61="","",②選手情報入力!N61)</f>
        <v/>
      </c>
      <c r="K60" s="106" t="str">
        <f>IF(②選手情報入力!O61="","",②選手情報入力!O61)</f>
        <v/>
      </c>
      <c r="L60" s="106" t="str">
        <f>IF(②選手情報入力!P61="","",②選手情報入力!P61)</f>
        <v/>
      </c>
    </row>
    <row r="61" spans="1:12" s="96" customFormat="1" ht="18" customHeight="1">
      <c r="A61" s="105">
        <v>53</v>
      </c>
      <c r="B61" s="106" t="str">
        <f>IF(②選手情報入力!B62="","",②選手情報入力!B62)</f>
        <v/>
      </c>
      <c r="C61" s="128" t="str">
        <f>IF(②選手情報入力!C62="","",②選手情報入力!C62)</f>
        <v/>
      </c>
      <c r="D61" s="106" t="str">
        <f>IF(②選手情報入力!F62="","",②選手情報入力!F62)</f>
        <v/>
      </c>
      <c r="E61" s="106" t="str">
        <f>IF(②選手情報入力!G62="","",②選手情報入力!G62)</f>
        <v/>
      </c>
      <c r="F61" s="105" t="str">
        <f>IF(②選手情報入力!H62="","",②選手情報入力!H62)</f>
        <v/>
      </c>
      <c r="G61" s="106" t="str">
        <f>IF(②選手情報入力!I62="","",②選手情報入力!I62)</f>
        <v/>
      </c>
      <c r="H61" s="105" t="str">
        <f>IF(②選手情報入力!J62="","",②選手情報入力!J62)</f>
        <v/>
      </c>
      <c r="I61" s="106" t="str">
        <f>IF(②選手情報入力!K62="","",②選手情報入力!K62)</f>
        <v/>
      </c>
      <c r="J61" s="106" t="str">
        <f>IF(②選手情報入力!N62="","",②選手情報入力!N62)</f>
        <v/>
      </c>
      <c r="K61" s="106" t="str">
        <f>IF(②選手情報入力!O62="","",②選手情報入力!O62)</f>
        <v/>
      </c>
      <c r="L61" s="106" t="str">
        <f>IF(②選手情報入力!P62="","",②選手情報入力!P62)</f>
        <v/>
      </c>
    </row>
    <row r="62" spans="1:12" s="96" customFormat="1" ht="18" customHeight="1">
      <c r="A62" s="105">
        <v>54</v>
      </c>
      <c r="B62" s="106" t="str">
        <f>IF(②選手情報入力!B63="","",②選手情報入力!B63)</f>
        <v/>
      </c>
      <c r="C62" s="128" t="str">
        <f>IF(②選手情報入力!C63="","",②選手情報入力!C63)</f>
        <v/>
      </c>
      <c r="D62" s="106" t="str">
        <f>IF(②選手情報入力!F63="","",②選手情報入力!F63)</f>
        <v/>
      </c>
      <c r="E62" s="106" t="str">
        <f>IF(②選手情報入力!G63="","",②選手情報入力!G63)</f>
        <v/>
      </c>
      <c r="F62" s="105" t="str">
        <f>IF(②選手情報入力!H63="","",②選手情報入力!H63)</f>
        <v/>
      </c>
      <c r="G62" s="106" t="str">
        <f>IF(②選手情報入力!I63="","",②選手情報入力!I63)</f>
        <v/>
      </c>
      <c r="H62" s="105" t="str">
        <f>IF(②選手情報入力!J63="","",②選手情報入力!J63)</f>
        <v/>
      </c>
      <c r="I62" s="106" t="str">
        <f>IF(②選手情報入力!K63="","",②選手情報入力!K63)</f>
        <v/>
      </c>
      <c r="J62" s="106" t="str">
        <f>IF(②選手情報入力!N63="","",②選手情報入力!N63)</f>
        <v/>
      </c>
      <c r="K62" s="106" t="str">
        <f>IF(②選手情報入力!O63="","",②選手情報入力!O63)</f>
        <v/>
      </c>
      <c r="L62" s="106" t="str">
        <f>IF(②選手情報入力!P63="","",②選手情報入力!P63)</f>
        <v/>
      </c>
    </row>
    <row r="63" spans="1:12" s="96" customFormat="1" ht="18" customHeight="1">
      <c r="A63" s="109">
        <v>55</v>
      </c>
      <c r="B63" s="110" t="str">
        <f>IF(②選手情報入力!B64="","",②選手情報入力!B64)</f>
        <v/>
      </c>
      <c r="C63" s="129" t="str">
        <f>IF(②選手情報入力!C64="","",②選手情報入力!C64)</f>
        <v/>
      </c>
      <c r="D63" s="110" t="str">
        <f>IF(②選手情報入力!F64="","",②選手情報入力!F64)</f>
        <v/>
      </c>
      <c r="E63" s="110" t="str">
        <f>IF(②選手情報入力!G64="","",②選手情報入力!G64)</f>
        <v/>
      </c>
      <c r="F63" s="109" t="str">
        <f>IF(②選手情報入力!H64="","",②選手情報入力!H64)</f>
        <v/>
      </c>
      <c r="G63" s="110" t="str">
        <f>IF(②選手情報入力!I64="","",②選手情報入力!I64)</f>
        <v/>
      </c>
      <c r="H63" s="109" t="str">
        <f>IF(②選手情報入力!J64="","",②選手情報入力!J64)</f>
        <v/>
      </c>
      <c r="I63" s="110" t="str">
        <f>IF(②選手情報入力!K64="","",②選手情報入力!K64)</f>
        <v/>
      </c>
      <c r="J63" s="110" t="str">
        <f>IF(②選手情報入力!N64="","",②選手情報入力!N64)</f>
        <v/>
      </c>
      <c r="K63" s="110" t="str">
        <f>IF(②選手情報入力!O64="","",②選手情報入力!O64)</f>
        <v/>
      </c>
      <c r="L63" s="110" t="str">
        <f>IF(②選手情報入力!P64="","",②選手情報入力!P64)</f>
        <v/>
      </c>
    </row>
    <row r="64" spans="1:12" s="96" customFormat="1" ht="18" customHeight="1">
      <c r="A64" s="103">
        <v>56</v>
      </c>
      <c r="B64" s="104" t="str">
        <f>IF(②選手情報入力!B65="","",②選手情報入力!B65)</f>
        <v/>
      </c>
      <c r="C64" s="127" t="str">
        <f>IF(②選手情報入力!C65="","",②選手情報入力!C65)</f>
        <v/>
      </c>
      <c r="D64" s="104" t="str">
        <f>IF(②選手情報入力!F65="","",②選手情報入力!F65)</f>
        <v/>
      </c>
      <c r="E64" s="104" t="str">
        <f>IF(②選手情報入力!G65="","",②選手情報入力!G65)</f>
        <v/>
      </c>
      <c r="F64" s="103" t="str">
        <f>IF(②選手情報入力!H65="","",②選手情報入力!H65)</f>
        <v/>
      </c>
      <c r="G64" s="104" t="str">
        <f>IF(②選手情報入力!I65="","",②選手情報入力!I65)</f>
        <v/>
      </c>
      <c r="H64" s="103" t="str">
        <f>IF(②選手情報入力!J65="","",②選手情報入力!J65)</f>
        <v/>
      </c>
      <c r="I64" s="104" t="str">
        <f>IF(②選手情報入力!K65="","",②選手情報入力!K65)</f>
        <v/>
      </c>
      <c r="J64" s="104" t="str">
        <f>IF(②選手情報入力!N65="","",②選手情報入力!N65)</f>
        <v/>
      </c>
      <c r="K64" s="104" t="str">
        <f>IF(②選手情報入力!O65="","",②選手情報入力!O65)</f>
        <v/>
      </c>
      <c r="L64" s="104" t="str">
        <f>IF(②選手情報入力!P65="","",②選手情報入力!P65)</f>
        <v/>
      </c>
    </row>
    <row r="65" spans="1:12" s="96" customFormat="1" ht="18" customHeight="1">
      <c r="A65" s="105">
        <v>57</v>
      </c>
      <c r="B65" s="106" t="str">
        <f>IF(②選手情報入力!B66="","",②選手情報入力!B66)</f>
        <v/>
      </c>
      <c r="C65" s="128" t="str">
        <f>IF(②選手情報入力!C66="","",②選手情報入力!C66)</f>
        <v/>
      </c>
      <c r="D65" s="106" t="str">
        <f>IF(②選手情報入力!F66="","",②選手情報入力!F66)</f>
        <v/>
      </c>
      <c r="E65" s="106" t="str">
        <f>IF(②選手情報入力!G66="","",②選手情報入力!G66)</f>
        <v/>
      </c>
      <c r="F65" s="105" t="str">
        <f>IF(②選手情報入力!H66="","",②選手情報入力!H66)</f>
        <v/>
      </c>
      <c r="G65" s="106" t="str">
        <f>IF(②選手情報入力!I66="","",②選手情報入力!I66)</f>
        <v/>
      </c>
      <c r="H65" s="105" t="str">
        <f>IF(②選手情報入力!J66="","",②選手情報入力!J66)</f>
        <v/>
      </c>
      <c r="I65" s="106" t="str">
        <f>IF(②選手情報入力!K66="","",②選手情報入力!K66)</f>
        <v/>
      </c>
      <c r="J65" s="106" t="str">
        <f>IF(②選手情報入力!N66="","",②選手情報入力!N66)</f>
        <v/>
      </c>
      <c r="K65" s="106" t="str">
        <f>IF(②選手情報入力!O66="","",②選手情報入力!O66)</f>
        <v/>
      </c>
      <c r="L65" s="106" t="str">
        <f>IF(②選手情報入力!P66="","",②選手情報入力!P66)</f>
        <v/>
      </c>
    </row>
    <row r="66" spans="1:12" s="96" customFormat="1" ht="18" customHeight="1">
      <c r="A66" s="105">
        <v>58</v>
      </c>
      <c r="B66" s="106" t="str">
        <f>IF(②選手情報入力!B67="","",②選手情報入力!B67)</f>
        <v/>
      </c>
      <c r="C66" s="128" t="str">
        <f>IF(②選手情報入力!C67="","",②選手情報入力!C67)</f>
        <v/>
      </c>
      <c r="D66" s="106" t="str">
        <f>IF(②選手情報入力!F67="","",②選手情報入力!F67)</f>
        <v/>
      </c>
      <c r="E66" s="106" t="str">
        <f>IF(②選手情報入力!G67="","",②選手情報入力!G67)</f>
        <v/>
      </c>
      <c r="F66" s="105" t="str">
        <f>IF(②選手情報入力!H67="","",②選手情報入力!H67)</f>
        <v/>
      </c>
      <c r="G66" s="106" t="str">
        <f>IF(②選手情報入力!I67="","",②選手情報入力!I67)</f>
        <v/>
      </c>
      <c r="H66" s="105" t="str">
        <f>IF(②選手情報入力!J67="","",②選手情報入力!J67)</f>
        <v/>
      </c>
      <c r="I66" s="106" t="str">
        <f>IF(②選手情報入力!K67="","",②選手情報入力!K67)</f>
        <v/>
      </c>
      <c r="J66" s="106" t="str">
        <f>IF(②選手情報入力!N67="","",②選手情報入力!N67)</f>
        <v/>
      </c>
      <c r="K66" s="106" t="str">
        <f>IF(②選手情報入力!O67="","",②選手情報入力!O67)</f>
        <v/>
      </c>
      <c r="L66" s="106" t="str">
        <f>IF(②選手情報入力!P67="","",②選手情報入力!P67)</f>
        <v/>
      </c>
    </row>
    <row r="67" spans="1:12" s="96" customFormat="1" ht="18" customHeight="1">
      <c r="A67" s="105">
        <v>59</v>
      </c>
      <c r="B67" s="106" t="str">
        <f>IF(②選手情報入力!B68="","",②選手情報入力!B68)</f>
        <v/>
      </c>
      <c r="C67" s="128" t="str">
        <f>IF(②選手情報入力!C68="","",②選手情報入力!C68)</f>
        <v/>
      </c>
      <c r="D67" s="106" t="str">
        <f>IF(②選手情報入力!F68="","",②選手情報入力!F68)</f>
        <v/>
      </c>
      <c r="E67" s="106" t="str">
        <f>IF(②選手情報入力!G68="","",②選手情報入力!G68)</f>
        <v/>
      </c>
      <c r="F67" s="105" t="str">
        <f>IF(②選手情報入力!H68="","",②選手情報入力!H68)</f>
        <v/>
      </c>
      <c r="G67" s="106" t="str">
        <f>IF(②選手情報入力!I68="","",②選手情報入力!I68)</f>
        <v/>
      </c>
      <c r="H67" s="105" t="str">
        <f>IF(②選手情報入力!J68="","",②選手情報入力!J68)</f>
        <v/>
      </c>
      <c r="I67" s="106" t="str">
        <f>IF(②選手情報入力!K68="","",②選手情報入力!K68)</f>
        <v/>
      </c>
      <c r="J67" s="106" t="str">
        <f>IF(②選手情報入力!N68="","",②選手情報入力!N68)</f>
        <v/>
      </c>
      <c r="K67" s="106" t="str">
        <f>IF(②選手情報入力!O68="","",②選手情報入力!O68)</f>
        <v/>
      </c>
      <c r="L67" s="106" t="str">
        <f>IF(②選手情報入力!P68="","",②選手情報入力!P68)</f>
        <v/>
      </c>
    </row>
    <row r="68" spans="1:12" s="96" customFormat="1" ht="18" customHeight="1">
      <c r="A68" s="107">
        <v>60</v>
      </c>
      <c r="B68" s="108" t="str">
        <f>IF(②選手情報入力!B69="","",②選手情報入力!B69)</f>
        <v/>
      </c>
      <c r="C68" s="130" t="str">
        <f>IF(②選手情報入力!C69="","",②選手情報入力!C69)</f>
        <v/>
      </c>
      <c r="D68" s="108" t="str">
        <f>IF(②選手情報入力!F69="","",②選手情報入力!F69)</f>
        <v/>
      </c>
      <c r="E68" s="108" t="str">
        <f>IF(②選手情報入力!G69="","",②選手情報入力!G69)</f>
        <v/>
      </c>
      <c r="F68" s="107" t="str">
        <f>IF(②選手情報入力!H69="","",②選手情報入力!H69)</f>
        <v/>
      </c>
      <c r="G68" s="108" t="str">
        <f>IF(②選手情報入力!I69="","",②選手情報入力!I69)</f>
        <v/>
      </c>
      <c r="H68" s="107" t="str">
        <f>IF(②選手情報入力!J69="","",②選手情報入力!J69)</f>
        <v/>
      </c>
      <c r="I68" s="108" t="str">
        <f>IF(②選手情報入力!K69="","",②選手情報入力!K69)</f>
        <v/>
      </c>
      <c r="J68" s="108" t="str">
        <f>IF(②選手情報入力!N69="","",②選手情報入力!N69)</f>
        <v/>
      </c>
      <c r="K68" s="108" t="str">
        <f>IF(②選手情報入力!O69="","",②選手情報入力!O69)</f>
        <v/>
      </c>
      <c r="L68" s="108" t="str">
        <f>IF(②選手情報入力!P69="","",②選手情報入力!P69)</f>
        <v/>
      </c>
    </row>
    <row r="69" spans="1:12" s="96" customFormat="1" ht="18" customHeight="1">
      <c r="A69" s="111">
        <v>61</v>
      </c>
      <c r="B69" s="112" t="str">
        <f>IF(②選手情報入力!B70="","",②選手情報入力!B70)</f>
        <v/>
      </c>
      <c r="C69" s="131" t="str">
        <f>IF(②選手情報入力!C70="","",②選手情報入力!C70)</f>
        <v/>
      </c>
      <c r="D69" s="112" t="str">
        <f>IF(②選手情報入力!F70="","",②選手情報入力!F70)</f>
        <v/>
      </c>
      <c r="E69" s="112" t="str">
        <f>IF(②選手情報入力!G70="","",②選手情報入力!G70)</f>
        <v/>
      </c>
      <c r="F69" s="111" t="str">
        <f>IF(②選手情報入力!H70="","",②選手情報入力!H70)</f>
        <v/>
      </c>
      <c r="G69" s="112" t="str">
        <f>IF(②選手情報入力!I70="","",②選手情報入力!I70)</f>
        <v/>
      </c>
      <c r="H69" s="111" t="str">
        <f>IF(②選手情報入力!J70="","",②選手情報入力!J70)</f>
        <v/>
      </c>
      <c r="I69" s="112" t="str">
        <f>IF(②選手情報入力!K70="","",②選手情報入力!K70)</f>
        <v/>
      </c>
      <c r="J69" s="112" t="str">
        <f>IF(②選手情報入力!N70="","",②選手情報入力!N70)</f>
        <v/>
      </c>
      <c r="K69" s="112" t="str">
        <f>IF(②選手情報入力!O70="","",②選手情報入力!O70)</f>
        <v/>
      </c>
      <c r="L69" s="112" t="str">
        <f>IF(②選手情報入力!P70="","",②選手情報入力!P70)</f>
        <v/>
      </c>
    </row>
    <row r="70" spans="1:12" s="96" customFormat="1" ht="18" customHeight="1">
      <c r="A70" s="105">
        <v>62</v>
      </c>
      <c r="B70" s="106" t="str">
        <f>IF(②選手情報入力!B71="","",②選手情報入力!B71)</f>
        <v/>
      </c>
      <c r="C70" s="128" t="str">
        <f>IF(②選手情報入力!C71="","",②選手情報入力!C71)</f>
        <v/>
      </c>
      <c r="D70" s="106" t="str">
        <f>IF(②選手情報入力!F71="","",②選手情報入力!F71)</f>
        <v/>
      </c>
      <c r="E70" s="106" t="str">
        <f>IF(②選手情報入力!G71="","",②選手情報入力!G71)</f>
        <v/>
      </c>
      <c r="F70" s="105" t="str">
        <f>IF(②選手情報入力!H71="","",②選手情報入力!H71)</f>
        <v/>
      </c>
      <c r="G70" s="106" t="str">
        <f>IF(②選手情報入力!I71="","",②選手情報入力!I71)</f>
        <v/>
      </c>
      <c r="H70" s="105" t="str">
        <f>IF(②選手情報入力!J71="","",②選手情報入力!J71)</f>
        <v/>
      </c>
      <c r="I70" s="106" t="str">
        <f>IF(②選手情報入力!K71="","",②選手情報入力!K71)</f>
        <v/>
      </c>
      <c r="J70" s="106" t="str">
        <f>IF(②選手情報入力!N71="","",②選手情報入力!N71)</f>
        <v/>
      </c>
      <c r="K70" s="106" t="str">
        <f>IF(②選手情報入力!O71="","",②選手情報入力!O71)</f>
        <v/>
      </c>
      <c r="L70" s="106" t="str">
        <f>IF(②選手情報入力!P71="","",②選手情報入力!P71)</f>
        <v/>
      </c>
    </row>
    <row r="71" spans="1:12" s="96" customFormat="1" ht="18" customHeight="1">
      <c r="A71" s="105">
        <v>63</v>
      </c>
      <c r="B71" s="106" t="str">
        <f>IF(②選手情報入力!B72="","",②選手情報入力!B72)</f>
        <v/>
      </c>
      <c r="C71" s="128" t="str">
        <f>IF(②選手情報入力!C72="","",②選手情報入力!C72)</f>
        <v/>
      </c>
      <c r="D71" s="106" t="str">
        <f>IF(②選手情報入力!F72="","",②選手情報入力!F72)</f>
        <v/>
      </c>
      <c r="E71" s="106" t="str">
        <f>IF(②選手情報入力!G72="","",②選手情報入力!G72)</f>
        <v/>
      </c>
      <c r="F71" s="105" t="str">
        <f>IF(②選手情報入力!H72="","",②選手情報入力!H72)</f>
        <v/>
      </c>
      <c r="G71" s="106" t="str">
        <f>IF(②選手情報入力!I72="","",②選手情報入力!I72)</f>
        <v/>
      </c>
      <c r="H71" s="105" t="str">
        <f>IF(②選手情報入力!J72="","",②選手情報入力!J72)</f>
        <v/>
      </c>
      <c r="I71" s="106" t="str">
        <f>IF(②選手情報入力!K72="","",②選手情報入力!K72)</f>
        <v/>
      </c>
      <c r="J71" s="106" t="str">
        <f>IF(②選手情報入力!N72="","",②選手情報入力!N72)</f>
        <v/>
      </c>
      <c r="K71" s="106" t="str">
        <f>IF(②選手情報入力!O72="","",②選手情報入力!O72)</f>
        <v/>
      </c>
      <c r="L71" s="106" t="str">
        <f>IF(②選手情報入力!P72="","",②選手情報入力!P72)</f>
        <v/>
      </c>
    </row>
    <row r="72" spans="1:12" s="96" customFormat="1" ht="18" customHeight="1">
      <c r="A72" s="105">
        <v>64</v>
      </c>
      <c r="B72" s="106" t="str">
        <f>IF(②選手情報入力!B73="","",②選手情報入力!B73)</f>
        <v/>
      </c>
      <c r="C72" s="128" t="str">
        <f>IF(②選手情報入力!C73="","",②選手情報入力!C73)</f>
        <v/>
      </c>
      <c r="D72" s="106" t="str">
        <f>IF(②選手情報入力!F73="","",②選手情報入力!F73)</f>
        <v/>
      </c>
      <c r="E72" s="106" t="str">
        <f>IF(②選手情報入力!G73="","",②選手情報入力!G73)</f>
        <v/>
      </c>
      <c r="F72" s="105" t="str">
        <f>IF(②選手情報入力!H73="","",②選手情報入力!H73)</f>
        <v/>
      </c>
      <c r="G72" s="106" t="str">
        <f>IF(②選手情報入力!I73="","",②選手情報入力!I73)</f>
        <v/>
      </c>
      <c r="H72" s="105" t="str">
        <f>IF(②選手情報入力!J73="","",②選手情報入力!J73)</f>
        <v/>
      </c>
      <c r="I72" s="106" t="str">
        <f>IF(②選手情報入力!K73="","",②選手情報入力!K73)</f>
        <v/>
      </c>
      <c r="J72" s="106" t="str">
        <f>IF(②選手情報入力!N73="","",②選手情報入力!N73)</f>
        <v/>
      </c>
      <c r="K72" s="106" t="str">
        <f>IF(②選手情報入力!O73="","",②選手情報入力!O73)</f>
        <v/>
      </c>
      <c r="L72" s="106" t="str">
        <f>IF(②選手情報入力!P73="","",②選手情報入力!P73)</f>
        <v/>
      </c>
    </row>
    <row r="73" spans="1:12" s="96" customFormat="1" ht="18" customHeight="1">
      <c r="A73" s="109">
        <v>65</v>
      </c>
      <c r="B73" s="110" t="str">
        <f>IF(②選手情報入力!B74="","",②選手情報入力!B74)</f>
        <v/>
      </c>
      <c r="C73" s="129" t="str">
        <f>IF(②選手情報入力!C74="","",②選手情報入力!C74)</f>
        <v/>
      </c>
      <c r="D73" s="110" t="str">
        <f>IF(②選手情報入力!F74="","",②選手情報入力!F74)</f>
        <v/>
      </c>
      <c r="E73" s="110" t="str">
        <f>IF(②選手情報入力!G74="","",②選手情報入力!G74)</f>
        <v/>
      </c>
      <c r="F73" s="109" t="str">
        <f>IF(②選手情報入力!H74="","",②選手情報入力!H74)</f>
        <v/>
      </c>
      <c r="G73" s="110" t="str">
        <f>IF(②選手情報入力!I74="","",②選手情報入力!I74)</f>
        <v/>
      </c>
      <c r="H73" s="109" t="str">
        <f>IF(②選手情報入力!J74="","",②選手情報入力!J74)</f>
        <v/>
      </c>
      <c r="I73" s="110" t="str">
        <f>IF(②選手情報入力!K74="","",②選手情報入力!K74)</f>
        <v/>
      </c>
      <c r="J73" s="110" t="str">
        <f>IF(②選手情報入力!N74="","",②選手情報入力!N74)</f>
        <v/>
      </c>
      <c r="K73" s="110" t="str">
        <f>IF(②選手情報入力!O74="","",②選手情報入力!O74)</f>
        <v/>
      </c>
      <c r="L73" s="110" t="str">
        <f>IF(②選手情報入力!P74="","",②選手情報入力!P74)</f>
        <v/>
      </c>
    </row>
    <row r="74" spans="1:12" s="96" customFormat="1" ht="18" customHeight="1">
      <c r="A74" s="103">
        <v>66</v>
      </c>
      <c r="B74" s="104" t="str">
        <f>IF(②選手情報入力!B75="","",②選手情報入力!B75)</f>
        <v/>
      </c>
      <c r="C74" s="127" t="str">
        <f>IF(②選手情報入力!C75="","",②選手情報入力!C75)</f>
        <v/>
      </c>
      <c r="D74" s="104" t="str">
        <f>IF(②選手情報入力!F75="","",②選手情報入力!F75)</f>
        <v/>
      </c>
      <c r="E74" s="104" t="str">
        <f>IF(②選手情報入力!G75="","",②選手情報入力!G75)</f>
        <v/>
      </c>
      <c r="F74" s="103" t="str">
        <f>IF(②選手情報入力!H75="","",②選手情報入力!H75)</f>
        <v/>
      </c>
      <c r="G74" s="104" t="str">
        <f>IF(②選手情報入力!I75="","",②選手情報入力!I75)</f>
        <v/>
      </c>
      <c r="H74" s="103" t="str">
        <f>IF(②選手情報入力!J75="","",②選手情報入力!J75)</f>
        <v/>
      </c>
      <c r="I74" s="104" t="str">
        <f>IF(②選手情報入力!K75="","",②選手情報入力!K75)</f>
        <v/>
      </c>
      <c r="J74" s="104" t="str">
        <f>IF(②選手情報入力!N75="","",②選手情報入力!N75)</f>
        <v/>
      </c>
      <c r="K74" s="104" t="str">
        <f>IF(②選手情報入力!O75="","",②選手情報入力!O75)</f>
        <v/>
      </c>
      <c r="L74" s="104" t="str">
        <f>IF(②選手情報入力!P75="","",②選手情報入力!P75)</f>
        <v/>
      </c>
    </row>
    <row r="75" spans="1:12" s="96" customFormat="1" ht="18" customHeight="1">
      <c r="A75" s="105">
        <v>67</v>
      </c>
      <c r="B75" s="106" t="str">
        <f>IF(②選手情報入力!B76="","",②選手情報入力!B76)</f>
        <v/>
      </c>
      <c r="C75" s="128" t="str">
        <f>IF(②選手情報入力!C76="","",②選手情報入力!C76)</f>
        <v/>
      </c>
      <c r="D75" s="106" t="str">
        <f>IF(②選手情報入力!F76="","",②選手情報入力!F76)</f>
        <v/>
      </c>
      <c r="E75" s="106" t="str">
        <f>IF(②選手情報入力!G76="","",②選手情報入力!G76)</f>
        <v/>
      </c>
      <c r="F75" s="105" t="str">
        <f>IF(②選手情報入力!H76="","",②選手情報入力!H76)</f>
        <v/>
      </c>
      <c r="G75" s="106" t="str">
        <f>IF(②選手情報入力!I76="","",②選手情報入力!I76)</f>
        <v/>
      </c>
      <c r="H75" s="105" t="str">
        <f>IF(②選手情報入力!J76="","",②選手情報入力!J76)</f>
        <v/>
      </c>
      <c r="I75" s="106" t="str">
        <f>IF(②選手情報入力!K76="","",②選手情報入力!K76)</f>
        <v/>
      </c>
      <c r="J75" s="106" t="str">
        <f>IF(②選手情報入力!N76="","",②選手情報入力!N76)</f>
        <v/>
      </c>
      <c r="K75" s="106" t="str">
        <f>IF(②選手情報入力!O76="","",②選手情報入力!O76)</f>
        <v/>
      </c>
      <c r="L75" s="106" t="str">
        <f>IF(②選手情報入力!P76="","",②選手情報入力!P76)</f>
        <v/>
      </c>
    </row>
    <row r="76" spans="1:12" s="96" customFormat="1" ht="18" customHeight="1">
      <c r="A76" s="105">
        <v>68</v>
      </c>
      <c r="B76" s="106" t="str">
        <f>IF(②選手情報入力!B77="","",②選手情報入力!B77)</f>
        <v/>
      </c>
      <c r="C76" s="128" t="str">
        <f>IF(②選手情報入力!C77="","",②選手情報入力!C77)</f>
        <v/>
      </c>
      <c r="D76" s="106" t="str">
        <f>IF(②選手情報入力!F77="","",②選手情報入力!F77)</f>
        <v/>
      </c>
      <c r="E76" s="106" t="str">
        <f>IF(②選手情報入力!G77="","",②選手情報入力!G77)</f>
        <v/>
      </c>
      <c r="F76" s="105" t="str">
        <f>IF(②選手情報入力!H77="","",②選手情報入力!H77)</f>
        <v/>
      </c>
      <c r="G76" s="106" t="str">
        <f>IF(②選手情報入力!I77="","",②選手情報入力!I77)</f>
        <v/>
      </c>
      <c r="H76" s="105" t="str">
        <f>IF(②選手情報入力!J77="","",②選手情報入力!J77)</f>
        <v/>
      </c>
      <c r="I76" s="106" t="str">
        <f>IF(②選手情報入力!K77="","",②選手情報入力!K77)</f>
        <v/>
      </c>
      <c r="J76" s="106" t="str">
        <f>IF(②選手情報入力!N77="","",②選手情報入力!N77)</f>
        <v/>
      </c>
      <c r="K76" s="106" t="str">
        <f>IF(②選手情報入力!O77="","",②選手情報入力!O77)</f>
        <v/>
      </c>
      <c r="L76" s="106" t="str">
        <f>IF(②選手情報入力!P77="","",②選手情報入力!P77)</f>
        <v/>
      </c>
    </row>
    <row r="77" spans="1:12" s="96" customFormat="1" ht="18" customHeight="1">
      <c r="A77" s="105">
        <v>69</v>
      </c>
      <c r="B77" s="106" t="str">
        <f>IF(②選手情報入力!B78="","",②選手情報入力!B78)</f>
        <v/>
      </c>
      <c r="C77" s="128" t="str">
        <f>IF(②選手情報入力!C78="","",②選手情報入力!C78)</f>
        <v/>
      </c>
      <c r="D77" s="106" t="str">
        <f>IF(②選手情報入力!F78="","",②選手情報入力!F78)</f>
        <v/>
      </c>
      <c r="E77" s="106" t="str">
        <f>IF(②選手情報入力!G78="","",②選手情報入力!G78)</f>
        <v/>
      </c>
      <c r="F77" s="105" t="str">
        <f>IF(②選手情報入力!H78="","",②選手情報入力!H78)</f>
        <v/>
      </c>
      <c r="G77" s="106" t="str">
        <f>IF(②選手情報入力!I78="","",②選手情報入力!I78)</f>
        <v/>
      </c>
      <c r="H77" s="105" t="str">
        <f>IF(②選手情報入力!J78="","",②選手情報入力!J78)</f>
        <v/>
      </c>
      <c r="I77" s="106" t="str">
        <f>IF(②選手情報入力!K78="","",②選手情報入力!K78)</f>
        <v/>
      </c>
      <c r="J77" s="106" t="str">
        <f>IF(②選手情報入力!N78="","",②選手情報入力!N78)</f>
        <v/>
      </c>
      <c r="K77" s="106" t="str">
        <f>IF(②選手情報入力!O78="","",②選手情報入力!O78)</f>
        <v/>
      </c>
      <c r="L77" s="106" t="str">
        <f>IF(②選手情報入力!P78="","",②選手情報入力!P78)</f>
        <v/>
      </c>
    </row>
    <row r="78" spans="1:12" s="96" customFormat="1" ht="18" customHeight="1">
      <c r="A78" s="107">
        <v>70</v>
      </c>
      <c r="B78" s="108" t="str">
        <f>IF(②選手情報入力!B79="","",②選手情報入力!B79)</f>
        <v/>
      </c>
      <c r="C78" s="130" t="str">
        <f>IF(②選手情報入力!C79="","",②選手情報入力!C79)</f>
        <v/>
      </c>
      <c r="D78" s="108" t="str">
        <f>IF(②選手情報入力!F79="","",②選手情報入力!F79)</f>
        <v/>
      </c>
      <c r="E78" s="108" t="str">
        <f>IF(②選手情報入力!G79="","",②選手情報入力!G79)</f>
        <v/>
      </c>
      <c r="F78" s="107" t="str">
        <f>IF(②選手情報入力!H79="","",②選手情報入力!H79)</f>
        <v/>
      </c>
      <c r="G78" s="108" t="str">
        <f>IF(②選手情報入力!I79="","",②選手情報入力!I79)</f>
        <v/>
      </c>
      <c r="H78" s="107" t="str">
        <f>IF(②選手情報入力!J79="","",②選手情報入力!J79)</f>
        <v/>
      </c>
      <c r="I78" s="108" t="str">
        <f>IF(②選手情報入力!K79="","",②選手情報入力!K79)</f>
        <v/>
      </c>
      <c r="J78" s="108" t="str">
        <f>IF(②選手情報入力!N79="","",②選手情報入力!N79)</f>
        <v/>
      </c>
      <c r="K78" s="108" t="str">
        <f>IF(②選手情報入力!O79="","",②選手情報入力!O79)</f>
        <v/>
      </c>
      <c r="L78" s="108" t="str">
        <f>IF(②選手情報入力!P79="","",②選手情報入力!P79)</f>
        <v/>
      </c>
    </row>
    <row r="79" spans="1:12" s="96" customFormat="1" ht="18" customHeight="1">
      <c r="A79" s="111">
        <v>71</v>
      </c>
      <c r="B79" s="112" t="str">
        <f>IF(②選手情報入力!B80="","",②選手情報入力!B80)</f>
        <v/>
      </c>
      <c r="C79" s="131" t="str">
        <f>IF(②選手情報入力!C80="","",②選手情報入力!C80)</f>
        <v/>
      </c>
      <c r="D79" s="112" t="str">
        <f>IF(②選手情報入力!F80="","",②選手情報入力!F80)</f>
        <v/>
      </c>
      <c r="E79" s="112" t="str">
        <f>IF(②選手情報入力!G80="","",②選手情報入力!G80)</f>
        <v/>
      </c>
      <c r="F79" s="111" t="str">
        <f>IF(②選手情報入力!H80="","",②選手情報入力!H80)</f>
        <v/>
      </c>
      <c r="G79" s="112" t="str">
        <f>IF(②選手情報入力!I80="","",②選手情報入力!I80)</f>
        <v/>
      </c>
      <c r="H79" s="111" t="str">
        <f>IF(②選手情報入力!J80="","",②選手情報入力!J80)</f>
        <v/>
      </c>
      <c r="I79" s="112" t="str">
        <f>IF(②選手情報入力!K80="","",②選手情報入力!K80)</f>
        <v/>
      </c>
      <c r="J79" s="112" t="str">
        <f>IF(②選手情報入力!N80="","",②選手情報入力!N80)</f>
        <v/>
      </c>
      <c r="K79" s="112" t="str">
        <f>IF(②選手情報入力!O80="","",②選手情報入力!O80)</f>
        <v/>
      </c>
      <c r="L79" s="112" t="str">
        <f>IF(②選手情報入力!P80="","",②選手情報入力!P80)</f>
        <v/>
      </c>
    </row>
    <row r="80" spans="1:12" s="96" customFormat="1" ht="18" customHeight="1">
      <c r="A80" s="105">
        <v>72</v>
      </c>
      <c r="B80" s="106" t="str">
        <f>IF(②選手情報入力!B81="","",②選手情報入力!B81)</f>
        <v/>
      </c>
      <c r="C80" s="128" t="str">
        <f>IF(②選手情報入力!C81="","",②選手情報入力!C81)</f>
        <v/>
      </c>
      <c r="D80" s="106" t="str">
        <f>IF(②選手情報入力!F81="","",②選手情報入力!F81)</f>
        <v/>
      </c>
      <c r="E80" s="106" t="str">
        <f>IF(②選手情報入力!G81="","",②選手情報入力!G81)</f>
        <v/>
      </c>
      <c r="F80" s="105" t="str">
        <f>IF(②選手情報入力!H81="","",②選手情報入力!H81)</f>
        <v/>
      </c>
      <c r="G80" s="106" t="str">
        <f>IF(②選手情報入力!I81="","",②選手情報入力!I81)</f>
        <v/>
      </c>
      <c r="H80" s="105" t="str">
        <f>IF(②選手情報入力!J81="","",②選手情報入力!J81)</f>
        <v/>
      </c>
      <c r="I80" s="106" t="str">
        <f>IF(②選手情報入力!K81="","",②選手情報入力!K81)</f>
        <v/>
      </c>
      <c r="J80" s="106" t="str">
        <f>IF(②選手情報入力!N81="","",②選手情報入力!N81)</f>
        <v/>
      </c>
      <c r="K80" s="106" t="str">
        <f>IF(②選手情報入力!O81="","",②選手情報入力!O81)</f>
        <v/>
      </c>
      <c r="L80" s="106" t="str">
        <f>IF(②選手情報入力!P81="","",②選手情報入力!P81)</f>
        <v/>
      </c>
    </row>
    <row r="81" spans="1:12" s="96" customFormat="1" ht="18" customHeight="1">
      <c r="A81" s="105">
        <v>73</v>
      </c>
      <c r="B81" s="106" t="str">
        <f>IF(②選手情報入力!B82="","",②選手情報入力!B82)</f>
        <v/>
      </c>
      <c r="C81" s="128" t="str">
        <f>IF(②選手情報入力!C82="","",②選手情報入力!C82)</f>
        <v/>
      </c>
      <c r="D81" s="106" t="str">
        <f>IF(②選手情報入力!F82="","",②選手情報入力!F82)</f>
        <v/>
      </c>
      <c r="E81" s="106" t="str">
        <f>IF(②選手情報入力!G82="","",②選手情報入力!G82)</f>
        <v/>
      </c>
      <c r="F81" s="105" t="str">
        <f>IF(②選手情報入力!H82="","",②選手情報入力!H82)</f>
        <v/>
      </c>
      <c r="G81" s="106" t="str">
        <f>IF(②選手情報入力!I82="","",②選手情報入力!I82)</f>
        <v/>
      </c>
      <c r="H81" s="105" t="str">
        <f>IF(②選手情報入力!J82="","",②選手情報入力!J82)</f>
        <v/>
      </c>
      <c r="I81" s="106" t="str">
        <f>IF(②選手情報入力!K82="","",②選手情報入力!K82)</f>
        <v/>
      </c>
      <c r="J81" s="106" t="str">
        <f>IF(②選手情報入力!N82="","",②選手情報入力!N82)</f>
        <v/>
      </c>
      <c r="K81" s="106" t="str">
        <f>IF(②選手情報入力!O82="","",②選手情報入力!O82)</f>
        <v/>
      </c>
      <c r="L81" s="106" t="str">
        <f>IF(②選手情報入力!P82="","",②選手情報入力!P82)</f>
        <v/>
      </c>
    </row>
    <row r="82" spans="1:12" s="96" customFormat="1" ht="18" customHeight="1">
      <c r="A82" s="105">
        <v>74</v>
      </c>
      <c r="B82" s="106" t="str">
        <f>IF(②選手情報入力!B83="","",②選手情報入力!B83)</f>
        <v/>
      </c>
      <c r="C82" s="128" t="str">
        <f>IF(②選手情報入力!C83="","",②選手情報入力!C83)</f>
        <v/>
      </c>
      <c r="D82" s="106" t="str">
        <f>IF(②選手情報入力!F83="","",②選手情報入力!F83)</f>
        <v/>
      </c>
      <c r="E82" s="106" t="str">
        <f>IF(②選手情報入力!G83="","",②選手情報入力!G83)</f>
        <v/>
      </c>
      <c r="F82" s="105" t="str">
        <f>IF(②選手情報入力!H83="","",②選手情報入力!H83)</f>
        <v/>
      </c>
      <c r="G82" s="106" t="str">
        <f>IF(②選手情報入力!I83="","",②選手情報入力!I83)</f>
        <v/>
      </c>
      <c r="H82" s="105" t="str">
        <f>IF(②選手情報入力!J83="","",②選手情報入力!J83)</f>
        <v/>
      </c>
      <c r="I82" s="106" t="str">
        <f>IF(②選手情報入力!K83="","",②選手情報入力!K83)</f>
        <v/>
      </c>
      <c r="J82" s="106" t="str">
        <f>IF(②選手情報入力!N83="","",②選手情報入力!N83)</f>
        <v/>
      </c>
      <c r="K82" s="106" t="str">
        <f>IF(②選手情報入力!O83="","",②選手情報入力!O83)</f>
        <v/>
      </c>
      <c r="L82" s="106" t="str">
        <f>IF(②選手情報入力!P83="","",②選手情報入力!P83)</f>
        <v/>
      </c>
    </row>
    <row r="83" spans="1:12" s="96" customFormat="1" ht="18" customHeight="1">
      <c r="A83" s="109">
        <v>75</v>
      </c>
      <c r="B83" s="110" t="str">
        <f>IF(②選手情報入力!B84="","",②選手情報入力!B84)</f>
        <v/>
      </c>
      <c r="C83" s="129" t="str">
        <f>IF(②選手情報入力!C84="","",②選手情報入力!C84)</f>
        <v/>
      </c>
      <c r="D83" s="110" t="str">
        <f>IF(②選手情報入力!F84="","",②選手情報入力!F84)</f>
        <v/>
      </c>
      <c r="E83" s="110" t="str">
        <f>IF(②選手情報入力!G84="","",②選手情報入力!G84)</f>
        <v/>
      </c>
      <c r="F83" s="109" t="str">
        <f>IF(②選手情報入力!H84="","",②選手情報入力!H84)</f>
        <v/>
      </c>
      <c r="G83" s="110" t="str">
        <f>IF(②選手情報入力!I84="","",②選手情報入力!I84)</f>
        <v/>
      </c>
      <c r="H83" s="109" t="str">
        <f>IF(②選手情報入力!J84="","",②選手情報入力!J84)</f>
        <v/>
      </c>
      <c r="I83" s="110" t="str">
        <f>IF(②選手情報入力!K84="","",②選手情報入力!K84)</f>
        <v/>
      </c>
      <c r="J83" s="110" t="str">
        <f>IF(②選手情報入力!N84="","",②選手情報入力!N84)</f>
        <v/>
      </c>
      <c r="K83" s="110" t="str">
        <f>IF(②選手情報入力!O84="","",②選手情報入力!O84)</f>
        <v/>
      </c>
      <c r="L83" s="110" t="str">
        <f>IF(②選手情報入力!P84="","",②選手情報入力!P84)</f>
        <v/>
      </c>
    </row>
    <row r="84" spans="1:12" s="96" customFormat="1" ht="18" customHeight="1">
      <c r="A84" s="103">
        <v>76</v>
      </c>
      <c r="B84" s="104" t="str">
        <f>IF(②選手情報入力!B85="","",②選手情報入力!B85)</f>
        <v/>
      </c>
      <c r="C84" s="127" t="str">
        <f>IF(②選手情報入力!C85="","",②選手情報入力!C85)</f>
        <v/>
      </c>
      <c r="D84" s="104" t="str">
        <f>IF(②選手情報入力!F85="","",②選手情報入力!F85)</f>
        <v/>
      </c>
      <c r="E84" s="104" t="str">
        <f>IF(②選手情報入力!G85="","",②選手情報入力!G85)</f>
        <v/>
      </c>
      <c r="F84" s="103" t="str">
        <f>IF(②選手情報入力!H85="","",②選手情報入力!H85)</f>
        <v/>
      </c>
      <c r="G84" s="104" t="str">
        <f>IF(②選手情報入力!I85="","",②選手情報入力!I85)</f>
        <v/>
      </c>
      <c r="H84" s="103" t="str">
        <f>IF(②選手情報入力!J85="","",②選手情報入力!J85)</f>
        <v/>
      </c>
      <c r="I84" s="104" t="str">
        <f>IF(②選手情報入力!K85="","",②選手情報入力!K85)</f>
        <v/>
      </c>
      <c r="J84" s="104" t="str">
        <f>IF(②選手情報入力!N85="","",②選手情報入力!N85)</f>
        <v/>
      </c>
      <c r="K84" s="104" t="str">
        <f>IF(②選手情報入力!O85="","",②選手情報入力!O85)</f>
        <v/>
      </c>
      <c r="L84" s="104" t="str">
        <f>IF(②選手情報入力!P85="","",②選手情報入力!P85)</f>
        <v/>
      </c>
    </row>
    <row r="85" spans="1:12" s="96" customFormat="1" ht="18" customHeight="1">
      <c r="A85" s="105">
        <v>77</v>
      </c>
      <c r="B85" s="106" t="str">
        <f>IF(②選手情報入力!B86="","",②選手情報入力!B86)</f>
        <v/>
      </c>
      <c r="C85" s="128" t="str">
        <f>IF(②選手情報入力!C86="","",②選手情報入力!C86)</f>
        <v/>
      </c>
      <c r="D85" s="106" t="str">
        <f>IF(②選手情報入力!F86="","",②選手情報入力!F86)</f>
        <v/>
      </c>
      <c r="E85" s="106" t="str">
        <f>IF(②選手情報入力!G86="","",②選手情報入力!G86)</f>
        <v/>
      </c>
      <c r="F85" s="105" t="str">
        <f>IF(②選手情報入力!H86="","",②選手情報入力!H86)</f>
        <v/>
      </c>
      <c r="G85" s="106" t="str">
        <f>IF(②選手情報入力!I86="","",②選手情報入力!I86)</f>
        <v/>
      </c>
      <c r="H85" s="105" t="str">
        <f>IF(②選手情報入力!J86="","",②選手情報入力!J86)</f>
        <v/>
      </c>
      <c r="I85" s="106" t="str">
        <f>IF(②選手情報入力!K86="","",②選手情報入力!K86)</f>
        <v/>
      </c>
      <c r="J85" s="106" t="str">
        <f>IF(②選手情報入力!N86="","",②選手情報入力!N86)</f>
        <v/>
      </c>
      <c r="K85" s="106" t="str">
        <f>IF(②選手情報入力!O86="","",②選手情報入力!O86)</f>
        <v/>
      </c>
      <c r="L85" s="106" t="str">
        <f>IF(②選手情報入力!P86="","",②選手情報入力!P86)</f>
        <v/>
      </c>
    </row>
    <row r="86" spans="1:12" s="96" customFormat="1" ht="18" customHeight="1">
      <c r="A86" s="105">
        <v>78</v>
      </c>
      <c r="B86" s="106" t="str">
        <f>IF(②選手情報入力!B87="","",②選手情報入力!B87)</f>
        <v/>
      </c>
      <c r="C86" s="128" t="str">
        <f>IF(②選手情報入力!C87="","",②選手情報入力!C87)</f>
        <v/>
      </c>
      <c r="D86" s="106" t="str">
        <f>IF(②選手情報入力!F87="","",②選手情報入力!F87)</f>
        <v/>
      </c>
      <c r="E86" s="106" t="str">
        <f>IF(②選手情報入力!G87="","",②選手情報入力!G87)</f>
        <v/>
      </c>
      <c r="F86" s="105" t="str">
        <f>IF(②選手情報入力!H87="","",②選手情報入力!H87)</f>
        <v/>
      </c>
      <c r="G86" s="106" t="str">
        <f>IF(②選手情報入力!I87="","",②選手情報入力!I87)</f>
        <v/>
      </c>
      <c r="H86" s="105" t="str">
        <f>IF(②選手情報入力!J87="","",②選手情報入力!J87)</f>
        <v/>
      </c>
      <c r="I86" s="106" t="str">
        <f>IF(②選手情報入力!K87="","",②選手情報入力!K87)</f>
        <v/>
      </c>
      <c r="J86" s="106" t="str">
        <f>IF(②選手情報入力!N87="","",②選手情報入力!N87)</f>
        <v/>
      </c>
      <c r="K86" s="106" t="str">
        <f>IF(②選手情報入力!O87="","",②選手情報入力!O87)</f>
        <v/>
      </c>
      <c r="L86" s="106" t="str">
        <f>IF(②選手情報入力!P87="","",②選手情報入力!P87)</f>
        <v/>
      </c>
    </row>
    <row r="87" spans="1:12" s="96" customFormat="1" ht="18" customHeight="1">
      <c r="A87" s="105">
        <v>79</v>
      </c>
      <c r="B87" s="106" t="str">
        <f>IF(②選手情報入力!B88="","",②選手情報入力!B88)</f>
        <v/>
      </c>
      <c r="C87" s="128" t="str">
        <f>IF(②選手情報入力!C88="","",②選手情報入力!C88)</f>
        <v/>
      </c>
      <c r="D87" s="106" t="str">
        <f>IF(②選手情報入力!F88="","",②選手情報入力!F88)</f>
        <v/>
      </c>
      <c r="E87" s="106" t="str">
        <f>IF(②選手情報入力!G88="","",②選手情報入力!G88)</f>
        <v/>
      </c>
      <c r="F87" s="105" t="str">
        <f>IF(②選手情報入力!H88="","",②選手情報入力!H88)</f>
        <v/>
      </c>
      <c r="G87" s="106" t="str">
        <f>IF(②選手情報入力!I88="","",②選手情報入力!I88)</f>
        <v/>
      </c>
      <c r="H87" s="105" t="str">
        <f>IF(②選手情報入力!J88="","",②選手情報入力!J88)</f>
        <v/>
      </c>
      <c r="I87" s="106" t="str">
        <f>IF(②選手情報入力!K88="","",②選手情報入力!K88)</f>
        <v/>
      </c>
      <c r="J87" s="106" t="str">
        <f>IF(②選手情報入力!N88="","",②選手情報入力!N88)</f>
        <v/>
      </c>
      <c r="K87" s="106" t="str">
        <f>IF(②選手情報入力!O88="","",②選手情報入力!O88)</f>
        <v/>
      </c>
      <c r="L87" s="106" t="str">
        <f>IF(②選手情報入力!P88="","",②選手情報入力!P88)</f>
        <v/>
      </c>
    </row>
    <row r="88" spans="1:12" s="96" customFormat="1" ht="18" customHeight="1">
      <c r="A88" s="107">
        <v>80</v>
      </c>
      <c r="B88" s="108" t="str">
        <f>IF(②選手情報入力!B89="","",②選手情報入力!B89)</f>
        <v/>
      </c>
      <c r="C88" s="130" t="str">
        <f>IF(②選手情報入力!C89="","",②選手情報入力!C89)</f>
        <v/>
      </c>
      <c r="D88" s="108" t="str">
        <f>IF(②選手情報入力!F89="","",②選手情報入力!F89)</f>
        <v/>
      </c>
      <c r="E88" s="108" t="str">
        <f>IF(②選手情報入力!G89="","",②選手情報入力!G89)</f>
        <v/>
      </c>
      <c r="F88" s="107" t="str">
        <f>IF(②選手情報入力!H89="","",②選手情報入力!H89)</f>
        <v/>
      </c>
      <c r="G88" s="108" t="str">
        <f>IF(②選手情報入力!I89="","",②選手情報入力!I89)</f>
        <v/>
      </c>
      <c r="H88" s="107" t="str">
        <f>IF(②選手情報入力!J89="","",②選手情報入力!J89)</f>
        <v/>
      </c>
      <c r="I88" s="108" t="str">
        <f>IF(②選手情報入力!K89="","",②選手情報入力!K89)</f>
        <v/>
      </c>
      <c r="J88" s="108" t="str">
        <f>IF(②選手情報入力!N89="","",②選手情報入力!N89)</f>
        <v/>
      </c>
      <c r="K88" s="108" t="str">
        <f>IF(②選手情報入力!O89="","",②選手情報入力!O89)</f>
        <v/>
      </c>
      <c r="L88" s="108" t="str">
        <f>IF(②選手情報入力!P89="","",②選手情報入力!P89)</f>
        <v/>
      </c>
    </row>
    <row r="89" spans="1:12" s="96" customFormat="1" ht="18" customHeight="1">
      <c r="A89" s="111">
        <v>81</v>
      </c>
      <c r="B89" s="112" t="str">
        <f>IF(②選手情報入力!B90="","",②選手情報入力!B90)</f>
        <v/>
      </c>
      <c r="C89" s="131" t="str">
        <f>IF(②選手情報入力!C90="","",②選手情報入力!C90)</f>
        <v/>
      </c>
      <c r="D89" s="112" t="str">
        <f>IF(②選手情報入力!F90="","",②選手情報入力!F90)</f>
        <v/>
      </c>
      <c r="E89" s="112" t="str">
        <f>IF(②選手情報入力!G90="","",②選手情報入力!G90)</f>
        <v/>
      </c>
      <c r="F89" s="111" t="str">
        <f>IF(②選手情報入力!H90="","",②選手情報入力!H90)</f>
        <v/>
      </c>
      <c r="G89" s="112" t="str">
        <f>IF(②選手情報入力!I90="","",②選手情報入力!I90)</f>
        <v/>
      </c>
      <c r="H89" s="111" t="str">
        <f>IF(②選手情報入力!J90="","",②選手情報入力!J90)</f>
        <v/>
      </c>
      <c r="I89" s="112" t="str">
        <f>IF(②選手情報入力!K90="","",②選手情報入力!K90)</f>
        <v/>
      </c>
      <c r="J89" s="112" t="str">
        <f>IF(②選手情報入力!N90="","",②選手情報入力!N90)</f>
        <v/>
      </c>
      <c r="K89" s="112" t="str">
        <f>IF(②選手情報入力!O90="","",②選手情報入力!O90)</f>
        <v/>
      </c>
      <c r="L89" s="112" t="str">
        <f>IF(②選手情報入力!P90="","",②選手情報入力!P90)</f>
        <v/>
      </c>
    </row>
    <row r="90" spans="1:12" s="96" customFormat="1" ht="18" customHeight="1">
      <c r="A90" s="105">
        <v>82</v>
      </c>
      <c r="B90" s="106" t="str">
        <f>IF(②選手情報入力!B91="","",②選手情報入力!B91)</f>
        <v/>
      </c>
      <c r="C90" s="128" t="str">
        <f>IF(②選手情報入力!C91="","",②選手情報入力!C91)</f>
        <v/>
      </c>
      <c r="D90" s="106" t="str">
        <f>IF(②選手情報入力!F91="","",②選手情報入力!F91)</f>
        <v/>
      </c>
      <c r="E90" s="106" t="str">
        <f>IF(②選手情報入力!G91="","",②選手情報入力!G91)</f>
        <v/>
      </c>
      <c r="F90" s="105" t="str">
        <f>IF(②選手情報入力!H91="","",②選手情報入力!H91)</f>
        <v/>
      </c>
      <c r="G90" s="106" t="str">
        <f>IF(②選手情報入力!I91="","",②選手情報入力!I91)</f>
        <v/>
      </c>
      <c r="H90" s="105" t="str">
        <f>IF(②選手情報入力!J91="","",②選手情報入力!J91)</f>
        <v/>
      </c>
      <c r="I90" s="106" t="str">
        <f>IF(②選手情報入力!K91="","",②選手情報入力!K91)</f>
        <v/>
      </c>
      <c r="J90" s="106" t="str">
        <f>IF(②選手情報入力!N91="","",②選手情報入力!N91)</f>
        <v/>
      </c>
      <c r="K90" s="106" t="str">
        <f>IF(②選手情報入力!O91="","",②選手情報入力!O91)</f>
        <v/>
      </c>
      <c r="L90" s="106" t="str">
        <f>IF(②選手情報入力!P91="","",②選手情報入力!P91)</f>
        <v/>
      </c>
    </row>
    <row r="91" spans="1:12" s="96" customFormat="1" ht="18" customHeight="1">
      <c r="A91" s="105">
        <v>83</v>
      </c>
      <c r="B91" s="106" t="str">
        <f>IF(②選手情報入力!B92="","",②選手情報入力!B92)</f>
        <v/>
      </c>
      <c r="C91" s="128" t="str">
        <f>IF(②選手情報入力!C92="","",②選手情報入力!C92)</f>
        <v/>
      </c>
      <c r="D91" s="106" t="str">
        <f>IF(②選手情報入力!F92="","",②選手情報入力!F92)</f>
        <v/>
      </c>
      <c r="E91" s="106" t="str">
        <f>IF(②選手情報入力!G92="","",②選手情報入力!G92)</f>
        <v/>
      </c>
      <c r="F91" s="105" t="str">
        <f>IF(②選手情報入力!H92="","",②選手情報入力!H92)</f>
        <v/>
      </c>
      <c r="G91" s="106" t="str">
        <f>IF(②選手情報入力!I92="","",②選手情報入力!I92)</f>
        <v/>
      </c>
      <c r="H91" s="105" t="str">
        <f>IF(②選手情報入力!J92="","",②選手情報入力!J92)</f>
        <v/>
      </c>
      <c r="I91" s="106" t="str">
        <f>IF(②選手情報入力!K92="","",②選手情報入力!K92)</f>
        <v/>
      </c>
      <c r="J91" s="106" t="str">
        <f>IF(②選手情報入力!N92="","",②選手情報入力!N92)</f>
        <v/>
      </c>
      <c r="K91" s="106" t="str">
        <f>IF(②選手情報入力!O92="","",②選手情報入力!O92)</f>
        <v/>
      </c>
      <c r="L91" s="106" t="str">
        <f>IF(②選手情報入力!P92="","",②選手情報入力!P92)</f>
        <v/>
      </c>
    </row>
    <row r="92" spans="1:12" s="96" customFormat="1" ht="18" customHeight="1">
      <c r="A92" s="105">
        <v>84</v>
      </c>
      <c r="B92" s="106" t="str">
        <f>IF(②選手情報入力!B93="","",②選手情報入力!B93)</f>
        <v/>
      </c>
      <c r="C92" s="128" t="str">
        <f>IF(②選手情報入力!C93="","",②選手情報入力!C93)</f>
        <v/>
      </c>
      <c r="D92" s="106" t="str">
        <f>IF(②選手情報入力!F93="","",②選手情報入力!F93)</f>
        <v/>
      </c>
      <c r="E92" s="106" t="str">
        <f>IF(②選手情報入力!G93="","",②選手情報入力!G93)</f>
        <v/>
      </c>
      <c r="F92" s="105" t="str">
        <f>IF(②選手情報入力!H93="","",②選手情報入力!H93)</f>
        <v/>
      </c>
      <c r="G92" s="106" t="str">
        <f>IF(②選手情報入力!I93="","",②選手情報入力!I93)</f>
        <v/>
      </c>
      <c r="H92" s="105" t="str">
        <f>IF(②選手情報入力!J93="","",②選手情報入力!J93)</f>
        <v/>
      </c>
      <c r="I92" s="106" t="str">
        <f>IF(②選手情報入力!K93="","",②選手情報入力!K93)</f>
        <v/>
      </c>
      <c r="J92" s="106" t="str">
        <f>IF(②選手情報入力!N93="","",②選手情報入力!N93)</f>
        <v/>
      </c>
      <c r="K92" s="106" t="str">
        <f>IF(②選手情報入力!O93="","",②選手情報入力!O93)</f>
        <v/>
      </c>
      <c r="L92" s="106" t="str">
        <f>IF(②選手情報入力!P93="","",②選手情報入力!P93)</f>
        <v/>
      </c>
    </row>
    <row r="93" spans="1:12" s="96" customFormat="1" ht="18" customHeight="1">
      <c r="A93" s="109">
        <v>85</v>
      </c>
      <c r="B93" s="110" t="str">
        <f>IF(②選手情報入力!B94="","",②選手情報入力!B94)</f>
        <v/>
      </c>
      <c r="C93" s="129" t="str">
        <f>IF(②選手情報入力!C94="","",②選手情報入力!C94)</f>
        <v/>
      </c>
      <c r="D93" s="110" t="str">
        <f>IF(②選手情報入力!F94="","",②選手情報入力!F94)</f>
        <v/>
      </c>
      <c r="E93" s="110" t="str">
        <f>IF(②選手情報入力!G94="","",②選手情報入力!G94)</f>
        <v/>
      </c>
      <c r="F93" s="109" t="str">
        <f>IF(②選手情報入力!H94="","",②選手情報入力!H94)</f>
        <v/>
      </c>
      <c r="G93" s="110" t="str">
        <f>IF(②選手情報入力!I94="","",②選手情報入力!I94)</f>
        <v/>
      </c>
      <c r="H93" s="109" t="str">
        <f>IF(②選手情報入力!J94="","",②選手情報入力!J94)</f>
        <v/>
      </c>
      <c r="I93" s="110" t="str">
        <f>IF(②選手情報入力!K94="","",②選手情報入力!K94)</f>
        <v/>
      </c>
      <c r="J93" s="110" t="str">
        <f>IF(②選手情報入力!N94="","",②選手情報入力!N94)</f>
        <v/>
      </c>
      <c r="K93" s="110" t="str">
        <f>IF(②選手情報入力!O94="","",②選手情報入力!O94)</f>
        <v/>
      </c>
      <c r="L93" s="110" t="str">
        <f>IF(②選手情報入力!P94="","",②選手情報入力!P94)</f>
        <v/>
      </c>
    </row>
    <row r="94" spans="1:12" s="96" customFormat="1" ht="18" customHeight="1">
      <c r="A94" s="103">
        <v>86</v>
      </c>
      <c r="B94" s="104" t="str">
        <f>IF(②選手情報入力!B95="","",②選手情報入力!B95)</f>
        <v/>
      </c>
      <c r="C94" s="127" t="str">
        <f>IF(②選手情報入力!C95="","",②選手情報入力!C95)</f>
        <v/>
      </c>
      <c r="D94" s="104" t="str">
        <f>IF(②選手情報入力!F95="","",②選手情報入力!F95)</f>
        <v/>
      </c>
      <c r="E94" s="104" t="str">
        <f>IF(②選手情報入力!G95="","",②選手情報入力!G95)</f>
        <v/>
      </c>
      <c r="F94" s="103" t="str">
        <f>IF(②選手情報入力!H95="","",②選手情報入力!H95)</f>
        <v/>
      </c>
      <c r="G94" s="104" t="str">
        <f>IF(②選手情報入力!I95="","",②選手情報入力!I95)</f>
        <v/>
      </c>
      <c r="H94" s="103" t="str">
        <f>IF(②選手情報入力!J95="","",②選手情報入力!J95)</f>
        <v/>
      </c>
      <c r="I94" s="104" t="str">
        <f>IF(②選手情報入力!K95="","",②選手情報入力!K95)</f>
        <v/>
      </c>
      <c r="J94" s="104" t="str">
        <f>IF(②選手情報入力!N95="","",②選手情報入力!N95)</f>
        <v/>
      </c>
      <c r="K94" s="104" t="str">
        <f>IF(②選手情報入力!O95="","",②選手情報入力!O95)</f>
        <v/>
      </c>
      <c r="L94" s="104" t="str">
        <f>IF(②選手情報入力!P95="","",②選手情報入力!P95)</f>
        <v/>
      </c>
    </row>
    <row r="95" spans="1:12" s="96" customFormat="1" ht="18" customHeight="1">
      <c r="A95" s="105">
        <v>87</v>
      </c>
      <c r="B95" s="106" t="str">
        <f>IF(②選手情報入力!B96="","",②選手情報入力!B96)</f>
        <v/>
      </c>
      <c r="C95" s="128" t="str">
        <f>IF(②選手情報入力!C96="","",②選手情報入力!C96)</f>
        <v/>
      </c>
      <c r="D95" s="106" t="str">
        <f>IF(②選手情報入力!F96="","",②選手情報入力!F96)</f>
        <v/>
      </c>
      <c r="E95" s="106" t="str">
        <f>IF(②選手情報入力!G96="","",②選手情報入力!G96)</f>
        <v/>
      </c>
      <c r="F95" s="105" t="str">
        <f>IF(②選手情報入力!H96="","",②選手情報入力!H96)</f>
        <v/>
      </c>
      <c r="G95" s="106" t="str">
        <f>IF(②選手情報入力!I96="","",②選手情報入力!I96)</f>
        <v/>
      </c>
      <c r="H95" s="105" t="str">
        <f>IF(②選手情報入力!J96="","",②選手情報入力!J96)</f>
        <v/>
      </c>
      <c r="I95" s="106" t="str">
        <f>IF(②選手情報入力!K96="","",②選手情報入力!K96)</f>
        <v/>
      </c>
      <c r="J95" s="106" t="str">
        <f>IF(②選手情報入力!N96="","",②選手情報入力!N96)</f>
        <v/>
      </c>
      <c r="K95" s="106" t="str">
        <f>IF(②選手情報入力!O96="","",②選手情報入力!O96)</f>
        <v/>
      </c>
      <c r="L95" s="106" t="str">
        <f>IF(②選手情報入力!P96="","",②選手情報入力!P96)</f>
        <v/>
      </c>
    </row>
    <row r="96" spans="1:12" s="96" customFormat="1" ht="18" customHeight="1">
      <c r="A96" s="105">
        <v>88</v>
      </c>
      <c r="B96" s="106" t="str">
        <f>IF(②選手情報入力!B97="","",②選手情報入力!B97)</f>
        <v/>
      </c>
      <c r="C96" s="128" t="str">
        <f>IF(②選手情報入力!C97="","",②選手情報入力!C97)</f>
        <v/>
      </c>
      <c r="D96" s="106" t="str">
        <f>IF(②選手情報入力!F97="","",②選手情報入力!F97)</f>
        <v/>
      </c>
      <c r="E96" s="106" t="str">
        <f>IF(②選手情報入力!G97="","",②選手情報入力!G97)</f>
        <v/>
      </c>
      <c r="F96" s="105" t="str">
        <f>IF(②選手情報入力!H97="","",②選手情報入力!H97)</f>
        <v/>
      </c>
      <c r="G96" s="106" t="str">
        <f>IF(②選手情報入力!I97="","",②選手情報入力!I97)</f>
        <v/>
      </c>
      <c r="H96" s="105" t="str">
        <f>IF(②選手情報入力!J97="","",②選手情報入力!J97)</f>
        <v/>
      </c>
      <c r="I96" s="106" t="str">
        <f>IF(②選手情報入力!K97="","",②選手情報入力!K97)</f>
        <v/>
      </c>
      <c r="J96" s="106" t="str">
        <f>IF(②選手情報入力!N97="","",②選手情報入力!N97)</f>
        <v/>
      </c>
      <c r="K96" s="106" t="str">
        <f>IF(②選手情報入力!O97="","",②選手情報入力!O97)</f>
        <v/>
      </c>
      <c r="L96" s="106" t="str">
        <f>IF(②選手情報入力!P97="","",②選手情報入力!P97)</f>
        <v/>
      </c>
    </row>
    <row r="97" spans="1:12" s="96" customFormat="1" ht="18" customHeight="1">
      <c r="A97" s="105">
        <v>89</v>
      </c>
      <c r="B97" s="106" t="str">
        <f>IF(②選手情報入力!B98="","",②選手情報入力!B98)</f>
        <v/>
      </c>
      <c r="C97" s="128" t="str">
        <f>IF(②選手情報入力!C98="","",②選手情報入力!C98)</f>
        <v/>
      </c>
      <c r="D97" s="106" t="str">
        <f>IF(②選手情報入力!F98="","",②選手情報入力!F98)</f>
        <v/>
      </c>
      <c r="E97" s="106" t="str">
        <f>IF(②選手情報入力!G98="","",②選手情報入力!G98)</f>
        <v/>
      </c>
      <c r="F97" s="105" t="str">
        <f>IF(②選手情報入力!H98="","",②選手情報入力!H98)</f>
        <v/>
      </c>
      <c r="G97" s="106" t="str">
        <f>IF(②選手情報入力!I98="","",②選手情報入力!I98)</f>
        <v/>
      </c>
      <c r="H97" s="105" t="str">
        <f>IF(②選手情報入力!J98="","",②選手情報入力!J98)</f>
        <v/>
      </c>
      <c r="I97" s="106" t="str">
        <f>IF(②選手情報入力!K98="","",②選手情報入力!K98)</f>
        <v/>
      </c>
      <c r="J97" s="106" t="str">
        <f>IF(②選手情報入力!N98="","",②選手情報入力!N98)</f>
        <v/>
      </c>
      <c r="K97" s="106" t="str">
        <f>IF(②選手情報入力!O98="","",②選手情報入力!O98)</f>
        <v/>
      </c>
      <c r="L97" s="106" t="str">
        <f>IF(②選手情報入力!P98="","",②選手情報入力!P98)</f>
        <v/>
      </c>
    </row>
    <row r="98" spans="1:12" s="96" customFormat="1" ht="18" customHeight="1">
      <c r="A98" s="107">
        <v>90</v>
      </c>
      <c r="B98" s="108" t="str">
        <f>IF(②選手情報入力!B99="","",②選手情報入力!B99)</f>
        <v/>
      </c>
      <c r="C98" s="130" t="str">
        <f>IF(②選手情報入力!C99="","",②選手情報入力!C99)</f>
        <v/>
      </c>
      <c r="D98" s="108" t="str">
        <f>IF(②選手情報入力!F99="","",②選手情報入力!F99)</f>
        <v/>
      </c>
      <c r="E98" s="108" t="str">
        <f>IF(②選手情報入力!G99="","",②選手情報入力!G99)</f>
        <v/>
      </c>
      <c r="F98" s="107" t="str">
        <f>IF(②選手情報入力!H99="","",②選手情報入力!H99)</f>
        <v/>
      </c>
      <c r="G98" s="108" t="str">
        <f>IF(②選手情報入力!I99="","",②選手情報入力!I99)</f>
        <v/>
      </c>
      <c r="H98" s="107" t="str">
        <f>IF(②選手情報入力!J99="","",②選手情報入力!J99)</f>
        <v/>
      </c>
      <c r="I98" s="108" t="str">
        <f>IF(②選手情報入力!K99="","",②選手情報入力!K99)</f>
        <v/>
      </c>
      <c r="J98" s="108" t="str">
        <f>IF(②選手情報入力!N99="","",②選手情報入力!N99)</f>
        <v/>
      </c>
      <c r="K98" s="108" t="str">
        <f>IF(②選手情報入力!O99="","",②選手情報入力!O99)</f>
        <v/>
      </c>
      <c r="L98" s="108" t="str">
        <f>IF(②選手情報入力!P99="","",②選手情報入力!P99)</f>
        <v/>
      </c>
    </row>
  </sheetData>
  <sheetProtection sheet="1" selectLockedCells="1" selectUnlockedCells="1"/>
  <mergeCells count="6">
    <mergeCell ref="B6:B7"/>
    <mergeCell ref="H6:H7"/>
    <mergeCell ref="D6:E6"/>
    <mergeCell ref="D7:E7"/>
    <mergeCell ref="C2:H2"/>
    <mergeCell ref="A2:B2"/>
  </mergeCells>
  <phoneticPr fontId="40"/>
  <printOptions horizontalCentered="1"/>
  <pageMargins left="0.51181102362204722" right="0.11811023622047245" top="0.74803149606299213" bottom="0.35433070866141736" header="0.31496062992125984" footer="0.31496062992125984"/>
  <pageSetup paperSize="9" scale="78" fitToHeight="2" orientation="portrait" verticalDpi="300" r:id="rId1"/>
  <headerFooter>
    <oddHeader>&amp;R&amp;14&amp;D　</oddHeader>
  </headerFooter>
  <rowBreaks count="1" manualBreakCount="1">
    <brk id="53"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sheetProtection selectLockedCells="1" selectUnlockedCells="1"/>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workbookViewId="0">
      <selection activeCell="A4" sqref="A4:K17"/>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401" t="s">
        <v>109</v>
      </c>
      <c r="B1" s="401"/>
      <c r="C1" s="401"/>
      <c r="E1" s="401" t="s">
        <v>110</v>
      </c>
      <c r="F1" s="401"/>
      <c r="G1" s="401"/>
      <c r="I1" s="401" t="s">
        <v>111</v>
      </c>
      <c r="J1" s="401"/>
      <c r="K1" s="401"/>
      <c r="O1" s="79"/>
    </row>
    <row r="2" spans="1:15">
      <c r="A2" s="401" t="s">
        <v>107</v>
      </c>
      <c r="B2" s="70" t="s">
        <v>112</v>
      </c>
      <c r="C2" s="70" t="s">
        <v>115</v>
      </c>
      <c r="E2" s="401" t="s">
        <v>107</v>
      </c>
      <c r="F2" s="70" t="s">
        <v>112</v>
      </c>
      <c r="G2" s="70" t="s">
        <v>115</v>
      </c>
      <c r="I2" s="401" t="s">
        <v>107</v>
      </c>
      <c r="J2" s="70" t="s">
        <v>112</v>
      </c>
      <c r="K2" s="70" t="s">
        <v>115</v>
      </c>
      <c r="N2" s="401" t="s">
        <v>139</v>
      </c>
      <c r="O2" s="401"/>
    </row>
    <row r="3" spans="1:15" ht="14.25" thickBot="1">
      <c r="A3" s="401"/>
      <c r="B3" s="70" t="s">
        <v>113</v>
      </c>
      <c r="C3" s="70" t="s">
        <v>114</v>
      </c>
      <c r="E3" s="401"/>
      <c r="F3" s="70" t="s">
        <v>113</v>
      </c>
      <c r="G3" s="70" t="s">
        <v>114</v>
      </c>
      <c r="I3" s="401"/>
      <c r="J3" s="70" t="s">
        <v>113</v>
      </c>
      <c r="K3" s="70" t="s">
        <v>114</v>
      </c>
      <c r="N3" s="79"/>
      <c r="O3" s="79"/>
    </row>
    <row r="4" spans="1:15">
      <c r="A4" t="s">
        <v>228</v>
      </c>
      <c r="B4" s="45">
        <v>1</v>
      </c>
      <c r="C4">
        <v>2</v>
      </c>
      <c r="E4" t="s">
        <v>235</v>
      </c>
      <c r="F4" s="45">
        <v>37</v>
      </c>
      <c r="G4">
        <v>2</v>
      </c>
      <c r="I4" t="s">
        <v>242</v>
      </c>
      <c r="J4" s="45">
        <v>73</v>
      </c>
      <c r="K4">
        <v>2</v>
      </c>
      <c r="M4" s="398" t="s">
        <v>136</v>
      </c>
      <c r="N4" s="118" t="s">
        <v>228</v>
      </c>
      <c r="O4" s="80" t="s">
        <v>228</v>
      </c>
    </row>
    <row r="5" spans="1:15">
      <c r="A5" t="s">
        <v>229</v>
      </c>
      <c r="B5" s="45">
        <v>2</v>
      </c>
      <c r="C5">
        <v>2</v>
      </c>
      <c r="E5" t="s">
        <v>236</v>
      </c>
      <c r="F5" s="45">
        <v>38</v>
      </c>
      <c r="G5">
        <v>2</v>
      </c>
      <c r="I5" t="s">
        <v>243</v>
      </c>
      <c r="J5" s="45">
        <v>74</v>
      </c>
      <c r="K5">
        <v>2</v>
      </c>
      <c r="M5" s="399"/>
      <c r="N5" s="36" t="s">
        <v>229</v>
      </c>
      <c r="O5" s="81" t="s">
        <v>229</v>
      </c>
    </row>
    <row r="6" spans="1:15">
      <c r="A6" t="s">
        <v>230</v>
      </c>
      <c r="B6" s="45">
        <v>3</v>
      </c>
      <c r="C6">
        <v>2</v>
      </c>
      <c r="E6" t="s">
        <v>237</v>
      </c>
      <c r="F6" s="45">
        <v>39</v>
      </c>
      <c r="G6">
        <v>2</v>
      </c>
      <c r="I6" t="s">
        <v>244</v>
      </c>
      <c r="J6" s="45">
        <v>75</v>
      </c>
      <c r="K6">
        <v>2</v>
      </c>
      <c r="M6" s="399"/>
      <c r="N6" s="36" t="s">
        <v>230</v>
      </c>
      <c r="O6" s="81" t="s">
        <v>230</v>
      </c>
    </row>
    <row r="7" spans="1:15">
      <c r="A7" t="s">
        <v>286</v>
      </c>
      <c r="B7" s="45">
        <v>4</v>
      </c>
      <c r="C7">
        <v>2</v>
      </c>
      <c r="E7" t="s">
        <v>287</v>
      </c>
      <c r="F7" s="45">
        <v>40</v>
      </c>
      <c r="G7">
        <v>2</v>
      </c>
      <c r="I7" t="s">
        <v>245</v>
      </c>
      <c r="J7" s="45">
        <v>76</v>
      </c>
      <c r="K7">
        <v>2</v>
      </c>
      <c r="M7" s="399"/>
      <c r="N7" s="36" t="s">
        <v>231</v>
      </c>
      <c r="O7" s="81" t="s">
        <v>231</v>
      </c>
    </row>
    <row r="8" spans="1:15">
      <c r="A8" t="s">
        <v>288</v>
      </c>
      <c r="B8" s="45">
        <v>5</v>
      </c>
      <c r="C8">
        <v>0</v>
      </c>
      <c r="E8" t="s">
        <v>284</v>
      </c>
      <c r="F8" s="45">
        <v>41</v>
      </c>
      <c r="G8">
        <v>0</v>
      </c>
      <c r="I8" t="s">
        <v>246</v>
      </c>
      <c r="J8" s="45">
        <v>77</v>
      </c>
      <c r="K8">
        <v>2</v>
      </c>
      <c r="M8" s="399"/>
      <c r="N8" s="36" t="s">
        <v>232</v>
      </c>
      <c r="O8" s="81" t="s">
        <v>232</v>
      </c>
    </row>
    <row r="9" spans="1:15">
      <c r="A9" t="s">
        <v>289</v>
      </c>
      <c r="B9" s="45">
        <v>6</v>
      </c>
      <c r="C9">
        <v>0</v>
      </c>
      <c r="E9" t="s">
        <v>290</v>
      </c>
      <c r="F9" s="45">
        <v>42</v>
      </c>
      <c r="G9">
        <v>0</v>
      </c>
      <c r="I9" t="s">
        <v>247</v>
      </c>
      <c r="J9" s="45">
        <v>78</v>
      </c>
      <c r="K9">
        <v>2</v>
      </c>
      <c r="M9" s="399"/>
      <c r="N9" s="36" t="s">
        <v>233</v>
      </c>
      <c r="O9" s="81" t="s">
        <v>233</v>
      </c>
    </row>
    <row r="10" spans="1:15">
      <c r="A10" t="s">
        <v>291</v>
      </c>
      <c r="B10" s="45">
        <v>7</v>
      </c>
      <c r="C10">
        <v>0</v>
      </c>
      <c r="E10" t="s">
        <v>292</v>
      </c>
      <c r="F10" s="45">
        <v>43</v>
      </c>
      <c r="G10">
        <v>0</v>
      </c>
      <c r="M10" s="399"/>
      <c r="N10" s="36" t="s">
        <v>250</v>
      </c>
      <c r="O10" s="81" t="s">
        <v>250</v>
      </c>
    </row>
    <row r="11" spans="1:15">
      <c r="A11" t="s">
        <v>293</v>
      </c>
      <c r="B11" s="45">
        <v>8</v>
      </c>
      <c r="C11">
        <v>0</v>
      </c>
      <c r="E11" t="s">
        <v>285</v>
      </c>
      <c r="F11" s="45">
        <v>44</v>
      </c>
      <c r="G11">
        <v>0</v>
      </c>
      <c r="M11" s="399"/>
      <c r="N11" s="36" t="s">
        <v>234</v>
      </c>
      <c r="O11" s="81" t="s">
        <v>234</v>
      </c>
    </row>
    <row r="12" spans="1:15">
      <c r="A12" t="s">
        <v>294</v>
      </c>
      <c r="B12" s="45">
        <v>9</v>
      </c>
      <c r="C12">
        <v>0</v>
      </c>
      <c r="E12" t="s">
        <v>295</v>
      </c>
      <c r="F12" s="45">
        <v>45</v>
      </c>
      <c r="G12">
        <v>0</v>
      </c>
      <c r="M12" s="399"/>
      <c r="N12" s="36"/>
      <c r="O12" s="81"/>
    </row>
    <row r="13" spans="1:15">
      <c r="A13" t="s">
        <v>296</v>
      </c>
      <c r="B13" s="45">
        <v>10</v>
      </c>
      <c r="C13">
        <v>0</v>
      </c>
      <c r="E13" t="s">
        <v>297</v>
      </c>
      <c r="F13" s="45">
        <v>46</v>
      </c>
      <c r="G13">
        <v>0</v>
      </c>
      <c r="M13" s="399"/>
      <c r="N13" s="36"/>
      <c r="O13" s="81"/>
    </row>
    <row r="14" spans="1:15">
      <c r="A14" t="s">
        <v>298</v>
      </c>
      <c r="B14" s="45">
        <v>11</v>
      </c>
      <c r="C14">
        <v>0</v>
      </c>
      <c r="E14" t="s">
        <v>282</v>
      </c>
      <c r="F14" s="45">
        <v>47</v>
      </c>
      <c r="G14">
        <v>0</v>
      </c>
      <c r="M14" s="399"/>
      <c r="N14" s="36"/>
      <c r="O14" s="81"/>
    </row>
    <row r="15" spans="1:15">
      <c r="A15" t="s">
        <v>299</v>
      </c>
      <c r="B15" s="45">
        <v>12</v>
      </c>
      <c r="C15">
        <v>0</v>
      </c>
      <c r="E15" t="s">
        <v>283</v>
      </c>
      <c r="F15" s="45">
        <v>48</v>
      </c>
      <c r="G15">
        <v>0</v>
      </c>
      <c r="M15" s="399"/>
      <c r="N15" s="36"/>
      <c r="O15" s="81"/>
    </row>
    <row r="16" spans="1:15">
      <c r="A16" t="s">
        <v>300</v>
      </c>
      <c r="B16" s="45">
        <v>13</v>
      </c>
      <c r="C16">
        <v>0</v>
      </c>
      <c r="E16" t="s">
        <v>301</v>
      </c>
      <c r="F16" s="45">
        <v>49</v>
      </c>
      <c r="G16">
        <v>0</v>
      </c>
      <c r="J16" s="45"/>
      <c r="M16" s="399"/>
      <c r="N16" s="36"/>
      <c r="O16" s="81"/>
    </row>
    <row r="17" spans="1:15">
      <c r="A17" t="s">
        <v>234</v>
      </c>
      <c r="B17" s="45">
        <v>14</v>
      </c>
      <c r="C17">
        <v>2</v>
      </c>
      <c r="E17" t="s">
        <v>241</v>
      </c>
      <c r="F17" s="45">
        <v>50</v>
      </c>
      <c r="G17">
        <v>2</v>
      </c>
      <c r="M17" s="399"/>
      <c r="N17" s="36"/>
      <c r="O17" s="81"/>
    </row>
    <row r="18" spans="1:15">
      <c r="B18" s="45"/>
      <c r="F18" s="45"/>
      <c r="M18" s="399"/>
      <c r="N18" s="36"/>
      <c r="O18" s="81"/>
    </row>
    <row r="19" spans="1:15">
      <c r="B19" s="45"/>
      <c r="F19" s="45"/>
      <c r="M19" s="399"/>
      <c r="N19" s="36"/>
      <c r="O19" s="81"/>
    </row>
    <row r="20" spans="1:15">
      <c r="B20" s="45"/>
      <c r="F20" s="45"/>
      <c r="M20" s="399"/>
      <c r="N20" s="36"/>
      <c r="O20" s="81"/>
    </row>
    <row r="21" spans="1:15">
      <c r="B21" s="45"/>
      <c r="F21" s="45"/>
      <c r="M21" s="399"/>
      <c r="N21" s="36"/>
      <c r="O21" s="81"/>
    </row>
    <row r="22" spans="1:15">
      <c r="B22" s="45"/>
      <c r="F22" s="45"/>
      <c r="M22" s="399"/>
      <c r="N22" s="193"/>
      <c r="O22" s="81"/>
    </row>
    <row r="23" spans="1:15">
      <c r="B23" s="45"/>
      <c r="F23" s="45"/>
      <c r="M23" s="399"/>
      <c r="N23" s="36"/>
      <c r="O23" s="81"/>
    </row>
    <row r="24" spans="1:15">
      <c r="B24" s="45"/>
      <c r="F24" s="45"/>
      <c r="M24" s="399"/>
      <c r="N24" s="36"/>
      <c r="O24" s="81"/>
    </row>
    <row r="25" spans="1:15">
      <c r="B25" s="45"/>
      <c r="M25" s="399"/>
      <c r="N25" s="36"/>
      <c r="O25" s="81"/>
    </row>
    <row r="26" spans="1:15">
      <c r="B26" s="45"/>
      <c r="M26" s="399"/>
      <c r="N26" s="36"/>
      <c r="O26" s="81"/>
    </row>
    <row r="27" spans="1:15">
      <c r="B27" s="45"/>
      <c r="M27" s="399"/>
      <c r="N27" s="36"/>
      <c r="O27" s="81"/>
    </row>
    <row r="28" spans="1:15">
      <c r="B28" s="45"/>
      <c r="M28" s="399"/>
      <c r="N28" s="36"/>
      <c r="O28" s="81"/>
    </row>
    <row r="29" spans="1:15">
      <c r="B29" s="45"/>
      <c r="M29" s="399"/>
      <c r="N29" s="36"/>
      <c r="O29" s="81"/>
    </row>
    <row r="30" spans="1:15">
      <c r="M30" s="121"/>
      <c r="N30" s="122"/>
      <c r="O30" s="123"/>
    </row>
    <row r="31" spans="1:15">
      <c r="M31" s="399" t="s">
        <v>137</v>
      </c>
      <c r="N31" s="36" t="s">
        <v>235</v>
      </c>
      <c r="O31" s="81" t="s">
        <v>235</v>
      </c>
    </row>
    <row r="32" spans="1:15">
      <c r="M32" s="399"/>
      <c r="N32" s="36" t="s">
        <v>236</v>
      </c>
      <c r="O32" s="81" t="s">
        <v>236</v>
      </c>
    </row>
    <row r="33" spans="13:15">
      <c r="M33" s="399"/>
      <c r="N33" s="36" t="s">
        <v>237</v>
      </c>
      <c r="O33" s="81" t="s">
        <v>237</v>
      </c>
    </row>
    <row r="34" spans="13:15">
      <c r="M34" s="399"/>
      <c r="N34" s="36" t="s">
        <v>238</v>
      </c>
      <c r="O34" s="81" t="s">
        <v>238</v>
      </c>
    </row>
    <row r="35" spans="13:15">
      <c r="M35" s="399"/>
      <c r="N35" s="36" t="s">
        <v>239</v>
      </c>
      <c r="O35" s="81" t="s">
        <v>239</v>
      </c>
    </row>
    <row r="36" spans="13:15">
      <c r="M36" s="399"/>
      <c r="N36" s="36" t="s">
        <v>240</v>
      </c>
      <c r="O36" s="81" t="s">
        <v>240</v>
      </c>
    </row>
    <row r="37" spans="13:15">
      <c r="M37" s="399"/>
      <c r="N37" s="36" t="s">
        <v>251</v>
      </c>
      <c r="O37" s="81" t="s">
        <v>251</v>
      </c>
    </row>
    <row r="38" spans="13:15">
      <c r="M38" s="399"/>
      <c r="N38" s="36" t="s">
        <v>241</v>
      </c>
      <c r="O38" s="81" t="s">
        <v>241</v>
      </c>
    </row>
    <row r="39" spans="13:15">
      <c r="M39" s="399"/>
      <c r="N39" s="36"/>
      <c r="O39" s="81"/>
    </row>
    <row r="40" spans="13:15">
      <c r="M40" s="399"/>
      <c r="N40" s="36"/>
      <c r="O40" s="81"/>
    </row>
    <row r="41" spans="13:15">
      <c r="M41" s="399"/>
      <c r="N41" s="36"/>
      <c r="O41" s="81"/>
    </row>
    <row r="42" spans="13:15">
      <c r="M42" s="399"/>
      <c r="N42" s="36"/>
      <c r="O42" s="81"/>
    </row>
    <row r="43" spans="13:15">
      <c r="M43" s="399"/>
      <c r="N43" s="36"/>
      <c r="O43" s="81"/>
    </row>
    <row r="44" spans="13:15">
      <c r="M44" s="399"/>
      <c r="N44" s="36"/>
      <c r="O44" s="81"/>
    </row>
    <row r="45" spans="13:15">
      <c r="M45" s="399"/>
      <c r="N45" s="36"/>
      <c r="O45" s="81"/>
    </row>
    <row r="46" spans="13:15">
      <c r="M46" s="399"/>
      <c r="N46" s="193"/>
      <c r="O46" s="81"/>
    </row>
    <row r="47" spans="13:15">
      <c r="M47" s="399"/>
      <c r="N47" s="36"/>
      <c r="O47" s="81"/>
    </row>
    <row r="48" spans="13:15">
      <c r="M48" s="399"/>
      <c r="N48" s="36"/>
      <c r="O48" s="81"/>
    </row>
    <row r="49" spans="13:15">
      <c r="M49" s="399"/>
      <c r="N49" s="36"/>
      <c r="O49" s="81"/>
    </row>
    <row r="50" spans="13:15">
      <c r="M50" s="399"/>
      <c r="N50" s="36"/>
      <c r="O50" s="81"/>
    </row>
    <row r="51" spans="13:15" ht="14.25" thickBot="1">
      <c r="M51" s="400"/>
      <c r="N51" s="119"/>
      <c r="O51" s="82"/>
    </row>
  </sheetData>
  <sheetProtection sheet="1" objects="1" scenarios="1" selectLockedCells="1" selectUnlockedCells="1"/>
  <mergeCells count="9">
    <mergeCell ref="M4:M29"/>
    <mergeCell ref="M31:M51"/>
    <mergeCell ref="N2:O2"/>
    <mergeCell ref="A1:C1"/>
    <mergeCell ref="E1:G1"/>
    <mergeCell ref="I1:K1"/>
    <mergeCell ref="A2:A3"/>
    <mergeCell ref="E2:E3"/>
    <mergeCell ref="I2:I3"/>
  </mergeCells>
  <phoneticPr fontId="40"/>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市スポ要項</vt:lpstr>
      <vt:lpstr>注意事項</vt:lpstr>
      <vt:lpstr>①学校情報入力</vt:lpstr>
      <vt:lpstr>②選手情報入力</vt:lpstr>
      <vt:lpstr>③リレー情報確認</vt:lpstr>
      <vt:lpstr>④種目別人数</vt:lpstr>
      <vt:lpstr>⑤申込一覧表</vt:lpstr>
      <vt:lpstr>　　　　　</vt:lpstr>
      <vt:lpstr>種目情報</vt:lpstr>
      <vt:lpstr>data_kyogisha</vt:lpstr>
      <vt:lpstr>data_team</vt:lpstr>
      <vt:lpstr>④種目別人数!Print_Area</vt:lpstr>
      <vt:lpstr>⑤申込一覧表!Print_Area</vt:lpstr>
      <vt:lpstr>⑤申込一覧表!Print_Titles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2016-07-04T00:45:04Z</cp:lastPrinted>
  <dcterms:created xsi:type="dcterms:W3CDTF">2013-01-03T14:12:28Z</dcterms:created>
  <dcterms:modified xsi:type="dcterms:W3CDTF">2017-07-03T05:26:28Z</dcterms:modified>
</cp:coreProperties>
</file>